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openxmlformats-officedocument.spreadsheetml.pivotTable+xml" PartName="/xl/pivotTables/pivotTable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table+xml" PartName="/xl/tables/table1.xml"/>
  <Override ContentType="application/vnd.ms-excel.slicer+xml" PartName="/xl/slicers/slicer1.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agrams" sheetId="1" r:id="rId4"/>
    <sheet state="visible" name="Structuring" sheetId="2" r:id="rId5"/>
    <sheet state="visible" name="Pivot Table 1" sheetId="3" r:id="rId6"/>
    <sheet state="visible" name="AB test" sheetId="4" r:id="rId7"/>
    <sheet state="hidden" name="Hidden" sheetId="5" r:id="rId8"/>
  </sheets>
  <definedNames>
    <definedName hidden="1" localSheetId="1" name="Z_29B32FC6_86D5_499F_9330_538EAAE6F4A9_.wvu.FilterData">Structuring!$D$22:$N$322</definedName>
    <definedName name="SlicerCache_Table_1_Col_6">#N/A</definedName>
  </definedNames>
  <calcPr/>
  <customWorkbookViews>
    <customWorkbookView activeSheetId="0" maximized="1" windowHeight="0" windowWidth="0" guid="{29B32FC6-86D5-499F-9330-538EAAE6F4A9}" name="Filter 1"/>
  </customWorkbookViews>
  <pivotCaches>
    <pivotCache cacheId="0" r:id="rId9"/>
  </pivotCaches>
  <extLst>
    <ext uri="GoogleSheetsCustomDataVersion2">
      <go:sheetsCustomData xmlns:go="http://customooxmlschemas.google.com/" r:id="rId11" roundtripDataChecksum="MZC6G7+sWFEEJWFOdetkSCRf6qtMQtOdougSs9/QuPg="/>
    </ext>
    <ext uri="{46BE6895-7355-4a93-B00E-2C351335B9C9}">
      <x15:slicerCaches>
        <x14:slicerCache r:id="rId10"/>
      </x15:slicerCaches>
    </ext>
  </extLst>
</workbook>
</file>

<file path=xl/sharedStrings.xml><?xml version="1.0" encoding="utf-8"?>
<sst xmlns="http://schemas.openxmlformats.org/spreadsheetml/2006/main" count="32843" uniqueCount="378">
  <si>
    <t>Небходимо визуализировать статистические данные в красивом виде</t>
  </si>
  <si>
    <t>Products and Sales</t>
  </si>
  <si>
    <t>Milk 1 litre</t>
  </si>
  <si>
    <t>Bread</t>
  </si>
  <si>
    <t>Pack of eggs</t>
  </si>
  <si>
    <t>Total sales in kzt</t>
  </si>
  <si>
    <t>Base product shares</t>
  </si>
  <si>
    <t>Jan - Apr 2021</t>
  </si>
  <si>
    <t>Product</t>
  </si>
  <si>
    <t>Price</t>
  </si>
  <si>
    <t>Base product</t>
  </si>
  <si>
    <t>Additional products</t>
  </si>
  <si>
    <t>Service</t>
  </si>
  <si>
    <t>Пожалуйста, разместите графики, диаграммы и т.д. ниже</t>
  </si>
  <si>
    <t>Здесь представлены неструктурированные данные</t>
  </si>
  <si>
    <t>Задание 1</t>
  </si>
  <si>
    <t>Приведите данные в табличный ввид, правее в серой области</t>
  </si>
  <si>
    <t>Общий трафик</t>
  </si>
  <si>
    <t>Категория</t>
  </si>
  <si>
    <t>0-5 ГБ</t>
  </si>
  <si>
    <t>Задание 2</t>
  </si>
  <si>
    <t>market_id</t>
  </si>
  <si>
    <t>market_desc</t>
  </si>
  <si>
    <t>5-10 ГБ</t>
  </si>
  <si>
    <t>Добавьте колонку market_desc</t>
  </si>
  <si>
    <t>B2C</t>
  </si>
  <si>
    <t>10-15 ГБ</t>
  </si>
  <si>
    <t>Добавьте сегментацию по общему трафику (входящий + исходящий)</t>
  </si>
  <si>
    <t>B2B</t>
  </si>
  <si>
    <t>15-20 ГБ</t>
  </si>
  <si>
    <t>Сегментация должна быть с шагом 5 гб, до 50+гб</t>
  </si>
  <si>
    <t>B2O</t>
  </si>
  <si>
    <t>20-25 ГБ</t>
  </si>
  <si>
    <t>VIP</t>
  </si>
  <si>
    <t>25-30 ГБ</t>
  </si>
  <si>
    <t>Задание3</t>
  </si>
  <si>
    <t>30-35 ГБ</t>
  </si>
  <si>
    <t>Создайте сводную таблицу с указанием количества абонентов по двум городам</t>
  </si>
  <si>
    <t>35-40 ГБ</t>
  </si>
  <si>
    <t>с возможностью развернуть до уровня типа клиента (Market Desc), сводную разместите правее от таблицы в серой области</t>
  </si>
  <si>
    <t>40-50 ГБ</t>
  </si>
  <si>
    <t>Добавьте показатель "% от всех абонентов"</t>
  </si>
  <si>
    <t>50+ ГБ</t>
  </si>
  <si>
    <t>Задание 4</t>
  </si>
  <si>
    <t>Добавьте интерактивный фильтр по модемам</t>
  </si>
  <si>
    <t>Если это необходимо, добавьте в таблицу условное форматирование и диаграммы к ней.</t>
  </si>
  <si>
    <t>Итоговый результат должен выглядеть в том виде, в котором вы были бы готовы отправить её руководству компании.</t>
  </si>
  <si>
    <t>msisdn|City|market_id|upload_megabytes|download_megabytes|modem</t>
  </si>
  <si>
    <t>download_megabytes</t>
  </si>
  <si>
    <t>upload_megabytes</t>
  </si>
  <si>
    <t>Total_mg</t>
  </si>
  <si>
    <t>Total_traffic</t>
  </si>
  <si>
    <t>1516367073|Caracas|5|6389|22361,5|Xiaomi Mi Wi-Fi</t>
  </si>
  <si>
    <t>1512324452|Maracay|20|18866|47165|TP-LINK TD</t>
  </si>
  <si>
    <t>1514880640|Maracay|20|10668|34137,6|TP-LINK Archer</t>
  </si>
  <si>
    <t>1515713545|Caracas|5|20371|71298,5|Mercusys AC12G</t>
  </si>
  <si>
    <t>1512002909|Caracas|5|9969|17944,2|Xiaomi Mi Wi-Fi</t>
  </si>
  <si>
    <t>1513813110|Maracay|4|9755|17559|Xiaomi Mi Wi-Fi</t>
  </si>
  <si>
    <t>1516925096|Maracay|20|17593|40463,9|Xiaomi Mi Wi-Fi</t>
  </si>
  <si>
    <t>1512383176|Caracas|5|18421|33157,8|Xiaomi Mi Wi-Fi</t>
  </si>
  <si>
    <t>1515880145|Caracas|5|7074|10611|Xiaomi Mi Wi-Fi</t>
  </si>
  <si>
    <t>1514185684|Maracay|20|5364|17701,2|Xiaomi Mi Wi-Fi</t>
  </si>
  <si>
    <t>1513988737|Caracas|20|7862|16510,2|Xiaomi Mi Wi-Fi</t>
  </si>
  <si>
    <t>1513347173|Caracas|5|7232|20972,8|Xiaomi Mi Wi-Fi</t>
  </si>
  <si>
    <t>1512735457|Caracas|20|14231|21346,5|Xiaomi Mi Wi-Fi</t>
  </si>
  <si>
    <t>1518402594|Maracay|5|10899|32697|Xiaomi Mi Wi-Fi</t>
  </si>
  <si>
    <t>1517257042|Caracas|5|14642|24891,4|Xiaomi Mi Wi-Fi</t>
  </si>
  <si>
    <t>1513797132|Caracas|20|8307|29074,5|Xiaomi Mi Wi-Fi</t>
  </si>
  <si>
    <t>1516122479|Maracay|4|16219|55144,6|Xiaomi Mi Wi-Fi</t>
  </si>
  <si>
    <t>1513123245|Caracas|4|13640|45012|Xiaomi Mi Wi-Fi</t>
  </si>
  <si>
    <t>1516138690|Maracay|5|4045|9303,5|Mercusys AC12G</t>
  </si>
  <si>
    <t>1518169229|Maracay|5|2786|6129,2|Xiaomi Mi Wi-Fi</t>
  </si>
  <si>
    <t>1512855912|Caracas|5|11202|39207|Xiaomi Mi Wi-Fi</t>
  </si>
  <si>
    <t>1516633285|Maracay|4|6976|20230,4|Xiaomi Mi Wi-Fi</t>
  </si>
  <si>
    <t>1516195939|Maracay|5|9708|19416|Xiaomi Mi Wi-Fi</t>
  </si>
  <si>
    <t>1516482100|Caracas|5|7551|21142,8|TP-LINK Archer</t>
  </si>
  <si>
    <t>1517021248|Caracas|5|9245|29584|Mercusys AC12G</t>
  </si>
  <si>
    <t>1517442641|Caracas|20|10194|35679|Xiaomi Mi Wi-Fi</t>
  </si>
  <si>
    <t>1512843149|Caracas|5|19738|55266,4|Xiaomi Mi Wi-Fi</t>
  </si>
  <si>
    <t>1516001929|Maracay|5|1176|2352|Xiaomi Mi Wi-Fi</t>
  </si>
  <si>
    <t>1514103494|Caracas|20|7350|23520|TP-LINK Archer</t>
  </si>
  <si>
    <t>1514996191|Caracas|15|362|1013,6|Mercusys AC12G</t>
  </si>
  <si>
    <t>1511624515|Maracay|20|10628|27632,8|Xiaomi Mi Wi-Fi</t>
  </si>
  <si>
    <t>1516471174|Caracas|5|16334|39201,6|TP-LINK TD</t>
  </si>
  <si>
    <t>1513674839|Caracas|5|9533|28599|TP-LINK Archer</t>
  </si>
  <si>
    <t>1512678960|Maracay|4|19183|28774,5|Mercusys AC12G</t>
  </si>
  <si>
    <t>1517856798|Caracas|5|9197|18394|Xiaomi Mi Wi-Fi</t>
  </si>
  <si>
    <t>1512731771|Maracay|20|17388|45208,8|Mercusys AC12G</t>
  </si>
  <si>
    <t>1516878404|Caracas|5|2055|7192,5|Mercusys AC12G</t>
  </si>
  <si>
    <t>1518440774|Caracas|20|16080|51456|Mercusys AC12G</t>
  </si>
  <si>
    <t>1517569464|Caracas|15|7882|20493,2|Xiaomi Mi Wi-Fi</t>
  </si>
  <si>
    <t>1512138157|Caracas|5|2567|6674,2|TP-LINK TD</t>
  </si>
  <si>
    <t>1511888363|Caracas|5|4652|10234,4|TP-LINK Archer</t>
  </si>
  <si>
    <t>1514149957|Caracas|4|6699|20097|Mercusys AC12G</t>
  </si>
  <si>
    <t>1515430512|Caracas|5|12056|28934,4|Xiaomi Mi Wi-Fi</t>
  </si>
  <si>
    <t>1512654099|Caracas|5|5792|8688|TP-LINK TD</t>
  </si>
  <si>
    <t>1511697858|Maracay|20|9896|21771,2|TP-LINK Archer</t>
  </si>
  <si>
    <t>1518490176|Caracas|5|11403|38770,2|Mercusys AC12G</t>
  </si>
  <si>
    <t>1517168602|Caracas|4|18192|54576|Xiaomi Mi Wi-Fi</t>
  </si>
  <si>
    <t>1513068710|Caracas|5|7238|15199,8|TP-LINK TD</t>
  </si>
  <si>
    <t>1514933360|Caracas|5|894|1341|Mercusys AC12G</t>
  </si>
  <si>
    <t>1513910018|Caracas|5|19300|40530|Mercusys AC12G</t>
  </si>
  <si>
    <t>1512255542|Caracas|5|18474|42490,2|Xiaomi Mi Wi-Fi</t>
  </si>
  <si>
    <t>1515573019|Caracas|5|10979|38426,5|TP-LINK TD</t>
  </si>
  <si>
    <t>1512964969|Caracas|5|12443|41061,9|Mercusys AC12G</t>
  </si>
  <si>
    <t>1517935556|Caracas|5|4066|6099|Mercusys AC12G</t>
  </si>
  <si>
    <t>1511270798|Maracay|20|196|627,2|Xiaomi Mi Wi-Fi</t>
  </si>
  <si>
    <t>1514435977|Caracas|5|999|2397,6|TP-LINK TD</t>
  </si>
  <si>
    <t>1511710752|Caracas|4|3979|6764,3|Mercusys AC12G</t>
  </si>
  <si>
    <t>1514395325|Caracas|20|20267|38507,3|Mercusys AC12G</t>
  </si>
  <si>
    <t>1512966869|Caracas|15|493|1626,9|Xiaomi Mi Wi-Fi</t>
  </si>
  <si>
    <t>1516876685|Caracas|5|13594|32625,6|TP-LINK TD</t>
  </si>
  <si>
    <t>1517343019|Caracas|4|10544|16870,4|TP-LINK Archer</t>
  </si>
  <si>
    <t>1517606687|Maracay|5|3678|11769,6|Mercusys AC12G</t>
  </si>
  <si>
    <t>1517236331|Caracas|5|17407|50480,3|Xiaomi Mi Wi-Fi</t>
  </si>
  <si>
    <t>1513998472|Maracay|20|8556|26523,6|TP-LINK TD</t>
  </si>
  <si>
    <t>1512815245|Maracay|20|9848|22650,4|TP-LINK Archer</t>
  </si>
  <si>
    <t>1517329112|Caracas|15|7624|24396,8|Mercusys AC12G</t>
  </si>
  <si>
    <t>1512148896|Caracas|5|8738|27087,8|Xiaomi Mi Wi-Fi</t>
  </si>
  <si>
    <t>1512002357|Caracas|20|3191|4786,5|TP-LINK TD</t>
  </si>
  <si>
    <t>1512923951|Caracas|20|16269|29284,2|Mercusys AC12G</t>
  </si>
  <si>
    <t>1515836135|Maracay|4|1986|4766,4|Mercusys AC12G</t>
  </si>
  <si>
    <t>1513108551|Maracay|4|12424|34787,2|Xiaomi Mi Wi-Fi</t>
  </si>
  <si>
    <t>1513476805|Maracay|5|18283|49364,1|TP-LINK TD</t>
  </si>
  <si>
    <t>1513988250|Caracas|5|1651|5613,4|TP-LINK Archer</t>
  </si>
  <si>
    <t>1516202032|Maracay|5|17857|32142,6|Mercusys AC12G</t>
  </si>
  <si>
    <t>1514949513|Caracas|4|8351|19207,3|Xiaomi Mi Wi-Fi</t>
  </si>
  <si>
    <t>1514838260|Caracas|4|1302|2734,2|TP-LINK TD</t>
  </si>
  <si>
    <t>1515474529|Maracay|5|4346|12168,8|Mercusys AC12G</t>
  </si>
  <si>
    <t>1512841118|Maracay|5|554|1662|Mercusys AC12G</t>
  </si>
  <si>
    <t>1512836317|Caracas|5|12554|37662|Xiaomi Mi Wi-Fi</t>
  </si>
  <si>
    <t>1517500020|Maracay|4|1011|2729,7|TP-LINK TD</t>
  </si>
  <si>
    <t>1516019034|Caracas|5|1226|3923,2|Mercusys AC12G</t>
  </si>
  <si>
    <t>1512862990|Maracay|4|9884|29652|Mercusys AC12G</t>
  </si>
  <si>
    <t>1518580645|Maracay|5|12424|24848|Xiaomi Mi Wi-Fi</t>
  </si>
  <si>
    <t>1512730694|Maracay|20|20348|40696|TP-LINK TD</t>
  </si>
  <si>
    <t>1511830112|Caracas|4|5964|8946|Mercusys AC12G</t>
  </si>
  <si>
    <t>1514595595|Caracas|20|2698|5126,2|Mercusys AC12G</t>
  </si>
  <si>
    <t>1517044711|Caracas|15|12790|40928|Xiaomi Mi Wi-Fi</t>
  </si>
  <si>
    <t>1517370779|Caracas|5|3627|5440,5|TP-LINK TD</t>
  </si>
  <si>
    <t>1511271852|Maracay|4|20054|36097,2|Mercusys AC12G</t>
  </si>
  <si>
    <t>1515589379|Maracay|20|5488|13171,2|Mercusys AC12G</t>
  </si>
  <si>
    <t>1517180516|Caracas|20|10155|33511,5|Xiaomi Mi Wi-Fi</t>
  </si>
  <si>
    <t>1511797492|Caracas|5|17228|53406,8|TP-LINK TD</t>
  </si>
  <si>
    <t>1512995596|Caracas|5|11826|36660,6|TP-LINK Archer</t>
  </si>
  <si>
    <t>1515729600|Caracas|5|15787|36310,1|Mercusys AC12G</t>
  </si>
  <si>
    <t>1518127666|Maracay|5|12804|43533,6|Xiaomi Mi Wi-Fi</t>
  </si>
  <si>
    <t>1512575933|Caracas|5|8221|28773,5|TP-LINK TD</t>
  </si>
  <si>
    <t>1517394983|Maracay|5|1126|3152,8|TP-LINK Archer</t>
  </si>
  <si>
    <t>1516780093|Caracas|5|4117|11115,9|Mercusys AC12G</t>
  </si>
  <si>
    <t>1512764145|Caracas|5|17772|47984,4|Xiaomi Mi Wi-Fi</t>
  </si>
  <si>
    <t>1516137908|Maracay|5|9212|31320,8|TP-LINK TD</t>
  </si>
  <si>
    <t>1518192914|Caracas|20|15475|32497,5|TP-LINK Archer</t>
  </si>
  <si>
    <t>1511651899|Maracay|5|9252|29606,4|Mercusys AC12G</t>
  </si>
  <si>
    <t>1517560180|Caracas|5|19956|41907,6|Xiaomi Mi Wi-Fi</t>
  </si>
  <si>
    <t>1514314487|Caracas|15|6993|15384,6|TP-LINK TD</t>
  </si>
  <si>
    <t>1516361666|Caracas|5|17633|52899|TP-LINK Archer</t>
  </si>
  <si>
    <t>1515642074|Maracay|5|8978|22445|Mercusys AC12G</t>
  </si>
  <si>
    <t>1517490908|Caracas|5|18771|39419,1|Xiaomi Mi Wi-Fi</t>
  </si>
  <si>
    <t>1513212739|Caracas|5|17972|39538,4|TP-LINK TD</t>
  </si>
  <si>
    <t>1517561938|Maracay|20|9958|24895|TP-LINK Archer</t>
  </si>
  <si>
    <t>1514879130|Caracas|20|3616|6508,8|Mercusys AC12G</t>
  </si>
  <si>
    <t>1515130680|Caracas|20|19563|41082,3|Xiaomi Mi Wi-Fi</t>
  </si>
  <si>
    <t>1511353045|Caracas|5|16931|45713,7|TP-LINK TD</t>
  </si>
  <si>
    <t>1514247144|Maracay|4|7220|20216|TP-LINK Archer</t>
  </si>
  <si>
    <t>1511498063|Caracas|5|12883|36072,4|Mercusys AC12G</t>
  </si>
  <si>
    <t>1512937606|Caracas|5|12604|37812|Xiaomi Mi Wi-Fi</t>
  </si>
  <si>
    <t>1515691971|Maracay|5|5314|13285|TP-LINK TD</t>
  </si>
  <si>
    <t>1517508655|Caracas|4|11581|27794,4|TP-LINK Archer</t>
  </si>
  <si>
    <t>1516917547|Caracas|5|14127|31079,4|Mercusys AC12G</t>
  </si>
  <si>
    <t>1512117337|Caracas|5|9956|34846|Xiaomi Mi Wi-Fi</t>
  </si>
  <si>
    <t>1513984392|Caracas|5|4901|10782,2|TP-LINK TD</t>
  </si>
  <si>
    <t>1514099842|Maracay|20|4089|6542,4|TP-LINK Archer</t>
  </si>
  <si>
    <t>1515071464|Maracay|5|9804|23529,6|Mercusys AC12G</t>
  </si>
  <si>
    <t>1516239258|Maracay|20|9962|32874,6|Xiaomi Mi Wi-Fi</t>
  </si>
  <si>
    <t>1518452123|Caracas|4|14934|40321,8|TP-LINK TD</t>
  </si>
  <si>
    <t>1513926174|Caracas|5|17359|59020,6|TP-LINK Archer</t>
  </si>
  <si>
    <t>1515740018|Caracas|4|6468|13582,8|Mercusys AC12G</t>
  </si>
  <si>
    <t>1514032479|Maracay|5|13810|48335|Xiaomi Mi Wi-Fi</t>
  </si>
  <si>
    <t>1515438147|Caracas|5|16150|30685|TP-LINK TD</t>
  </si>
  <si>
    <t>1516066060|Caracas|5|3819|9547,5|TP-LINK Archer</t>
  </si>
  <si>
    <t>1517656149|Caracas|4|17544|61404|Mercusys AC12G</t>
  </si>
  <si>
    <t>1515657294|Maracay|4|8203|16406|Xiaomi Mi Wi-Fi</t>
  </si>
  <si>
    <t>1515628813|Maracay|4|8160|14688|TP-LINK TD</t>
  </si>
  <si>
    <t>1511489842|Caracas|15|17648|61768|TP-LINK Archer</t>
  </si>
  <si>
    <t>1517781224|Caracas|4|18645|50341,5|Mercusys AC12G</t>
  </si>
  <si>
    <t>1518257440|Caracas|5|5295|8472|Xiaomi Mi Wi-Fi</t>
  </si>
  <si>
    <t>1512158294|Maracay|5|396|1306,8|TP-LINK TD</t>
  </si>
  <si>
    <t>1515014139|Caracas|5|18913|34043,4|TP-LINK Archer</t>
  </si>
  <si>
    <t>1513509860|Caracas|5|19990|57971|Mercusys AC12G</t>
  </si>
  <si>
    <t>1518377203|Caracas|5|20092|34156,4|Xiaomi Mi Wi-Fi</t>
  </si>
  <si>
    <t>1518550373|Maracay|20|10534|29495,2|TP-LINK TD</t>
  </si>
  <si>
    <t>1515879599|Caracas|5|16624|46547,2|TP-LINK Archer</t>
  </si>
  <si>
    <t>1517685304|Caracas|4|1716|4118,4|Mercusys AC12G</t>
  </si>
  <si>
    <t>1513485960|Caracas|5|10806|35659,8|Xiaomi Mi Wi-Fi</t>
  </si>
  <si>
    <t>1513495225|Caracas|5|8091|21036,6|TP-LINK TD</t>
  </si>
  <si>
    <t>1515489166|Caracas|5|7558|12092,8|TP-LINK Archer</t>
  </si>
  <si>
    <t>1517268040|Maracay|20|15446|40159,6|Mercusys AC12G</t>
  </si>
  <si>
    <t>1513837700|Caracas|4|16825|37015|Xiaomi Mi Wi-Fi</t>
  </si>
  <si>
    <t>1517180868|Maracay|5|2418|5319,6|TP-LINK TD</t>
  </si>
  <si>
    <t>1513715451|Maracay|5|7933|26972,2|TP-LINK Archer</t>
  </si>
  <si>
    <t>1514706047|Maracay|20|11296|39536|Mercusys AC12G</t>
  </si>
  <si>
    <t>1516393975|Caracas|5|132|211,2|Xiaomi Mi Wi-Fi</t>
  </si>
  <si>
    <t>1515071108|Caracas|5|12611|20177,6|TP-LINK TD</t>
  </si>
  <si>
    <t>1516071290|Caracas|5|4684|7962,8|TP-LINK Archer</t>
  </si>
  <si>
    <t>1515791249|Caracas|5|14448|41899,2|Mercusys AC12G</t>
  </si>
  <si>
    <t>1516813730|Caracas|5|1605|4173|Xiaomi Mi Wi-Fi</t>
  </si>
  <si>
    <t>1512641074|Caracas|20|2102|6516,2|TP-LINK TD</t>
  </si>
  <si>
    <t>1518293162|Caracas|5|1714|3428|TP-LINK Archer</t>
  </si>
  <si>
    <t>1516323380|Caracas|5|15321|52091,4|Mercusys AC12G</t>
  </si>
  <si>
    <t>1514913262|Maracay|4|11427|20568,6|Xiaomi Mi Wi-Fi</t>
  </si>
  <si>
    <t>1518394205|Caracas|5|7843|22744,7|TP-LINK TD</t>
  </si>
  <si>
    <t>1511639515|Maracay|5|6226|14942,4|TP-LINK Archer</t>
  </si>
  <si>
    <t>1513649306|Maracay|5|10572|37002|Mercusys AC12G</t>
  </si>
  <si>
    <t>1512413286|Caracas|5|7230|20244|Xiaomi Mi Wi-Fi</t>
  </si>
  <si>
    <t>1514740632|Caracas|5|10791|23740,2|TP-LINK TD</t>
  </si>
  <si>
    <t>1516678279|Maracay|5|8059|16118|TP-LINK Archer</t>
  </si>
  <si>
    <t>1513938604|Caracas|5|3335|9338|Mercusys AC12G</t>
  </si>
  <si>
    <t>1511636740|Caracas|4|18606|33490,8|Xiaomi Mi Wi-Fi</t>
  </si>
  <si>
    <t>1514453475|Caracas|4|10944|36115,2|TP-LINK TD</t>
  </si>
  <si>
    <t>1515368981|Caracas|5|5719|12009,9|TP-LINK Archer</t>
  </si>
  <si>
    <t>1514944682|Caracas|20|10266|34904,4|Mercusys AC12G</t>
  </si>
  <si>
    <t>1516989344|Caracas|15|1056|2428,8|Xiaomi Mi Wi-Fi</t>
  </si>
  <si>
    <t>1511355998|Caracas|5|17241|49998,9|TP-LINK TD</t>
  </si>
  <si>
    <t>1512385399|Maracay|5|7497|23240,7|TP-LINK Archer</t>
  </si>
  <si>
    <t>1516332067|Caracas|5|6575|15780|Mercusys AC12G</t>
  </si>
  <si>
    <t>1516392329|Caracas|20|8293|16586|Xiaomi Mi Wi-Fi</t>
  </si>
  <si>
    <t>1513624514|Caracas|20|17046|27273,6|TP-LINK TD</t>
  </si>
  <si>
    <t>1511329933|Caracas|4|7135|20691,5|TP-LINK Archer</t>
  </si>
  <si>
    <t>1512937723|Maracay|4|1759|3518|Mercusys AC12G</t>
  </si>
  <si>
    <t>1516143443|Caracas|4|14781|32518,2|Xiaomi Mi Wi-Fi</t>
  </si>
  <si>
    <t>1516514425|Caracas|5|12601|31502,5|TP-LINK TD</t>
  </si>
  <si>
    <t>1515005147|Caracas|5|2256|7219,2|TP-LINK Archer</t>
  </si>
  <si>
    <t>1513793384|Caracas|4|14331|32961,3|Mercusys AC12G</t>
  </si>
  <si>
    <t>1517302505|Caracas|5|2509|8781,5|Xiaomi Mi Wi-Fi</t>
  </si>
  <si>
    <t>1517384033|Maracay|5|4080|11832|TP-LINK TD</t>
  </si>
  <si>
    <t>1513544862|Caracas|20|13805|20707,5|TP-LINK Archer</t>
  </si>
  <si>
    <t>1513852175|Caracas|15|15368|38420|Mercusys AC12G</t>
  </si>
  <si>
    <t>1511787333|Caracas|5|12677|34227,9|Xiaomi Mi Wi-Fi</t>
  </si>
  <si>
    <t>1514246401|Maracay|5|2423|3876,8|TP-LINK TD</t>
  </si>
  <si>
    <t>1512099833|Maracay|4|16039|24058,5|TP-LINK Archer</t>
  </si>
  <si>
    <t>1511393044|Maracay|20|12654|29104,2|Mercusys AC12G</t>
  </si>
  <si>
    <t>1513743409|Caracas|15|773|2009,8|Xiaomi Mi Wi-Fi</t>
  </si>
  <si>
    <t>1517063955|Caracas|5|1713|4796,4|TP-LINK TD</t>
  </si>
  <si>
    <t>1518740524|Caracas|5|8280|25668|TP-LINK Archer</t>
  </si>
  <si>
    <t>1512637506|Caracas|5|5942|13666,6|Mercusys AC12G</t>
  </si>
  <si>
    <t>1515008080|Caracas|5|4413|15004,2|Xiaomi Mi Wi-Fi</t>
  </si>
  <si>
    <t>1514835483|Caracas|5|900|2430|TP-LINK TD</t>
  </si>
  <si>
    <t>1514734016|Caracas|4|670|1742|TP-LINK Archer</t>
  </si>
  <si>
    <t>1514903550|Caracas|15|9590|27811|Mercusys AC12G</t>
  </si>
  <si>
    <t>1516225388|Caracas|5|8248|17320,8|Xiaomi Mi Wi-Fi</t>
  </si>
  <si>
    <t>1516346654|Maracay|15|20415|55120,5|TP-LINK TD</t>
  </si>
  <si>
    <t>1512155475|Caracas|5|19274|59749,4|TP-LINK Archer</t>
  </si>
  <si>
    <t>1516614422|Maracay|4|20214|30321|Mercusys AC12G</t>
  </si>
  <si>
    <t>1515526152|Caracas|5|12447|33606,9|Xiaomi Mi Wi-Fi</t>
  </si>
  <si>
    <t>1516376208|Caracas|15|3648|7296|TP-LINK TD</t>
  </si>
  <si>
    <t>1517665652|Caracas|15|9435|20757|TP-LINK Archer</t>
  </si>
  <si>
    <t>1514802570|Caracas|5|18825|43297,5|Mercusys AC12G</t>
  </si>
  <si>
    <t>1513479262|Caracas|5|15149|28783,1|Xiaomi Mi Wi-Fi</t>
  </si>
  <si>
    <t>1511995058|Maracay|20|4638|13450,2|TP-LINK TD</t>
  </si>
  <si>
    <t>1514215713|Caracas|5|14847|51964,5|TP-LINK Archer</t>
  </si>
  <si>
    <t>1517936711|Caracas|15|4432|9307,2|Mercusys AC12G</t>
  </si>
  <si>
    <t>1512310540|Caracas|5|3001|6302,1|Xiaomi Mi Wi-Fi</t>
  </si>
  <si>
    <t>1515234533|Maracay|5|17380|53878|TP-LINK TD</t>
  </si>
  <si>
    <t>1513908156|Maracay|20|17930|39446|TP-LINK Archer</t>
  </si>
  <si>
    <t>1515031573|Caracas|5|5648|14120|Mercusys AC12G</t>
  </si>
  <si>
    <t>1513570681|Caracas|20|12231|23238,9|Xiaomi Mi Wi-Fi</t>
  </si>
  <si>
    <t>1511732186|Caracas|5|792|1821,6|TP-LINK TD</t>
  </si>
  <si>
    <t>1517143525|Maracay|20|287|717,5|TP-LINK Archer</t>
  </si>
  <si>
    <t>1514597992|Caracas|15|3967|7537,3|Mercusys AC12G</t>
  </si>
  <si>
    <t>1512016636|Maracay|4|13090|45815|Xiaomi Mi Wi-Fi</t>
  </si>
  <si>
    <t>1516214801|Caracas|5|5848|19883,2|TP-LINK TD</t>
  </si>
  <si>
    <t>1518045346|Maracay|20|15292|32113,2|TP-LINK Archer</t>
  </si>
  <si>
    <t>1511464512|Caracas|5|16589|34836,9|Mercusys AC12G</t>
  </si>
  <si>
    <t>1515564189|Maracay|5|17071|40970,4|Xiaomi Mi Wi-Fi</t>
  </si>
  <si>
    <t>1518508883|Caracas|5|18193|54579|TP-LINK TD</t>
  </si>
  <si>
    <t>1517035775|Caracas|5|18637|35410,3|TP-LINK Archer</t>
  </si>
  <si>
    <t>1518008287|Maracay|5|14631|29262|Mercusys AC12G</t>
  </si>
  <si>
    <t>1511438006|Caracas|20|2962|7701,2|Xiaomi Mi Wi-Fi</t>
  </si>
  <si>
    <t>1516295788|Caracas|15|11901|28562,4|TP-LINK TD</t>
  </si>
  <si>
    <t>1518179700|Maracay|5|19344|59966,4|TP-LINK Archer</t>
  </si>
  <si>
    <t>1516314414|Maracay|20|17780|28448|Mercusys AC12G</t>
  </si>
  <si>
    <t>1518245113|Caracas|5|10719|20366,1|Xiaomi Mi Wi-Fi</t>
  </si>
  <si>
    <t>1514498649|Caracas|15|17770|28432|TP-LINK TD</t>
  </si>
  <si>
    <t>1517764119|Maracay|5|7145|21435|TP-LINK Archer</t>
  </si>
  <si>
    <t>1513387214|Caracas|5|811|2838,5|Mercusys AC12G</t>
  </si>
  <si>
    <t>1511978455|Maracay|5|18917|58642,7|Xiaomi Mi Wi-Fi</t>
  </si>
  <si>
    <t>1517608376|Caracas|4|15669|48573,9|TP-LINK TD</t>
  </si>
  <si>
    <t>1515709176|Maracay|20|13279|35853,3|TP-LINK Archer</t>
  </si>
  <si>
    <t>1515418835|Caracas|4|12406|37218|Mercusys AC12G</t>
  </si>
  <si>
    <t>1511820525|Maracay|15|10510|35734|Xiaomi Mi Wi-Fi</t>
  </si>
  <si>
    <t>1513574884|Maracay|5|3086|8949,4|TP-LINK TD</t>
  </si>
  <si>
    <t>1514516895|Maracay|5|11148|23410,8|TP-LINK Archer</t>
  </si>
  <si>
    <t>1516902691|Caracas|20|2824|4518,4|Mercusys AC12G</t>
  </si>
  <si>
    <t>1512790832|Caracas|4|19521|52706,7|Xiaomi Mi Wi-Fi</t>
  </si>
  <si>
    <t>1514545487|Maracay|20|19887|29830,5|TP-LINK TD</t>
  </si>
  <si>
    <t>1514099372|Caracas|5|12425|18637,5|TP-LINK Archer</t>
  </si>
  <si>
    <t>1517758383|Caracas|5|19966|47918,4|Mercusys AC12G</t>
  </si>
  <si>
    <t>1513224614|Caracas|4|17846|58891,8|Xiaomi Mi Wi-Fi</t>
  </si>
  <si>
    <t>1511975337|Maracay|4|14029|40684,1|TP-LINK TD</t>
  </si>
  <si>
    <t>1517605780|Maracay|5|6500|20800|TP-LINK Archer</t>
  </si>
  <si>
    <t>1517650223|Caracas|5|12829|24375,1|Mercusys AC12G</t>
  </si>
  <si>
    <t>1512452943|Caracas|15|14315|47239,5|Xiaomi Mi Wi-Fi</t>
  </si>
  <si>
    <t>1518055321|Maracay|15|606|1515|TP-LINK TD</t>
  </si>
  <si>
    <t>1514913789|Caracas|5|6916|18673,2|TP-LINK Archer</t>
  </si>
  <si>
    <t>1514034414|Caracas|15|5505|12111|Mercusys AC12G</t>
  </si>
  <si>
    <t>1513474923|Caracas|5|4472|13416|Xiaomi Mi Wi-Fi</t>
  </si>
  <si>
    <t>1513509233|Caracas|5|18071|57827,2|TP-LINK TD</t>
  </si>
  <si>
    <t>1515165423|Maracay|4|4873|9258,7|TP-LINK Archer</t>
  </si>
  <si>
    <t>1514350322|Maracay|5|5605|19617,5|Mercusys AC12G</t>
  </si>
  <si>
    <t>1514124763|Caracas|5|4012|6820,4|Xiaomi Mi Wi-Fi</t>
  </si>
  <si>
    <t>1518282279|Caracas|15|17618|35236|TP-LINK TD</t>
  </si>
  <si>
    <t>1517812771|Caracas|20|11452|24049,2|TP-LINK Archer</t>
  </si>
  <si>
    <t>1514101538|Caracas|5|14659|39579,3|Mercusys AC12G</t>
  </si>
  <si>
    <t>1512076170|Caracas|20|3534|6007,8|Xiaomi Mi Wi-Fi</t>
  </si>
  <si>
    <t>1512719556|Maracay|4|4683|7961,1|TP-LINK TD</t>
  </si>
  <si>
    <t>1515139116|Maracay|20|9934|19868|TP-LINK Archer</t>
  </si>
  <si>
    <t>1513917058|Caracas|5|10098|21205,8|Mercusys AC12G</t>
  </si>
  <si>
    <t>1517297314|Maracay|5|5212|8860,4|Xiaomi Mi Wi-Fi</t>
  </si>
  <si>
    <t>1518580407|Caracas|5|1962|6278,4|TP-LINK TD</t>
  </si>
  <si>
    <t>1516987281|Caracas|4|8683|25180,7|TP-LINK Archer</t>
  </si>
  <si>
    <t>1513002903|Caracas|20|9866|14799|Mercusys AC12G</t>
  </si>
  <si>
    <t>1515388221|Maracay|15|10155|19294,5|Xiaomi Mi Wi-Fi</t>
  </si>
  <si>
    <t>1515742691|Maracay|5|13899|45866,7|TP-LINK TD</t>
  </si>
  <si>
    <t>1516177823|Caracas|5|16922|37228,4|TP-LINK Archer</t>
  </si>
  <si>
    <t>1518138052|Caracas|5|19681|55106,8|Mercusys AC12G</t>
  </si>
  <si>
    <t>1512710165|Caracas|20|11003|16504,5|Xiaomi Mi Wi-Fi</t>
  </si>
  <si>
    <t>1518607890|Maracay|20|20410|63271|TP-LINK TD</t>
  </si>
  <si>
    <t>1511857676|Maracay|4|17753|26629,5|TP-LINK Archer</t>
  </si>
  <si>
    <t>1517964309|Caracas|5|1931|4441,3|Mercusys AC12G</t>
  </si>
  <si>
    <t>1514093622|Caracas|4|13308|42585,6|Xiaomi Mi Wi-Fi</t>
  </si>
  <si>
    <t>1512498021|Maracay|5|14272|44243,2|TP-LINK TD</t>
  </si>
  <si>
    <t>1514384085|Maracay|4|11900|41650|TP-LINK Archer</t>
  </si>
  <si>
    <t>1517083909|Caracas|5|18662|31725,4|Mercusys AC12G</t>
  </si>
  <si>
    <t>1511810230|Caracas|4|17619|42285,6|Xiaomi Mi Wi-Fi</t>
  </si>
  <si>
    <t>1513684741|Caracas|5|19019|36136,1|TP-LINK TD</t>
  </si>
  <si>
    <t>1515578231|Caracas|5|10182|17309,4|TP-LINK Archer</t>
  </si>
  <si>
    <t>1513386379|Caracas|4|8205|27076,5|Mercusys AC12G</t>
  </si>
  <si>
    <t>1515939612|Caracas|5|10780|22638|Xiaomi Mi Wi-Fi</t>
  </si>
  <si>
    <t>1512081117|Maracay|5|4680|15912|TP-LINK TD</t>
  </si>
  <si>
    <t>1517282092|Caracas|5|238|571,2|TP-LINK Archer</t>
  </si>
  <si>
    <t>1512153070|Caracas|20|7594|11391|Mercusys AC12G</t>
  </si>
  <si>
    <t>1518436245|Maracay|4|8355|22558,5|Xiaomi Mi Wi-Fi</t>
  </si>
  <si>
    <t>1513138356|Caracas|15|11634|27921,6|TP-LINK TD</t>
  </si>
  <si>
    <t>1515526990|Caracas|5|1103|2316,3|TP-LINK Archer</t>
  </si>
  <si>
    <t>1518609163|Caracas|15|16780|30204|Mercusys AC12G</t>
  </si>
  <si>
    <t>1511782654|Caracas|5|3559|9965,2|Xiaomi Mi Wi-Fi</t>
  </si>
  <si>
    <t>1513958793|Caracas|15|12532|28823,6|TP-LINK TD</t>
  </si>
  <si>
    <t>1513630830|Caracas|5|524|1729,2|TP-LINK Archer</t>
  </si>
  <si>
    <t>1513705495|Maracay|5|16982|27171,2|Mercusys AC12G</t>
  </si>
  <si>
    <t>1511545608|Caracas|4|8496|24638,4|TP-LINK TD</t>
  </si>
  <si>
    <t>1515818462|Caracas|5|15468|44857,2|TP-LINK TD</t>
  </si>
  <si>
    <t>City</t>
  </si>
  <si>
    <t>COUNT of msisdn</t>
  </si>
  <si>
    <t>Caracas</t>
  </si>
  <si>
    <t>Caracas Total</t>
  </si>
  <si>
    <t>Maracay</t>
  </si>
  <si>
    <t>Maracay Total</t>
  </si>
  <si>
    <t>Grand Total</t>
  </si>
  <si>
    <t>Группы для А/В теста</t>
  </si>
  <si>
    <t>Задание:</t>
  </si>
  <si>
    <t>Ниже есть база номеров с определенными KPI</t>
  </si>
  <si>
    <t>На основе их, сделайте две группы, для А/B теста, по 3 тыс номеров в каждой группе</t>
  </si>
  <si>
    <t>Укажите в колонке Group, кто попадает в тестовую, кто в контрольную и кто вне рамках тестирования</t>
  </si>
  <si>
    <t>Помните, группы должны быть "равными"</t>
  </si>
  <si>
    <t>phone_number</t>
  </si>
  <si>
    <t>smartphone_ind</t>
  </si>
  <si>
    <t>ARPU</t>
  </si>
  <si>
    <t>Region</t>
  </si>
  <si>
    <t>Group</t>
  </si>
  <si>
    <t>Rand</t>
  </si>
  <si>
    <t>Beijing</t>
  </si>
  <si>
    <t>A</t>
  </si>
  <si>
    <t>Guangzhou</t>
  </si>
  <si>
    <t>Shanghai</t>
  </si>
  <si>
    <t>Shenzhen</t>
  </si>
  <si>
    <t>В</t>
  </si>
  <si>
    <t>Если вам удалось открыть эту страницу, то не скрывайте ее</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</si>
</sst>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409]mmm\-yy"/>
    <numFmt numFmtId="165" formatCode="0.0%"/>
  </numFmts>
  <fonts count="12">
    <font>
      <sz val="11.0"/>
      <color theme="1"/>
      <name val="Calibri"/>
      <scheme val="minor"/>
    </font>
    <font>
      <sz val="11.0"/>
      <color theme="1"/>
      <name val="Calibri"/>
    </font>
    <font>
      <b/>
      <sz val="11.0"/>
      <color theme="1"/>
      <name val="Calibri"/>
    </font>
    <font/>
    <font>
      <sz val="11.0"/>
      <color rgb="FF000000"/>
      <name val="Calibri"/>
    </font>
    <font>
      <i/>
      <sz val="11.0"/>
      <color theme="1"/>
      <name val="Calibri"/>
    </font>
    <font>
      <color theme="1"/>
      <name val="Calibri"/>
    </font>
    <font>
      <sz val="11.0"/>
      <color rgb="FFFF0000"/>
      <name val="Calibri"/>
    </font>
    <font>
      <color theme="1"/>
      <name val="Calibri"/>
      <scheme val="minor"/>
    </font>
    <font>
      <b/>
      <sz val="11.0"/>
      <color rgb="FF000000"/>
      <name val="Calibri"/>
    </font>
    <font>
      <i/>
      <sz val="11.0"/>
      <color rgb="FF000000"/>
      <name val="Calibri"/>
    </font>
    <font>
      <sz val="11.0"/>
      <color theme="0"/>
      <name val="Calibri"/>
    </font>
  </fonts>
  <fills count="6">
    <fill>
      <patternFill patternType="none"/>
    </fill>
    <fill>
      <patternFill patternType="lightGray"/>
    </fill>
    <fill>
      <patternFill patternType="solid">
        <fgColor rgb="FFE5B8B7"/>
        <bgColor rgb="FFE5B8B7"/>
      </patternFill>
    </fill>
    <fill>
      <patternFill patternType="solid">
        <fgColor rgb="FFCCC0D9"/>
        <bgColor rgb="FFCCC0D9"/>
      </patternFill>
    </fill>
    <fill>
      <patternFill patternType="solid">
        <fgColor rgb="FFF2F2F2"/>
        <bgColor rgb="FFF2F2F2"/>
      </patternFill>
    </fill>
    <fill>
      <patternFill patternType="solid">
        <fgColor rgb="FFFFFF99"/>
        <bgColor rgb="FFFFFF99"/>
      </patternFill>
    </fill>
  </fills>
  <borders count="14">
    <border/>
    <border>
      <left/>
      <top/>
      <bottom/>
    </border>
    <border>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right/>
      <top/>
      <bottom/>
    </border>
    <border>
      <left style="thin">
        <color rgb="FF000000"/>
      </left>
      <top style="thin">
        <color rgb="FF000000"/>
      </top>
    </border>
    <border>
      <right style="thin">
        <color rgb="FF000000"/>
      </right>
      <top style="thin">
        <color rgb="FF000000"/>
      </top>
    </border>
    <border>
      <bottom style="thin">
        <color rgb="FF000000"/>
      </bottom>
    </border>
  </borders>
  <cellStyleXfs count="1">
    <xf borderId="0" fillId="0" fontId="0" numFmtId="0" applyAlignment="1" applyFont="1"/>
  </cellStyleXfs>
  <cellXfs count="64">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Font="1"/>
    <xf borderId="1" fillId="2" fontId="2" numFmtId="0" xfId="0" applyAlignment="1" applyBorder="1" applyFill="1" applyFont="1">
      <alignment horizontal="center" shrinkToFit="0" vertical="center" wrapText="1"/>
    </xf>
    <xf borderId="2" fillId="0" fontId="3" numFmtId="0" xfId="0" applyBorder="1" applyFont="1"/>
    <xf borderId="3" fillId="0" fontId="2" numFmtId="0" xfId="0" applyAlignment="1" applyBorder="1" applyFont="1">
      <alignment shrinkToFit="0" wrapText="1"/>
    </xf>
    <xf borderId="4" fillId="0" fontId="2" numFmtId="164" xfId="0" applyBorder="1" applyFont="1" applyNumberFormat="1"/>
    <xf borderId="5" fillId="0" fontId="2" numFmtId="164" xfId="0" applyBorder="1" applyFont="1" applyNumberFormat="1"/>
    <xf borderId="6" fillId="0" fontId="1" numFmtId="0" xfId="0" applyAlignment="1" applyBorder="1" applyFont="1">
      <alignment horizontal="left" shrinkToFit="0" vertical="center" wrapText="1"/>
    </xf>
    <xf borderId="0" fillId="0" fontId="1" numFmtId="3" xfId="0" applyAlignment="1" applyFont="1" applyNumberFormat="1">
      <alignment vertical="center"/>
    </xf>
    <xf borderId="7" fillId="0" fontId="1" numFmtId="3" xfId="0" applyAlignment="1" applyBorder="1" applyFont="1" applyNumberFormat="1">
      <alignment vertical="center"/>
    </xf>
    <xf borderId="6" fillId="0" fontId="1" numFmtId="0" xfId="0" applyAlignment="1" applyBorder="1" applyFont="1">
      <alignment shrinkToFit="0" wrapText="1"/>
    </xf>
    <xf borderId="3" fillId="0" fontId="2" numFmtId="0" xfId="0" applyAlignment="1" applyBorder="1" applyFont="1">
      <alignment horizontal="left" shrinkToFit="0" vertical="center" wrapText="1"/>
    </xf>
    <xf borderId="4" fillId="0" fontId="2" numFmtId="3" xfId="0" applyBorder="1" applyFont="1" applyNumberFormat="1"/>
    <xf borderId="5" fillId="0" fontId="2" numFmtId="3" xfId="0" applyBorder="1" applyFont="1" applyNumberFormat="1"/>
    <xf borderId="0" fillId="0" fontId="1" numFmtId="0" xfId="0" applyAlignment="1" applyFont="1">
      <alignment horizontal="left" shrinkToFit="0" vertical="center" wrapText="1"/>
    </xf>
    <xf borderId="0" fillId="0" fontId="1" numFmtId="3" xfId="0" applyFont="1" applyNumberFormat="1"/>
    <xf borderId="5" fillId="0" fontId="2" numFmtId="0" xfId="0" applyAlignment="1" applyBorder="1" applyFont="1">
      <alignment horizontal="center" shrinkToFit="0" wrapText="1"/>
    </xf>
    <xf borderId="7" fillId="0" fontId="1" numFmtId="165" xfId="0" applyAlignment="1" applyBorder="1" applyFont="1" applyNumberFormat="1">
      <alignment vertical="center"/>
    </xf>
    <xf borderId="7" fillId="0" fontId="1" numFmtId="0" xfId="0" applyBorder="1" applyFont="1"/>
    <xf borderId="8" fillId="0" fontId="1" numFmtId="0" xfId="0" applyAlignment="1" applyBorder="1" applyFont="1">
      <alignment shrinkToFit="0" wrapText="1"/>
    </xf>
    <xf borderId="9" fillId="0" fontId="1" numFmtId="165" xfId="0" applyAlignment="1" applyBorder="1" applyFont="1" applyNumberFormat="1">
      <alignment vertical="center"/>
    </xf>
    <xf borderId="8" fillId="0" fontId="1" numFmtId="0" xfId="0" applyAlignment="1" applyBorder="1" applyFont="1">
      <alignment horizontal="left" shrinkToFit="0" vertical="center" wrapText="1"/>
    </xf>
    <xf borderId="9" fillId="0" fontId="1" numFmtId="0" xfId="0" applyBorder="1" applyFont="1"/>
    <xf borderId="0" fillId="0" fontId="1" numFmtId="0" xfId="0" applyAlignment="1" applyFont="1">
      <alignment horizontal="center"/>
    </xf>
    <xf borderId="10" fillId="3" fontId="2" numFmtId="0" xfId="0" applyAlignment="1" applyBorder="1" applyFill="1" applyFont="1">
      <alignment horizontal="left"/>
    </xf>
    <xf borderId="0" fillId="0" fontId="1" numFmtId="0" xfId="0" applyAlignment="1" applyFont="1">
      <alignment horizontal="left"/>
    </xf>
    <xf borderId="11" fillId="0" fontId="2" numFmtId="0" xfId="0" applyAlignment="1" applyBorder="1" applyFont="1">
      <alignment horizontal="left"/>
    </xf>
    <xf borderId="12" fillId="0" fontId="2" numFmtId="0" xfId="0" applyBorder="1" applyFont="1"/>
    <xf borderId="11" fillId="0" fontId="4" numFmtId="0" xfId="0" applyAlignment="1" applyBorder="1" applyFont="1">
      <alignment horizontal="left" shrinkToFit="0" vertical="bottom" wrapText="0"/>
    </xf>
    <xf borderId="12" fillId="0" fontId="1" numFmtId="0" xfId="0" applyBorder="1" applyFont="1"/>
    <xf borderId="3" fillId="0" fontId="2" numFmtId="0" xfId="0" applyBorder="1" applyFont="1"/>
    <xf borderId="5" fillId="0" fontId="2" numFmtId="0" xfId="0" applyBorder="1" applyFont="1"/>
    <xf borderId="6" fillId="0" fontId="4" numFmtId="0" xfId="0" applyAlignment="1" applyBorder="1" applyFont="1">
      <alignment horizontal="left" shrinkToFit="0" vertical="bottom" wrapText="0"/>
    </xf>
    <xf borderId="6" fillId="0" fontId="1" numFmtId="3" xfId="0" applyBorder="1" applyFont="1" applyNumberFormat="1"/>
    <xf borderId="7" fillId="0" fontId="1" numFmtId="3" xfId="0" applyBorder="1" applyFont="1" applyNumberFormat="1"/>
    <xf borderId="0" fillId="0" fontId="5" numFmtId="0" xfId="0" applyAlignment="1" applyFont="1">
      <alignment horizontal="left"/>
    </xf>
    <xf borderId="8" fillId="0" fontId="1" numFmtId="3" xfId="0" applyBorder="1" applyFont="1" applyNumberFormat="1"/>
    <xf borderId="9" fillId="0" fontId="1" numFmtId="3" xfId="0" applyBorder="1" applyFont="1" applyNumberFormat="1"/>
    <xf borderId="0" fillId="0" fontId="2" numFmtId="0" xfId="0" applyAlignment="1" applyFont="1">
      <alignment horizontal="center"/>
    </xf>
    <xf borderId="8" fillId="0" fontId="4" numFmtId="0" xfId="0" applyAlignment="1" applyBorder="1" applyFont="1">
      <alignment horizontal="left" shrinkToFit="0" vertical="bottom" wrapText="0"/>
    </xf>
    <xf borderId="0" fillId="0" fontId="6" numFmtId="0" xfId="0" applyFont="1"/>
    <xf borderId="10" fillId="4" fontId="1" numFmtId="0" xfId="0" applyBorder="1" applyFill="1" applyFont="1"/>
    <xf borderId="10" fillId="4" fontId="7" numFmtId="0" xfId="0" applyBorder="1" applyFont="1"/>
    <xf borderId="10" fillId="4" fontId="7" numFmtId="0" xfId="0" applyAlignment="1" applyBorder="1" applyFont="1">
      <alignment horizontal="left"/>
    </xf>
    <xf borderId="10" fillId="4" fontId="1" numFmtId="0" xfId="0" applyAlignment="1" applyBorder="1" applyFont="1">
      <alignment horizontal="left"/>
    </xf>
    <xf borderId="10" fillId="4" fontId="4" numFmtId="0" xfId="0" applyBorder="1" applyFont="1"/>
    <xf borderId="10" fillId="4" fontId="1" numFmtId="0" xfId="0" applyAlignment="1" applyBorder="1" applyFont="1">
      <alignment readingOrder="0"/>
    </xf>
    <xf borderId="5" fillId="0" fontId="1" numFmtId="0" xfId="0" applyBorder="1" applyFont="1"/>
    <xf borderId="0" fillId="0" fontId="8" numFmtId="0" xfId="0" applyAlignment="1" applyFont="1">
      <alignment readingOrder="0"/>
    </xf>
    <xf borderId="0" fillId="0" fontId="8" numFmtId="49" xfId="0" applyFont="1" applyNumberFormat="1"/>
    <xf borderId="10" fillId="4" fontId="1" numFmtId="49" xfId="0" applyBorder="1" applyFont="1" applyNumberFormat="1"/>
    <xf borderId="0" fillId="0" fontId="8" numFmtId="0" xfId="0" applyFont="1"/>
    <xf borderId="0" fillId="0" fontId="8" numFmtId="0" xfId="0" applyAlignment="1" applyFont="1">
      <alignment horizontal="left"/>
    </xf>
    <xf borderId="0" fillId="0" fontId="8" numFmtId="10" xfId="0" applyFont="1" applyNumberFormat="1"/>
    <xf borderId="0" fillId="5" fontId="9" numFmtId="0" xfId="0" applyAlignment="1" applyFill="1" applyFont="1">
      <alignment shrinkToFit="0" vertical="bottom" wrapText="0"/>
    </xf>
    <xf borderId="0" fillId="5" fontId="4" numFmtId="0" xfId="0" applyAlignment="1" applyFont="1">
      <alignment shrinkToFit="0" vertical="bottom" wrapText="0"/>
    </xf>
    <xf borderId="0" fillId="0" fontId="4" numFmtId="0" xfId="0" applyAlignment="1" applyFont="1">
      <alignment shrinkToFit="0" vertical="bottom" wrapText="0"/>
    </xf>
    <xf borderId="0" fillId="0" fontId="8" numFmtId="0" xfId="0" applyFont="1"/>
    <xf borderId="0" fillId="0" fontId="10" numFmtId="0" xfId="0" applyAlignment="1" applyFont="1">
      <alignment shrinkToFit="0" vertical="bottom" wrapText="0"/>
    </xf>
    <xf borderId="13" fillId="0" fontId="9" numFmtId="0" xfId="0" applyAlignment="1" applyBorder="1" applyFont="1">
      <alignment shrinkToFit="0" vertical="bottom" wrapText="0"/>
    </xf>
    <xf borderId="0" fillId="0" fontId="4" numFmtId="0" xfId="0" applyAlignment="1" applyFont="1">
      <alignment horizontal="right" shrinkToFit="0" vertical="bottom" wrapText="0"/>
    </xf>
    <xf borderId="0" fillId="0" fontId="4" numFmtId="0" xfId="0" applyAlignment="1" applyFont="1">
      <alignment readingOrder="0" shrinkToFit="0" vertical="bottom" wrapText="0"/>
    </xf>
    <xf borderId="0" fillId="0" fontId="11" numFmtId="0" xfId="0"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microsoft.com/office/2007/relationships/slicerCache" Target="slicerCaches/slicerCache1.xml"/><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black"/>
              </a:defRPr>
            </a:pPr>
            <a:r>
              <a:rPr b="0">
                <a:solidFill>
                  <a:srgbClr val="757575"/>
                </a:solidFill>
                <a:latin typeface="Arial black"/>
              </a:rPr>
              <a:t>Продажа по месяцам</a:t>
            </a:r>
          </a:p>
        </c:rich>
      </c:tx>
      <c:overlay val="0"/>
    </c:title>
    <c:view3D>
      <c:rotX val="50"/>
      <c:perspective val="0"/>
    </c:view3D>
    <c:plotArea>
      <c:layout/>
      <c:pie3DChart>
        <c:varyColors val="1"/>
        <c:ser>
          <c:idx val="0"/>
          <c:order val="0"/>
          <c:tx>
            <c:strRef>
              <c:f>Diagrams!$A$8</c:f>
            </c:strRef>
          </c:tx>
          <c:dPt>
            <c:idx val="0"/>
            <c:spPr>
              <a:solidFill>
                <a:srgbClr val="4F81BD"/>
              </a:solidFill>
            </c:spPr>
          </c:dPt>
          <c:dLbls>
            <c:showLegendKey val="0"/>
            <c:showVal val="1"/>
            <c:showCatName val="0"/>
            <c:showSerName val="0"/>
            <c:showPercent val="0"/>
            <c:showBubbleSize val="0"/>
            <c:showLeaderLines val="1"/>
          </c:dLbls>
          <c:cat>
            <c:strRef>
              <c:f>Diagrams!$B$4:$E$4</c:f>
            </c:strRef>
          </c:cat>
          <c:val>
            <c:numRef>
              <c:f>Diagrams!$B$8:$E$8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black"/>
              </a:defRPr>
            </a:pPr>
            <a:r>
              <a:rPr b="0">
                <a:solidFill>
                  <a:srgbClr val="757575"/>
                </a:solidFill>
                <a:latin typeface="Arial black"/>
              </a:rPr>
              <a:t>Продажа по сегменту</a:t>
            </a:r>
          </a:p>
        </c:rich>
      </c:tx>
      <c:overlay val="0"/>
    </c:title>
    <c:plotArea>
      <c:layout/>
      <c:barChart>
        <c:barDir val="col"/>
        <c:grouping val="percentStacked"/>
        <c:ser>
          <c:idx val="0"/>
          <c:order val="0"/>
          <c:tx>
            <c:strRef>
              <c:f>Diagrams!$A$6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Diagrams!$B$6:$E$6</c:f>
              <c:numCache/>
            </c:numRef>
          </c:val>
        </c:ser>
        <c:ser>
          <c:idx val="1"/>
          <c:order val="1"/>
          <c:tx>
            <c:strRef>
              <c:f>Diagrams!$A$7</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Diagrams!$B$7:$E$7</c:f>
              <c:numCache/>
            </c:numRef>
          </c:val>
        </c:ser>
        <c:ser>
          <c:idx val="2"/>
          <c:order val="2"/>
          <c:tx>
            <c:strRef>
              <c:f>Diagrams!$A$5</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Diagrams!$B$5:$E$5</c:f>
              <c:numCache/>
            </c:numRef>
          </c:val>
        </c:ser>
        <c:overlap val="100"/>
        <c:axId val="1058149795"/>
        <c:axId val="65145838"/>
      </c:barChart>
      <c:catAx>
        <c:axId val="10581497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145838"/>
      </c:catAx>
      <c:valAx>
        <c:axId val="651458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8149795"/>
      </c:valAx>
    </c:plotArea>
    <c:legend>
      <c:legendPos val="t"/>
      <c:overlay val="0"/>
      <c:txPr>
        <a:bodyPr/>
        <a:lstStyle/>
        <a:p>
          <a:pPr lvl="0">
            <a:defRPr b="0">
              <a:solidFill>
                <a:srgbClr val="1A1A1A"/>
              </a:solidFill>
              <a:latin typeface="Arial black"/>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black"/>
              </a:defRPr>
            </a:pPr>
            <a:r>
              <a:rPr b="0">
                <a:solidFill>
                  <a:srgbClr val="757575"/>
                </a:solidFill>
                <a:latin typeface="Arial black"/>
              </a:rPr>
              <a:t>Base product shares</a:t>
            </a:r>
          </a:p>
        </c:rich>
      </c:tx>
      <c:overlay val="0"/>
    </c:title>
    <c:plotArea>
      <c:layout/>
      <c:barChart>
        <c:barDir val="col"/>
        <c:ser>
          <c:idx val="0"/>
          <c:order val="0"/>
          <c:tx>
            <c:strRef>
              <c:f>Diagrams!$B$10</c:f>
            </c:strRef>
          </c:tx>
          <c:spPr>
            <a:solidFill>
              <a:srgbClr val="674EA7"/>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Diagrams!$A$11:$A$13</c:f>
            </c:strRef>
          </c:cat>
          <c:val>
            <c:numRef>
              <c:f>Diagrams!$B$11:$B$13</c:f>
              <c:numCache/>
            </c:numRef>
          </c:val>
        </c:ser>
        <c:axId val="1795506300"/>
        <c:axId val="943836226"/>
      </c:barChart>
      <c:catAx>
        <c:axId val="17955063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Base product shares</a:t>
                </a:r>
              </a:p>
            </c:rich>
          </c:tx>
          <c:overlay val="0"/>
        </c:title>
        <c:numFmt formatCode="General" sourceLinked="1"/>
        <c:majorTickMark val="none"/>
        <c:minorTickMark val="none"/>
        <c:spPr/>
        <c:txPr>
          <a:bodyPr/>
          <a:lstStyle/>
          <a:p>
            <a:pPr lvl="0">
              <a:defRPr b="0">
                <a:solidFill>
                  <a:srgbClr val="000000"/>
                </a:solidFill>
                <a:latin typeface="+mn-lt"/>
              </a:defRPr>
            </a:pPr>
          </a:p>
        </c:txPr>
        <c:crossAx val="943836226"/>
      </c:catAx>
      <c:valAx>
        <c:axId val="9438362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Jan - Apr 2021</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5506300"/>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200025</xdr:colOff>
      <xdr:row>0</xdr:row>
      <xdr:rowOff>133350</xdr:rowOff>
    </xdr:from>
    <xdr:ext cx="4105275" cy="3076575"/>
    <xdr:graphicFrame>
      <xdr:nvGraphicFramePr>
        <xdr:cNvPr id="671100836"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457200</xdr:colOff>
      <xdr:row>16</xdr:row>
      <xdr:rowOff>161925</xdr:rowOff>
    </xdr:from>
    <xdr:ext cx="4105275" cy="2552700"/>
    <xdr:graphicFrame>
      <xdr:nvGraphicFramePr>
        <xdr:cNvPr id="1169845285" name="Chart 2"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304800</xdr:colOff>
      <xdr:row>17</xdr:row>
      <xdr:rowOff>28575</xdr:rowOff>
    </xdr:from>
    <xdr:ext cx="3962400" cy="2438400"/>
    <xdr:graphicFrame>
      <xdr:nvGraphicFramePr>
        <xdr:cNvPr id="1991196593" name="Chart 3"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161925</xdr:colOff>
      <xdr:row>0</xdr:row>
      <xdr:rowOff>152400</xdr:rowOff>
    </xdr:from>
    <xdr:ext cx="2286000" cy="2857500"/>
    <mc:AlternateContent>
      <mc:Choice Requires="sle15">
        <xdr:graphicFrame>
          <xdr:nvGraphicFramePr>
            <xdr:cNvPr id="1" name="Column6_1"/>
            <xdr:cNvGraphicFramePr/>
          </xdr:nvGraphicFramePr>
          <xdr:xfrm>
            <a:off x="0" y="0"/>
            <a:ext cx="0" cy="0"/>
          </xdr:xfrm>
          <a:graphic>
            <a:graphicData uri="http://schemas.microsoft.com/office/drawing/2010/slicer">
              <x3Unk:slicer name="Column6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428625</xdr:colOff>
      <xdr:row>2</xdr:row>
      <xdr:rowOff>180975</xdr:rowOff>
    </xdr:from>
    <xdr:ext cx="4171950" cy="1838325"/>
    <xdr:pic>
      <xdr:nvPicPr>
        <xdr:cNvPr descr="Congrats! - Wayne State University"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D22:N322" sheet="Structuring"/>
  </cacheSource>
  <cacheFields>
    <cacheField name="msisdn" numFmtId="49">
      <sharedItems containsSemiMixedTypes="0" containsString="0" containsNumber="1" containsInteger="1">
        <n v="1.516367073E9"/>
        <n v="1.512324452E9"/>
        <n v="1.51488064E9"/>
        <n v="1.515713545E9"/>
        <n v="1.512002909E9"/>
        <n v="1.51381311E9"/>
        <n v="1.516925096E9"/>
        <n v="1.512383176E9"/>
        <n v="1.515880145E9"/>
        <n v="1.514185684E9"/>
        <n v="1.513988737E9"/>
        <n v="1.513347173E9"/>
        <n v="1.512735457E9"/>
        <n v="1.518402594E9"/>
        <n v="1.517257042E9"/>
        <n v="1.513797132E9"/>
        <n v="1.516122479E9"/>
        <n v="1.513123245E9"/>
        <n v="1.51613869E9"/>
        <n v="1.518169229E9"/>
        <n v="1.512855912E9"/>
        <n v="1.516633285E9"/>
        <n v="1.516195939E9"/>
        <n v="1.5164821E9"/>
        <n v="1.517021248E9"/>
        <n v="1.517442641E9"/>
        <n v="1.512843149E9"/>
        <n v="1.516001929E9"/>
        <n v="1.514103494E9"/>
        <n v="1.514996191E9"/>
        <n v="1.511624515E9"/>
        <n v="1.516471174E9"/>
        <n v="1.513674839E9"/>
        <n v="1.51267896E9"/>
        <n v="1.517856798E9"/>
        <n v="1.512731771E9"/>
        <n v="1.516878404E9"/>
        <n v="1.518440774E9"/>
        <n v="1.517569464E9"/>
        <n v="1.512138157E9"/>
        <n v="1.511888363E9"/>
        <n v="1.514149957E9"/>
        <n v="1.515430512E9"/>
        <n v="1.512654099E9"/>
        <n v="1.511697858E9"/>
        <n v="1.518490176E9"/>
        <n v="1.517168602E9"/>
        <n v="1.51306871E9"/>
        <n v="1.51493336E9"/>
        <n v="1.513910018E9"/>
        <n v="1.512255542E9"/>
        <n v="1.515573019E9"/>
        <n v="1.512964969E9"/>
        <n v="1.517935556E9"/>
        <n v="1.511270798E9"/>
        <n v="1.514435977E9"/>
        <n v="1.511710752E9"/>
        <n v="1.514395325E9"/>
        <n v="1.512966869E9"/>
        <n v="1.516876685E9"/>
        <n v="1.517343019E9"/>
        <n v="1.517606687E9"/>
        <n v="1.517236331E9"/>
        <n v="1.513998472E9"/>
        <n v="1.512815245E9"/>
        <n v="1.517329112E9"/>
        <n v="1.512148896E9"/>
        <n v="1.512002357E9"/>
        <n v="1.512923951E9"/>
        <n v="1.515836135E9"/>
        <n v="1.513108551E9"/>
        <n v="1.513476805E9"/>
        <n v="1.51398825E9"/>
        <n v="1.516202032E9"/>
        <n v="1.514949513E9"/>
        <n v="1.51483826E9"/>
        <n v="1.515474529E9"/>
        <n v="1.512841118E9"/>
        <n v="1.512836317E9"/>
        <n v="1.51750002E9"/>
        <n v="1.516019034E9"/>
        <n v="1.51286299E9"/>
        <n v="1.518580645E9"/>
        <n v="1.512730694E9"/>
        <n v="1.511830112E9"/>
        <n v="1.514595595E9"/>
        <n v="1.517044711E9"/>
        <n v="1.517370779E9"/>
        <n v="1.511271852E9"/>
        <n v="1.515589379E9"/>
        <n v="1.517180516E9"/>
        <n v="1.511797492E9"/>
        <n v="1.512995596E9"/>
        <n v="1.5157296E9"/>
        <n v="1.518127666E9"/>
        <n v="1.512575933E9"/>
        <n v="1.517394983E9"/>
        <n v="1.516780093E9"/>
        <n v="1.512764145E9"/>
        <n v="1.516137908E9"/>
        <n v="1.518192914E9"/>
        <n v="1.511651899E9"/>
        <n v="1.51756018E9"/>
        <n v="1.514314487E9"/>
        <n v="1.516361666E9"/>
        <n v="1.515642074E9"/>
        <n v="1.517490908E9"/>
        <n v="1.513212739E9"/>
        <n v="1.517561938E9"/>
        <n v="1.51487913E9"/>
        <n v="1.51513068E9"/>
        <n v="1.511353045E9"/>
        <n v="1.514247144E9"/>
        <n v="1.511498063E9"/>
        <n v="1.512937606E9"/>
        <n v="1.515691971E9"/>
        <n v="1.517508655E9"/>
        <n v="1.516917547E9"/>
        <n v="1.512117337E9"/>
        <n v="1.513984392E9"/>
        <n v="1.514099842E9"/>
        <n v="1.515071464E9"/>
        <n v="1.516239258E9"/>
        <n v="1.518452123E9"/>
        <n v="1.513926174E9"/>
        <n v="1.515740018E9"/>
        <n v="1.514032479E9"/>
        <n v="1.515438147E9"/>
        <n v="1.51606606E9"/>
        <n v="1.517656149E9"/>
        <n v="1.515657294E9"/>
        <n v="1.515628813E9"/>
        <n v="1.511489842E9"/>
        <n v="1.517781224E9"/>
        <n v="1.51825744E9"/>
        <n v="1.512158294E9"/>
        <n v="1.515014139E9"/>
        <n v="1.51350986E9"/>
        <n v="1.518377203E9"/>
        <n v="1.518550373E9"/>
        <n v="1.515879599E9"/>
        <n v="1.517685304E9"/>
        <n v="1.51348596E9"/>
        <n v="1.513495225E9"/>
        <n v="1.515489166E9"/>
        <n v="1.51726804E9"/>
        <n v="1.5138377E9"/>
        <n v="1.517180868E9"/>
        <n v="1.513715451E9"/>
        <n v="1.514706047E9"/>
        <n v="1.516393975E9"/>
        <n v="1.515071108E9"/>
        <n v="1.51607129E9"/>
        <n v="1.515791249E9"/>
        <n v="1.51681373E9"/>
        <n v="1.512641074E9"/>
        <n v="1.518293162E9"/>
        <n v="1.51632338E9"/>
        <n v="1.514913262E9"/>
        <n v="1.518394205E9"/>
        <n v="1.511639515E9"/>
        <n v="1.513649306E9"/>
        <n v="1.512413286E9"/>
        <n v="1.514740632E9"/>
        <n v="1.516678279E9"/>
        <n v="1.513938604E9"/>
        <n v="1.51163674E9"/>
        <n v="1.514453475E9"/>
        <n v="1.515368981E9"/>
        <n v="1.514944682E9"/>
        <n v="1.516989344E9"/>
        <n v="1.511355998E9"/>
        <n v="1.512385399E9"/>
        <n v="1.516332067E9"/>
        <n v="1.516392329E9"/>
        <n v="1.513624514E9"/>
        <n v="1.511329933E9"/>
        <n v="1.512937723E9"/>
        <n v="1.516143443E9"/>
        <n v="1.516514425E9"/>
        <n v="1.515005147E9"/>
        <n v="1.513793384E9"/>
        <n v="1.517302505E9"/>
        <n v="1.517384033E9"/>
        <n v="1.513544862E9"/>
        <n v="1.513852175E9"/>
        <n v="1.511787333E9"/>
        <n v="1.514246401E9"/>
        <n v="1.512099833E9"/>
        <n v="1.511393044E9"/>
        <n v="1.513743409E9"/>
        <n v="1.517063955E9"/>
        <n v="1.518740524E9"/>
        <n v="1.512637506E9"/>
        <n v="1.51500808E9"/>
        <n v="1.514835483E9"/>
        <n v="1.514734016E9"/>
        <n v="1.51490355E9"/>
        <n v="1.516225388E9"/>
        <n v="1.516346654E9"/>
        <n v="1.512155475E9"/>
        <n v="1.516614422E9"/>
        <n v="1.515526152E9"/>
        <n v="1.516376208E9"/>
        <n v="1.517665652E9"/>
        <n v="1.51480257E9"/>
        <n v="1.513479262E9"/>
        <n v="1.511995058E9"/>
        <n v="1.514215713E9"/>
        <n v="1.517936711E9"/>
        <n v="1.51231054E9"/>
        <n v="1.515234533E9"/>
        <n v="1.513908156E9"/>
        <n v="1.515031573E9"/>
        <n v="1.513570681E9"/>
        <n v="1.511732186E9"/>
        <n v="1.517143525E9"/>
        <n v="1.514597992E9"/>
        <n v="1.512016636E9"/>
        <n v="1.516214801E9"/>
        <n v="1.518045346E9"/>
        <n v="1.511464512E9"/>
        <n v="1.515564189E9"/>
        <n v="1.518508883E9"/>
        <n v="1.517035775E9"/>
        <n v="1.518008287E9"/>
        <n v="1.511438006E9"/>
        <n v="1.516295788E9"/>
        <n v="1.5181797E9"/>
        <n v="1.516314414E9"/>
        <n v="1.518245113E9"/>
        <n v="1.514498649E9"/>
        <n v="1.517764119E9"/>
        <n v="1.513387214E9"/>
        <n v="1.511978455E9"/>
        <n v="1.517608376E9"/>
        <n v="1.515709176E9"/>
        <n v="1.515418835E9"/>
        <n v="1.511820525E9"/>
        <n v="1.513574884E9"/>
        <n v="1.514516895E9"/>
        <n v="1.516902691E9"/>
        <n v="1.512790832E9"/>
        <n v="1.514545487E9"/>
        <n v="1.514099372E9"/>
        <n v="1.517758383E9"/>
        <n v="1.513224614E9"/>
        <n v="1.511975337E9"/>
        <n v="1.51760578E9"/>
        <n v="1.517650223E9"/>
        <n v="1.512452943E9"/>
        <n v="1.518055321E9"/>
        <n v="1.514913789E9"/>
        <n v="1.514034414E9"/>
        <n v="1.513474923E9"/>
        <n v="1.513509233E9"/>
        <n v="1.515165423E9"/>
        <n v="1.514350322E9"/>
        <n v="1.514124763E9"/>
        <n v="1.518282279E9"/>
        <n v="1.517812771E9"/>
        <n v="1.514101538E9"/>
        <n v="1.51207617E9"/>
        <n v="1.512719556E9"/>
        <n v="1.515139116E9"/>
        <n v="1.513917058E9"/>
        <n v="1.517297314E9"/>
        <n v="1.518580407E9"/>
        <n v="1.516987281E9"/>
        <n v="1.513002903E9"/>
        <n v="1.515388221E9"/>
        <n v="1.515742691E9"/>
        <n v="1.516177823E9"/>
        <n v="1.518138052E9"/>
        <n v="1.512710165E9"/>
        <n v="1.51860789E9"/>
        <n v="1.511857676E9"/>
        <n v="1.517964309E9"/>
        <n v="1.514093622E9"/>
        <n v="1.512498021E9"/>
        <n v="1.514384085E9"/>
        <n v="1.517083909E9"/>
        <n v="1.51181023E9"/>
        <n v="1.513684741E9"/>
        <n v="1.515578231E9"/>
        <n v="1.513386379E9"/>
        <n v="1.515939612E9"/>
        <n v="1.512081117E9"/>
        <n v="1.517282092E9"/>
        <n v="1.51215307E9"/>
        <n v="1.518436245E9"/>
        <n v="1.513138356E9"/>
        <n v="1.51552699E9"/>
        <n v="1.518609163E9"/>
        <n v="1.511782654E9"/>
        <n v="1.513958793E9"/>
        <n v="1.51363083E9"/>
        <n v="1.513705495E9"/>
        <n v="1.511545608E9"/>
        <n v="1.515818462E9"/>
      </sharedItems>
    </cacheField>
    <cacheField name="City" numFmtId="0">
      <sharedItems>
        <s v="Caracas"/>
        <s v="Maracay"/>
      </sharedItems>
    </cacheField>
    <cacheField name="market_id" numFmtId="0">
      <sharedItems containsSemiMixedTypes="0" containsString="0" containsNumber="1" containsInteger="1">
        <n v="5.0"/>
        <n v="20.0"/>
        <n v="4.0"/>
        <n v="15.0"/>
      </sharedItems>
    </cacheField>
    <cacheField name="upload_megabytes" numFmtId="0">
      <sharedItems containsSemiMixedTypes="0" containsString="0" containsNumber="1" containsInteger="1">
        <n v="6389.0"/>
        <n v="18866.0"/>
        <n v="10668.0"/>
        <n v="20371.0"/>
        <n v="9969.0"/>
        <n v="9755.0"/>
        <n v="17593.0"/>
        <n v="18421.0"/>
        <n v="7074.0"/>
        <n v="5364.0"/>
        <n v="7862.0"/>
        <n v="7232.0"/>
        <n v="14231.0"/>
        <n v="10899.0"/>
        <n v="14642.0"/>
        <n v="8307.0"/>
        <n v="16219.0"/>
        <n v="13640.0"/>
        <n v="4045.0"/>
        <n v="2786.0"/>
        <n v="11202.0"/>
        <n v="6976.0"/>
        <n v="9708.0"/>
        <n v="7551.0"/>
        <n v="9245.0"/>
        <n v="10194.0"/>
        <n v="19738.0"/>
        <n v="1176.0"/>
        <n v="7350.0"/>
        <n v="362.0"/>
        <n v="10628.0"/>
        <n v="16334.0"/>
        <n v="9533.0"/>
        <n v="19183.0"/>
        <n v="9197.0"/>
        <n v="17388.0"/>
        <n v="2055.0"/>
        <n v="16080.0"/>
        <n v="7882.0"/>
        <n v="2567.0"/>
        <n v="4652.0"/>
        <n v="6699.0"/>
        <n v="12056.0"/>
        <n v="5792.0"/>
        <n v="9896.0"/>
        <n v="11403.0"/>
        <n v="18192.0"/>
        <n v="7238.0"/>
        <n v="894.0"/>
        <n v="19300.0"/>
        <n v="18474.0"/>
        <n v="10979.0"/>
        <n v="12443.0"/>
        <n v="4066.0"/>
        <n v="196.0"/>
        <n v="999.0"/>
        <n v="3979.0"/>
        <n v="20267.0"/>
        <n v="493.0"/>
        <n v="13594.0"/>
        <n v="10544.0"/>
        <n v="3678.0"/>
        <n v="17407.0"/>
        <n v="8556.0"/>
        <n v="9848.0"/>
        <n v="7624.0"/>
        <n v="8738.0"/>
        <n v="3191.0"/>
        <n v="16269.0"/>
        <n v="1986.0"/>
        <n v="12424.0"/>
        <n v="18283.0"/>
        <n v="1651.0"/>
        <n v="17857.0"/>
        <n v="8351.0"/>
        <n v="1302.0"/>
        <n v="4346.0"/>
        <n v="554.0"/>
        <n v="12554.0"/>
        <n v="1011.0"/>
        <n v="1226.0"/>
        <n v="9884.0"/>
        <n v="20348.0"/>
        <n v="5964.0"/>
        <n v="2698.0"/>
        <n v="12790.0"/>
        <n v="3627.0"/>
        <n v="20054.0"/>
        <n v="5488.0"/>
        <n v="10155.0"/>
        <n v="17228.0"/>
        <n v="11826.0"/>
        <n v="15787.0"/>
        <n v="12804.0"/>
        <n v="8221.0"/>
        <n v="1126.0"/>
        <n v="4117.0"/>
        <n v="17772.0"/>
        <n v="9212.0"/>
        <n v="15475.0"/>
        <n v="9252.0"/>
        <n v="19956.0"/>
        <n v="6993.0"/>
        <n v="17633.0"/>
        <n v="8978.0"/>
        <n v="18771.0"/>
        <n v="17972.0"/>
        <n v="9958.0"/>
        <n v="3616.0"/>
        <n v="19563.0"/>
        <n v="16931.0"/>
        <n v="7220.0"/>
        <n v="12883.0"/>
        <n v="12604.0"/>
        <n v="5314.0"/>
        <n v="11581.0"/>
        <n v="14127.0"/>
        <n v="9956.0"/>
        <n v="4901.0"/>
        <n v="4089.0"/>
        <n v="9804.0"/>
        <n v="9962.0"/>
        <n v="14934.0"/>
        <n v="17359.0"/>
        <n v="6468.0"/>
        <n v="13810.0"/>
        <n v="16150.0"/>
        <n v="3819.0"/>
        <n v="17544.0"/>
        <n v="8203.0"/>
        <n v="8160.0"/>
        <n v="17648.0"/>
        <n v="18645.0"/>
        <n v="5295.0"/>
        <n v="396.0"/>
        <n v="18913.0"/>
        <n v="19990.0"/>
        <n v="20092.0"/>
        <n v="10534.0"/>
        <n v="16624.0"/>
        <n v="1716.0"/>
        <n v="10806.0"/>
        <n v="8091.0"/>
        <n v="7558.0"/>
        <n v="15446.0"/>
        <n v="16825.0"/>
        <n v="2418.0"/>
        <n v="7933.0"/>
        <n v="11296.0"/>
        <n v="132.0"/>
        <n v="12611.0"/>
        <n v="4684.0"/>
        <n v="14448.0"/>
        <n v="1605.0"/>
        <n v="2102.0"/>
        <n v="1714.0"/>
        <n v="15321.0"/>
        <n v="11427.0"/>
        <n v="7843.0"/>
        <n v="6226.0"/>
        <n v="10572.0"/>
        <n v="7230.0"/>
        <n v="10791.0"/>
        <n v="8059.0"/>
        <n v="3335.0"/>
        <n v="18606.0"/>
        <n v="10944.0"/>
        <n v="5719.0"/>
        <n v="10266.0"/>
        <n v="1056.0"/>
        <n v="17241.0"/>
        <n v="7497.0"/>
        <n v="6575.0"/>
        <n v="8293.0"/>
        <n v="17046.0"/>
        <n v="7135.0"/>
        <n v="1759.0"/>
        <n v="14781.0"/>
        <n v="12601.0"/>
        <n v="2256.0"/>
        <n v="14331.0"/>
        <n v="2509.0"/>
        <n v="4080.0"/>
        <n v="13805.0"/>
        <n v="15368.0"/>
        <n v="12677.0"/>
        <n v="2423.0"/>
        <n v="16039.0"/>
        <n v="12654.0"/>
        <n v="773.0"/>
        <n v="1713.0"/>
        <n v="8280.0"/>
        <n v="5942.0"/>
        <n v="4413.0"/>
        <n v="900.0"/>
        <n v="670.0"/>
        <n v="9590.0"/>
        <n v="8248.0"/>
        <n v="20415.0"/>
        <n v="19274.0"/>
        <n v="20214.0"/>
        <n v="12447.0"/>
        <n v="3648.0"/>
        <n v="9435.0"/>
        <n v="18825.0"/>
        <n v="15149.0"/>
        <n v="4638.0"/>
        <n v="14847.0"/>
        <n v="4432.0"/>
        <n v="3001.0"/>
        <n v="17380.0"/>
        <n v="17930.0"/>
        <n v="5648.0"/>
        <n v="12231.0"/>
        <n v="792.0"/>
        <n v="287.0"/>
        <n v="3967.0"/>
        <n v="13090.0"/>
        <n v="5848.0"/>
        <n v="15292.0"/>
        <n v="16589.0"/>
        <n v="17071.0"/>
        <n v="18193.0"/>
        <n v="18637.0"/>
        <n v="14631.0"/>
        <n v="2962.0"/>
        <n v="11901.0"/>
        <n v="19344.0"/>
        <n v="17780.0"/>
        <n v="10719.0"/>
        <n v="17770.0"/>
        <n v="7145.0"/>
        <n v="811.0"/>
        <n v="18917.0"/>
        <n v="15669.0"/>
        <n v="13279.0"/>
        <n v="12406.0"/>
        <n v="10510.0"/>
        <n v="3086.0"/>
        <n v="11148.0"/>
        <n v="2824.0"/>
        <n v="19521.0"/>
        <n v="19887.0"/>
        <n v="12425.0"/>
        <n v="19966.0"/>
        <n v="17846.0"/>
        <n v="14029.0"/>
        <n v="6500.0"/>
        <n v="12829.0"/>
        <n v="14315.0"/>
        <n v="606.0"/>
        <n v="6916.0"/>
        <n v="5505.0"/>
        <n v="4472.0"/>
        <n v="18071.0"/>
        <n v="4873.0"/>
        <n v="5605.0"/>
        <n v="4012.0"/>
        <n v="17618.0"/>
        <n v="11452.0"/>
        <n v="14659.0"/>
        <n v="3534.0"/>
        <n v="4683.0"/>
        <n v="9934.0"/>
        <n v="10098.0"/>
        <n v="5212.0"/>
        <n v="1962.0"/>
        <n v="8683.0"/>
        <n v="9866.0"/>
        <n v="13899.0"/>
        <n v="16922.0"/>
        <n v="19681.0"/>
        <n v="11003.0"/>
        <n v="20410.0"/>
        <n v="17753.0"/>
        <n v="1931.0"/>
        <n v="13308.0"/>
        <n v="14272.0"/>
        <n v="11900.0"/>
        <n v="18662.0"/>
        <n v="17619.0"/>
        <n v="19019.0"/>
        <n v="10182.0"/>
        <n v="8205.0"/>
        <n v="10780.0"/>
        <n v="4680.0"/>
        <n v="238.0"/>
        <n v="7594.0"/>
        <n v="8355.0"/>
        <n v="11634.0"/>
        <n v="1103.0"/>
        <n v="16780.0"/>
        <n v="3559.0"/>
        <n v="12532.0"/>
        <n v="524.0"/>
        <n v="16982.0"/>
        <n v="8496.0"/>
        <n v="15468.0"/>
      </sharedItems>
    </cacheField>
    <cacheField name="download_megabytes">
      <sharedItems containsMixedTypes="1" containsNumber="1" containsInteger="1">
        <s v="22361,5"/>
        <n v="47165.0"/>
        <s v="34137,6"/>
        <s v="71298,5"/>
        <s v="17944,2"/>
        <n v="17559.0"/>
        <s v="40463,9"/>
        <s v="33157,8"/>
        <n v="10611.0"/>
        <s v="17701,2"/>
        <s v="16510,2"/>
        <s v="20972,8"/>
        <s v="21346,5"/>
        <n v="32697.0"/>
        <s v="24891,4"/>
        <s v="29074,5"/>
        <s v="55144,6"/>
        <n v="45012.0"/>
        <s v="9303,5"/>
        <s v="6129,2"/>
        <n v="39207.0"/>
        <s v="20230,4"/>
        <n v="19416.0"/>
        <s v="21142,8"/>
        <n v="29584.0"/>
        <n v="35679.0"/>
        <s v="55266,4"/>
        <n v="2352.0"/>
        <n v="23520.0"/>
        <s v="1013,6"/>
        <s v="27632,8"/>
        <s v="39201,6"/>
        <n v="28599.0"/>
        <s v="28774,5"/>
        <n v="18394.0"/>
        <s v="45208,8"/>
        <s v="7192,5"/>
        <n v="51456.0"/>
        <s v="20493,2"/>
        <s v="6674,2"/>
        <s v="10234,4"/>
        <n v="20097.0"/>
        <s v="28934,4"/>
        <n v="8688.0"/>
        <s v="21771,2"/>
        <s v="38770,2"/>
        <n v="54576.0"/>
        <s v="15199,8"/>
        <n v="1341.0"/>
        <n v="40530.0"/>
        <s v="42490,2"/>
        <s v="38426,5"/>
        <s v="41061,9"/>
        <n v="6099.0"/>
        <s v="627,2"/>
        <s v="2397,6"/>
        <s v="6764,3"/>
        <s v="38507,3"/>
        <s v="1626,9"/>
        <s v="32625,6"/>
        <s v="16870,4"/>
        <s v="11769,6"/>
        <s v="50480,3"/>
        <s v="26523,6"/>
        <s v="22650,4"/>
        <s v="24396,8"/>
        <s v="27087,8"/>
        <s v="4786,5"/>
        <s v="29284,2"/>
        <s v="4766,4"/>
        <s v="34787,2"/>
        <s v="49364,1"/>
        <s v="5613,4"/>
        <s v="32142,6"/>
        <s v="19207,3"/>
        <s v="2734,2"/>
        <s v="12168,8"/>
        <n v="1662.0"/>
        <n v="37662.0"/>
        <s v="2729,7"/>
        <s v="3923,2"/>
        <n v="29652.0"/>
        <n v="24848.0"/>
        <n v="40696.0"/>
        <n v="8946.0"/>
        <s v="5126,2"/>
        <n v="40928.0"/>
        <s v="5440,5"/>
        <s v="36097,2"/>
        <s v="13171,2"/>
        <s v="33511,5"/>
        <s v="53406,8"/>
        <s v="36660,6"/>
        <s v="36310,1"/>
        <s v="43533,6"/>
        <s v="28773,5"/>
        <s v="3152,8"/>
        <s v="11115,9"/>
        <s v="47984,4"/>
        <s v="31320,8"/>
        <s v="32497,5"/>
        <s v="29606,4"/>
        <s v="41907,6"/>
        <s v="15384,6"/>
        <n v="52899.0"/>
        <n v="22445.0"/>
        <s v="39419,1"/>
        <s v="39538,4"/>
        <n v="24895.0"/>
        <s v="6508,8"/>
        <s v="41082,3"/>
        <s v="45713,7"/>
        <n v="20216.0"/>
        <s v="36072,4"/>
        <n v="37812.0"/>
        <n v="13285.0"/>
        <s v="27794,4"/>
        <s v="31079,4"/>
        <n v="34846.0"/>
        <s v="10782,2"/>
        <s v="6542,4"/>
        <s v="23529,6"/>
        <s v="32874,6"/>
        <s v="40321,8"/>
        <s v="59020,6"/>
        <s v="13582,8"/>
        <n v="48335.0"/>
        <n v="30685.0"/>
        <s v="9547,5"/>
        <n v="61404.0"/>
        <n v="16406.0"/>
        <n v="14688.0"/>
        <n v="61768.0"/>
        <s v="50341,5"/>
        <n v="8472.0"/>
        <s v="1306,8"/>
        <s v="34043,4"/>
        <n v="57971.0"/>
        <s v="34156,4"/>
        <s v="29495,2"/>
        <s v="46547,2"/>
        <s v="4118,4"/>
        <s v="35659,8"/>
        <s v="21036,6"/>
        <s v="12092,8"/>
        <s v="40159,6"/>
        <n v="37015.0"/>
        <s v="5319,6"/>
        <s v="26972,2"/>
        <n v="39536.0"/>
        <s v="211,2"/>
        <s v="20177,6"/>
        <s v="7962,8"/>
        <s v="41899,2"/>
        <n v="4173.0"/>
        <s v="6516,2"/>
        <n v="3428.0"/>
        <s v="52091,4"/>
        <s v="20568,6"/>
        <s v="22744,7"/>
        <s v="14942,4"/>
        <n v="37002.0"/>
        <n v="20244.0"/>
        <s v="23740,2"/>
        <n v="16118.0"/>
        <n v="9338.0"/>
        <s v="33490,8"/>
        <s v="36115,2"/>
        <s v="12009,9"/>
        <s v="34904,4"/>
        <s v="2428,8"/>
        <s v="49998,9"/>
        <s v="23240,7"/>
        <n v="15780.0"/>
        <n v="16586.0"/>
        <s v="27273,6"/>
        <s v="20691,5"/>
        <n v="3518.0"/>
        <s v="32518,2"/>
        <s v="31502,5"/>
        <s v="7219,2"/>
        <s v="32961,3"/>
        <s v="8781,5"/>
        <n v="11832.0"/>
        <s v="20707,5"/>
        <n v="38420.0"/>
        <s v="34227,9"/>
        <s v="3876,8"/>
        <s v="24058,5"/>
        <s v="29104,2"/>
        <s v="2009,8"/>
        <s v="4796,4"/>
        <n v="25668.0"/>
        <s v="13666,6"/>
        <s v="15004,2"/>
        <n v="2430.0"/>
        <n v="1742.0"/>
        <n v="27811.0"/>
        <s v="17320,8"/>
        <s v="55120,5"/>
        <s v="59749,4"/>
        <n v="30321.0"/>
        <s v="33606,9"/>
        <n v="7296.0"/>
        <n v="20757.0"/>
        <s v="43297,5"/>
        <s v="28783,1"/>
        <s v="13450,2"/>
        <s v="51964,5"/>
        <s v="9307,2"/>
        <s v="6302,1"/>
        <n v="53878.0"/>
        <n v="39446.0"/>
        <n v="14120.0"/>
        <s v="23238,9"/>
        <s v="1821,6"/>
        <s v="717,5"/>
        <s v="7537,3"/>
        <n v="45815.0"/>
        <s v="19883,2"/>
        <s v="32113,2"/>
        <s v="34836,9"/>
        <s v="40970,4"/>
        <n v="54579.0"/>
        <s v="35410,3"/>
        <n v="29262.0"/>
        <s v="7701,2"/>
        <s v="28562,4"/>
        <s v="59966,4"/>
        <n v="28448.0"/>
        <s v="20366,1"/>
        <n v="28432.0"/>
        <n v="21435.0"/>
        <s v="2838,5"/>
        <s v="58642,7"/>
        <s v="48573,9"/>
        <s v="35853,3"/>
        <n v="37218.0"/>
        <n v="35734.0"/>
        <s v="8949,4"/>
        <s v="23410,8"/>
        <s v="4518,4"/>
        <s v="52706,7"/>
        <s v="29830,5"/>
        <s v="18637,5"/>
        <s v="47918,4"/>
        <s v="58891,8"/>
        <s v="40684,1"/>
        <n v="20800.0"/>
        <s v="24375,1"/>
        <s v="47239,5"/>
        <n v="1515.0"/>
        <s v="18673,2"/>
        <n v="12111.0"/>
        <n v="13416.0"/>
        <s v="57827,2"/>
        <s v="9258,7"/>
        <s v="19617,5"/>
        <s v="6820,4"/>
        <n v="35236.0"/>
        <s v="24049,2"/>
        <s v="39579,3"/>
        <s v="6007,8"/>
        <s v="7961,1"/>
        <n v="19868.0"/>
        <s v="21205,8"/>
        <s v="8860,4"/>
        <s v="6278,4"/>
        <s v="25180,7"/>
        <n v="14799.0"/>
        <s v="19294,5"/>
        <s v="45866,7"/>
        <s v="37228,4"/>
        <s v="55106,8"/>
        <s v="16504,5"/>
        <n v="63271.0"/>
        <s v="26629,5"/>
        <s v="4441,3"/>
        <s v="42585,6"/>
        <s v="44243,2"/>
        <n v="41650.0"/>
        <s v="31725,4"/>
        <s v="42285,6"/>
        <s v="36136,1"/>
        <s v="17309,4"/>
        <s v="27076,5"/>
        <n v="22638.0"/>
        <n v="15912.0"/>
        <s v="571,2"/>
        <n v="11391.0"/>
        <s v="22558,5"/>
        <s v="27921,6"/>
        <s v="2316,3"/>
        <n v="30204.0"/>
        <s v="9965,2"/>
        <s v="28823,6"/>
        <s v="1729,2"/>
        <s v="27171,2"/>
        <s v="24638,4"/>
        <s v="44857,2"/>
      </sharedItems>
    </cacheField>
    <cacheField name="modem" numFmtId="0">
      <sharedItems>
        <s v="Xiaomi Mi Wi-Fi"/>
        <s v="TP-LINK TD"/>
        <s v="TP-LINK Archer"/>
        <s v="Mercusys AC12G"/>
      </sharedItems>
    </cacheField>
    <cacheField name="download_megabytes2" numFmtId="0">
      <sharedItems containsSemiMixedTypes="0" containsString="0" containsNumber="1">
        <n v="22361.5"/>
        <n v="47165.0"/>
        <n v="34137.6"/>
        <n v="71298.5"/>
        <n v="17944.2"/>
        <n v="17559.0"/>
        <n v="40463.9"/>
        <n v="33157.8"/>
        <n v="10611.0"/>
        <n v="17701.2"/>
        <n v="16510.2"/>
        <n v="20972.8"/>
        <n v="21346.5"/>
        <n v="32697.0"/>
        <n v="24891.4"/>
        <n v="29074.5"/>
        <n v="55144.6"/>
        <n v="45012.0"/>
        <n v="9303.5"/>
        <n v="6129.2"/>
        <n v="39207.0"/>
        <n v="20230.4"/>
        <n v="19416.0"/>
        <n v="21142.8"/>
        <n v="29584.0"/>
        <n v="35679.0"/>
        <n v="55266.4"/>
        <n v="2352.0"/>
        <n v="23520.0"/>
        <n v="1013.6"/>
        <n v="27632.8"/>
        <n v="39201.6"/>
        <n v="28599.0"/>
        <n v="28774.5"/>
        <n v="18394.0"/>
        <n v="45208.8"/>
        <n v="7192.5"/>
        <n v="51456.0"/>
        <n v="20493.2"/>
        <n v="6674.2"/>
        <n v="10234.4"/>
        <n v="20097.0"/>
        <n v="28934.4"/>
        <n v="8688.0"/>
        <n v="21771.2"/>
        <n v="38770.2"/>
        <n v="54576.0"/>
        <n v="15199.8"/>
        <n v="1341.0"/>
        <n v="40530.0"/>
        <n v="42490.2"/>
        <n v="38426.5"/>
        <n v="41061.9"/>
        <n v="6099.0"/>
        <n v="627.2"/>
        <n v="2397.6"/>
        <n v="6764.3"/>
        <n v="38507.3"/>
        <n v="1626.9"/>
        <n v="32625.6"/>
        <n v="16870.4"/>
        <n v="11769.6"/>
        <n v="50480.3"/>
        <n v="26523.6"/>
        <n v="22650.4"/>
        <n v="24396.8"/>
        <n v="27087.8"/>
        <n v="4786.5"/>
        <n v="29284.2"/>
        <n v="4766.4"/>
        <n v="34787.2"/>
        <n v="49364.1"/>
        <n v="5613.4"/>
        <n v="32142.6"/>
        <n v="19207.3"/>
        <n v="2734.2"/>
        <n v="12168.8"/>
        <n v="1662.0"/>
        <n v="37662.0"/>
        <n v="2729.7"/>
        <n v="3923.2"/>
        <n v="29652.0"/>
        <n v="24848.0"/>
        <n v="40696.0"/>
        <n v="8946.0"/>
        <n v="5126.2"/>
        <n v="40928.0"/>
        <n v="5440.5"/>
        <n v="36097.2"/>
        <n v="13171.2"/>
        <n v="33511.5"/>
        <n v="53406.8"/>
        <n v="36660.6"/>
        <n v="36310.1"/>
        <n v="43533.6"/>
        <n v="28773.5"/>
        <n v="3152.8"/>
        <n v="11115.9"/>
        <n v="47984.4"/>
        <n v="31320.8"/>
        <n v="32497.5"/>
        <n v="29606.4"/>
        <n v="41907.6"/>
        <n v="15384.6"/>
        <n v="52899.0"/>
        <n v="22445.0"/>
        <n v="39419.1"/>
        <n v="39538.4"/>
        <n v="24895.0"/>
        <n v="6508.8"/>
        <n v="41082.3"/>
        <n v="45713.7"/>
        <n v="20216.0"/>
        <n v="36072.4"/>
        <n v="37812.0"/>
        <n v="13285.0"/>
        <n v="27794.4"/>
        <n v="31079.4"/>
        <n v="34846.0"/>
        <n v="10782.2"/>
        <n v="6542.4"/>
        <n v="23529.6"/>
        <n v="32874.6"/>
        <n v="40321.8"/>
        <n v="59020.6"/>
        <n v="13582.8"/>
        <n v="48335.0"/>
        <n v="30685.0"/>
        <n v="9547.5"/>
        <n v="61404.0"/>
        <n v="16406.0"/>
        <n v="14688.0"/>
        <n v="61768.0"/>
        <n v="50341.5"/>
        <n v="8472.0"/>
        <n v="1306.8"/>
        <n v="34043.4"/>
        <n v="57971.0"/>
        <n v="34156.4"/>
        <n v="29495.2"/>
        <n v="46547.2"/>
        <n v="4118.4"/>
        <n v="35659.8"/>
        <n v="21036.6"/>
        <n v="12092.8"/>
        <n v="40159.6"/>
        <n v="37015.0"/>
        <n v="5319.6"/>
        <n v="26972.2"/>
        <n v="39536.0"/>
        <n v="211.2"/>
        <n v="20177.6"/>
        <n v="7962.8"/>
        <n v="41899.2"/>
        <n v="4173.0"/>
        <n v="6516.2"/>
        <n v="3428.0"/>
        <n v="52091.4"/>
        <n v="20568.6"/>
        <n v="22744.7"/>
        <n v="14942.4"/>
        <n v="37002.0"/>
        <n v="20244.0"/>
        <n v="23740.2"/>
        <n v="16118.0"/>
        <n v="9338.0"/>
        <n v="33490.8"/>
        <n v="36115.2"/>
        <n v="12009.9"/>
        <n v="34904.4"/>
        <n v="2428.8"/>
        <n v="49998.9"/>
        <n v="23240.7"/>
        <n v="15780.0"/>
        <n v="16586.0"/>
        <n v="27273.6"/>
        <n v="20691.5"/>
        <n v="3518.0"/>
        <n v="32518.2"/>
        <n v="31502.5"/>
        <n v="7219.2"/>
        <n v="32961.3"/>
        <n v="8781.5"/>
        <n v="11832.0"/>
        <n v="20707.5"/>
        <n v="38420.0"/>
        <n v="34227.9"/>
        <n v="3876.8"/>
        <n v="24058.5"/>
        <n v="29104.2"/>
        <n v="2009.8"/>
        <n v="4796.4"/>
        <n v="25668.0"/>
        <n v="13666.6"/>
        <n v="15004.2"/>
        <n v="2430.0"/>
        <n v="1742.0"/>
        <n v="27811.0"/>
        <n v="17320.8"/>
        <n v="55120.5"/>
        <n v="59749.4"/>
        <n v="30321.0"/>
        <n v="33606.9"/>
        <n v="7296.0"/>
        <n v="20757.0"/>
        <n v="43297.5"/>
        <n v="28783.1"/>
        <n v="13450.2"/>
        <n v="51964.5"/>
        <n v="9307.2"/>
        <n v="6302.1"/>
        <n v="53878.0"/>
        <n v="39446.0"/>
        <n v="14120.0"/>
        <n v="23238.9"/>
        <n v="1821.6"/>
        <n v="717.5"/>
        <n v="7537.3"/>
        <n v="45815.0"/>
        <n v="19883.2"/>
        <n v="32113.2"/>
        <n v="34836.9"/>
        <n v="40970.4"/>
        <n v="54579.0"/>
        <n v="35410.3"/>
        <n v="29262.0"/>
        <n v="7701.2"/>
        <n v="28562.4"/>
        <n v="59966.4"/>
        <n v="28448.0"/>
        <n v="20366.1"/>
        <n v="28432.0"/>
        <n v="21435.0"/>
        <n v="2838.5"/>
        <n v="58642.7"/>
        <n v="48573.9"/>
        <n v="35853.3"/>
        <n v="37218.0"/>
        <n v="35734.0"/>
        <n v="8949.4"/>
        <n v="23410.8"/>
        <n v="4518.4"/>
        <n v="52706.7"/>
        <n v="29830.5"/>
        <n v="18637.5"/>
        <n v="47918.4"/>
        <n v="58891.8"/>
        <n v="40684.1"/>
        <n v="20800.0"/>
        <n v="24375.1"/>
        <n v="47239.5"/>
        <n v="1515.0"/>
        <n v="18673.2"/>
        <n v="12111.0"/>
        <n v="13416.0"/>
        <n v="57827.2"/>
        <n v="9258.7"/>
        <n v="19617.5"/>
        <n v="6820.4"/>
        <n v="35236.0"/>
        <n v="24049.2"/>
        <n v="39579.3"/>
        <n v="6007.8"/>
        <n v="7961.1"/>
        <n v="19868.0"/>
        <n v="21205.8"/>
        <n v="8860.4"/>
        <n v="6278.4"/>
        <n v="25180.7"/>
        <n v="14799.0"/>
        <n v="19294.5"/>
        <n v="45866.7"/>
        <n v="37228.4"/>
        <n v="55106.8"/>
        <n v="16504.5"/>
        <n v="63271.0"/>
        <n v="26629.5"/>
        <n v="4441.3"/>
        <n v="42585.6"/>
        <n v="44243.2"/>
        <n v="41650.0"/>
        <n v="31725.4"/>
        <n v="42285.6"/>
        <n v="36136.1"/>
        <n v="17309.4"/>
        <n v="27076.5"/>
        <n v="22638.0"/>
        <n v="15912.0"/>
        <n v="571.2"/>
        <n v="11391.0"/>
        <n v="22558.5"/>
        <n v="27921.6"/>
        <n v="2316.3"/>
        <n v="30204.0"/>
        <n v="9965.2"/>
        <n v="28823.6"/>
        <n v="1729.2"/>
        <n v="27171.2"/>
        <n v="24638.4"/>
        <n v="44857.2"/>
      </sharedItems>
    </cacheField>
    <cacheField name="upload_megabytes2" numFmtId="0">
      <sharedItems containsSemiMixedTypes="0" containsString="0" containsNumber="1" containsInteger="1">
        <n v="6389.0"/>
        <n v="18866.0"/>
        <n v="10668.0"/>
        <n v="20371.0"/>
        <n v="9969.0"/>
        <n v="9755.0"/>
        <n v="17593.0"/>
        <n v="18421.0"/>
        <n v="7074.0"/>
        <n v="5364.0"/>
        <n v="7862.0"/>
        <n v="7232.0"/>
        <n v="14231.0"/>
        <n v="10899.0"/>
        <n v="14642.0"/>
        <n v="8307.0"/>
        <n v="16219.0"/>
        <n v="13640.0"/>
        <n v="4045.0"/>
        <n v="2786.0"/>
        <n v="11202.0"/>
        <n v="6976.0"/>
        <n v="9708.0"/>
        <n v="7551.0"/>
        <n v="9245.0"/>
        <n v="10194.0"/>
        <n v="19738.0"/>
        <n v="1176.0"/>
        <n v="7350.0"/>
        <n v="362.0"/>
        <n v="10628.0"/>
        <n v="16334.0"/>
        <n v="9533.0"/>
        <n v="19183.0"/>
        <n v="9197.0"/>
        <n v="17388.0"/>
        <n v="2055.0"/>
        <n v="16080.0"/>
        <n v="7882.0"/>
        <n v="2567.0"/>
        <n v="4652.0"/>
        <n v="6699.0"/>
        <n v="12056.0"/>
        <n v="5792.0"/>
        <n v="9896.0"/>
        <n v="11403.0"/>
        <n v="18192.0"/>
        <n v="7238.0"/>
        <n v="894.0"/>
        <n v="19300.0"/>
        <n v="18474.0"/>
        <n v="10979.0"/>
        <n v="12443.0"/>
        <n v="4066.0"/>
        <n v="196.0"/>
        <n v="999.0"/>
        <n v="3979.0"/>
        <n v="20267.0"/>
        <n v="493.0"/>
        <n v="13594.0"/>
        <n v="10544.0"/>
        <n v="3678.0"/>
        <n v="17407.0"/>
        <n v="8556.0"/>
        <n v="9848.0"/>
        <n v="7624.0"/>
        <n v="8738.0"/>
        <n v="3191.0"/>
        <n v="16269.0"/>
        <n v="1986.0"/>
        <n v="12424.0"/>
        <n v="18283.0"/>
        <n v="1651.0"/>
        <n v="17857.0"/>
        <n v="8351.0"/>
        <n v="1302.0"/>
        <n v="4346.0"/>
        <n v="554.0"/>
        <n v="12554.0"/>
        <n v="1011.0"/>
        <n v="1226.0"/>
        <n v="9884.0"/>
        <n v="20348.0"/>
        <n v="5964.0"/>
        <n v="2698.0"/>
        <n v="12790.0"/>
        <n v="3627.0"/>
        <n v="20054.0"/>
        <n v="5488.0"/>
        <n v="10155.0"/>
        <n v="17228.0"/>
        <n v="11826.0"/>
        <n v="15787.0"/>
        <n v="12804.0"/>
        <n v="8221.0"/>
        <n v="1126.0"/>
        <n v="4117.0"/>
        <n v="17772.0"/>
        <n v="9212.0"/>
        <n v="15475.0"/>
        <n v="9252.0"/>
        <n v="19956.0"/>
        <n v="6993.0"/>
        <n v="17633.0"/>
        <n v="8978.0"/>
        <n v="18771.0"/>
        <n v="17972.0"/>
        <n v="9958.0"/>
        <n v="3616.0"/>
        <n v="19563.0"/>
        <n v="16931.0"/>
        <n v="7220.0"/>
        <n v="12883.0"/>
        <n v="12604.0"/>
        <n v="5314.0"/>
        <n v="11581.0"/>
        <n v="14127.0"/>
        <n v="9956.0"/>
        <n v="4901.0"/>
        <n v="4089.0"/>
        <n v="9804.0"/>
        <n v="9962.0"/>
        <n v="14934.0"/>
        <n v="17359.0"/>
        <n v="6468.0"/>
        <n v="13810.0"/>
        <n v="16150.0"/>
        <n v="3819.0"/>
        <n v="17544.0"/>
        <n v="8203.0"/>
        <n v="8160.0"/>
        <n v="17648.0"/>
        <n v="18645.0"/>
        <n v="5295.0"/>
        <n v="396.0"/>
        <n v="18913.0"/>
        <n v="19990.0"/>
        <n v="20092.0"/>
        <n v="10534.0"/>
        <n v="16624.0"/>
        <n v="1716.0"/>
        <n v="10806.0"/>
        <n v="8091.0"/>
        <n v="7558.0"/>
        <n v="15446.0"/>
        <n v="16825.0"/>
        <n v="2418.0"/>
        <n v="7933.0"/>
        <n v="11296.0"/>
        <n v="132.0"/>
        <n v="12611.0"/>
        <n v="4684.0"/>
        <n v="14448.0"/>
        <n v="1605.0"/>
        <n v="2102.0"/>
        <n v="1714.0"/>
        <n v="15321.0"/>
        <n v="11427.0"/>
        <n v="7843.0"/>
        <n v="6226.0"/>
        <n v="10572.0"/>
        <n v="7230.0"/>
        <n v="10791.0"/>
        <n v="8059.0"/>
        <n v="3335.0"/>
        <n v="18606.0"/>
        <n v="10944.0"/>
        <n v="5719.0"/>
        <n v="10266.0"/>
        <n v="1056.0"/>
        <n v="17241.0"/>
        <n v="7497.0"/>
        <n v="6575.0"/>
        <n v="8293.0"/>
        <n v="17046.0"/>
        <n v="7135.0"/>
        <n v="1759.0"/>
        <n v="14781.0"/>
        <n v="12601.0"/>
        <n v="2256.0"/>
        <n v="14331.0"/>
        <n v="2509.0"/>
        <n v="4080.0"/>
        <n v="13805.0"/>
        <n v="15368.0"/>
        <n v="12677.0"/>
        <n v="2423.0"/>
        <n v="16039.0"/>
        <n v="12654.0"/>
        <n v="773.0"/>
        <n v="1713.0"/>
        <n v="8280.0"/>
        <n v="5942.0"/>
        <n v="4413.0"/>
        <n v="900.0"/>
        <n v="670.0"/>
        <n v="9590.0"/>
        <n v="8248.0"/>
        <n v="20415.0"/>
        <n v="19274.0"/>
        <n v="20214.0"/>
        <n v="12447.0"/>
        <n v="3648.0"/>
        <n v="9435.0"/>
        <n v="18825.0"/>
        <n v="15149.0"/>
        <n v="4638.0"/>
        <n v="14847.0"/>
        <n v="4432.0"/>
        <n v="3001.0"/>
        <n v="17380.0"/>
        <n v="17930.0"/>
        <n v="5648.0"/>
        <n v="12231.0"/>
        <n v="792.0"/>
        <n v="287.0"/>
        <n v="3967.0"/>
        <n v="13090.0"/>
        <n v="5848.0"/>
        <n v="15292.0"/>
        <n v="16589.0"/>
        <n v="17071.0"/>
        <n v="18193.0"/>
        <n v="18637.0"/>
        <n v="14631.0"/>
        <n v="2962.0"/>
        <n v="11901.0"/>
        <n v="19344.0"/>
        <n v="17780.0"/>
        <n v="10719.0"/>
        <n v="17770.0"/>
        <n v="7145.0"/>
        <n v="811.0"/>
        <n v="18917.0"/>
        <n v="15669.0"/>
        <n v="13279.0"/>
        <n v="12406.0"/>
        <n v="10510.0"/>
        <n v="3086.0"/>
        <n v="11148.0"/>
        <n v="2824.0"/>
        <n v="19521.0"/>
        <n v="19887.0"/>
        <n v="12425.0"/>
        <n v="19966.0"/>
        <n v="17846.0"/>
        <n v="14029.0"/>
        <n v="6500.0"/>
        <n v="12829.0"/>
        <n v="14315.0"/>
        <n v="606.0"/>
        <n v="6916.0"/>
        <n v="5505.0"/>
        <n v="4472.0"/>
        <n v="18071.0"/>
        <n v="4873.0"/>
        <n v="5605.0"/>
        <n v="4012.0"/>
        <n v="17618.0"/>
        <n v="11452.0"/>
        <n v="14659.0"/>
        <n v="3534.0"/>
        <n v="4683.0"/>
        <n v="9934.0"/>
        <n v="10098.0"/>
        <n v="5212.0"/>
        <n v="1962.0"/>
        <n v="8683.0"/>
        <n v="9866.0"/>
        <n v="13899.0"/>
        <n v="16922.0"/>
        <n v="19681.0"/>
        <n v="11003.0"/>
        <n v="20410.0"/>
        <n v="17753.0"/>
        <n v="1931.0"/>
        <n v="13308.0"/>
        <n v="14272.0"/>
        <n v="11900.0"/>
        <n v="18662.0"/>
        <n v="17619.0"/>
        <n v="19019.0"/>
        <n v="10182.0"/>
        <n v="8205.0"/>
        <n v="10780.0"/>
        <n v="4680.0"/>
        <n v="238.0"/>
        <n v="7594.0"/>
        <n v="8355.0"/>
        <n v="11634.0"/>
        <n v="1103.0"/>
        <n v="16780.0"/>
        <n v="3559.0"/>
        <n v="12532.0"/>
        <n v="524.0"/>
        <n v="16982.0"/>
        <n v="8496.0"/>
        <n v="15468.0"/>
      </sharedItems>
    </cacheField>
    <cacheField name="Total_mg" numFmtId="0">
      <sharedItems containsSemiMixedTypes="0" containsString="0" containsNumber="1">
        <n v="28.07666015625"/>
        <n v="64.4833984375"/>
        <n v="43.75546875"/>
        <n v="89.52099609375"/>
        <n v="27.258984375"/>
        <n v="26.673828125"/>
        <n v="56.69619140625"/>
        <n v="50.369921875"/>
        <n v="17.2705078125"/>
        <n v="22.524609375"/>
        <n v="23.8009765625"/>
        <n v="27.54375"/>
        <n v="34.74365234375"/>
        <n v="42.57421875"/>
        <n v="38.6068359375"/>
        <n v="36.50537109375"/>
        <n v="69.691015625"/>
        <n v="57.27734375"/>
        <n v="13.03564453125"/>
        <n v="8.70625"/>
        <n v="49.2275390625"/>
        <n v="26.56875"/>
        <n v="28.44140625"/>
        <n v="28.0212890625"/>
        <n v="37.9189453125"/>
        <n v="44.7978515625"/>
        <n v="73.246484375"/>
        <n v="3.4453125"/>
        <n v="30.146484375"/>
        <n v="1.343359375"/>
        <n v="37.3640625"/>
        <n v="54.233984375"/>
        <n v="37.23828125"/>
        <n v="46.83349609375"/>
        <n v="26.9443359375"/>
        <n v="61.1296875"/>
        <n v="9.03076171875"/>
        <n v="65.953125"/>
        <n v="27.71015625"/>
        <n v="9.024609375"/>
        <n v="14.5375"/>
        <n v="26.16796875"/>
        <n v="40.0296875"/>
        <n v="14.140625"/>
        <n v="30.925"/>
        <n v="48.997265625"/>
        <n v="71.0625"/>
        <n v="21.9119140625"/>
        <n v="2.1826171875"/>
        <n v="58.427734375"/>
        <n v="59.5353515625"/>
        <n v="48.24755859375"/>
        <n v="52.25087890625"/>
        <n v="9.9267578125"/>
        <n v="0.80390625"/>
        <n v="3.3169921875"/>
        <n v="10.49150390625"/>
        <n v="57.39677734375"/>
        <n v="2.07021484375"/>
        <n v="45.136328125"/>
        <n v="26.771875"/>
        <n v="15.085546875"/>
        <n v="66.29619140625"/>
        <n v="34.257421875"/>
        <n v="31.73671875"/>
        <n v="31.2703125"/>
        <n v="34.9861328125"/>
        <n v="7.79052734375"/>
        <n v="44.485546875"/>
        <n v="6.594140625"/>
        <n v="46.1046875"/>
        <n v="66.06162109375"/>
        <n v="7.094140625"/>
        <n v="48.827734375"/>
        <n v="26.91240234375"/>
        <n v="3.9416015625"/>
        <n v="16.127734375"/>
        <n v="2.1640625"/>
        <n v="49.0390625"/>
        <n v="3.65302734375"/>
        <n v="5.028515625"/>
        <n v="38.609375"/>
        <n v="36.3984375"/>
        <n v="59.61328125"/>
        <n v="14.560546875"/>
        <n v="7.6408203125"/>
        <n v="52.458984375"/>
        <n v="8.85498046875"/>
        <n v="54.83515625"/>
        <n v="18.221875"/>
        <n v="42.64306640625"/>
        <n v="68.979296875"/>
        <n v="47.3501953125"/>
        <n v="50.87607421875"/>
        <n v="55.0171875"/>
        <n v="36.12744140625"/>
        <n v="4.178515625"/>
        <n v="14.87587890625"/>
        <n v="64.215234375"/>
        <n v="39.5828125"/>
        <n v="46.84814453125"/>
        <n v="37.94765625"/>
        <n v="60.413671875"/>
        <n v="21.853125"/>
        <n v="68.87890625"/>
        <n v="30.6865234375"/>
        <n v="56.82626953125"/>
        <n v="56.1625"/>
        <n v="34.0361328125"/>
        <n v="9.8875"/>
        <n v="59.22392578125"/>
        <n v="61.17646484375"/>
        <n v="26.79296875"/>
        <n v="47.8080078125"/>
        <n v="49.234375"/>
        <n v="18.1630859375"/>
        <n v="38.4525390625"/>
        <n v="44.146875"/>
        <n v="43.751953125"/>
        <n v="15.315625"/>
        <n v="10.3822265625"/>
        <n v="32.55234375"/>
        <n v="41.8326171875"/>
        <n v="53.9607421875"/>
        <n v="74.589453125"/>
        <n v="19.580859375"/>
        <n v="60.6884765625"/>
        <n v="45.7373046875"/>
        <n v="13.05322265625"/>
        <n v="77.09765625"/>
        <n v="24.0322265625"/>
        <n v="22.3125"/>
        <n v="77.5546875"/>
        <n v="67.36962890625"/>
        <n v="13.4443359375"/>
        <n v="1.662890625"/>
        <n v="51.715234375"/>
        <n v="76.1337890625"/>
        <n v="52.976953125"/>
        <n v="39.091015625"/>
        <n v="61.690625"/>
        <n v="5.69765625"/>
        <n v="45.3767578125"/>
        <n v="28.444921875"/>
        <n v="19.190234375"/>
        <n v="54.30234375"/>
        <n v="52.578125"/>
        <n v="7.55625"/>
        <n v="34.087109375"/>
        <n v="49.640625"/>
        <n v="0.33515625"/>
        <n v="32.0201171875"/>
        <n v="12.350390625"/>
        <n v="55.0265625"/>
        <n v="5.642578125"/>
        <n v="8.4162109375"/>
        <n v="5.021484375"/>
        <n v="65.832421875"/>
        <n v="31.245703125"/>
        <n v="29.87080078125"/>
        <n v="20.672265625"/>
        <n v="46.458984375"/>
        <n v="26.830078125"/>
        <n v="33.721875"/>
        <n v="23.6103515625"/>
        <n v="12.3759765625"/>
        <n v="50.87578125"/>
        <n v="45.95625"/>
        <n v="17.31337890625"/>
        <n v="44.11171875"/>
        <n v="3.403125"/>
        <n v="65.66396484375"/>
        <n v="30.01728515625"/>
        <n v="21.8310546875"/>
        <n v="24.2958984375"/>
        <n v="43.280859375"/>
        <n v="27.17431640625"/>
        <n v="5.1533203125"/>
        <n v="46.190625"/>
        <n v="43.06982421875"/>
        <n v="9.253125"/>
        <n v="46.18388671875"/>
        <n v="11.02587890625"/>
        <n v="15.5390625"/>
        <n v="33.70361328125"/>
        <n v="52.52734375"/>
        <n v="45.80556640625"/>
        <n v="6.1521484375"/>
        <n v="39.15771484375"/>
        <n v="40.7794921875"/>
        <n v="2.717578125"/>
        <n v="6.3568359375"/>
        <n v="33.15234375"/>
        <n v="19.1490234375"/>
        <n v="18.962109375"/>
        <n v="3.251953125"/>
        <n v="2.35546875"/>
        <n v="36.5244140625"/>
        <n v="24.96953125"/>
        <n v="73.76513671875"/>
        <n v="77.1712890625"/>
        <n v="49.3505859375"/>
        <n v="44.97451171875"/>
        <n v="10.6875"/>
        <n v="29.484375"/>
        <n v="60.66650390625"/>
        <n v="42.90244140625"/>
        <n v="17.6642578125"/>
        <n v="65.24560546875"/>
        <n v="13.4171875"/>
        <n v="9.08505859375"/>
        <n v="69.587890625"/>
        <n v="56.03125"/>
        <n v="19.3046875"/>
        <n v="34.63857421875"/>
        <n v="2.55234375"/>
        <n v="0.98095703125"/>
        <n v="11.23466796875"/>
        <n v="57.5244140625"/>
        <n v="25.128125"/>
        <n v="46.294140625"/>
        <n v="50.22060546875"/>
        <n v="56.6810546875"/>
        <n v="71.06640625"/>
        <n v="52.78056640625"/>
        <n v="42.8642578125"/>
        <n v="10.41328125"/>
        <n v="39.5150390625"/>
        <n v="77.4515625"/>
        <n v="45.14453125"/>
        <n v="30.35654296875"/>
        <n v="45.119140625"/>
        <n v="27.91015625"/>
        <n v="3.56396484375"/>
        <n v="75.74189453125"/>
        <n v="62.73720703125"/>
        <n v="47.98076171875"/>
        <n v="48.4609375"/>
        <n v="45.16015625"/>
        <n v="11.7533203125"/>
        <n v="33.748828125"/>
        <n v="7.1703125"/>
        <n v="70.53486328125"/>
        <n v="48.55224609375"/>
        <n v="30.33447265625"/>
        <n v="66.293359375"/>
        <n v="74.9392578125"/>
        <n v="53.43076171875"/>
        <n v="26.66015625"/>
        <n v="36.33212890625"/>
        <n v="60.11181640625"/>
        <n v="2.0712890625"/>
        <n v="24.989453125"/>
        <n v="17.203125"/>
        <n v="17.46875"/>
        <n v="74.1193359375"/>
        <n v="13.80048828125"/>
        <n v="24.63134765625"/>
        <n v="10.578515625"/>
        <n v="51.615234375"/>
        <n v="34.669140625"/>
        <n v="52.96708984375"/>
        <n v="9.3181640625"/>
        <n v="12.34775390625"/>
        <n v="29.103515625"/>
        <n v="30.5701171875"/>
        <n v="13.742578125"/>
        <n v="8.047265625"/>
        <n v="33.07001953125"/>
        <n v="24.0869140625"/>
        <n v="28.75927734375"/>
        <n v="58.36494140625"/>
        <n v="52.88125"/>
        <n v="73.0349609375"/>
        <n v="26.86279296875"/>
        <n v="81.7197265625"/>
        <n v="43.34228515625"/>
        <n v="6.22294921875"/>
        <n v="54.58359375"/>
        <n v="57.14375"/>
        <n v="52.294921875"/>
        <n v="49.2064453125"/>
        <n v="58.5005859375"/>
        <n v="53.86240234375"/>
        <n v="26.8470703125"/>
        <n v="34.45458984375"/>
        <n v="32.634765625"/>
        <n v="20.109375"/>
        <n v="0.790234375"/>
        <n v="18.5400390625"/>
        <n v="30.18896484375"/>
        <n v="38.628515625"/>
        <n v="3.33916015625"/>
        <n v="45.8828125"/>
        <n v="13.2072265625"/>
        <n v="40.386328125"/>
        <n v="2.200390625"/>
        <n v="43.118359375"/>
        <n v="32.3578125"/>
        <n v="58.911328125"/>
      </sharedItems>
    </cacheField>
    <cacheField name="market_desc" numFmtId="49">
      <sharedItems>
        <s v="B2C"/>
        <s v="B2O"/>
        <s v="B2B"/>
        <s v="VIP"/>
      </sharedItems>
    </cacheField>
    <cacheField name="Total_traffic" numFmtId="0">
      <sharedItems>
        <s v="25-30 ГБ"/>
        <s v="50+ ГБ"/>
        <s v="40-45 ГБ"/>
        <s v="15-20 ГБ"/>
        <s v="20-25 ГБ"/>
        <s v="30-35 ГБ"/>
        <s v="35-40 ГБ"/>
        <s v="10-15 ГБ"/>
        <s v="5-10 ГБ"/>
        <s v="45-50 ГБ"/>
        <s v="0-5 ГБ"/>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D14" firstHeaderRow="0" firstDataRow="3" firstDataCol="0" rowPageCount="1" colPageCount="1"/>
  <pivotFields>
    <pivotField name="msisdn" dataField="1"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name="City" axis="axisRow" compact="0" outline="0" multipleItemSelectionAllowed="1" showAll="0" sortType="ascending">
      <items>
        <item x="0"/>
        <item x="1"/>
        <item t="default"/>
      </items>
    </pivotField>
    <pivotField name="market_id" compact="0" outline="0" multipleItemSelectionAllowed="1" showAll="0">
      <items>
        <item x="0"/>
        <item x="1"/>
        <item x="2"/>
        <item x="3"/>
        <item t="default"/>
      </items>
    </pivotField>
    <pivotField name="upload_megaby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name="download_megaby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name="modem" axis="axisPage" compact="0" outline="0" multipleItemSelectionAllowed="1" showAll="0">
      <items>
        <item x="0"/>
        <item x="1"/>
        <item x="2"/>
        <item x="3"/>
        <item t="default"/>
      </items>
    </pivotField>
    <pivotField name="download_megabytes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name="upload_megabytes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name="Total_m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name="market_desc" axis="axisRow" compact="0" numFmtId="49" outline="0" multipleItemSelectionAllowed="1" showAll="0" sortType="ascending">
      <items>
        <item x="2"/>
        <item x="0"/>
        <item x="1"/>
        <item x="3"/>
        <item t="default"/>
      </items>
    </pivotField>
    <pivotField name="Total_traffic" compact="0" outline="0" multipleItemSelectionAllowed="1" showAll="0">
      <items>
        <item x="0"/>
        <item x="1"/>
        <item x="2"/>
        <item x="3"/>
        <item x="4"/>
        <item x="5"/>
        <item x="6"/>
        <item x="7"/>
        <item x="8"/>
        <item x="9"/>
        <item x="10"/>
        <item t="default"/>
      </items>
    </pivotField>
  </pivotFields>
  <rowFields>
    <field x="1"/>
    <field x="9"/>
  </rowFields>
  <colFields>
    <field x="-2"/>
  </colFields>
  <pageFields>
    <pageField fld="5"/>
  </pageFields>
  <dataFields>
    <dataField name="COUNT of msisdn" fld="0" subtotal="countNums" baseField="0"/>
    <dataField name="COUNT of msisdn" fld="0" subtotal="countNums" showDataAs="percentOfCol" baseField="0" numFmtId="1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6" sourceName="Column6">
  <x14:extLst>
    <ext uri="{2F2917AC-EB37-4324-AD4E-5DD8C200BD13}">
      <x15:tableSlicerCache tableId="1" column="6"/>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olumn6_1" cache="SlicerCache_Table_1_Col_6" caption="Column6" rowHeight="247650"/>
</x14:slicers>
</file>

<file path=xl/tables/table1.xml><?xml version="1.0" encoding="utf-8"?>
<table xmlns="http://schemas.openxmlformats.org/spreadsheetml/2006/main" headerRowCount="0" ref="D22:N322" displayName="Table_1" name="Table_1" id="1">
  <autoFilter ref="$D$22:$N$322"/>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showColumnStripes="0" showFirstColumn="0" showLastColumn="0" showRowStripes="0"/>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 Id="rId3"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1.43"/>
    <col customWidth="1" min="2" max="5" width="12.43"/>
    <col customWidth="1" min="6" max="26" width="8.71"/>
  </cols>
  <sheetData>
    <row r="1">
      <c r="A1" s="1"/>
      <c r="B1" s="2"/>
      <c r="C1" s="2"/>
      <c r="D1" s="2"/>
      <c r="E1" s="2"/>
    </row>
    <row r="2">
      <c r="A2" s="3" t="s">
        <v>0</v>
      </c>
      <c r="B2" s="4"/>
      <c r="C2" s="4"/>
      <c r="D2" s="4"/>
      <c r="E2" s="4"/>
      <c r="F2" s="2"/>
      <c r="G2" s="2"/>
      <c r="H2" s="2"/>
      <c r="I2" s="2"/>
      <c r="J2" s="2"/>
      <c r="K2" s="2"/>
      <c r="L2" s="2"/>
      <c r="M2" s="2"/>
      <c r="N2" s="2"/>
      <c r="O2" s="2"/>
      <c r="P2" s="2"/>
      <c r="Q2" s="2"/>
      <c r="R2" s="2"/>
      <c r="S2" s="2"/>
      <c r="T2" s="2"/>
      <c r="U2" s="2"/>
      <c r="V2" s="2"/>
      <c r="W2" s="2"/>
      <c r="X2" s="2"/>
      <c r="Y2" s="2"/>
      <c r="Z2" s="2"/>
    </row>
    <row r="3">
      <c r="A3" s="1"/>
      <c r="B3" s="2"/>
      <c r="C3" s="2"/>
      <c r="D3" s="2"/>
      <c r="E3" s="2"/>
      <c r="F3" s="2"/>
      <c r="G3" s="2"/>
      <c r="H3" s="2"/>
      <c r="I3" s="2"/>
      <c r="J3" s="2"/>
      <c r="K3" s="2"/>
      <c r="L3" s="2"/>
      <c r="M3" s="2"/>
      <c r="N3" s="2"/>
      <c r="O3" s="2"/>
      <c r="P3" s="2"/>
      <c r="Q3" s="2"/>
      <c r="R3" s="2"/>
      <c r="S3" s="2"/>
      <c r="T3" s="2"/>
      <c r="U3" s="2"/>
      <c r="V3" s="2"/>
      <c r="W3" s="2"/>
      <c r="X3" s="2"/>
      <c r="Y3" s="2"/>
      <c r="Z3" s="2"/>
    </row>
    <row r="4">
      <c r="A4" s="5" t="s">
        <v>1</v>
      </c>
      <c r="B4" s="6">
        <v>44197.0</v>
      </c>
      <c r="C4" s="6">
        <v>44228.0</v>
      </c>
      <c r="D4" s="6">
        <v>44256.0</v>
      </c>
      <c r="E4" s="7">
        <v>44287.0</v>
      </c>
      <c r="F4" s="2"/>
      <c r="G4" s="2"/>
      <c r="H4" s="2"/>
      <c r="I4" s="2"/>
      <c r="J4" s="2"/>
      <c r="K4" s="2"/>
      <c r="L4" s="2"/>
      <c r="M4" s="2"/>
      <c r="N4" s="2"/>
      <c r="O4" s="2"/>
      <c r="P4" s="2"/>
      <c r="Q4" s="2"/>
      <c r="R4" s="2"/>
      <c r="S4" s="2"/>
      <c r="T4" s="2"/>
      <c r="U4" s="2"/>
      <c r="V4" s="2"/>
      <c r="W4" s="2"/>
      <c r="X4" s="2"/>
      <c r="Y4" s="2"/>
      <c r="Z4" s="2"/>
    </row>
    <row r="5">
      <c r="A5" s="8" t="s">
        <v>2</v>
      </c>
      <c r="B5" s="9">
        <v>152.0</v>
      </c>
      <c r="C5" s="9">
        <v>132.0</v>
      </c>
      <c r="D5" s="9">
        <v>169.0</v>
      </c>
      <c r="E5" s="10">
        <v>155.0</v>
      </c>
      <c r="F5" s="2"/>
      <c r="G5" s="2"/>
      <c r="H5" s="2"/>
      <c r="I5" s="2"/>
      <c r="J5" s="2"/>
      <c r="K5" s="2"/>
      <c r="L5" s="2"/>
      <c r="M5" s="2"/>
      <c r="N5" s="2"/>
      <c r="O5" s="2"/>
      <c r="P5" s="2"/>
      <c r="Q5" s="2"/>
      <c r="R5" s="2"/>
      <c r="S5" s="2"/>
      <c r="T5" s="2"/>
      <c r="U5" s="2"/>
      <c r="V5" s="2"/>
      <c r="W5" s="2"/>
      <c r="X5" s="2"/>
      <c r="Y5" s="2"/>
      <c r="Z5" s="2"/>
    </row>
    <row r="6">
      <c r="A6" s="11" t="s">
        <v>3</v>
      </c>
      <c r="B6" s="9">
        <v>69.0</v>
      </c>
      <c r="C6" s="9">
        <v>51.0</v>
      </c>
      <c r="D6" s="9">
        <v>83.0</v>
      </c>
      <c r="E6" s="10">
        <v>76.0</v>
      </c>
      <c r="F6" s="2"/>
      <c r="G6" s="2"/>
      <c r="H6" s="2"/>
      <c r="I6" s="2"/>
      <c r="J6" s="2"/>
      <c r="K6" s="2"/>
      <c r="L6" s="2"/>
      <c r="M6" s="2"/>
      <c r="N6" s="2"/>
      <c r="O6" s="2"/>
      <c r="P6" s="2"/>
      <c r="Q6" s="2"/>
      <c r="R6" s="2"/>
      <c r="S6" s="2"/>
      <c r="T6" s="2"/>
      <c r="U6" s="2"/>
      <c r="V6" s="2"/>
      <c r="W6" s="2"/>
      <c r="X6" s="2"/>
      <c r="Y6" s="2"/>
      <c r="Z6" s="2"/>
    </row>
    <row r="7">
      <c r="A7" s="8" t="s">
        <v>4</v>
      </c>
      <c r="B7" s="9">
        <v>101.0</v>
      </c>
      <c r="C7" s="9">
        <v>92.0</v>
      </c>
      <c r="D7" s="9">
        <v>113.0</v>
      </c>
      <c r="E7" s="10">
        <v>109.0</v>
      </c>
      <c r="F7" s="2"/>
      <c r="G7" s="2"/>
      <c r="H7" s="2"/>
      <c r="I7" s="2"/>
      <c r="J7" s="2"/>
      <c r="K7" s="2"/>
      <c r="L7" s="2"/>
      <c r="M7" s="2"/>
      <c r="N7" s="2"/>
      <c r="O7" s="2"/>
      <c r="P7" s="2"/>
      <c r="Q7" s="2"/>
      <c r="R7" s="2"/>
      <c r="S7" s="2"/>
      <c r="T7" s="2"/>
      <c r="U7" s="2"/>
      <c r="V7" s="2"/>
      <c r="W7" s="2"/>
      <c r="X7" s="2"/>
      <c r="Y7" s="2"/>
      <c r="Z7" s="2"/>
    </row>
    <row r="8">
      <c r="A8" s="12" t="s">
        <v>5</v>
      </c>
      <c r="B8" s="13">
        <f t="shared" ref="B8:E8" si="1">SUMPRODUCT(B5:B7,$E$11:$E$13)</f>
        <v>86214</v>
      </c>
      <c r="C8" s="13">
        <f t="shared" si="1"/>
        <v>74944</v>
      </c>
      <c r="D8" s="13">
        <f t="shared" si="1"/>
        <v>97108</v>
      </c>
      <c r="E8" s="14">
        <f t="shared" si="1"/>
        <v>90920</v>
      </c>
      <c r="F8" s="2"/>
      <c r="G8" s="2"/>
      <c r="H8" s="2"/>
      <c r="I8" s="2"/>
      <c r="J8" s="2"/>
      <c r="K8" s="2"/>
      <c r="L8" s="2"/>
      <c r="M8" s="2"/>
      <c r="N8" s="2"/>
      <c r="O8" s="2"/>
      <c r="P8" s="2"/>
      <c r="Q8" s="2"/>
      <c r="R8" s="2"/>
      <c r="S8" s="2"/>
      <c r="T8" s="2"/>
      <c r="U8" s="2"/>
      <c r="V8" s="2"/>
      <c r="W8" s="2"/>
      <c r="X8" s="2"/>
      <c r="Y8" s="2"/>
      <c r="Z8" s="2"/>
    </row>
    <row r="9">
      <c r="A9" s="15"/>
      <c r="B9" s="16"/>
      <c r="C9" s="16"/>
      <c r="D9" s="16"/>
      <c r="E9" s="16"/>
      <c r="F9" s="2"/>
      <c r="G9" s="2"/>
      <c r="H9" s="2"/>
      <c r="I9" s="2"/>
      <c r="J9" s="2"/>
      <c r="K9" s="2"/>
      <c r="L9" s="2"/>
      <c r="M9" s="2"/>
      <c r="N9" s="2"/>
      <c r="O9" s="2"/>
      <c r="P9" s="2"/>
      <c r="Q9" s="2"/>
      <c r="R9" s="2"/>
      <c r="S9" s="2"/>
      <c r="T9" s="2"/>
      <c r="U9" s="2"/>
      <c r="V9" s="2"/>
      <c r="W9" s="2"/>
      <c r="X9" s="2"/>
      <c r="Y9" s="2"/>
      <c r="Z9" s="2"/>
    </row>
    <row r="10">
      <c r="A10" s="5" t="s">
        <v>6</v>
      </c>
      <c r="B10" s="7" t="s">
        <v>7</v>
      </c>
      <c r="C10" s="16"/>
      <c r="D10" s="5" t="s">
        <v>8</v>
      </c>
      <c r="E10" s="17" t="s">
        <v>9</v>
      </c>
      <c r="F10" s="2"/>
      <c r="G10" s="2"/>
      <c r="H10" s="2"/>
      <c r="I10" s="2"/>
      <c r="J10" s="2"/>
      <c r="K10" s="2"/>
      <c r="L10" s="2"/>
      <c r="M10" s="2"/>
      <c r="N10" s="2"/>
      <c r="O10" s="2"/>
      <c r="P10" s="2"/>
      <c r="Q10" s="2"/>
      <c r="R10" s="2"/>
      <c r="S10" s="2"/>
      <c r="T10" s="2"/>
      <c r="U10" s="2"/>
      <c r="V10" s="2"/>
      <c r="W10" s="2"/>
      <c r="X10" s="2"/>
      <c r="Y10" s="2"/>
      <c r="Z10" s="2"/>
    </row>
    <row r="11">
      <c r="A11" s="8" t="s">
        <v>10</v>
      </c>
      <c r="B11" s="18">
        <v>0.524</v>
      </c>
      <c r="C11" s="16"/>
      <c r="D11" s="8" t="s">
        <v>2</v>
      </c>
      <c r="E11" s="19">
        <v>262.0</v>
      </c>
      <c r="F11" s="2"/>
      <c r="G11" s="2"/>
      <c r="H11" s="2"/>
      <c r="I11" s="2"/>
      <c r="J11" s="2"/>
      <c r="K11" s="2"/>
      <c r="L11" s="2"/>
      <c r="M11" s="2"/>
      <c r="N11" s="2"/>
      <c r="O11" s="2"/>
      <c r="P11" s="2"/>
      <c r="Q11" s="2"/>
      <c r="R11" s="2"/>
      <c r="S11" s="2"/>
      <c r="T11" s="2"/>
      <c r="U11" s="2"/>
      <c r="V11" s="2"/>
      <c r="W11" s="2"/>
      <c r="X11" s="2"/>
      <c r="Y11" s="2"/>
      <c r="Z11" s="2"/>
    </row>
    <row r="12">
      <c r="A12" s="11" t="s">
        <v>11</v>
      </c>
      <c r="B12" s="18">
        <v>0.345</v>
      </c>
      <c r="C12" s="16"/>
      <c r="D12" s="11" t="s">
        <v>3</v>
      </c>
      <c r="E12" s="19">
        <v>160.0</v>
      </c>
      <c r="F12" s="2"/>
      <c r="G12" s="2"/>
      <c r="H12" s="2"/>
      <c r="I12" s="2"/>
      <c r="J12" s="2"/>
      <c r="K12" s="2"/>
      <c r="L12" s="2"/>
      <c r="M12" s="2"/>
      <c r="N12" s="2"/>
      <c r="O12" s="2"/>
      <c r="P12" s="2"/>
      <c r="Q12" s="2"/>
      <c r="R12" s="2"/>
      <c r="S12" s="2"/>
      <c r="T12" s="2"/>
      <c r="U12" s="2"/>
      <c r="V12" s="2"/>
      <c r="W12" s="2"/>
      <c r="X12" s="2"/>
      <c r="Y12" s="2"/>
      <c r="Z12" s="2"/>
    </row>
    <row r="13">
      <c r="A13" s="20" t="s">
        <v>12</v>
      </c>
      <c r="B13" s="21">
        <v>0.131</v>
      </c>
      <c r="C13" s="16"/>
      <c r="D13" s="22" t="s">
        <v>4</v>
      </c>
      <c r="E13" s="23">
        <v>350.0</v>
      </c>
      <c r="F13" s="2"/>
      <c r="G13" s="2"/>
      <c r="H13" s="2"/>
      <c r="I13" s="2"/>
      <c r="J13" s="2"/>
      <c r="K13" s="2"/>
      <c r="L13" s="2"/>
      <c r="M13" s="2"/>
      <c r="N13" s="2"/>
      <c r="O13" s="2"/>
      <c r="P13" s="2"/>
      <c r="Q13" s="2"/>
      <c r="R13" s="2"/>
      <c r="S13" s="2"/>
      <c r="T13" s="2"/>
      <c r="U13" s="2"/>
      <c r="V13" s="2"/>
      <c r="W13" s="2"/>
      <c r="X13" s="2"/>
      <c r="Y13" s="2"/>
      <c r="Z13" s="2"/>
    </row>
    <row r="14">
      <c r="A14" s="1"/>
      <c r="B14" s="2"/>
      <c r="C14" s="2"/>
      <c r="D14" s="2"/>
      <c r="E14" s="2"/>
      <c r="F14" s="2"/>
      <c r="G14" s="2"/>
      <c r="H14" s="2"/>
      <c r="I14" s="2"/>
      <c r="J14" s="2"/>
      <c r="K14" s="2"/>
      <c r="L14" s="2"/>
      <c r="M14" s="2"/>
      <c r="N14" s="2"/>
      <c r="O14" s="2"/>
      <c r="P14" s="2"/>
      <c r="Q14" s="2"/>
      <c r="R14" s="2"/>
      <c r="S14" s="2"/>
      <c r="T14" s="2"/>
      <c r="U14" s="2"/>
      <c r="V14" s="2"/>
      <c r="W14" s="2"/>
      <c r="X14" s="2"/>
      <c r="Y14" s="2"/>
      <c r="Z14" s="2"/>
    </row>
    <row r="15" ht="15.0" customHeight="1">
      <c r="A15" s="3" t="s">
        <v>13</v>
      </c>
      <c r="B15" s="4"/>
      <c r="C15" s="4"/>
      <c r="D15" s="4"/>
      <c r="E15" s="4"/>
      <c r="F15" s="2"/>
      <c r="G15" s="2"/>
      <c r="H15" s="2"/>
      <c r="I15" s="2"/>
      <c r="J15" s="2"/>
      <c r="K15" s="2"/>
      <c r="L15" s="2"/>
      <c r="M15" s="2"/>
      <c r="N15" s="2"/>
      <c r="O15" s="2"/>
      <c r="P15" s="2"/>
      <c r="Q15" s="2"/>
      <c r="R15" s="2"/>
      <c r="S15" s="2"/>
      <c r="T15" s="2"/>
      <c r="U15" s="2"/>
      <c r="V15" s="2"/>
      <c r="W15" s="2"/>
      <c r="X15" s="2"/>
      <c r="Y15" s="2"/>
      <c r="Z15" s="2"/>
    </row>
    <row r="16">
      <c r="A16" s="1"/>
      <c r="B16" s="2"/>
      <c r="C16" s="2"/>
      <c r="D16" s="2"/>
      <c r="E16" s="2"/>
      <c r="F16" s="2"/>
      <c r="G16" s="2"/>
      <c r="H16" s="2"/>
      <c r="I16" s="2"/>
      <c r="J16" s="2"/>
      <c r="K16" s="2"/>
      <c r="L16" s="2"/>
      <c r="M16" s="2"/>
      <c r="N16" s="2"/>
      <c r="O16" s="2"/>
      <c r="P16" s="2"/>
      <c r="Q16" s="2"/>
      <c r="R16" s="2"/>
      <c r="S16" s="2"/>
      <c r="T16" s="2"/>
      <c r="U16" s="2"/>
      <c r="V16" s="2"/>
      <c r="W16" s="2"/>
      <c r="X16" s="2"/>
      <c r="Y16" s="2"/>
      <c r="Z16" s="2"/>
    </row>
    <row r="17">
      <c r="A17" s="1"/>
      <c r="B17" s="2"/>
      <c r="C17" s="2"/>
      <c r="D17" s="2"/>
      <c r="E17" s="2"/>
      <c r="F17" s="2"/>
      <c r="G17" s="2"/>
      <c r="H17" s="2"/>
      <c r="I17" s="2"/>
      <c r="J17" s="2"/>
      <c r="K17" s="2"/>
      <c r="L17" s="2"/>
      <c r="M17" s="2"/>
      <c r="N17" s="2"/>
      <c r="O17" s="2"/>
      <c r="P17" s="2"/>
      <c r="Q17" s="2"/>
      <c r="R17" s="2"/>
      <c r="S17" s="2"/>
      <c r="T17" s="2"/>
      <c r="U17" s="2"/>
      <c r="V17" s="2"/>
      <c r="W17" s="2"/>
      <c r="X17" s="2"/>
      <c r="Y17" s="2"/>
      <c r="Z17" s="2"/>
    </row>
    <row r="18">
      <c r="A18" s="1"/>
      <c r="B18" s="2"/>
      <c r="C18" s="2"/>
      <c r="D18" s="2"/>
      <c r="E18" s="2"/>
      <c r="F18" s="2"/>
      <c r="G18" s="2"/>
      <c r="H18" s="2"/>
      <c r="I18" s="2"/>
      <c r="J18" s="2"/>
      <c r="K18" s="2"/>
      <c r="L18" s="2"/>
      <c r="M18" s="2"/>
      <c r="N18" s="2"/>
      <c r="O18" s="2"/>
      <c r="P18" s="2"/>
      <c r="Q18" s="2"/>
      <c r="R18" s="2"/>
      <c r="S18" s="2"/>
      <c r="T18" s="2"/>
      <c r="U18" s="2"/>
      <c r="V18" s="2"/>
      <c r="W18" s="2"/>
      <c r="X18" s="2"/>
      <c r="Y18" s="2"/>
      <c r="Z18" s="2"/>
    </row>
    <row r="19">
      <c r="A19" s="1"/>
      <c r="B19" s="2"/>
      <c r="C19" s="2"/>
      <c r="D19" s="2"/>
      <c r="E19" s="2"/>
      <c r="F19" s="2"/>
      <c r="G19" s="2"/>
      <c r="H19" s="2"/>
      <c r="I19" s="2"/>
      <c r="J19" s="2"/>
      <c r="K19" s="2"/>
      <c r="L19" s="2"/>
      <c r="M19" s="2"/>
      <c r="N19" s="2"/>
      <c r="O19" s="2"/>
      <c r="P19" s="2"/>
      <c r="Q19" s="2"/>
      <c r="R19" s="2"/>
      <c r="S19" s="2"/>
      <c r="T19" s="2"/>
      <c r="U19" s="2"/>
      <c r="V19" s="2"/>
      <c r="W19" s="2"/>
      <c r="X19" s="2"/>
      <c r="Y19" s="2"/>
      <c r="Z19" s="2"/>
    </row>
    <row r="20">
      <c r="A20" s="1"/>
      <c r="B20" s="2"/>
      <c r="C20" s="2"/>
      <c r="D20" s="2"/>
      <c r="E20" s="2"/>
    </row>
    <row r="21" ht="15.75" customHeight="1">
      <c r="A21" s="1"/>
      <c r="B21" s="2"/>
      <c r="C21" s="2"/>
      <c r="D21" s="2"/>
      <c r="E21" s="2"/>
    </row>
    <row r="22" ht="15.75" customHeight="1">
      <c r="A22" s="1"/>
      <c r="B22" s="2"/>
      <c r="C22" s="2"/>
      <c r="D22" s="2"/>
      <c r="E22" s="2"/>
    </row>
    <row r="23" ht="15.75" customHeight="1">
      <c r="A23" s="1"/>
      <c r="B23" s="2"/>
      <c r="C23" s="2"/>
      <c r="D23" s="2"/>
      <c r="E23" s="2"/>
    </row>
    <row r="24" ht="15.75" customHeight="1">
      <c r="A24" s="1"/>
      <c r="B24" s="2"/>
      <c r="C24" s="2"/>
      <c r="D24" s="2"/>
      <c r="E24" s="2"/>
    </row>
    <row r="25" ht="15.75" customHeight="1">
      <c r="A25" s="1"/>
      <c r="B25" s="2"/>
      <c r="C25" s="2"/>
      <c r="D25" s="2"/>
      <c r="E25" s="2"/>
    </row>
    <row r="26" ht="15.75" customHeight="1">
      <c r="A26" s="1"/>
      <c r="B26" s="2"/>
      <c r="C26" s="2"/>
      <c r="D26" s="2"/>
      <c r="E26" s="2"/>
    </row>
    <row r="27" ht="15.75" customHeight="1">
      <c r="A27" s="1"/>
    </row>
    <row r="28" ht="15.75" customHeight="1">
      <c r="A28" s="1"/>
    </row>
    <row r="29" ht="15.75" customHeight="1">
      <c r="A29" s="1"/>
    </row>
    <row r="30" ht="15.75" customHeight="1">
      <c r="A30" s="1"/>
    </row>
    <row r="31" ht="15.75" customHeight="1">
      <c r="A31" s="1"/>
    </row>
    <row r="32" ht="15.75" customHeight="1">
      <c r="A32" s="1"/>
    </row>
    <row r="33" ht="15.75" customHeight="1">
      <c r="A33" s="1"/>
    </row>
    <row r="34" ht="15.75" customHeight="1">
      <c r="A34" s="1"/>
    </row>
    <row r="35" ht="15.75" customHeight="1">
      <c r="A35" s="1"/>
    </row>
    <row r="36" ht="15.75" customHeight="1">
      <c r="A36" s="1"/>
    </row>
    <row r="37" ht="15.75" customHeight="1">
      <c r="A37" s="1"/>
    </row>
    <row r="38" ht="15.75" customHeight="1">
      <c r="A38" s="1"/>
    </row>
    <row r="39" ht="15.75" customHeight="1">
      <c r="A39" s="1"/>
    </row>
    <row r="40" ht="15.75" customHeight="1">
      <c r="A40" s="1"/>
    </row>
    <row r="41" ht="15.75" customHeight="1">
      <c r="A41" s="1"/>
    </row>
    <row r="42" ht="15.75" customHeight="1">
      <c r="A42" s="1"/>
    </row>
    <row r="43" ht="15.75" customHeight="1">
      <c r="A43" s="1"/>
    </row>
    <row r="44" ht="15.75" customHeight="1">
      <c r="A44" s="1"/>
    </row>
    <row r="45" ht="15.75" customHeight="1">
      <c r="A45" s="1"/>
    </row>
    <row r="46" ht="15.75" customHeight="1">
      <c r="A46" s="1"/>
    </row>
    <row r="47" ht="15.75" customHeight="1">
      <c r="A47" s="1"/>
    </row>
    <row r="48" ht="15.75" customHeight="1">
      <c r="A48" s="1"/>
    </row>
    <row r="49" ht="15.75" customHeight="1">
      <c r="A49" s="1"/>
    </row>
    <row r="50" ht="15.75" customHeight="1">
      <c r="A50" s="1"/>
    </row>
    <row r="51" ht="15.75" customHeight="1">
      <c r="A51" s="1"/>
    </row>
    <row r="52" ht="15.75" customHeight="1">
      <c r="A52" s="1"/>
    </row>
    <row r="53" ht="15.75" customHeight="1">
      <c r="A53" s="1"/>
    </row>
    <row r="54" ht="15.75" customHeight="1">
      <c r="A54" s="1"/>
    </row>
    <row r="55" ht="15.75" customHeight="1">
      <c r="A55" s="1"/>
    </row>
    <row r="56" ht="15.75" customHeight="1">
      <c r="A56" s="1"/>
    </row>
    <row r="57" ht="15.75" customHeight="1">
      <c r="A57" s="1"/>
    </row>
    <row r="58" ht="15.75" customHeight="1">
      <c r="A58" s="1"/>
    </row>
    <row r="59" ht="15.75" customHeight="1">
      <c r="A59" s="1"/>
    </row>
    <row r="60" ht="15.75" customHeight="1">
      <c r="A60" s="1"/>
    </row>
    <row r="61" ht="15.75" customHeight="1">
      <c r="A61" s="1"/>
    </row>
    <row r="62" ht="15.75" customHeight="1">
      <c r="A62" s="1"/>
    </row>
    <row r="63" ht="15.75" customHeight="1">
      <c r="A63" s="1"/>
    </row>
    <row r="64" ht="15.75" customHeight="1">
      <c r="A64" s="1"/>
    </row>
    <row r="65" ht="15.75" customHeight="1">
      <c r="A65" s="1"/>
    </row>
    <row r="66" ht="15.75" customHeight="1">
      <c r="A66" s="1"/>
    </row>
    <row r="67" ht="15.75" customHeight="1">
      <c r="A67" s="1"/>
    </row>
    <row r="68" ht="15.75" customHeight="1">
      <c r="A68" s="1"/>
    </row>
    <row r="69" ht="15.75" customHeight="1">
      <c r="A69" s="1"/>
    </row>
    <row r="70" ht="15.75" customHeight="1">
      <c r="A70" s="1"/>
    </row>
    <row r="71" ht="15.75" customHeight="1">
      <c r="A71" s="1"/>
    </row>
    <row r="72" ht="15.75" customHeight="1">
      <c r="A72" s="1"/>
    </row>
    <row r="73" ht="15.75" customHeight="1">
      <c r="A73" s="1"/>
    </row>
    <row r="74" ht="15.75" customHeight="1">
      <c r="A74" s="1"/>
    </row>
    <row r="75" ht="15.75" customHeight="1">
      <c r="A75" s="1"/>
    </row>
    <row r="76" ht="15.75" customHeight="1">
      <c r="A76" s="1"/>
    </row>
    <row r="77" ht="15.75" customHeight="1">
      <c r="A77" s="1"/>
    </row>
    <row r="78" ht="15.75" customHeight="1">
      <c r="A78" s="1"/>
    </row>
    <row r="79" ht="15.75" customHeight="1">
      <c r="A79" s="1"/>
    </row>
    <row r="80" ht="15.75" customHeight="1">
      <c r="A80" s="1"/>
    </row>
    <row r="81" ht="15.75" customHeight="1">
      <c r="A81" s="1"/>
    </row>
    <row r="82" ht="15.75" customHeight="1">
      <c r="A82" s="1"/>
    </row>
    <row r="83" ht="15.75" customHeight="1">
      <c r="A83" s="1"/>
    </row>
    <row r="84" ht="15.75" customHeight="1">
      <c r="A84" s="1"/>
    </row>
    <row r="85" ht="15.75" customHeight="1">
      <c r="A85" s="1"/>
    </row>
    <row r="86" ht="15.75" customHeight="1">
      <c r="A86" s="1"/>
    </row>
    <row r="87" ht="15.75" customHeight="1">
      <c r="A87" s="1"/>
    </row>
    <row r="88" ht="15.75" customHeight="1">
      <c r="A88" s="1"/>
    </row>
    <row r="89" ht="15.75" customHeight="1">
      <c r="A89" s="1"/>
    </row>
    <row r="90" ht="15.75" customHeight="1">
      <c r="A90" s="1"/>
    </row>
    <row r="91" ht="15.75" customHeight="1">
      <c r="A91" s="1"/>
    </row>
    <row r="92" ht="15.75" customHeight="1">
      <c r="A92" s="1"/>
    </row>
    <row r="93" ht="15.75" customHeight="1">
      <c r="A93" s="1"/>
    </row>
    <row r="94" ht="15.75" customHeight="1">
      <c r="A94" s="1"/>
    </row>
    <row r="95" ht="15.75" customHeight="1">
      <c r="A95" s="1"/>
    </row>
    <row r="96" ht="15.75" customHeight="1">
      <c r="A96" s="1"/>
    </row>
    <row r="97" ht="15.75" customHeight="1">
      <c r="A97" s="1"/>
    </row>
    <row r="98" ht="15.75" customHeight="1">
      <c r="A98" s="1"/>
    </row>
    <row r="99" ht="15.75" customHeight="1">
      <c r="A99" s="1"/>
    </row>
    <row r="100" ht="15.75" customHeight="1">
      <c r="A100" s="1"/>
    </row>
    <row r="101" ht="15.75" customHeight="1">
      <c r="A101" s="1"/>
    </row>
    <row r="102" ht="15.75" customHeight="1">
      <c r="A102" s="1"/>
    </row>
    <row r="103" ht="15.75" customHeight="1">
      <c r="A103" s="1"/>
    </row>
    <row r="104" ht="15.75" customHeight="1">
      <c r="A104" s="1"/>
    </row>
    <row r="105" ht="15.75" customHeight="1">
      <c r="A105" s="1"/>
    </row>
    <row r="106" ht="15.75" customHeight="1">
      <c r="A106" s="1"/>
    </row>
    <row r="107" ht="15.75" customHeight="1">
      <c r="A107" s="1"/>
    </row>
    <row r="108" ht="15.75" customHeight="1">
      <c r="A108" s="1"/>
    </row>
    <row r="109" ht="15.75" customHeight="1">
      <c r="A109" s="1"/>
    </row>
    <row r="110" ht="15.75" customHeight="1">
      <c r="A110" s="1"/>
    </row>
    <row r="111" ht="15.75" customHeight="1">
      <c r="A111" s="1"/>
    </row>
    <row r="112" ht="15.75" customHeight="1">
      <c r="A112" s="1"/>
    </row>
    <row r="113" ht="15.75" customHeight="1">
      <c r="A113" s="1"/>
    </row>
    <row r="114" ht="15.75" customHeight="1">
      <c r="A114" s="1"/>
    </row>
    <row r="115" ht="15.75" customHeight="1">
      <c r="A115" s="1"/>
    </row>
    <row r="116" ht="15.75" customHeight="1">
      <c r="A116" s="1"/>
    </row>
    <row r="117" ht="15.75" customHeight="1">
      <c r="A117" s="1"/>
    </row>
    <row r="118" ht="15.75" customHeight="1">
      <c r="A118" s="1"/>
    </row>
    <row r="119" ht="15.75" customHeight="1">
      <c r="A119" s="1"/>
    </row>
    <row r="120" ht="15.75" customHeight="1">
      <c r="A120" s="1"/>
    </row>
    <row r="121" ht="15.75" customHeight="1">
      <c r="A121" s="1"/>
    </row>
    <row r="122" ht="15.75" customHeight="1">
      <c r="A122" s="1"/>
    </row>
    <row r="123" ht="15.75" customHeight="1">
      <c r="A123" s="1"/>
    </row>
    <row r="124" ht="15.75" customHeight="1">
      <c r="A124" s="1"/>
    </row>
    <row r="125" ht="15.75" customHeight="1">
      <c r="A125" s="1"/>
    </row>
    <row r="126" ht="15.75" customHeight="1">
      <c r="A126" s="1"/>
    </row>
    <row r="127" ht="15.75" customHeight="1">
      <c r="A127" s="1"/>
    </row>
    <row r="128" ht="15.75" customHeight="1">
      <c r="A128" s="1"/>
    </row>
    <row r="129" ht="15.75" customHeight="1">
      <c r="A129" s="1"/>
    </row>
    <row r="130" ht="15.75" customHeight="1">
      <c r="A130" s="1"/>
    </row>
    <row r="131" ht="15.75" customHeight="1">
      <c r="A131" s="1"/>
    </row>
    <row r="132" ht="15.75" customHeight="1">
      <c r="A132" s="1"/>
    </row>
    <row r="133" ht="15.75" customHeight="1">
      <c r="A133" s="1"/>
    </row>
    <row r="134" ht="15.75" customHeight="1">
      <c r="A134" s="1"/>
    </row>
    <row r="135" ht="15.75" customHeight="1">
      <c r="A135" s="1"/>
    </row>
    <row r="136" ht="15.75" customHeight="1">
      <c r="A136" s="1"/>
    </row>
    <row r="137" ht="15.75" customHeight="1">
      <c r="A137" s="1"/>
    </row>
    <row r="138" ht="15.75" customHeight="1">
      <c r="A138" s="1"/>
    </row>
    <row r="139" ht="15.75" customHeight="1">
      <c r="A139" s="1"/>
    </row>
    <row r="140" ht="15.75" customHeight="1">
      <c r="A140" s="1"/>
    </row>
    <row r="141" ht="15.75" customHeight="1">
      <c r="A141" s="1"/>
    </row>
    <row r="142" ht="15.75" customHeight="1">
      <c r="A142" s="1"/>
    </row>
    <row r="143" ht="15.75" customHeight="1">
      <c r="A143" s="1"/>
    </row>
    <row r="144" ht="15.75" customHeight="1">
      <c r="A144" s="1"/>
    </row>
    <row r="145" ht="15.75" customHeight="1">
      <c r="A145" s="1"/>
    </row>
    <row r="146" ht="15.75" customHeight="1">
      <c r="A146" s="1"/>
    </row>
    <row r="147" ht="15.75" customHeight="1">
      <c r="A147" s="1"/>
    </row>
    <row r="148" ht="15.75" customHeight="1">
      <c r="A148" s="1"/>
    </row>
    <row r="149" ht="15.75" customHeight="1">
      <c r="A149" s="1"/>
    </row>
    <row r="150" ht="15.75" customHeight="1">
      <c r="A150" s="1"/>
    </row>
    <row r="151" ht="15.75" customHeight="1">
      <c r="A151" s="1"/>
    </row>
    <row r="152" ht="15.75" customHeight="1">
      <c r="A152" s="1"/>
    </row>
    <row r="153" ht="15.75" customHeight="1">
      <c r="A153" s="1"/>
    </row>
    <row r="154" ht="15.75" customHeight="1">
      <c r="A154" s="1"/>
    </row>
    <row r="155" ht="15.75" customHeight="1">
      <c r="A155" s="1"/>
    </row>
    <row r="156" ht="15.75" customHeight="1">
      <c r="A156" s="1"/>
    </row>
    <row r="157" ht="15.75" customHeight="1">
      <c r="A157" s="1"/>
    </row>
    <row r="158" ht="15.75" customHeight="1">
      <c r="A158" s="1"/>
    </row>
    <row r="159" ht="15.75" customHeight="1">
      <c r="A159" s="1"/>
    </row>
    <row r="160" ht="15.75" customHeight="1">
      <c r="A160" s="1"/>
    </row>
    <row r="161" ht="15.75" customHeight="1">
      <c r="A161" s="1"/>
    </row>
    <row r="162" ht="15.75" customHeight="1">
      <c r="A162" s="1"/>
    </row>
    <row r="163" ht="15.75" customHeight="1">
      <c r="A163" s="1"/>
    </row>
    <row r="164" ht="15.75" customHeight="1">
      <c r="A164" s="1"/>
    </row>
    <row r="165" ht="15.75" customHeight="1">
      <c r="A165" s="1"/>
    </row>
    <row r="166" ht="15.75" customHeight="1">
      <c r="A166" s="1"/>
    </row>
    <row r="167" ht="15.75" customHeight="1">
      <c r="A167" s="1"/>
    </row>
    <row r="168" ht="15.75" customHeight="1">
      <c r="A168" s="1"/>
    </row>
    <row r="169" ht="15.75" customHeight="1">
      <c r="A169" s="1"/>
    </row>
    <row r="170" ht="15.75" customHeight="1">
      <c r="A170" s="1"/>
    </row>
    <row r="171" ht="15.75" customHeight="1">
      <c r="A171" s="1"/>
    </row>
    <row r="172" ht="15.75" customHeight="1">
      <c r="A172" s="1"/>
    </row>
    <row r="173" ht="15.75" customHeight="1">
      <c r="A173" s="1"/>
    </row>
    <row r="174" ht="15.75" customHeight="1">
      <c r="A174" s="1"/>
    </row>
    <row r="175" ht="15.75" customHeight="1">
      <c r="A175" s="1"/>
    </row>
    <row r="176" ht="15.75" customHeight="1">
      <c r="A176" s="1"/>
    </row>
    <row r="177" ht="15.75" customHeight="1">
      <c r="A177" s="1"/>
    </row>
    <row r="178" ht="15.75" customHeight="1">
      <c r="A178" s="1"/>
    </row>
    <row r="179" ht="15.75" customHeight="1">
      <c r="A179" s="1"/>
    </row>
    <row r="180" ht="15.75" customHeight="1">
      <c r="A180" s="1"/>
    </row>
    <row r="181" ht="15.75" customHeight="1">
      <c r="A181" s="1"/>
    </row>
    <row r="182" ht="15.75" customHeight="1">
      <c r="A182" s="1"/>
    </row>
    <row r="183" ht="15.75" customHeight="1">
      <c r="A183" s="1"/>
    </row>
    <row r="184" ht="15.75" customHeight="1">
      <c r="A184" s="1"/>
    </row>
    <row r="185" ht="15.75" customHeight="1">
      <c r="A185" s="1"/>
    </row>
    <row r="186" ht="15.75" customHeight="1">
      <c r="A186" s="1"/>
    </row>
    <row r="187" ht="15.75" customHeight="1">
      <c r="A187" s="1"/>
    </row>
    <row r="188" ht="15.75" customHeight="1">
      <c r="A188" s="1"/>
    </row>
    <row r="189" ht="15.75" customHeight="1">
      <c r="A189" s="1"/>
    </row>
    <row r="190" ht="15.75" customHeight="1">
      <c r="A190" s="1"/>
    </row>
    <row r="191" ht="15.75" customHeight="1">
      <c r="A191" s="1"/>
    </row>
    <row r="192" ht="15.75" customHeight="1">
      <c r="A192" s="1"/>
    </row>
    <row r="193" ht="15.75" customHeight="1">
      <c r="A193" s="1"/>
    </row>
    <row r="194" ht="15.75" customHeight="1">
      <c r="A194" s="1"/>
    </row>
    <row r="195" ht="15.75" customHeight="1">
      <c r="A195" s="1"/>
    </row>
    <row r="196" ht="15.75" customHeight="1">
      <c r="A196" s="1"/>
    </row>
    <row r="197" ht="15.75" customHeight="1">
      <c r="A197" s="1"/>
    </row>
    <row r="198" ht="15.75" customHeight="1">
      <c r="A198" s="1"/>
    </row>
    <row r="199" ht="15.75" customHeight="1">
      <c r="A199" s="1"/>
    </row>
    <row r="200" ht="15.75" customHeight="1">
      <c r="A200" s="1"/>
    </row>
    <row r="201" ht="15.75" customHeight="1">
      <c r="A201" s="1"/>
    </row>
    <row r="202" ht="15.75" customHeight="1">
      <c r="A202" s="1"/>
    </row>
    <row r="203" ht="15.75" customHeight="1">
      <c r="A203" s="1"/>
    </row>
    <row r="204" ht="15.75" customHeight="1">
      <c r="A204" s="1"/>
    </row>
    <row r="205" ht="15.75" customHeight="1">
      <c r="A205" s="1"/>
    </row>
    <row r="206" ht="15.75" customHeight="1">
      <c r="A206" s="1"/>
    </row>
    <row r="207" ht="15.75" customHeight="1">
      <c r="A207" s="1"/>
    </row>
    <row r="208" ht="15.75" customHeight="1">
      <c r="A208" s="1"/>
    </row>
    <row r="209" ht="15.75" customHeight="1">
      <c r="A209" s="1"/>
    </row>
    <row r="210" ht="15.75" customHeight="1">
      <c r="A210" s="1"/>
    </row>
    <row r="211" ht="15.75" customHeight="1">
      <c r="A211" s="1"/>
    </row>
    <row r="212" ht="15.75" customHeight="1">
      <c r="A212" s="1"/>
    </row>
    <row r="213" ht="15.75" customHeight="1">
      <c r="A213" s="1"/>
    </row>
    <row r="214" ht="15.75" customHeight="1">
      <c r="A214" s="1"/>
    </row>
    <row r="215" ht="15.75" customHeight="1">
      <c r="A215" s="1"/>
    </row>
    <row r="216" ht="15.75" customHeight="1">
      <c r="A216" s="1"/>
    </row>
    <row r="217" ht="15.75" customHeight="1">
      <c r="A217" s="1"/>
    </row>
    <row r="218" ht="15.75" customHeight="1">
      <c r="A218" s="1"/>
    </row>
    <row r="219" ht="15.75" customHeight="1">
      <c r="A219" s="1"/>
    </row>
    <row r="220" ht="15.75" customHeight="1">
      <c r="A220" s="1"/>
    </row>
    <row r="221" ht="15.75" customHeight="1">
      <c r="A221" s="1"/>
    </row>
    <row r="222" ht="15.75" customHeight="1">
      <c r="A222" s="1"/>
    </row>
    <row r="223" ht="15.75" customHeight="1">
      <c r="A223" s="1"/>
    </row>
    <row r="224" ht="15.75" customHeight="1">
      <c r="A224" s="1"/>
    </row>
    <row r="225" ht="15.75" customHeight="1">
      <c r="A225" s="1"/>
    </row>
    <row r="226" ht="15.75" customHeight="1">
      <c r="A226" s="1"/>
    </row>
    <row r="227" ht="15.75" customHeight="1">
      <c r="A227" s="1"/>
    </row>
    <row r="228" ht="15.75" customHeight="1">
      <c r="A228" s="1"/>
    </row>
    <row r="229" ht="15.75" customHeight="1">
      <c r="A229" s="1"/>
    </row>
    <row r="230" ht="15.75" customHeight="1">
      <c r="A230" s="1"/>
    </row>
    <row r="231" ht="15.75" customHeight="1">
      <c r="A231" s="1"/>
    </row>
    <row r="232" ht="15.75" customHeight="1">
      <c r="A232" s="1"/>
    </row>
    <row r="233" ht="15.75" customHeight="1">
      <c r="A233" s="1"/>
    </row>
    <row r="234" ht="15.75" customHeight="1">
      <c r="A234" s="1"/>
    </row>
    <row r="235" ht="15.75" customHeight="1">
      <c r="A235" s="1"/>
    </row>
    <row r="236" ht="15.75" customHeight="1">
      <c r="A236" s="1"/>
    </row>
    <row r="237" ht="15.75" customHeight="1">
      <c r="A237" s="1"/>
    </row>
    <row r="238" ht="15.75" customHeight="1">
      <c r="A238" s="1"/>
    </row>
    <row r="239" ht="15.75" customHeight="1">
      <c r="A239" s="1"/>
    </row>
    <row r="240" ht="15.75" customHeight="1">
      <c r="A240" s="1"/>
    </row>
    <row r="241" ht="15.75" customHeight="1">
      <c r="A241" s="1"/>
    </row>
    <row r="242" ht="15.75" customHeight="1">
      <c r="A242" s="1"/>
    </row>
    <row r="243" ht="15.75" customHeight="1">
      <c r="A243" s="1"/>
    </row>
    <row r="244" ht="15.75" customHeight="1">
      <c r="A244" s="1"/>
    </row>
    <row r="245" ht="15.75" customHeight="1">
      <c r="A245" s="1"/>
    </row>
    <row r="246" ht="15.75" customHeight="1">
      <c r="A246" s="1"/>
    </row>
    <row r="247" ht="15.75" customHeight="1">
      <c r="A247" s="1"/>
    </row>
    <row r="248" ht="15.75" customHeight="1">
      <c r="A248" s="1"/>
    </row>
    <row r="249" ht="15.75" customHeight="1">
      <c r="A249" s="1"/>
    </row>
    <row r="250" ht="15.75" customHeight="1">
      <c r="A250" s="1"/>
    </row>
    <row r="251" ht="15.75" customHeight="1">
      <c r="A251" s="1"/>
    </row>
    <row r="252" ht="15.75" customHeight="1">
      <c r="A252" s="1"/>
    </row>
    <row r="253" ht="15.75" customHeight="1">
      <c r="A253" s="1"/>
    </row>
    <row r="254" ht="15.75" customHeight="1">
      <c r="A254" s="1"/>
    </row>
    <row r="255" ht="15.75" customHeight="1">
      <c r="A255" s="1"/>
    </row>
    <row r="256" ht="15.75" customHeight="1">
      <c r="A256" s="1"/>
    </row>
    <row r="257" ht="15.75" customHeight="1">
      <c r="A257" s="1"/>
    </row>
    <row r="258" ht="15.75" customHeight="1">
      <c r="A258" s="1"/>
    </row>
    <row r="259" ht="15.75" customHeight="1">
      <c r="A259" s="1"/>
    </row>
    <row r="260" ht="15.75" customHeight="1">
      <c r="A260" s="1"/>
    </row>
    <row r="261" ht="15.75" customHeight="1">
      <c r="A261" s="1"/>
    </row>
    <row r="262" ht="15.75" customHeight="1">
      <c r="A262" s="1"/>
    </row>
    <row r="263" ht="15.75" customHeight="1">
      <c r="A263" s="1"/>
    </row>
    <row r="264" ht="15.75" customHeight="1">
      <c r="A264" s="1"/>
    </row>
    <row r="265" ht="15.75" customHeight="1">
      <c r="A265" s="1"/>
    </row>
    <row r="266" ht="15.75" customHeight="1">
      <c r="A266" s="1"/>
    </row>
    <row r="267" ht="15.75" customHeight="1">
      <c r="A267" s="1"/>
    </row>
    <row r="268" ht="15.75" customHeight="1">
      <c r="A268" s="1"/>
    </row>
    <row r="269" ht="15.75" customHeight="1">
      <c r="A269" s="1"/>
    </row>
    <row r="270" ht="15.75" customHeight="1">
      <c r="A270" s="1"/>
    </row>
    <row r="271" ht="15.75" customHeight="1">
      <c r="A271" s="1"/>
    </row>
    <row r="272" ht="15.75" customHeight="1">
      <c r="A272" s="1"/>
    </row>
    <row r="273" ht="15.75" customHeight="1">
      <c r="A273" s="1"/>
    </row>
    <row r="274" ht="15.75" customHeight="1">
      <c r="A274" s="1"/>
    </row>
    <row r="275" ht="15.75" customHeight="1">
      <c r="A275" s="1"/>
    </row>
    <row r="276" ht="15.75" customHeight="1">
      <c r="A276" s="1"/>
    </row>
    <row r="277" ht="15.75" customHeight="1">
      <c r="A277" s="1"/>
    </row>
    <row r="278" ht="15.75" customHeight="1">
      <c r="A278" s="1"/>
    </row>
    <row r="279" ht="15.75" customHeight="1">
      <c r="A279" s="1"/>
    </row>
    <row r="280" ht="15.75" customHeight="1">
      <c r="A280" s="1"/>
    </row>
    <row r="281" ht="15.75" customHeight="1">
      <c r="A281" s="1"/>
    </row>
    <row r="282" ht="15.75" customHeight="1">
      <c r="A282" s="1"/>
    </row>
    <row r="283" ht="15.75" customHeight="1">
      <c r="A283" s="1"/>
    </row>
    <row r="284" ht="15.75" customHeight="1">
      <c r="A284" s="1"/>
    </row>
    <row r="285" ht="15.75" customHeight="1">
      <c r="A285" s="1"/>
    </row>
    <row r="286" ht="15.75" customHeight="1">
      <c r="A286" s="1"/>
    </row>
    <row r="287" ht="15.75" customHeight="1">
      <c r="A287" s="1"/>
    </row>
    <row r="288" ht="15.75" customHeight="1">
      <c r="A288" s="1"/>
    </row>
    <row r="289" ht="15.75" customHeight="1">
      <c r="A289" s="1"/>
    </row>
    <row r="290" ht="15.75" customHeight="1">
      <c r="A290" s="1"/>
    </row>
    <row r="291" ht="15.75" customHeight="1">
      <c r="A291" s="1"/>
    </row>
    <row r="292" ht="15.75" customHeight="1">
      <c r="A292" s="1"/>
    </row>
    <row r="293" ht="15.75" customHeight="1">
      <c r="A293" s="1"/>
    </row>
    <row r="294" ht="15.75" customHeight="1">
      <c r="A294" s="1"/>
    </row>
    <row r="295" ht="15.75" customHeight="1">
      <c r="A295" s="1"/>
    </row>
    <row r="296" ht="15.75" customHeight="1">
      <c r="A296" s="1"/>
    </row>
    <row r="297" ht="15.75" customHeight="1">
      <c r="A297" s="1"/>
    </row>
    <row r="298" ht="15.75" customHeight="1">
      <c r="A298" s="1"/>
    </row>
    <row r="299" ht="15.75" customHeight="1">
      <c r="A299" s="1"/>
    </row>
    <row r="300" ht="15.75" customHeight="1">
      <c r="A300" s="1"/>
    </row>
    <row r="301" ht="15.75" customHeight="1">
      <c r="A301" s="1"/>
    </row>
    <row r="302" ht="15.75" customHeight="1">
      <c r="A302" s="1"/>
    </row>
    <row r="303" ht="15.75" customHeight="1">
      <c r="A303" s="1"/>
    </row>
    <row r="304" ht="15.75" customHeight="1">
      <c r="A304" s="1"/>
    </row>
    <row r="305" ht="15.75" customHeight="1">
      <c r="A305" s="1"/>
    </row>
    <row r="306" ht="15.75" customHeight="1">
      <c r="A306" s="1"/>
    </row>
    <row r="307" ht="15.75" customHeight="1">
      <c r="A307" s="1"/>
    </row>
    <row r="308" ht="15.75" customHeight="1">
      <c r="A308" s="1"/>
    </row>
    <row r="309" ht="15.75" customHeight="1">
      <c r="A309" s="1"/>
    </row>
    <row r="310" ht="15.75" customHeight="1">
      <c r="A310" s="1"/>
    </row>
    <row r="311" ht="15.75" customHeight="1">
      <c r="A311" s="1"/>
    </row>
    <row r="312" ht="15.75" customHeight="1">
      <c r="A312" s="1"/>
    </row>
    <row r="313" ht="15.75" customHeight="1">
      <c r="A313" s="1"/>
    </row>
    <row r="314" ht="15.75" customHeight="1">
      <c r="A314" s="1"/>
    </row>
    <row r="315" ht="15.75" customHeight="1">
      <c r="A315" s="1"/>
    </row>
    <row r="316" ht="15.75" customHeight="1">
      <c r="A316" s="1"/>
    </row>
    <row r="317" ht="15.75" customHeight="1">
      <c r="A317" s="1"/>
    </row>
    <row r="318" ht="15.75" customHeight="1">
      <c r="A318" s="1"/>
    </row>
    <row r="319" ht="15.75" customHeight="1">
      <c r="A319" s="1"/>
    </row>
    <row r="320" ht="15.75" customHeight="1">
      <c r="A320" s="1"/>
    </row>
    <row r="321" ht="15.75" customHeight="1">
      <c r="A321" s="1"/>
    </row>
    <row r="322" ht="15.75" customHeight="1">
      <c r="A322" s="1"/>
    </row>
    <row r="323" ht="15.75" customHeight="1">
      <c r="A323" s="1"/>
    </row>
    <row r="324" ht="15.75" customHeight="1">
      <c r="A324" s="1"/>
    </row>
    <row r="325" ht="15.75" customHeight="1">
      <c r="A325" s="1"/>
    </row>
    <row r="326" ht="15.75" customHeight="1">
      <c r="A326" s="1"/>
    </row>
    <row r="327" ht="15.75" customHeight="1">
      <c r="A327" s="1"/>
    </row>
    <row r="328" ht="15.75" customHeight="1">
      <c r="A328" s="1"/>
    </row>
    <row r="329" ht="15.75" customHeight="1">
      <c r="A329" s="1"/>
    </row>
    <row r="330" ht="15.75" customHeight="1">
      <c r="A330" s="1"/>
    </row>
    <row r="331" ht="15.75" customHeight="1">
      <c r="A331" s="1"/>
    </row>
    <row r="332" ht="15.75" customHeight="1">
      <c r="A332" s="1"/>
    </row>
    <row r="333" ht="15.75" customHeight="1">
      <c r="A333" s="1"/>
    </row>
    <row r="334" ht="15.75" customHeight="1">
      <c r="A334" s="1"/>
    </row>
    <row r="335" ht="15.75" customHeight="1">
      <c r="A335" s="1"/>
    </row>
    <row r="336" ht="15.75" customHeight="1">
      <c r="A336" s="1"/>
    </row>
    <row r="337" ht="15.75" customHeight="1">
      <c r="A337" s="1"/>
    </row>
    <row r="338" ht="15.75" customHeight="1">
      <c r="A338" s="1"/>
    </row>
    <row r="339" ht="15.75" customHeight="1">
      <c r="A339" s="1"/>
    </row>
    <row r="340" ht="15.75" customHeight="1">
      <c r="A340" s="1"/>
    </row>
    <row r="341" ht="15.75" customHeight="1">
      <c r="A341" s="1"/>
    </row>
    <row r="342" ht="15.75" customHeight="1">
      <c r="A342" s="1"/>
    </row>
    <row r="343" ht="15.75" customHeight="1">
      <c r="A343" s="1"/>
    </row>
    <row r="344" ht="15.75" customHeight="1">
      <c r="A344" s="1"/>
    </row>
    <row r="345" ht="15.75" customHeight="1">
      <c r="A345" s="1"/>
    </row>
    <row r="346" ht="15.75" customHeight="1">
      <c r="A346" s="1"/>
    </row>
    <row r="347" ht="15.75" customHeight="1">
      <c r="A347" s="1"/>
    </row>
    <row r="348" ht="15.75" customHeight="1">
      <c r="A348" s="1"/>
    </row>
    <row r="349" ht="15.75" customHeight="1">
      <c r="A349" s="1"/>
    </row>
    <row r="350" ht="15.75" customHeight="1">
      <c r="A350" s="1"/>
    </row>
    <row r="351" ht="15.75" customHeight="1">
      <c r="A351" s="1"/>
    </row>
    <row r="352" ht="15.75" customHeight="1">
      <c r="A352" s="1"/>
    </row>
    <row r="353" ht="15.75" customHeight="1">
      <c r="A353" s="1"/>
    </row>
    <row r="354" ht="15.75" customHeight="1">
      <c r="A354" s="1"/>
    </row>
    <row r="355" ht="15.75" customHeight="1">
      <c r="A355" s="1"/>
    </row>
    <row r="356" ht="15.75" customHeight="1">
      <c r="A356" s="1"/>
    </row>
    <row r="357" ht="15.75" customHeight="1">
      <c r="A357" s="1"/>
    </row>
    <row r="358" ht="15.75" customHeight="1">
      <c r="A358" s="1"/>
    </row>
    <row r="359" ht="15.75" customHeight="1">
      <c r="A359" s="1"/>
    </row>
    <row r="360" ht="15.75" customHeight="1">
      <c r="A360" s="1"/>
    </row>
    <row r="361" ht="15.75" customHeight="1">
      <c r="A361" s="1"/>
    </row>
    <row r="362" ht="15.75" customHeight="1">
      <c r="A362" s="1"/>
    </row>
    <row r="363" ht="15.75" customHeight="1">
      <c r="A363" s="1"/>
    </row>
    <row r="364" ht="15.75" customHeight="1">
      <c r="A364" s="1"/>
    </row>
    <row r="365" ht="15.75" customHeight="1">
      <c r="A365" s="1"/>
    </row>
    <row r="366" ht="15.75" customHeight="1">
      <c r="A366" s="1"/>
    </row>
    <row r="367" ht="15.75" customHeight="1">
      <c r="A367" s="1"/>
    </row>
    <row r="368" ht="15.75" customHeight="1">
      <c r="A368" s="1"/>
    </row>
    <row r="369" ht="15.75" customHeight="1">
      <c r="A369" s="1"/>
    </row>
    <row r="370" ht="15.75" customHeight="1">
      <c r="A370" s="1"/>
    </row>
    <row r="371" ht="15.75" customHeight="1">
      <c r="A371" s="1"/>
    </row>
    <row r="372" ht="15.75" customHeight="1">
      <c r="A372" s="1"/>
    </row>
    <row r="373" ht="15.75" customHeight="1">
      <c r="A373" s="1"/>
    </row>
    <row r="374" ht="15.75" customHeight="1">
      <c r="A374" s="1"/>
    </row>
    <row r="375" ht="15.75" customHeight="1">
      <c r="A375" s="1"/>
    </row>
    <row r="376" ht="15.75" customHeight="1">
      <c r="A376" s="1"/>
    </row>
    <row r="377" ht="15.75" customHeight="1">
      <c r="A377" s="1"/>
    </row>
    <row r="378" ht="15.75" customHeight="1">
      <c r="A378" s="1"/>
    </row>
    <row r="379" ht="15.75" customHeight="1">
      <c r="A379" s="1"/>
    </row>
    <row r="380" ht="15.75" customHeight="1">
      <c r="A380" s="1"/>
    </row>
    <row r="381" ht="15.75" customHeight="1">
      <c r="A381" s="1"/>
    </row>
    <row r="382" ht="15.75" customHeight="1">
      <c r="A382" s="1"/>
    </row>
    <row r="383" ht="15.75" customHeight="1">
      <c r="A383" s="1"/>
    </row>
    <row r="384" ht="15.75" customHeight="1">
      <c r="A384" s="1"/>
    </row>
    <row r="385" ht="15.75" customHeight="1">
      <c r="A385" s="1"/>
    </row>
    <row r="386" ht="15.75" customHeight="1">
      <c r="A386" s="1"/>
    </row>
    <row r="387" ht="15.75" customHeight="1">
      <c r="A387" s="1"/>
    </row>
    <row r="388" ht="15.75" customHeight="1">
      <c r="A388" s="1"/>
    </row>
    <row r="389" ht="15.75" customHeight="1">
      <c r="A389" s="1"/>
    </row>
    <row r="390" ht="15.75" customHeight="1">
      <c r="A390" s="1"/>
    </row>
    <row r="391" ht="15.75" customHeight="1">
      <c r="A391" s="1"/>
    </row>
    <row r="392" ht="15.75" customHeight="1">
      <c r="A392" s="1"/>
    </row>
    <row r="393" ht="15.75" customHeight="1">
      <c r="A393" s="1"/>
    </row>
    <row r="394" ht="15.75" customHeight="1">
      <c r="A394" s="1"/>
    </row>
    <row r="395" ht="15.75" customHeight="1">
      <c r="A395" s="1"/>
    </row>
    <row r="396" ht="15.75" customHeight="1">
      <c r="A396" s="1"/>
    </row>
    <row r="397" ht="15.75" customHeight="1">
      <c r="A397" s="1"/>
    </row>
    <row r="398" ht="15.75" customHeight="1">
      <c r="A398" s="1"/>
    </row>
    <row r="399" ht="15.75" customHeight="1">
      <c r="A399" s="1"/>
    </row>
    <row r="400" ht="15.75" customHeight="1">
      <c r="A400" s="1"/>
    </row>
    <row r="401" ht="15.75" customHeight="1">
      <c r="A401" s="1"/>
    </row>
    <row r="402" ht="15.75" customHeight="1">
      <c r="A402" s="1"/>
    </row>
    <row r="403" ht="15.75" customHeight="1">
      <c r="A403" s="1"/>
    </row>
    <row r="404" ht="15.75" customHeight="1">
      <c r="A404" s="1"/>
    </row>
    <row r="405" ht="15.75" customHeight="1">
      <c r="A405" s="1"/>
    </row>
    <row r="406" ht="15.75" customHeight="1">
      <c r="A406" s="1"/>
    </row>
    <row r="407" ht="15.75" customHeight="1">
      <c r="A407" s="1"/>
    </row>
    <row r="408" ht="15.75" customHeight="1">
      <c r="A408" s="1"/>
    </row>
    <row r="409" ht="15.75" customHeight="1">
      <c r="A409" s="1"/>
    </row>
    <row r="410" ht="15.75" customHeight="1">
      <c r="A410" s="1"/>
    </row>
    <row r="411" ht="15.75" customHeight="1">
      <c r="A411" s="1"/>
    </row>
    <row r="412" ht="15.75" customHeight="1">
      <c r="A412" s="1"/>
    </row>
    <row r="413" ht="15.75" customHeight="1">
      <c r="A413" s="1"/>
    </row>
    <row r="414" ht="15.75" customHeight="1">
      <c r="A414" s="1"/>
    </row>
    <row r="415" ht="15.75" customHeight="1">
      <c r="A415" s="1"/>
    </row>
    <row r="416" ht="15.75" customHeight="1">
      <c r="A416" s="1"/>
    </row>
    <row r="417" ht="15.75" customHeight="1">
      <c r="A417" s="1"/>
    </row>
    <row r="418" ht="15.75" customHeight="1">
      <c r="A418" s="1"/>
    </row>
    <row r="419" ht="15.75" customHeight="1">
      <c r="A419" s="1"/>
    </row>
    <row r="420" ht="15.75" customHeight="1">
      <c r="A420" s="1"/>
    </row>
    <row r="421" ht="15.75" customHeight="1">
      <c r="A421" s="1"/>
    </row>
    <row r="422" ht="15.75" customHeight="1">
      <c r="A422" s="1"/>
    </row>
    <row r="423" ht="15.75" customHeight="1">
      <c r="A423" s="1"/>
    </row>
    <row r="424" ht="15.75" customHeight="1">
      <c r="A424" s="1"/>
    </row>
    <row r="425" ht="15.75" customHeight="1">
      <c r="A425" s="1"/>
    </row>
    <row r="426" ht="15.75" customHeight="1">
      <c r="A426" s="1"/>
    </row>
    <row r="427" ht="15.75" customHeight="1">
      <c r="A427" s="1"/>
    </row>
    <row r="428" ht="15.75" customHeight="1">
      <c r="A428" s="1"/>
    </row>
    <row r="429" ht="15.75" customHeight="1">
      <c r="A429" s="1"/>
    </row>
    <row r="430" ht="15.75" customHeight="1">
      <c r="A430" s="1"/>
    </row>
    <row r="431" ht="15.75" customHeight="1">
      <c r="A431" s="1"/>
    </row>
    <row r="432" ht="15.75" customHeight="1">
      <c r="A432" s="1"/>
    </row>
    <row r="433" ht="15.75" customHeight="1">
      <c r="A433" s="1"/>
    </row>
    <row r="434" ht="15.75" customHeight="1">
      <c r="A434" s="1"/>
    </row>
    <row r="435" ht="15.75" customHeight="1">
      <c r="A435" s="1"/>
    </row>
    <row r="436" ht="15.75" customHeight="1">
      <c r="A436" s="1"/>
    </row>
    <row r="437" ht="15.75" customHeight="1">
      <c r="A437" s="1"/>
    </row>
    <row r="438" ht="15.75" customHeight="1">
      <c r="A438" s="1"/>
    </row>
    <row r="439" ht="15.75" customHeight="1">
      <c r="A439" s="1"/>
    </row>
    <row r="440" ht="15.75" customHeight="1">
      <c r="A440" s="1"/>
    </row>
    <row r="441" ht="15.75" customHeight="1">
      <c r="A441" s="1"/>
    </row>
    <row r="442" ht="15.75" customHeight="1">
      <c r="A442" s="1"/>
    </row>
    <row r="443" ht="15.75" customHeight="1">
      <c r="A443" s="1"/>
    </row>
    <row r="444" ht="15.75" customHeight="1">
      <c r="A444" s="1"/>
    </row>
    <row r="445" ht="15.75" customHeight="1">
      <c r="A445" s="1"/>
    </row>
    <row r="446" ht="15.75" customHeight="1">
      <c r="A446" s="1"/>
    </row>
    <row r="447" ht="15.75" customHeight="1">
      <c r="A447" s="1"/>
    </row>
    <row r="448" ht="15.75" customHeight="1">
      <c r="A448" s="1"/>
    </row>
    <row r="449" ht="15.75" customHeight="1">
      <c r="A449" s="1"/>
    </row>
    <row r="450" ht="15.75" customHeight="1">
      <c r="A450" s="1"/>
    </row>
    <row r="451" ht="15.75" customHeight="1">
      <c r="A451" s="1"/>
    </row>
    <row r="452" ht="15.75" customHeight="1">
      <c r="A452" s="1"/>
    </row>
    <row r="453" ht="15.75" customHeight="1">
      <c r="A453" s="1"/>
    </row>
    <row r="454" ht="15.75" customHeight="1">
      <c r="A454" s="1"/>
    </row>
    <row r="455" ht="15.75" customHeight="1">
      <c r="A455" s="1"/>
    </row>
    <row r="456" ht="15.75" customHeight="1">
      <c r="A456" s="1"/>
    </row>
    <row r="457" ht="15.75" customHeight="1">
      <c r="A457" s="1"/>
    </row>
    <row r="458" ht="15.75" customHeight="1">
      <c r="A458" s="1"/>
    </row>
    <row r="459" ht="15.75" customHeight="1">
      <c r="A459" s="1"/>
    </row>
    <row r="460" ht="15.75" customHeight="1">
      <c r="A460" s="1"/>
    </row>
    <row r="461" ht="15.75" customHeight="1">
      <c r="A461" s="1"/>
    </row>
    <row r="462" ht="15.75" customHeight="1">
      <c r="A462" s="1"/>
    </row>
    <row r="463" ht="15.75" customHeight="1">
      <c r="A463" s="1"/>
    </row>
    <row r="464" ht="15.75" customHeight="1">
      <c r="A464" s="1"/>
    </row>
    <row r="465" ht="15.75" customHeight="1">
      <c r="A465" s="1"/>
    </row>
    <row r="466" ht="15.75" customHeight="1">
      <c r="A466" s="1"/>
    </row>
    <row r="467" ht="15.75" customHeight="1">
      <c r="A467" s="1"/>
    </row>
    <row r="468" ht="15.75" customHeight="1">
      <c r="A468" s="1"/>
    </row>
    <row r="469" ht="15.75" customHeight="1">
      <c r="A469" s="1"/>
    </row>
    <row r="470" ht="15.75" customHeight="1">
      <c r="A470" s="1"/>
    </row>
    <row r="471" ht="15.75" customHeight="1">
      <c r="A471" s="1"/>
    </row>
    <row r="472" ht="15.75" customHeight="1">
      <c r="A472" s="1"/>
    </row>
    <row r="473" ht="15.75" customHeight="1">
      <c r="A473" s="1"/>
    </row>
    <row r="474" ht="15.75" customHeight="1">
      <c r="A474" s="1"/>
    </row>
    <row r="475" ht="15.75" customHeight="1">
      <c r="A475" s="1"/>
    </row>
    <row r="476" ht="15.75" customHeight="1">
      <c r="A476" s="1"/>
    </row>
    <row r="477" ht="15.75" customHeight="1">
      <c r="A477" s="1"/>
    </row>
    <row r="478" ht="15.75" customHeight="1">
      <c r="A478" s="1"/>
    </row>
    <row r="479" ht="15.75" customHeight="1">
      <c r="A479" s="1"/>
    </row>
    <row r="480" ht="15.75" customHeight="1">
      <c r="A480" s="1"/>
    </row>
    <row r="481" ht="15.75" customHeight="1">
      <c r="A481" s="1"/>
    </row>
    <row r="482" ht="15.75" customHeight="1">
      <c r="A482" s="1"/>
    </row>
    <row r="483" ht="15.75" customHeight="1">
      <c r="A483" s="1"/>
    </row>
    <row r="484" ht="15.75" customHeight="1">
      <c r="A484" s="1"/>
    </row>
    <row r="485" ht="15.75" customHeight="1">
      <c r="A485" s="1"/>
    </row>
    <row r="486" ht="15.75" customHeight="1">
      <c r="A486" s="1"/>
    </row>
    <row r="487" ht="15.75" customHeight="1">
      <c r="A487" s="1"/>
    </row>
    <row r="488" ht="15.75" customHeight="1">
      <c r="A488" s="1"/>
    </row>
    <row r="489" ht="15.75" customHeight="1">
      <c r="A489" s="1"/>
    </row>
    <row r="490" ht="15.75" customHeight="1">
      <c r="A490" s="1"/>
    </row>
    <row r="491" ht="15.75" customHeight="1">
      <c r="A491" s="1"/>
    </row>
    <row r="492" ht="15.75" customHeight="1">
      <c r="A492" s="1"/>
    </row>
    <row r="493" ht="15.75" customHeight="1">
      <c r="A493" s="1"/>
    </row>
    <row r="494" ht="15.75" customHeight="1">
      <c r="A494" s="1"/>
    </row>
    <row r="495" ht="15.75" customHeight="1">
      <c r="A495" s="1"/>
    </row>
    <row r="496" ht="15.75" customHeight="1">
      <c r="A496" s="1"/>
    </row>
    <row r="497" ht="15.75" customHeight="1">
      <c r="A497" s="1"/>
    </row>
    <row r="498" ht="15.75" customHeight="1">
      <c r="A498" s="1"/>
    </row>
    <row r="499" ht="15.75" customHeight="1">
      <c r="A499" s="1"/>
    </row>
    <row r="500" ht="15.75" customHeight="1">
      <c r="A500" s="1"/>
    </row>
    <row r="501" ht="15.75" customHeight="1">
      <c r="A501" s="1"/>
    </row>
    <row r="502" ht="15.75" customHeight="1">
      <c r="A502" s="1"/>
    </row>
    <row r="503" ht="15.75" customHeight="1">
      <c r="A503" s="1"/>
    </row>
    <row r="504" ht="15.75" customHeight="1">
      <c r="A504" s="1"/>
    </row>
    <row r="505" ht="15.75" customHeight="1">
      <c r="A505" s="1"/>
    </row>
    <row r="506" ht="15.75" customHeight="1">
      <c r="A506" s="1"/>
    </row>
    <row r="507" ht="15.75" customHeight="1">
      <c r="A507" s="1"/>
    </row>
    <row r="508" ht="15.75" customHeight="1">
      <c r="A508" s="1"/>
    </row>
    <row r="509" ht="15.75" customHeight="1">
      <c r="A509" s="1"/>
    </row>
    <row r="510" ht="15.75" customHeight="1">
      <c r="A510" s="1"/>
    </row>
    <row r="511" ht="15.75" customHeight="1">
      <c r="A511" s="1"/>
    </row>
    <row r="512" ht="15.75" customHeight="1">
      <c r="A512" s="1"/>
    </row>
    <row r="513" ht="15.75" customHeight="1">
      <c r="A513" s="1"/>
    </row>
    <row r="514" ht="15.75" customHeight="1">
      <c r="A514" s="1"/>
    </row>
    <row r="515" ht="15.75" customHeight="1">
      <c r="A515" s="1"/>
    </row>
    <row r="516" ht="15.75" customHeight="1">
      <c r="A516" s="1"/>
    </row>
    <row r="517" ht="15.75" customHeight="1">
      <c r="A517" s="1"/>
    </row>
    <row r="518" ht="15.75" customHeight="1">
      <c r="A518" s="1"/>
    </row>
    <row r="519" ht="15.75" customHeight="1">
      <c r="A519" s="1"/>
    </row>
    <row r="520" ht="15.75" customHeight="1">
      <c r="A520" s="1"/>
    </row>
    <row r="521" ht="15.75" customHeight="1">
      <c r="A521" s="1"/>
    </row>
    <row r="522" ht="15.75" customHeight="1">
      <c r="A522" s="1"/>
    </row>
    <row r="523" ht="15.75" customHeight="1">
      <c r="A523" s="1"/>
    </row>
    <row r="524" ht="15.75" customHeight="1">
      <c r="A524" s="1"/>
    </row>
    <row r="525" ht="15.75" customHeight="1">
      <c r="A525" s="1"/>
    </row>
    <row r="526" ht="15.75" customHeight="1">
      <c r="A526" s="1"/>
    </row>
    <row r="527" ht="15.75" customHeight="1">
      <c r="A527" s="1"/>
    </row>
    <row r="528" ht="15.75" customHeight="1">
      <c r="A528" s="1"/>
    </row>
    <row r="529" ht="15.75" customHeight="1">
      <c r="A529" s="1"/>
    </row>
    <row r="530" ht="15.75" customHeight="1">
      <c r="A530" s="1"/>
    </row>
    <row r="531" ht="15.75" customHeight="1">
      <c r="A531" s="1"/>
    </row>
    <row r="532" ht="15.75" customHeight="1">
      <c r="A532" s="1"/>
    </row>
    <row r="533" ht="15.75" customHeight="1">
      <c r="A533" s="1"/>
    </row>
    <row r="534" ht="15.75" customHeight="1">
      <c r="A534" s="1"/>
    </row>
    <row r="535" ht="15.75" customHeight="1">
      <c r="A535" s="1"/>
    </row>
    <row r="536" ht="15.75" customHeight="1">
      <c r="A536" s="1"/>
    </row>
    <row r="537" ht="15.75" customHeight="1">
      <c r="A537" s="1"/>
    </row>
    <row r="538" ht="15.75" customHeight="1">
      <c r="A538" s="1"/>
    </row>
    <row r="539" ht="15.75" customHeight="1">
      <c r="A539" s="1"/>
    </row>
    <row r="540" ht="15.75" customHeight="1">
      <c r="A540" s="1"/>
    </row>
    <row r="541" ht="15.75" customHeight="1">
      <c r="A541" s="1"/>
    </row>
    <row r="542" ht="15.75" customHeight="1">
      <c r="A542" s="1"/>
    </row>
    <row r="543" ht="15.75" customHeight="1">
      <c r="A543" s="1"/>
    </row>
    <row r="544" ht="15.75" customHeight="1">
      <c r="A544" s="1"/>
    </row>
    <row r="545" ht="15.75" customHeight="1">
      <c r="A545" s="1"/>
    </row>
    <row r="546" ht="15.75" customHeight="1">
      <c r="A546" s="1"/>
    </row>
    <row r="547" ht="15.75" customHeight="1">
      <c r="A547" s="1"/>
    </row>
    <row r="548" ht="15.75" customHeight="1">
      <c r="A548" s="1"/>
    </row>
    <row r="549" ht="15.75" customHeight="1">
      <c r="A549" s="1"/>
    </row>
    <row r="550" ht="15.75" customHeight="1">
      <c r="A550" s="1"/>
    </row>
    <row r="551" ht="15.75" customHeight="1">
      <c r="A551" s="1"/>
    </row>
    <row r="552" ht="15.75" customHeight="1">
      <c r="A552" s="1"/>
    </row>
    <row r="553" ht="15.75" customHeight="1">
      <c r="A553" s="1"/>
    </row>
    <row r="554" ht="15.75" customHeight="1">
      <c r="A554" s="1"/>
    </row>
    <row r="555" ht="15.75" customHeight="1">
      <c r="A555" s="1"/>
    </row>
    <row r="556" ht="15.75" customHeight="1">
      <c r="A556" s="1"/>
    </row>
    <row r="557" ht="15.75" customHeight="1">
      <c r="A557" s="1"/>
    </row>
    <row r="558" ht="15.75" customHeight="1">
      <c r="A558" s="1"/>
    </row>
    <row r="559" ht="15.75" customHeight="1">
      <c r="A559" s="1"/>
    </row>
    <row r="560" ht="15.75" customHeight="1">
      <c r="A560" s="1"/>
    </row>
    <row r="561" ht="15.75" customHeight="1">
      <c r="A561" s="1"/>
    </row>
    <row r="562" ht="15.75" customHeight="1">
      <c r="A562" s="1"/>
    </row>
    <row r="563" ht="15.75" customHeight="1">
      <c r="A563" s="1"/>
    </row>
    <row r="564" ht="15.75" customHeight="1">
      <c r="A564" s="1"/>
    </row>
    <row r="565" ht="15.75" customHeight="1">
      <c r="A565" s="1"/>
    </row>
    <row r="566" ht="15.75" customHeight="1">
      <c r="A566" s="1"/>
    </row>
    <row r="567" ht="15.75" customHeight="1">
      <c r="A567" s="1"/>
    </row>
    <row r="568" ht="15.75" customHeight="1">
      <c r="A568" s="1"/>
    </row>
    <row r="569" ht="15.75" customHeight="1">
      <c r="A569" s="1"/>
    </row>
    <row r="570" ht="15.75" customHeight="1">
      <c r="A570" s="1"/>
    </row>
    <row r="571" ht="15.75" customHeight="1">
      <c r="A571" s="1"/>
    </row>
    <row r="572" ht="15.75" customHeight="1">
      <c r="A572" s="1"/>
    </row>
    <row r="573" ht="15.75" customHeight="1">
      <c r="A573" s="1"/>
    </row>
    <row r="574" ht="15.75" customHeight="1">
      <c r="A574" s="1"/>
    </row>
    <row r="575" ht="15.75" customHeight="1">
      <c r="A575" s="1"/>
    </row>
    <row r="576" ht="15.75" customHeight="1">
      <c r="A576" s="1"/>
    </row>
    <row r="577" ht="15.75" customHeight="1">
      <c r="A577" s="1"/>
    </row>
    <row r="578" ht="15.75" customHeight="1">
      <c r="A578" s="1"/>
    </row>
    <row r="579" ht="15.75" customHeight="1">
      <c r="A579" s="1"/>
    </row>
    <row r="580" ht="15.75" customHeight="1">
      <c r="A580" s="1"/>
    </row>
    <row r="581" ht="15.75" customHeight="1">
      <c r="A581" s="1"/>
    </row>
    <row r="582" ht="15.75" customHeight="1">
      <c r="A582" s="1"/>
    </row>
    <row r="583" ht="15.75" customHeight="1">
      <c r="A583" s="1"/>
    </row>
    <row r="584" ht="15.75" customHeight="1">
      <c r="A584" s="1"/>
    </row>
    <row r="585" ht="15.75" customHeight="1">
      <c r="A585" s="1"/>
    </row>
    <row r="586" ht="15.75" customHeight="1">
      <c r="A586" s="1"/>
    </row>
    <row r="587" ht="15.75" customHeight="1">
      <c r="A587" s="1"/>
    </row>
    <row r="588" ht="15.75" customHeight="1">
      <c r="A588" s="1"/>
    </row>
    <row r="589" ht="15.75" customHeight="1">
      <c r="A589" s="1"/>
    </row>
    <row r="590" ht="15.75" customHeight="1">
      <c r="A590" s="1"/>
    </row>
    <row r="591" ht="15.75" customHeight="1">
      <c r="A591" s="1"/>
    </row>
    <row r="592" ht="15.75" customHeight="1">
      <c r="A592" s="1"/>
    </row>
    <row r="593" ht="15.75" customHeight="1">
      <c r="A593" s="1"/>
    </row>
    <row r="594" ht="15.75" customHeight="1">
      <c r="A594" s="1"/>
    </row>
    <row r="595" ht="15.75" customHeight="1">
      <c r="A595" s="1"/>
    </row>
    <row r="596" ht="15.75" customHeight="1">
      <c r="A596" s="1"/>
    </row>
    <row r="597" ht="15.75" customHeight="1">
      <c r="A597" s="1"/>
    </row>
    <row r="598" ht="15.75" customHeight="1">
      <c r="A598" s="1"/>
    </row>
    <row r="599" ht="15.75" customHeight="1">
      <c r="A599" s="1"/>
    </row>
    <row r="600" ht="15.75" customHeight="1">
      <c r="A600" s="1"/>
    </row>
    <row r="601" ht="15.75" customHeight="1">
      <c r="A601" s="1"/>
    </row>
    <row r="602" ht="15.75" customHeight="1">
      <c r="A602" s="1"/>
    </row>
    <row r="603" ht="15.75" customHeight="1">
      <c r="A603" s="1"/>
    </row>
    <row r="604" ht="15.75" customHeight="1">
      <c r="A604" s="1"/>
    </row>
    <row r="605" ht="15.75" customHeight="1">
      <c r="A605" s="1"/>
    </row>
    <row r="606" ht="15.75" customHeight="1">
      <c r="A606" s="1"/>
    </row>
    <row r="607" ht="15.75" customHeight="1">
      <c r="A607" s="1"/>
    </row>
    <row r="608" ht="15.75" customHeight="1">
      <c r="A608" s="1"/>
    </row>
    <row r="609" ht="15.75" customHeight="1">
      <c r="A609" s="1"/>
    </row>
    <row r="610" ht="15.75" customHeight="1">
      <c r="A610" s="1"/>
    </row>
    <row r="611" ht="15.75" customHeight="1">
      <c r="A611" s="1"/>
    </row>
    <row r="612" ht="15.75" customHeight="1">
      <c r="A612" s="1"/>
    </row>
    <row r="613" ht="15.75" customHeight="1">
      <c r="A613" s="1"/>
    </row>
    <row r="614" ht="15.75" customHeight="1">
      <c r="A614" s="1"/>
    </row>
    <row r="615" ht="15.75" customHeight="1">
      <c r="A615" s="1"/>
    </row>
    <row r="616" ht="15.75" customHeight="1">
      <c r="A616" s="1"/>
    </row>
    <row r="617" ht="15.75" customHeight="1">
      <c r="A617" s="1"/>
    </row>
    <row r="618" ht="15.75" customHeight="1">
      <c r="A618" s="1"/>
    </row>
    <row r="619" ht="15.75" customHeight="1">
      <c r="A619" s="1"/>
    </row>
    <row r="620" ht="15.75" customHeight="1">
      <c r="A620" s="1"/>
    </row>
    <row r="621" ht="15.75" customHeight="1">
      <c r="A621" s="1"/>
    </row>
    <row r="622" ht="15.75" customHeight="1">
      <c r="A622" s="1"/>
    </row>
    <row r="623" ht="15.75" customHeight="1">
      <c r="A623" s="1"/>
    </row>
    <row r="624" ht="15.75" customHeight="1">
      <c r="A624" s="1"/>
    </row>
    <row r="625" ht="15.75" customHeight="1">
      <c r="A625" s="1"/>
    </row>
    <row r="626" ht="15.75" customHeight="1">
      <c r="A626" s="1"/>
    </row>
    <row r="627" ht="15.75" customHeight="1">
      <c r="A627" s="1"/>
    </row>
    <row r="628" ht="15.75" customHeight="1">
      <c r="A628" s="1"/>
    </row>
    <row r="629" ht="15.75" customHeight="1">
      <c r="A629" s="1"/>
    </row>
    <row r="630" ht="15.75" customHeight="1">
      <c r="A630" s="1"/>
    </row>
    <row r="631" ht="15.75" customHeight="1">
      <c r="A631" s="1"/>
    </row>
    <row r="632" ht="15.75" customHeight="1">
      <c r="A632" s="1"/>
    </row>
    <row r="633" ht="15.75" customHeight="1">
      <c r="A633" s="1"/>
    </row>
    <row r="634" ht="15.75" customHeight="1">
      <c r="A634" s="1"/>
    </row>
    <row r="635" ht="15.75" customHeight="1">
      <c r="A635" s="1"/>
    </row>
    <row r="636" ht="15.75" customHeight="1">
      <c r="A636" s="1"/>
    </row>
    <row r="637" ht="15.75" customHeight="1">
      <c r="A637" s="1"/>
    </row>
    <row r="638" ht="15.75" customHeight="1">
      <c r="A638" s="1"/>
    </row>
    <row r="639" ht="15.75" customHeight="1">
      <c r="A639" s="1"/>
    </row>
    <row r="640" ht="15.75" customHeight="1">
      <c r="A640" s="1"/>
    </row>
    <row r="641" ht="15.75" customHeight="1">
      <c r="A641" s="1"/>
    </row>
    <row r="642" ht="15.75" customHeight="1">
      <c r="A642" s="1"/>
    </row>
    <row r="643" ht="15.75" customHeight="1">
      <c r="A643" s="1"/>
    </row>
    <row r="644" ht="15.75" customHeight="1">
      <c r="A644" s="1"/>
    </row>
    <row r="645" ht="15.75" customHeight="1">
      <c r="A645" s="1"/>
    </row>
    <row r="646" ht="15.75" customHeight="1">
      <c r="A646" s="1"/>
    </row>
    <row r="647" ht="15.75" customHeight="1">
      <c r="A647" s="1"/>
    </row>
    <row r="648" ht="15.75" customHeight="1">
      <c r="A648" s="1"/>
    </row>
    <row r="649" ht="15.75" customHeight="1">
      <c r="A649" s="1"/>
    </row>
    <row r="650" ht="15.75" customHeight="1">
      <c r="A650" s="1"/>
    </row>
    <row r="651" ht="15.75" customHeight="1">
      <c r="A651" s="1"/>
    </row>
    <row r="652" ht="15.75" customHeight="1">
      <c r="A652" s="1"/>
    </row>
    <row r="653" ht="15.75" customHeight="1">
      <c r="A653" s="1"/>
    </row>
    <row r="654" ht="15.75" customHeight="1">
      <c r="A654" s="1"/>
    </row>
    <row r="655" ht="15.75" customHeight="1">
      <c r="A655" s="1"/>
    </row>
    <row r="656" ht="15.75" customHeight="1">
      <c r="A656" s="1"/>
    </row>
    <row r="657" ht="15.75" customHeight="1">
      <c r="A657" s="1"/>
    </row>
    <row r="658" ht="15.75" customHeight="1">
      <c r="A658" s="1"/>
    </row>
    <row r="659" ht="15.75" customHeight="1">
      <c r="A659" s="1"/>
    </row>
    <row r="660" ht="15.75" customHeight="1">
      <c r="A660" s="1"/>
    </row>
    <row r="661" ht="15.75" customHeight="1">
      <c r="A661" s="1"/>
    </row>
    <row r="662" ht="15.75" customHeight="1">
      <c r="A662" s="1"/>
    </row>
    <row r="663" ht="15.75" customHeight="1">
      <c r="A663" s="1"/>
    </row>
    <row r="664" ht="15.75" customHeight="1">
      <c r="A664" s="1"/>
    </row>
    <row r="665" ht="15.75" customHeight="1">
      <c r="A665" s="1"/>
    </row>
    <row r="666" ht="15.75" customHeight="1">
      <c r="A666" s="1"/>
    </row>
    <row r="667" ht="15.75" customHeight="1">
      <c r="A667" s="1"/>
    </row>
    <row r="668" ht="15.75" customHeight="1">
      <c r="A668" s="1"/>
    </row>
    <row r="669" ht="15.75" customHeight="1">
      <c r="A669" s="1"/>
    </row>
    <row r="670" ht="15.75" customHeight="1">
      <c r="A670" s="1"/>
    </row>
    <row r="671" ht="15.75" customHeight="1">
      <c r="A671" s="1"/>
    </row>
    <row r="672" ht="15.75" customHeight="1">
      <c r="A672" s="1"/>
    </row>
    <row r="673" ht="15.75" customHeight="1">
      <c r="A673" s="1"/>
    </row>
    <row r="674" ht="15.75" customHeight="1">
      <c r="A674" s="1"/>
    </row>
    <row r="675" ht="15.75" customHeight="1">
      <c r="A675" s="1"/>
    </row>
    <row r="676" ht="15.75" customHeight="1">
      <c r="A676" s="1"/>
    </row>
    <row r="677" ht="15.75" customHeight="1">
      <c r="A677" s="1"/>
    </row>
    <row r="678" ht="15.75" customHeight="1">
      <c r="A678" s="1"/>
    </row>
    <row r="679" ht="15.75" customHeight="1">
      <c r="A679" s="1"/>
    </row>
    <row r="680" ht="15.75" customHeight="1">
      <c r="A680" s="1"/>
    </row>
    <row r="681" ht="15.75" customHeight="1">
      <c r="A681" s="1"/>
    </row>
    <row r="682" ht="15.75" customHeight="1">
      <c r="A682" s="1"/>
    </row>
    <row r="683" ht="15.75" customHeight="1">
      <c r="A683" s="1"/>
    </row>
    <row r="684" ht="15.75" customHeight="1">
      <c r="A684" s="1"/>
    </row>
    <row r="685" ht="15.75" customHeight="1">
      <c r="A685" s="1"/>
    </row>
    <row r="686" ht="15.75" customHeight="1">
      <c r="A686" s="1"/>
    </row>
    <row r="687" ht="15.75" customHeight="1">
      <c r="A687" s="1"/>
    </row>
    <row r="688" ht="15.75" customHeight="1">
      <c r="A688" s="1"/>
    </row>
    <row r="689" ht="15.75" customHeight="1">
      <c r="A689" s="1"/>
    </row>
    <row r="690" ht="15.75" customHeight="1">
      <c r="A690" s="1"/>
    </row>
    <row r="691" ht="15.75" customHeight="1">
      <c r="A691" s="1"/>
    </row>
    <row r="692" ht="15.75" customHeight="1">
      <c r="A692" s="1"/>
    </row>
    <row r="693" ht="15.75" customHeight="1">
      <c r="A693" s="1"/>
    </row>
    <row r="694" ht="15.75" customHeight="1">
      <c r="A694" s="1"/>
    </row>
    <row r="695" ht="15.75" customHeight="1">
      <c r="A695" s="1"/>
    </row>
    <row r="696" ht="15.75" customHeight="1">
      <c r="A696" s="1"/>
    </row>
    <row r="697" ht="15.75" customHeight="1">
      <c r="A697" s="1"/>
    </row>
    <row r="698" ht="15.75" customHeight="1">
      <c r="A698" s="1"/>
    </row>
    <row r="699" ht="15.75" customHeight="1">
      <c r="A699" s="1"/>
    </row>
    <row r="700" ht="15.75" customHeight="1">
      <c r="A700" s="1"/>
    </row>
    <row r="701" ht="15.75" customHeight="1">
      <c r="A701" s="1"/>
    </row>
    <row r="702" ht="15.75" customHeight="1">
      <c r="A702" s="1"/>
    </row>
    <row r="703" ht="15.75" customHeight="1">
      <c r="A703" s="1"/>
    </row>
    <row r="704" ht="15.75" customHeight="1">
      <c r="A704" s="1"/>
    </row>
    <row r="705" ht="15.75" customHeight="1">
      <c r="A705" s="1"/>
    </row>
    <row r="706" ht="15.75" customHeight="1">
      <c r="A706" s="1"/>
    </row>
    <row r="707" ht="15.75" customHeight="1">
      <c r="A707" s="1"/>
    </row>
    <row r="708" ht="15.75" customHeight="1">
      <c r="A708" s="1"/>
    </row>
    <row r="709" ht="15.75" customHeight="1">
      <c r="A709" s="1"/>
    </row>
    <row r="710" ht="15.75" customHeight="1">
      <c r="A710" s="1"/>
    </row>
    <row r="711" ht="15.75" customHeight="1">
      <c r="A711" s="1"/>
    </row>
    <row r="712" ht="15.75" customHeight="1">
      <c r="A712" s="1"/>
    </row>
    <row r="713" ht="15.75" customHeight="1">
      <c r="A713" s="1"/>
    </row>
    <row r="714" ht="15.75" customHeight="1">
      <c r="A714" s="1"/>
    </row>
    <row r="715" ht="15.75" customHeight="1">
      <c r="A715" s="1"/>
    </row>
    <row r="716" ht="15.75" customHeight="1">
      <c r="A716" s="1"/>
    </row>
    <row r="717" ht="15.75" customHeight="1">
      <c r="A717" s="1"/>
    </row>
    <row r="718" ht="15.75" customHeight="1">
      <c r="A718" s="1"/>
    </row>
    <row r="719" ht="15.75" customHeight="1">
      <c r="A719" s="1"/>
    </row>
    <row r="720" ht="15.75" customHeight="1">
      <c r="A720" s="1"/>
    </row>
    <row r="721" ht="15.75" customHeight="1">
      <c r="A721" s="1"/>
    </row>
    <row r="722" ht="15.75" customHeight="1">
      <c r="A722" s="1"/>
    </row>
    <row r="723" ht="15.75" customHeight="1">
      <c r="A723" s="1"/>
    </row>
    <row r="724" ht="15.75" customHeight="1">
      <c r="A724" s="1"/>
    </row>
    <row r="725" ht="15.75" customHeight="1">
      <c r="A725" s="1"/>
    </row>
    <row r="726" ht="15.75" customHeight="1">
      <c r="A726" s="1"/>
    </row>
    <row r="727" ht="15.75" customHeight="1">
      <c r="A727" s="1"/>
    </row>
    <row r="728" ht="15.75" customHeight="1">
      <c r="A728" s="1"/>
    </row>
    <row r="729" ht="15.75" customHeight="1">
      <c r="A729" s="1"/>
    </row>
    <row r="730" ht="15.75" customHeight="1">
      <c r="A730" s="1"/>
    </row>
    <row r="731" ht="15.75" customHeight="1">
      <c r="A731" s="1"/>
    </row>
    <row r="732" ht="15.75" customHeight="1">
      <c r="A732" s="1"/>
    </row>
    <row r="733" ht="15.75" customHeight="1">
      <c r="A733" s="1"/>
    </row>
    <row r="734" ht="15.75" customHeight="1">
      <c r="A734" s="1"/>
    </row>
    <row r="735" ht="15.75" customHeight="1">
      <c r="A735" s="1"/>
    </row>
    <row r="736" ht="15.75" customHeight="1">
      <c r="A736" s="1"/>
    </row>
    <row r="737" ht="15.75" customHeight="1">
      <c r="A737" s="1"/>
    </row>
    <row r="738" ht="15.75" customHeight="1">
      <c r="A738" s="1"/>
    </row>
    <row r="739" ht="15.75" customHeight="1">
      <c r="A739" s="1"/>
    </row>
    <row r="740" ht="15.75" customHeight="1">
      <c r="A740" s="1"/>
    </row>
    <row r="741" ht="15.75" customHeight="1">
      <c r="A741" s="1"/>
    </row>
    <row r="742" ht="15.75" customHeight="1">
      <c r="A742" s="1"/>
    </row>
    <row r="743" ht="15.75" customHeight="1">
      <c r="A743" s="1"/>
    </row>
    <row r="744" ht="15.75" customHeight="1">
      <c r="A744" s="1"/>
    </row>
    <row r="745" ht="15.75" customHeight="1">
      <c r="A745" s="1"/>
    </row>
    <row r="746" ht="15.75" customHeight="1">
      <c r="A746" s="1"/>
    </row>
    <row r="747" ht="15.75" customHeight="1">
      <c r="A747" s="1"/>
    </row>
    <row r="748" ht="15.75" customHeight="1">
      <c r="A748" s="1"/>
    </row>
    <row r="749" ht="15.75" customHeight="1">
      <c r="A749" s="1"/>
    </row>
    <row r="750" ht="15.75" customHeight="1">
      <c r="A750" s="1"/>
    </row>
    <row r="751" ht="15.75" customHeight="1">
      <c r="A751" s="1"/>
    </row>
    <row r="752" ht="15.75" customHeight="1">
      <c r="A752" s="1"/>
    </row>
    <row r="753" ht="15.75" customHeight="1">
      <c r="A753" s="1"/>
    </row>
    <row r="754" ht="15.75" customHeight="1">
      <c r="A754" s="1"/>
    </row>
    <row r="755" ht="15.75" customHeight="1">
      <c r="A755" s="1"/>
    </row>
    <row r="756" ht="15.75" customHeight="1">
      <c r="A756" s="1"/>
    </row>
    <row r="757" ht="15.75" customHeight="1">
      <c r="A757" s="1"/>
    </row>
    <row r="758" ht="15.75" customHeight="1">
      <c r="A758" s="1"/>
    </row>
    <row r="759" ht="15.75" customHeight="1">
      <c r="A759" s="1"/>
    </row>
    <row r="760" ht="15.75" customHeight="1">
      <c r="A760" s="1"/>
    </row>
    <row r="761" ht="15.75" customHeight="1">
      <c r="A761" s="1"/>
    </row>
    <row r="762" ht="15.75" customHeight="1">
      <c r="A762" s="1"/>
    </row>
    <row r="763" ht="15.75" customHeight="1">
      <c r="A763" s="1"/>
    </row>
    <row r="764" ht="15.75" customHeight="1">
      <c r="A764" s="1"/>
    </row>
    <row r="765" ht="15.75" customHeight="1">
      <c r="A765" s="1"/>
    </row>
    <row r="766" ht="15.75" customHeight="1">
      <c r="A766" s="1"/>
    </row>
    <row r="767" ht="15.75" customHeight="1">
      <c r="A767" s="1"/>
    </row>
    <row r="768" ht="15.75" customHeight="1">
      <c r="A768" s="1"/>
    </row>
    <row r="769" ht="15.75" customHeight="1">
      <c r="A769" s="1"/>
    </row>
    <row r="770" ht="15.75" customHeight="1">
      <c r="A770" s="1"/>
    </row>
    <row r="771" ht="15.75" customHeight="1">
      <c r="A771" s="1"/>
    </row>
    <row r="772" ht="15.75" customHeight="1">
      <c r="A772" s="1"/>
    </row>
    <row r="773" ht="15.75" customHeight="1">
      <c r="A773" s="1"/>
    </row>
    <row r="774" ht="15.75" customHeight="1">
      <c r="A774" s="1"/>
    </row>
    <row r="775" ht="15.75" customHeight="1">
      <c r="A775" s="1"/>
    </row>
    <row r="776" ht="15.75" customHeight="1">
      <c r="A776" s="1"/>
    </row>
    <row r="777" ht="15.75" customHeight="1">
      <c r="A777" s="1"/>
    </row>
    <row r="778" ht="15.75" customHeight="1">
      <c r="A778" s="1"/>
    </row>
    <row r="779" ht="15.75" customHeight="1">
      <c r="A779" s="1"/>
    </row>
    <row r="780" ht="15.75" customHeight="1">
      <c r="A780" s="1"/>
    </row>
    <row r="781" ht="15.75" customHeight="1">
      <c r="A781" s="1"/>
    </row>
    <row r="782" ht="15.75" customHeight="1">
      <c r="A782" s="1"/>
    </row>
    <row r="783" ht="15.75" customHeight="1">
      <c r="A783" s="1"/>
    </row>
    <row r="784" ht="15.75" customHeight="1">
      <c r="A784" s="1"/>
    </row>
    <row r="785" ht="15.75" customHeight="1">
      <c r="A785" s="1"/>
    </row>
    <row r="786" ht="15.75" customHeight="1">
      <c r="A786" s="1"/>
    </row>
    <row r="787" ht="15.75" customHeight="1">
      <c r="A787" s="1"/>
    </row>
    <row r="788" ht="15.75" customHeight="1">
      <c r="A788" s="1"/>
    </row>
    <row r="789" ht="15.75" customHeight="1">
      <c r="A789" s="1"/>
    </row>
    <row r="790" ht="15.75" customHeight="1">
      <c r="A790" s="1"/>
    </row>
    <row r="791" ht="15.75" customHeight="1">
      <c r="A791" s="1"/>
    </row>
    <row r="792" ht="15.75" customHeight="1">
      <c r="A792" s="1"/>
    </row>
    <row r="793" ht="15.75" customHeight="1">
      <c r="A793" s="1"/>
    </row>
    <row r="794" ht="15.75" customHeight="1">
      <c r="A794" s="1"/>
    </row>
    <row r="795" ht="15.75" customHeight="1">
      <c r="A795" s="1"/>
    </row>
    <row r="796" ht="15.75" customHeight="1">
      <c r="A796" s="1"/>
    </row>
    <row r="797" ht="15.75" customHeight="1">
      <c r="A797" s="1"/>
    </row>
    <row r="798" ht="15.75" customHeight="1">
      <c r="A798" s="1"/>
    </row>
    <row r="799" ht="15.75" customHeight="1">
      <c r="A799" s="1"/>
    </row>
    <row r="800" ht="15.75" customHeight="1">
      <c r="A800" s="1"/>
    </row>
    <row r="801" ht="15.75" customHeight="1">
      <c r="A801" s="1"/>
    </row>
    <row r="802" ht="15.75" customHeight="1">
      <c r="A802" s="1"/>
    </row>
    <row r="803" ht="15.75" customHeight="1">
      <c r="A803" s="1"/>
    </row>
    <row r="804" ht="15.75" customHeight="1">
      <c r="A804" s="1"/>
    </row>
    <row r="805" ht="15.75" customHeight="1">
      <c r="A805" s="1"/>
    </row>
    <row r="806" ht="15.75" customHeight="1">
      <c r="A806" s="1"/>
    </row>
    <row r="807" ht="15.75" customHeight="1">
      <c r="A807" s="1"/>
    </row>
    <row r="808" ht="15.75" customHeight="1">
      <c r="A808" s="1"/>
    </row>
    <row r="809" ht="15.75" customHeight="1">
      <c r="A809" s="1"/>
    </row>
    <row r="810" ht="15.75" customHeight="1">
      <c r="A810" s="1"/>
    </row>
    <row r="811" ht="15.75" customHeight="1">
      <c r="A811" s="1"/>
    </row>
    <row r="812" ht="15.75" customHeight="1">
      <c r="A812" s="1"/>
    </row>
    <row r="813" ht="15.75" customHeight="1">
      <c r="A813" s="1"/>
    </row>
    <row r="814" ht="15.75" customHeight="1">
      <c r="A814" s="1"/>
    </row>
    <row r="815" ht="15.75" customHeight="1">
      <c r="A815" s="1"/>
    </row>
    <row r="816" ht="15.75" customHeight="1">
      <c r="A816" s="1"/>
    </row>
    <row r="817" ht="15.75" customHeight="1">
      <c r="A817" s="1"/>
    </row>
    <row r="818" ht="15.75" customHeight="1">
      <c r="A818" s="1"/>
    </row>
    <row r="819" ht="15.75" customHeight="1">
      <c r="A819" s="1"/>
    </row>
    <row r="820" ht="15.75" customHeight="1">
      <c r="A820" s="1"/>
    </row>
    <row r="821" ht="15.75" customHeight="1">
      <c r="A821" s="1"/>
    </row>
    <row r="822" ht="15.75" customHeight="1">
      <c r="A822" s="1"/>
    </row>
    <row r="823" ht="15.75" customHeight="1">
      <c r="A823" s="1"/>
    </row>
    <row r="824" ht="15.75" customHeight="1">
      <c r="A824" s="1"/>
    </row>
    <row r="825" ht="15.75" customHeight="1">
      <c r="A825" s="1"/>
    </row>
    <row r="826" ht="15.75" customHeight="1">
      <c r="A826" s="1"/>
    </row>
    <row r="827" ht="15.75" customHeight="1">
      <c r="A827" s="1"/>
    </row>
    <row r="828" ht="15.75" customHeight="1">
      <c r="A828" s="1"/>
    </row>
    <row r="829" ht="15.75" customHeight="1">
      <c r="A829" s="1"/>
    </row>
    <row r="830" ht="15.75" customHeight="1">
      <c r="A830" s="1"/>
    </row>
    <row r="831" ht="15.75" customHeight="1">
      <c r="A831" s="1"/>
    </row>
    <row r="832" ht="15.75" customHeight="1">
      <c r="A832" s="1"/>
    </row>
    <row r="833" ht="15.75" customHeight="1">
      <c r="A833" s="1"/>
    </row>
    <row r="834" ht="15.75" customHeight="1">
      <c r="A834" s="1"/>
    </row>
    <row r="835" ht="15.75" customHeight="1">
      <c r="A835" s="1"/>
    </row>
    <row r="836" ht="15.75" customHeight="1">
      <c r="A836" s="1"/>
    </row>
    <row r="837" ht="15.75" customHeight="1">
      <c r="A837" s="1"/>
    </row>
    <row r="838" ht="15.75" customHeight="1">
      <c r="A838" s="1"/>
    </row>
    <row r="839" ht="15.75" customHeight="1">
      <c r="A839" s="1"/>
    </row>
    <row r="840" ht="15.75" customHeight="1">
      <c r="A840" s="1"/>
    </row>
    <row r="841" ht="15.75" customHeight="1">
      <c r="A841" s="1"/>
    </row>
    <row r="842" ht="15.75" customHeight="1">
      <c r="A842" s="1"/>
    </row>
    <row r="843" ht="15.75" customHeight="1">
      <c r="A843" s="1"/>
    </row>
    <row r="844" ht="15.75" customHeight="1">
      <c r="A844" s="1"/>
    </row>
    <row r="845" ht="15.75" customHeight="1">
      <c r="A845" s="1"/>
    </row>
    <row r="846" ht="15.75" customHeight="1">
      <c r="A846" s="1"/>
    </row>
    <row r="847" ht="15.75" customHeight="1">
      <c r="A847" s="1"/>
    </row>
    <row r="848" ht="15.75" customHeight="1">
      <c r="A848" s="1"/>
    </row>
    <row r="849" ht="15.75" customHeight="1">
      <c r="A849" s="1"/>
    </row>
    <row r="850" ht="15.75" customHeight="1">
      <c r="A850" s="1"/>
    </row>
    <row r="851" ht="15.75" customHeight="1">
      <c r="A851" s="1"/>
    </row>
    <row r="852" ht="15.75" customHeight="1">
      <c r="A852" s="1"/>
    </row>
    <row r="853" ht="15.75" customHeight="1">
      <c r="A853" s="1"/>
    </row>
    <row r="854" ht="15.75" customHeight="1">
      <c r="A854" s="1"/>
    </row>
    <row r="855" ht="15.75" customHeight="1">
      <c r="A855" s="1"/>
    </row>
    <row r="856" ht="15.75" customHeight="1">
      <c r="A856" s="1"/>
    </row>
    <row r="857" ht="15.75" customHeight="1">
      <c r="A857" s="1"/>
    </row>
    <row r="858" ht="15.75" customHeight="1">
      <c r="A858" s="1"/>
    </row>
    <row r="859" ht="15.75" customHeight="1">
      <c r="A859" s="1"/>
    </row>
    <row r="860" ht="15.75" customHeight="1">
      <c r="A860" s="1"/>
    </row>
    <row r="861" ht="15.75" customHeight="1">
      <c r="A861" s="1"/>
    </row>
    <row r="862" ht="15.75" customHeight="1">
      <c r="A862" s="1"/>
    </row>
    <row r="863" ht="15.75" customHeight="1">
      <c r="A863" s="1"/>
    </row>
    <row r="864" ht="15.75" customHeight="1">
      <c r="A864" s="1"/>
    </row>
    <row r="865" ht="15.75" customHeight="1">
      <c r="A865" s="1"/>
    </row>
    <row r="866" ht="15.75" customHeight="1">
      <c r="A866" s="1"/>
    </row>
    <row r="867" ht="15.75" customHeight="1">
      <c r="A867" s="1"/>
    </row>
    <row r="868" ht="15.75" customHeight="1">
      <c r="A868" s="1"/>
    </row>
    <row r="869" ht="15.75" customHeight="1">
      <c r="A869" s="1"/>
    </row>
    <row r="870" ht="15.75" customHeight="1">
      <c r="A870" s="1"/>
    </row>
    <row r="871" ht="15.75" customHeight="1">
      <c r="A871" s="1"/>
    </row>
    <row r="872" ht="15.75" customHeight="1">
      <c r="A872" s="1"/>
    </row>
    <row r="873" ht="15.75" customHeight="1">
      <c r="A873" s="1"/>
    </row>
    <row r="874" ht="15.75" customHeight="1">
      <c r="A874" s="1"/>
    </row>
    <row r="875" ht="15.75" customHeight="1">
      <c r="A875" s="1"/>
    </row>
    <row r="876" ht="15.75" customHeight="1">
      <c r="A876" s="1"/>
    </row>
    <row r="877" ht="15.75" customHeight="1">
      <c r="A877" s="1"/>
    </row>
    <row r="878" ht="15.75" customHeight="1">
      <c r="A878" s="1"/>
    </row>
    <row r="879" ht="15.75" customHeight="1">
      <c r="A879" s="1"/>
    </row>
    <row r="880" ht="15.75" customHeight="1">
      <c r="A880" s="1"/>
    </row>
    <row r="881" ht="15.75" customHeight="1">
      <c r="A881" s="1"/>
    </row>
    <row r="882" ht="15.75" customHeight="1">
      <c r="A882" s="1"/>
    </row>
    <row r="883" ht="15.75" customHeight="1">
      <c r="A883" s="1"/>
    </row>
    <row r="884" ht="15.75" customHeight="1">
      <c r="A884" s="1"/>
    </row>
    <row r="885" ht="15.75" customHeight="1">
      <c r="A885" s="1"/>
    </row>
    <row r="886" ht="15.75" customHeight="1">
      <c r="A886" s="1"/>
    </row>
    <row r="887" ht="15.75" customHeight="1">
      <c r="A887" s="1"/>
    </row>
    <row r="888" ht="15.75" customHeight="1">
      <c r="A888" s="1"/>
    </row>
    <row r="889" ht="15.75" customHeight="1">
      <c r="A889" s="1"/>
    </row>
    <row r="890" ht="15.75" customHeight="1">
      <c r="A890" s="1"/>
    </row>
    <row r="891" ht="15.75" customHeight="1">
      <c r="A891" s="1"/>
    </row>
    <row r="892" ht="15.75" customHeight="1">
      <c r="A892" s="1"/>
    </row>
    <row r="893" ht="15.75" customHeight="1">
      <c r="A893" s="1"/>
    </row>
    <row r="894" ht="15.75" customHeight="1">
      <c r="A894" s="1"/>
    </row>
    <row r="895" ht="15.75" customHeight="1">
      <c r="A895" s="1"/>
    </row>
    <row r="896" ht="15.75" customHeight="1">
      <c r="A896" s="1"/>
    </row>
    <row r="897" ht="15.75" customHeight="1">
      <c r="A897" s="1"/>
    </row>
    <row r="898" ht="15.75" customHeight="1">
      <c r="A898" s="1"/>
    </row>
    <row r="899" ht="15.75" customHeight="1">
      <c r="A899" s="1"/>
    </row>
    <row r="900" ht="15.75" customHeight="1">
      <c r="A900" s="1"/>
    </row>
    <row r="901" ht="15.75" customHeight="1">
      <c r="A901" s="1"/>
    </row>
    <row r="902" ht="15.75" customHeight="1">
      <c r="A902" s="1"/>
    </row>
    <row r="903" ht="15.75" customHeight="1">
      <c r="A903" s="1"/>
    </row>
    <row r="904" ht="15.75" customHeight="1">
      <c r="A904" s="1"/>
    </row>
    <row r="905" ht="15.75" customHeight="1">
      <c r="A905" s="1"/>
    </row>
    <row r="906" ht="15.75" customHeight="1">
      <c r="A906" s="1"/>
    </row>
    <row r="907" ht="15.75" customHeight="1">
      <c r="A907" s="1"/>
    </row>
    <row r="908" ht="15.75" customHeight="1">
      <c r="A908" s="1"/>
    </row>
    <row r="909" ht="15.75" customHeight="1">
      <c r="A909" s="1"/>
    </row>
    <row r="910" ht="15.75" customHeight="1">
      <c r="A910" s="1"/>
    </row>
    <row r="911" ht="15.75" customHeight="1">
      <c r="A911" s="1"/>
    </row>
    <row r="912" ht="15.75" customHeight="1">
      <c r="A912" s="1"/>
    </row>
    <row r="913" ht="15.75" customHeight="1">
      <c r="A913" s="1"/>
    </row>
    <row r="914" ht="15.75" customHeight="1">
      <c r="A914" s="1"/>
    </row>
    <row r="915" ht="15.75" customHeight="1">
      <c r="A915" s="1"/>
    </row>
    <row r="916" ht="15.75" customHeight="1">
      <c r="A916" s="1"/>
    </row>
    <row r="917" ht="15.75" customHeight="1">
      <c r="A917" s="1"/>
    </row>
    <row r="918" ht="15.75" customHeight="1">
      <c r="A918" s="1"/>
    </row>
    <row r="919" ht="15.75" customHeight="1">
      <c r="A919" s="1"/>
    </row>
    <row r="920" ht="15.75" customHeight="1">
      <c r="A920" s="1"/>
    </row>
    <row r="921" ht="15.75" customHeight="1">
      <c r="A921" s="1"/>
    </row>
    <row r="922" ht="15.75" customHeight="1">
      <c r="A922" s="1"/>
    </row>
    <row r="923" ht="15.75" customHeight="1">
      <c r="A923" s="1"/>
    </row>
    <row r="924" ht="15.75" customHeight="1">
      <c r="A924" s="1"/>
    </row>
    <row r="925" ht="15.75" customHeight="1">
      <c r="A925" s="1"/>
    </row>
    <row r="926" ht="15.75" customHeight="1">
      <c r="A926" s="1"/>
    </row>
    <row r="927" ht="15.75" customHeight="1">
      <c r="A927" s="1"/>
    </row>
    <row r="928" ht="15.75" customHeight="1">
      <c r="A928" s="1"/>
    </row>
    <row r="929" ht="15.75" customHeight="1">
      <c r="A929" s="1"/>
    </row>
    <row r="930" ht="15.75" customHeight="1">
      <c r="A930" s="1"/>
    </row>
    <row r="931" ht="15.75" customHeight="1">
      <c r="A931" s="1"/>
    </row>
    <row r="932" ht="15.75" customHeight="1">
      <c r="A932" s="1"/>
    </row>
    <row r="933" ht="15.75" customHeight="1">
      <c r="A933" s="1"/>
    </row>
    <row r="934" ht="15.75" customHeight="1">
      <c r="A934" s="1"/>
    </row>
    <row r="935" ht="15.75" customHeight="1">
      <c r="A935" s="1"/>
    </row>
    <row r="936" ht="15.75" customHeight="1">
      <c r="A936" s="1"/>
    </row>
    <row r="937" ht="15.75" customHeight="1">
      <c r="A937" s="1"/>
    </row>
    <row r="938" ht="15.75" customHeight="1">
      <c r="A938" s="1"/>
    </row>
    <row r="939" ht="15.75" customHeight="1">
      <c r="A939" s="1"/>
    </row>
    <row r="940" ht="15.75" customHeight="1">
      <c r="A940" s="1"/>
    </row>
    <row r="941" ht="15.75" customHeight="1">
      <c r="A941" s="1"/>
    </row>
    <row r="942" ht="15.75" customHeight="1">
      <c r="A942" s="1"/>
    </row>
    <row r="943" ht="15.75" customHeight="1">
      <c r="A943" s="1"/>
    </row>
    <row r="944" ht="15.75" customHeight="1">
      <c r="A944" s="1"/>
    </row>
    <row r="945" ht="15.75" customHeight="1">
      <c r="A945" s="1"/>
    </row>
    <row r="946" ht="15.75" customHeight="1">
      <c r="A946" s="1"/>
    </row>
    <row r="947" ht="15.75" customHeight="1">
      <c r="A947" s="1"/>
    </row>
    <row r="948" ht="15.75" customHeight="1">
      <c r="A948" s="1"/>
    </row>
    <row r="949" ht="15.75" customHeight="1">
      <c r="A949" s="1"/>
    </row>
    <row r="950" ht="15.75" customHeight="1">
      <c r="A950" s="1"/>
    </row>
    <row r="951" ht="15.75" customHeight="1">
      <c r="A951" s="1"/>
    </row>
    <row r="952" ht="15.75" customHeight="1">
      <c r="A952" s="1"/>
    </row>
    <row r="953" ht="15.75" customHeight="1">
      <c r="A953" s="1"/>
    </row>
    <row r="954" ht="15.75" customHeight="1">
      <c r="A954" s="1"/>
    </row>
    <row r="955" ht="15.75" customHeight="1">
      <c r="A955" s="1"/>
    </row>
    <row r="956" ht="15.75" customHeight="1">
      <c r="A956" s="1"/>
    </row>
    <row r="957" ht="15.75" customHeight="1">
      <c r="A957" s="1"/>
    </row>
    <row r="958" ht="15.75" customHeight="1">
      <c r="A958" s="1"/>
    </row>
    <row r="959" ht="15.75" customHeight="1">
      <c r="A959" s="1"/>
    </row>
    <row r="960" ht="15.75" customHeight="1">
      <c r="A960" s="1"/>
    </row>
    <row r="961" ht="15.75" customHeight="1">
      <c r="A961" s="1"/>
    </row>
    <row r="962" ht="15.75" customHeight="1">
      <c r="A962" s="1"/>
    </row>
    <row r="963" ht="15.75" customHeight="1">
      <c r="A963" s="1"/>
    </row>
    <row r="964" ht="15.75" customHeight="1">
      <c r="A964" s="1"/>
    </row>
    <row r="965" ht="15.75" customHeight="1">
      <c r="A965" s="1"/>
    </row>
    <row r="966" ht="15.75" customHeight="1">
      <c r="A966" s="1"/>
    </row>
    <row r="967" ht="15.75" customHeight="1">
      <c r="A967" s="1"/>
    </row>
    <row r="968" ht="15.75" customHeight="1">
      <c r="A968" s="1"/>
    </row>
    <row r="969" ht="15.75" customHeight="1">
      <c r="A969" s="1"/>
    </row>
    <row r="970" ht="15.75" customHeight="1">
      <c r="A970" s="1"/>
    </row>
    <row r="971" ht="15.75" customHeight="1">
      <c r="A971" s="1"/>
    </row>
    <row r="972" ht="15.75" customHeight="1">
      <c r="A972" s="1"/>
    </row>
    <row r="973" ht="15.75" customHeight="1">
      <c r="A973" s="1"/>
    </row>
    <row r="974" ht="15.75" customHeight="1">
      <c r="A974" s="1"/>
    </row>
    <row r="975" ht="15.75" customHeight="1">
      <c r="A975" s="1"/>
    </row>
    <row r="976" ht="15.75" customHeight="1">
      <c r="A976" s="1"/>
    </row>
    <row r="977" ht="15.75" customHeight="1">
      <c r="A977" s="1"/>
    </row>
    <row r="978" ht="15.75" customHeight="1">
      <c r="A978" s="1"/>
    </row>
    <row r="979" ht="15.75" customHeight="1">
      <c r="A979" s="1"/>
    </row>
    <row r="980" ht="15.75" customHeight="1">
      <c r="A980" s="1"/>
    </row>
    <row r="981" ht="15.75" customHeight="1">
      <c r="A981" s="1"/>
    </row>
    <row r="982" ht="15.75" customHeight="1">
      <c r="A982" s="1"/>
    </row>
    <row r="983" ht="15.75" customHeight="1">
      <c r="A983" s="1"/>
    </row>
    <row r="984" ht="15.75" customHeight="1">
      <c r="A984" s="1"/>
    </row>
    <row r="985" ht="15.75" customHeight="1">
      <c r="A985" s="1"/>
    </row>
    <row r="986" ht="15.75" customHeight="1">
      <c r="A986" s="1"/>
    </row>
    <row r="987" ht="15.75" customHeight="1">
      <c r="A987" s="1"/>
    </row>
    <row r="988" ht="15.75" customHeight="1">
      <c r="A988" s="1"/>
    </row>
    <row r="989" ht="15.75" customHeight="1">
      <c r="A989" s="1"/>
    </row>
    <row r="990" ht="15.75" customHeight="1">
      <c r="A990" s="1"/>
    </row>
    <row r="991" ht="15.75" customHeight="1">
      <c r="A991" s="1"/>
    </row>
    <row r="992" ht="15.75" customHeight="1">
      <c r="A992" s="1"/>
    </row>
    <row r="993" ht="15.75" customHeight="1">
      <c r="A993" s="1"/>
    </row>
    <row r="994" ht="15.75" customHeight="1">
      <c r="A994" s="1"/>
    </row>
    <row r="995" ht="15.75" customHeight="1">
      <c r="A995" s="1"/>
    </row>
    <row r="996" ht="15.75" customHeight="1">
      <c r="A996" s="1"/>
    </row>
    <row r="997" ht="15.75" customHeight="1">
      <c r="A997" s="1"/>
    </row>
    <row r="998" ht="15.75" customHeight="1">
      <c r="A998" s="1"/>
    </row>
    <row r="999" ht="15.75" customHeight="1">
      <c r="A999" s="1"/>
    </row>
    <row r="1000" ht="15.75" customHeight="1">
      <c r="A1000" s="1"/>
    </row>
  </sheetData>
  <mergeCells count="2">
    <mergeCell ref="A2:E2"/>
    <mergeCell ref="A15:E15"/>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9"/>
    <col customWidth="1" min="2" max="2" width="81.57"/>
    <col customWidth="1" min="3" max="3" width="13.14"/>
    <col customWidth="1" min="4" max="4" width="12.57"/>
    <col customWidth="1" min="5" max="5" width="10.57"/>
    <col customWidth="1" min="6" max="6" width="12.29"/>
    <col customWidth="1" min="7" max="7" width="17.29"/>
    <col customWidth="1" min="8" max="8" width="19.14"/>
    <col customWidth="1" min="9" max="9" width="17.0"/>
    <col customWidth="1" min="10" max="10" width="20.43"/>
    <col customWidth="1" min="11" max="11" width="17.71"/>
    <col customWidth="1" min="12" max="26" width="8.71"/>
  </cols>
  <sheetData>
    <row r="1">
      <c r="A1" s="24"/>
      <c r="B1" s="25" t="s">
        <v>14</v>
      </c>
      <c r="C1" s="2"/>
      <c r="D1" s="2"/>
      <c r="E1" s="2"/>
      <c r="F1" s="2"/>
      <c r="G1" s="2"/>
      <c r="H1" s="26"/>
      <c r="I1" s="2"/>
      <c r="J1" s="2"/>
      <c r="K1" s="2"/>
      <c r="L1" s="2"/>
      <c r="M1" s="2"/>
      <c r="N1" s="2"/>
      <c r="O1" s="2"/>
      <c r="P1" s="2"/>
      <c r="Q1" s="2"/>
      <c r="R1" s="2"/>
      <c r="S1" s="2"/>
      <c r="T1" s="2"/>
      <c r="U1" s="2"/>
      <c r="V1" s="2"/>
      <c r="W1" s="2"/>
      <c r="X1" s="2"/>
      <c r="Y1" s="2"/>
      <c r="Z1" s="2"/>
    </row>
    <row r="2">
      <c r="A2" s="24"/>
      <c r="B2" s="2"/>
      <c r="C2" s="2"/>
      <c r="D2" s="2"/>
      <c r="E2" s="2"/>
      <c r="F2" s="2"/>
      <c r="G2" s="2"/>
      <c r="H2" s="26"/>
      <c r="I2" s="2"/>
      <c r="J2" s="2"/>
      <c r="K2" s="2"/>
      <c r="L2" s="2"/>
      <c r="M2" s="2"/>
      <c r="N2" s="2"/>
      <c r="O2" s="2"/>
      <c r="P2" s="2"/>
      <c r="Q2" s="2"/>
      <c r="R2" s="2"/>
      <c r="S2" s="2"/>
      <c r="T2" s="2"/>
      <c r="U2" s="2"/>
      <c r="V2" s="2"/>
      <c r="W2" s="2"/>
      <c r="X2" s="2"/>
      <c r="Y2" s="2"/>
      <c r="Z2" s="2"/>
    </row>
    <row r="3">
      <c r="A3" s="24"/>
      <c r="B3" s="25" t="s">
        <v>15</v>
      </c>
      <c r="C3" s="2"/>
      <c r="D3" s="2"/>
      <c r="E3" s="2"/>
      <c r="F3" s="2"/>
      <c r="G3" s="2"/>
      <c r="H3" s="26"/>
      <c r="I3" s="2"/>
      <c r="J3" s="2"/>
      <c r="K3" s="2"/>
      <c r="L3" s="2"/>
      <c r="M3" s="2"/>
      <c r="N3" s="2"/>
      <c r="O3" s="2"/>
      <c r="P3" s="2"/>
      <c r="Q3" s="2"/>
      <c r="R3" s="2"/>
      <c r="S3" s="2"/>
      <c r="T3" s="2"/>
      <c r="U3" s="2"/>
      <c r="V3" s="2"/>
      <c r="W3" s="2"/>
      <c r="X3" s="2"/>
      <c r="Y3" s="2"/>
      <c r="Z3" s="2"/>
    </row>
    <row r="4">
      <c r="A4" s="24"/>
      <c r="B4" s="26" t="s">
        <v>16</v>
      </c>
      <c r="C4" s="2"/>
      <c r="D4" s="2"/>
      <c r="E4" s="2"/>
      <c r="F4" s="2"/>
      <c r="G4" s="2"/>
      <c r="H4" s="27" t="s">
        <v>17</v>
      </c>
      <c r="I4" s="28" t="s">
        <v>18</v>
      </c>
      <c r="J4" s="2"/>
      <c r="K4" s="2"/>
      <c r="L4" s="2"/>
      <c r="M4" s="2"/>
      <c r="N4" s="2"/>
      <c r="O4" s="2"/>
      <c r="P4" s="2"/>
      <c r="Q4" s="2"/>
      <c r="R4" s="2"/>
      <c r="S4" s="2"/>
      <c r="T4" s="2"/>
      <c r="U4" s="2"/>
      <c r="V4" s="2"/>
      <c r="W4" s="2"/>
      <c r="X4" s="2"/>
      <c r="Y4" s="2"/>
      <c r="Z4" s="2"/>
    </row>
    <row r="5">
      <c r="A5" s="24"/>
      <c r="B5" s="26"/>
      <c r="C5" s="2"/>
      <c r="D5" s="2"/>
      <c r="E5" s="2"/>
      <c r="F5" s="2"/>
      <c r="G5" s="2"/>
      <c r="H5" s="29" t="s">
        <v>19</v>
      </c>
      <c r="I5" s="30"/>
      <c r="J5" s="2"/>
      <c r="K5" s="2"/>
      <c r="L5" s="2"/>
      <c r="M5" s="2"/>
      <c r="N5" s="2"/>
      <c r="O5" s="2"/>
      <c r="P5" s="2"/>
      <c r="Q5" s="2"/>
      <c r="R5" s="2"/>
      <c r="S5" s="2"/>
      <c r="T5" s="2"/>
      <c r="U5" s="2"/>
      <c r="V5" s="2"/>
      <c r="W5" s="2"/>
      <c r="X5" s="2"/>
      <c r="Y5" s="2"/>
      <c r="Z5" s="2"/>
    </row>
    <row r="6">
      <c r="A6" s="24"/>
      <c r="B6" s="25" t="s">
        <v>20</v>
      </c>
      <c r="C6" s="2"/>
      <c r="D6" s="2"/>
      <c r="E6" s="31" t="s">
        <v>21</v>
      </c>
      <c r="F6" s="32" t="s">
        <v>22</v>
      </c>
      <c r="G6" s="2"/>
      <c r="H6" s="33" t="s">
        <v>23</v>
      </c>
      <c r="I6" s="19"/>
      <c r="J6" s="2"/>
      <c r="K6" s="2"/>
      <c r="L6" s="2"/>
      <c r="M6" s="2"/>
      <c r="N6" s="2"/>
      <c r="O6" s="2"/>
      <c r="P6" s="2"/>
      <c r="Q6" s="2"/>
      <c r="R6" s="2"/>
      <c r="S6" s="2"/>
      <c r="T6" s="2"/>
      <c r="U6" s="2"/>
      <c r="V6" s="2"/>
      <c r="W6" s="2"/>
      <c r="X6" s="2"/>
      <c r="Y6" s="2"/>
      <c r="Z6" s="2"/>
    </row>
    <row r="7">
      <c r="A7" s="24"/>
      <c r="B7" s="26" t="s">
        <v>24</v>
      </c>
      <c r="C7" s="2"/>
      <c r="D7" s="2"/>
      <c r="E7" s="34">
        <v>5.0</v>
      </c>
      <c r="F7" s="35" t="s">
        <v>25</v>
      </c>
      <c r="G7" s="2"/>
      <c r="H7" s="33" t="s">
        <v>26</v>
      </c>
      <c r="I7" s="19"/>
      <c r="J7" s="2"/>
      <c r="K7" s="2"/>
      <c r="L7" s="2"/>
      <c r="M7" s="2"/>
      <c r="N7" s="2"/>
      <c r="O7" s="2"/>
      <c r="P7" s="2"/>
      <c r="Q7" s="2"/>
      <c r="R7" s="2"/>
      <c r="S7" s="2"/>
      <c r="T7" s="2"/>
      <c r="U7" s="2"/>
      <c r="V7" s="2"/>
      <c r="W7" s="2"/>
      <c r="X7" s="2"/>
      <c r="Y7" s="2"/>
      <c r="Z7" s="2"/>
    </row>
    <row r="8">
      <c r="A8" s="24"/>
      <c r="B8" s="26" t="s">
        <v>27</v>
      </c>
      <c r="C8" s="2"/>
      <c r="D8" s="2"/>
      <c r="E8" s="34">
        <v>4.0</v>
      </c>
      <c r="F8" s="35" t="s">
        <v>28</v>
      </c>
      <c r="G8" s="2"/>
      <c r="H8" s="33" t="s">
        <v>29</v>
      </c>
      <c r="I8" s="19"/>
      <c r="J8" s="2"/>
      <c r="K8" s="2"/>
      <c r="L8" s="2"/>
      <c r="M8" s="2"/>
      <c r="N8" s="2"/>
      <c r="O8" s="2"/>
      <c r="P8" s="2"/>
      <c r="Q8" s="2"/>
      <c r="R8" s="2"/>
      <c r="S8" s="2"/>
      <c r="T8" s="2"/>
      <c r="U8" s="2"/>
      <c r="V8" s="2"/>
      <c r="W8" s="2"/>
      <c r="X8" s="2"/>
      <c r="Y8" s="2"/>
      <c r="Z8" s="2"/>
    </row>
    <row r="9">
      <c r="A9" s="24"/>
      <c r="B9" s="36" t="s">
        <v>30</v>
      </c>
      <c r="C9" s="2"/>
      <c r="D9" s="2"/>
      <c r="E9" s="34">
        <v>20.0</v>
      </c>
      <c r="F9" s="35" t="s">
        <v>31</v>
      </c>
      <c r="G9" s="2"/>
      <c r="H9" s="33" t="s">
        <v>32</v>
      </c>
      <c r="I9" s="19"/>
      <c r="J9" s="2"/>
      <c r="K9" s="2"/>
      <c r="L9" s="2"/>
      <c r="M9" s="2"/>
      <c r="N9" s="2"/>
      <c r="O9" s="2"/>
      <c r="P9" s="2"/>
      <c r="Q9" s="2"/>
      <c r="R9" s="2"/>
      <c r="S9" s="2"/>
      <c r="T9" s="2"/>
      <c r="U9" s="2"/>
      <c r="V9" s="2"/>
      <c r="W9" s="2"/>
      <c r="X9" s="2"/>
      <c r="Y9" s="2"/>
      <c r="Z9" s="2"/>
    </row>
    <row r="10">
      <c r="A10" s="24"/>
      <c r="C10" s="2"/>
      <c r="D10" s="2"/>
      <c r="E10" s="37">
        <v>15.0</v>
      </c>
      <c r="F10" s="38" t="s">
        <v>33</v>
      </c>
      <c r="G10" s="2"/>
      <c r="H10" s="33" t="s">
        <v>34</v>
      </c>
      <c r="I10" s="19"/>
      <c r="J10" s="2"/>
      <c r="K10" s="2"/>
      <c r="L10" s="2"/>
      <c r="M10" s="2"/>
      <c r="N10" s="2"/>
      <c r="O10" s="2"/>
      <c r="P10" s="2"/>
      <c r="Q10" s="2"/>
      <c r="R10" s="2"/>
      <c r="S10" s="2"/>
      <c r="T10" s="2"/>
      <c r="U10" s="2"/>
      <c r="V10" s="2"/>
      <c r="W10" s="2"/>
      <c r="X10" s="2"/>
      <c r="Y10" s="2"/>
      <c r="Z10" s="2"/>
    </row>
    <row r="11">
      <c r="A11" s="24"/>
      <c r="B11" s="25" t="s">
        <v>35</v>
      </c>
      <c r="C11" s="2"/>
      <c r="D11" s="2"/>
      <c r="E11" s="2"/>
      <c r="F11" s="2"/>
      <c r="G11" s="2"/>
      <c r="H11" s="33" t="s">
        <v>36</v>
      </c>
      <c r="I11" s="19"/>
      <c r="J11" s="2"/>
      <c r="K11" s="2"/>
      <c r="L11" s="2"/>
      <c r="M11" s="2"/>
      <c r="N11" s="2"/>
      <c r="O11" s="2"/>
      <c r="P11" s="2"/>
      <c r="Q11" s="2"/>
      <c r="R11" s="2"/>
      <c r="S11" s="2"/>
      <c r="T11" s="2"/>
      <c r="U11" s="2"/>
      <c r="V11" s="2"/>
      <c r="W11" s="2"/>
      <c r="X11" s="2"/>
      <c r="Y11" s="2"/>
      <c r="Z11" s="2"/>
    </row>
    <row r="12">
      <c r="A12" s="2"/>
      <c r="B12" s="26" t="s">
        <v>37</v>
      </c>
      <c r="C12" s="2"/>
      <c r="D12" s="2"/>
      <c r="E12" s="2"/>
      <c r="F12" s="2"/>
      <c r="G12" s="2"/>
      <c r="H12" s="33" t="s">
        <v>38</v>
      </c>
      <c r="I12" s="19"/>
      <c r="J12" s="2"/>
      <c r="K12" s="2"/>
      <c r="L12" s="2"/>
      <c r="M12" s="2"/>
      <c r="N12" s="2"/>
      <c r="O12" s="2"/>
      <c r="P12" s="2"/>
      <c r="Q12" s="2"/>
      <c r="R12" s="2"/>
      <c r="S12" s="2"/>
      <c r="T12" s="2"/>
      <c r="U12" s="2"/>
      <c r="V12" s="2"/>
      <c r="W12" s="2"/>
      <c r="X12" s="2"/>
      <c r="Y12" s="2"/>
      <c r="Z12" s="2"/>
    </row>
    <row r="13">
      <c r="A13" s="39"/>
      <c r="B13" s="26" t="s">
        <v>39</v>
      </c>
      <c r="C13" s="2"/>
      <c r="D13" s="2"/>
      <c r="E13" s="2"/>
      <c r="F13" s="2"/>
      <c r="G13" s="2"/>
      <c r="H13" s="33" t="s">
        <v>40</v>
      </c>
      <c r="I13" s="19"/>
      <c r="J13" s="2"/>
      <c r="K13" s="2"/>
      <c r="L13" s="2"/>
      <c r="M13" s="2"/>
      <c r="N13" s="2"/>
      <c r="O13" s="2"/>
      <c r="P13" s="2"/>
      <c r="Q13" s="2"/>
      <c r="R13" s="2"/>
      <c r="S13" s="2"/>
      <c r="T13" s="2"/>
      <c r="U13" s="2"/>
      <c r="V13" s="2"/>
      <c r="W13" s="2"/>
      <c r="X13" s="2"/>
      <c r="Y13" s="2"/>
      <c r="Z13" s="2"/>
    </row>
    <row r="14">
      <c r="A14" s="39"/>
      <c r="B14" s="26" t="s">
        <v>41</v>
      </c>
      <c r="C14" s="2"/>
      <c r="D14" s="2"/>
      <c r="E14" s="2"/>
      <c r="F14" s="2"/>
      <c r="G14" s="2"/>
      <c r="H14" s="40" t="s">
        <v>42</v>
      </c>
      <c r="I14" s="23"/>
      <c r="J14" s="2"/>
      <c r="K14" s="2"/>
      <c r="L14" s="2"/>
      <c r="M14" s="2"/>
      <c r="N14" s="2"/>
      <c r="O14" s="2"/>
      <c r="P14" s="2"/>
      <c r="Q14" s="2"/>
      <c r="R14" s="2"/>
      <c r="S14" s="2"/>
      <c r="T14" s="2"/>
      <c r="U14" s="2"/>
      <c r="V14" s="2"/>
      <c r="W14" s="2"/>
      <c r="X14" s="2"/>
      <c r="Y14" s="2"/>
      <c r="Z14" s="2"/>
    </row>
    <row r="15">
      <c r="A15" s="39"/>
      <c r="C15" s="2"/>
      <c r="D15" s="2"/>
      <c r="E15" s="2"/>
      <c r="F15" s="2"/>
      <c r="G15" s="2"/>
      <c r="H15" s="26"/>
      <c r="I15" s="2"/>
      <c r="J15" s="2"/>
      <c r="K15" s="2"/>
      <c r="L15" s="2"/>
      <c r="M15" s="2"/>
      <c r="N15" s="2"/>
      <c r="O15" s="2"/>
      <c r="P15" s="2"/>
      <c r="Q15" s="2"/>
      <c r="R15" s="2"/>
      <c r="S15" s="2"/>
      <c r="T15" s="2"/>
      <c r="U15" s="2"/>
      <c r="V15" s="2"/>
      <c r="W15" s="2"/>
      <c r="X15" s="2"/>
      <c r="Y15" s="2"/>
      <c r="Z15" s="2"/>
    </row>
    <row r="16">
      <c r="A16" s="2"/>
      <c r="B16" s="25" t="s">
        <v>43</v>
      </c>
      <c r="C16" s="2"/>
      <c r="D16" s="2"/>
      <c r="E16" s="2"/>
      <c r="F16" s="2"/>
      <c r="G16" s="2"/>
      <c r="H16" s="26"/>
      <c r="I16" s="2"/>
      <c r="J16" s="2"/>
      <c r="K16" s="2"/>
      <c r="L16" s="2"/>
      <c r="M16" s="2"/>
      <c r="N16" s="2"/>
      <c r="O16" s="2"/>
      <c r="P16" s="2"/>
      <c r="Q16" s="2"/>
      <c r="R16" s="2"/>
      <c r="S16" s="2"/>
      <c r="T16" s="2"/>
      <c r="U16" s="2"/>
      <c r="V16" s="2"/>
      <c r="W16" s="2"/>
      <c r="X16" s="2"/>
      <c r="Y16" s="2"/>
      <c r="Z16" s="2"/>
    </row>
    <row r="17">
      <c r="A17" s="24"/>
      <c r="B17" s="26" t="s">
        <v>44</v>
      </c>
      <c r="C17" s="2"/>
      <c r="D17" s="2"/>
      <c r="E17" s="2"/>
      <c r="F17" s="2"/>
      <c r="G17" s="2"/>
      <c r="H17" s="26"/>
      <c r="I17" s="2"/>
      <c r="J17" s="2"/>
      <c r="K17" s="2"/>
      <c r="L17" s="2"/>
      <c r="M17" s="2"/>
      <c r="N17" s="2"/>
      <c r="O17" s="2"/>
      <c r="P17" s="2"/>
      <c r="Q17" s="2"/>
      <c r="R17" s="2"/>
      <c r="S17" s="2"/>
      <c r="T17" s="2"/>
      <c r="U17" s="2"/>
      <c r="V17" s="2"/>
      <c r="W17" s="2"/>
      <c r="X17" s="2"/>
      <c r="Y17" s="2"/>
      <c r="Z17" s="2"/>
    </row>
    <row r="18">
      <c r="A18" s="24"/>
      <c r="B18" s="26" t="s">
        <v>45</v>
      </c>
      <c r="C18" s="2"/>
      <c r="D18" s="2"/>
      <c r="E18" s="2"/>
      <c r="F18" s="2"/>
      <c r="G18" s="2"/>
      <c r="H18" s="26"/>
      <c r="I18" s="2"/>
      <c r="J18" s="2"/>
      <c r="K18" s="2"/>
      <c r="L18" s="2"/>
      <c r="M18" s="2"/>
      <c r="N18" s="2"/>
      <c r="O18" s="2"/>
      <c r="P18" s="2"/>
      <c r="Q18" s="2"/>
      <c r="R18" s="2"/>
      <c r="S18" s="2"/>
      <c r="T18" s="2"/>
      <c r="U18" s="2"/>
      <c r="V18" s="2"/>
      <c r="W18" s="2"/>
      <c r="X18" s="2"/>
      <c r="Y18" s="2"/>
      <c r="Z18" s="2"/>
    </row>
    <row r="19">
      <c r="A19" s="24"/>
      <c r="B19" s="2" t="s">
        <v>46</v>
      </c>
      <c r="C19" s="2"/>
      <c r="D19" s="2"/>
      <c r="E19" s="2"/>
      <c r="F19" s="2"/>
      <c r="G19" s="2"/>
      <c r="H19" s="26"/>
      <c r="I19" s="2"/>
      <c r="J19" s="2"/>
      <c r="K19" s="2"/>
      <c r="L19" s="2"/>
      <c r="M19" s="2"/>
      <c r="N19" s="2"/>
      <c r="O19" s="2"/>
      <c r="P19" s="2"/>
      <c r="Q19" s="2"/>
      <c r="R19" s="2"/>
      <c r="S19" s="2"/>
      <c r="T19" s="2"/>
      <c r="U19" s="2"/>
      <c r="V19" s="2"/>
      <c r="W19" s="2"/>
      <c r="X19" s="2"/>
      <c r="Y19" s="2"/>
      <c r="Z19" s="2"/>
    </row>
    <row r="20">
      <c r="A20" s="24"/>
      <c r="C20" s="2"/>
      <c r="D20" s="2"/>
      <c r="E20" s="2"/>
      <c r="F20" s="2"/>
      <c r="G20" s="2"/>
      <c r="H20" s="26"/>
      <c r="I20" s="2"/>
      <c r="J20" s="2"/>
      <c r="K20" s="2"/>
      <c r="L20" s="2"/>
      <c r="M20" s="2"/>
      <c r="N20" s="2"/>
      <c r="O20" s="2"/>
      <c r="P20" s="2"/>
      <c r="Q20" s="2"/>
      <c r="R20" s="2"/>
      <c r="S20" s="2"/>
      <c r="T20" s="2"/>
      <c r="U20" s="2"/>
      <c r="V20" s="2"/>
      <c r="W20" s="2"/>
      <c r="X20" s="2"/>
      <c r="Y20" s="2"/>
      <c r="Z20" s="2"/>
    </row>
    <row r="21">
      <c r="A21" s="24"/>
      <c r="B21" s="2"/>
      <c r="C21" s="2"/>
      <c r="D21" s="2"/>
      <c r="E21" s="2"/>
      <c r="F21" s="2"/>
      <c r="G21" s="2"/>
      <c r="H21" s="26"/>
      <c r="I21" s="2"/>
      <c r="J21" s="2"/>
      <c r="K21" s="2"/>
      <c r="L21" s="2"/>
      <c r="M21" s="2"/>
      <c r="N21" s="2"/>
      <c r="O21" s="2"/>
      <c r="P21" s="2"/>
      <c r="Q21" s="2"/>
      <c r="R21" s="2"/>
      <c r="S21" s="2"/>
      <c r="T21" s="2"/>
      <c r="U21" s="2"/>
      <c r="V21" s="2"/>
      <c r="W21" s="2"/>
      <c r="X21" s="2"/>
      <c r="Y21" s="2"/>
      <c r="Z21" s="2"/>
    </row>
    <row r="22" ht="15.75" customHeight="1">
      <c r="A22" s="24"/>
      <c r="B22" s="41" t="s">
        <v>47</v>
      </c>
      <c r="D22" s="42" t="str">
        <f>IFERROR(__xludf.DUMMYFUNCTION("SPLIT(B22,""|"")
"),"msisdn")</f>
        <v>msisdn</v>
      </c>
      <c r="E22" s="42" t="str">
        <f>IFERROR(__xludf.DUMMYFUNCTION("""COMPUTED_VALUE"""),"City")</f>
        <v>City</v>
      </c>
      <c r="F22" s="42" t="str">
        <f>IFERROR(__xludf.DUMMYFUNCTION("""COMPUTED_VALUE"""),"market_id")</f>
        <v>market_id</v>
      </c>
      <c r="G22" s="43" t="str">
        <f>IFERROR(__xludf.DUMMYFUNCTION("""COMPUTED_VALUE"""),"upload_megabytes")</f>
        <v>upload_megabytes</v>
      </c>
      <c r="H22" s="44" t="str">
        <f>IFERROR(__xludf.DUMMYFUNCTION("""COMPUTED_VALUE"""),"download_megabytes")</f>
        <v>download_megabytes</v>
      </c>
      <c r="I22" s="42" t="str">
        <f>IFERROR(__xludf.DUMMYFUNCTION("""COMPUTED_VALUE"""),"modem")</f>
        <v>modem</v>
      </c>
      <c r="J22" s="45" t="s">
        <v>48</v>
      </c>
      <c r="K22" s="46" t="s">
        <v>49</v>
      </c>
      <c r="L22" s="47" t="s">
        <v>50</v>
      </c>
      <c r="M22" s="48" t="s">
        <v>22</v>
      </c>
      <c r="N22" s="49" t="s">
        <v>51</v>
      </c>
    </row>
    <row r="23" ht="15.75" customHeight="1">
      <c r="A23" s="24"/>
      <c r="B23" s="41" t="s">
        <v>52</v>
      </c>
      <c r="C23" s="50"/>
      <c r="D23" s="51">
        <f>IFERROR(__xludf.DUMMYFUNCTION("SPLIT($B23,""|"")
"),1.516367073E9)</f>
        <v>1516367073</v>
      </c>
      <c r="E23" s="42" t="str">
        <f>IFERROR(__xludf.DUMMYFUNCTION("""COMPUTED_VALUE"""),"Caracas")</f>
        <v>Caracas</v>
      </c>
      <c r="F23" s="42">
        <f>IFERROR(__xludf.DUMMYFUNCTION("""COMPUTED_VALUE"""),5.0)</f>
        <v>5</v>
      </c>
      <c r="G23" s="42">
        <f>IFERROR(__xludf.DUMMYFUNCTION("""COMPUTED_VALUE"""),6389.0)</f>
        <v>6389</v>
      </c>
      <c r="H23" s="45" t="str">
        <f>IFERROR(__xludf.DUMMYFUNCTION("""COMPUTED_VALUE"""),"22361,5")</f>
        <v>22361,5</v>
      </c>
      <c r="I23" s="42" t="str">
        <f>IFERROR(__xludf.DUMMYFUNCTION("""COMPUTED_VALUE"""),"Xiaomi Mi Wi-Fi")</f>
        <v>Xiaomi Mi Wi-Fi</v>
      </c>
      <c r="J23" s="42">
        <f t="shared" ref="J23:J322" si="1">VALUE(SUBSTITUTE(H23, ",", "."))</f>
        <v>22361.5</v>
      </c>
      <c r="K23" s="42">
        <f t="shared" ref="K23:K322" si="2">VALUE(SUBSTITUTE(G23, ",", "."))</f>
        <v>6389</v>
      </c>
      <c r="L23" s="42">
        <f t="shared" ref="L23:L322" si="3">(J23+K23)/1024</f>
        <v>28.07666016</v>
      </c>
      <c r="M23" s="51" t="str">
        <f t="shared" ref="M23:M322" si="4">VLOOKUP(F23,  $E$7:$F$10, 2, FALSE)
</f>
        <v>B2C</v>
      </c>
      <c r="N23" s="52" t="str">
        <f t="shared" ref="N23:N322" si="5">IF(L23&gt;50,"50+ ГБ", TEXT(FLOOR(L23,5),"0") &amp; "-" &amp; TEXT(FLOOR(L23,5)+5,"0") &amp; " ГБ")
</f>
        <v>25-30 ГБ</v>
      </c>
    </row>
    <row r="24" ht="15.75" customHeight="1">
      <c r="A24" s="24"/>
      <c r="B24" s="41" t="s">
        <v>53</v>
      </c>
      <c r="C24" s="50"/>
      <c r="D24" s="42">
        <f>IFERROR(__xludf.DUMMYFUNCTION("SPLIT($B24,""|"")
"),1.512324452E9)</f>
        <v>1512324452</v>
      </c>
      <c r="E24" s="42" t="str">
        <f>IFERROR(__xludf.DUMMYFUNCTION("""COMPUTED_VALUE"""),"Maracay")</f>
        <v>Maracay</v>
      </c>
      <c r="F24" s="42">
        <f>IFERROR(__xludf.DUMMYFUNCTION("""COMPUTED_VALUE"""),20.0)</f>
        <v>20</v>
      </c>
      <c r="G24" s="42">
        <f>IFERROR(__xludf.DUMMYFUNCTION("""COMPUTED_VALUE"""),18866.0)</f>
        <v>18866</v>
      </c>
      <c r="H24" s="45">
        <f>IFERROR(__xludf.DUMMYFUNCTION("""COMPUTED_VALUE"""),47165.0)</f>
        <v>47165</v>
      </c>
      <c r="I24" s="42" t="str">
        <f>IFERROR(__xludf.DUMMYFUNCTION("""COMPUTED_VALUE"""),"TP-LINK TD")</f>
        <v>TP-LINK TD</v>
      </c>
      <c r="J24" s="42">
        <f t="shared" si="1"/>
        <v>47165</v>
      </c>
      <c r="K24" s="42">
        <f t="shared" si="2"/>
        <v>18866</v>
      </c>
      <c r="L24" s="42">
        <f t="shared" si="3"/>
        <v>64.48339844</v>
      </c>
      <c r="M24" s="51" t="str">
        <f t="shared" si="4"/>
        <v>B2O</v>
      </c>
      <c r="N24" s="52" t="str">
        <f t="shared" si="5"/>
        <v>50+ ГБ</v>
      </c>
    </row>
    <row r="25" ht="15.75" customHeight="1">
      <c r="A25" s="24"/>
      <c r="B25" s="41" t="s">
        <v>54</v>
      </c>
      <c r="C25" s="50"/>
      <c r="D25" s="42">
        <f>IFERROR(__xludf.DUMMYFUNCTION("SPLIT($B25,""|"")
"),1.51488064E9)</f>
        <v>1514880640</v>
      </c>
      <c r="E25" s="42" t="str">
        <f>IFERROR(__xludf.DUMMYFUNCTION("""COMPUTED_VALUE"""),"Maracay")</f>
        <v>Maracay</v>
      </c>
      <c r="F25" s="42">
        <f>IFERROR(__xludf.DUMMYFUNCTION("""COMPUTED_VALUE"""),20.0)</f>
        <v>20</v>
      </c>
      <c r="G25" s="42">
        <f>IFERROR(__xludf.DUMMYFUNCTION("""COMPUTED_VALUE"""),10668.0)</f>
        <v>10668</v>
      </c>
      <c r="H25" s="45" t="str">
        <f>IFERROR(__xludf.DUMMYFUNCTION("""COMPUTED_VALUE"""),"34137,6")</f>
        <v>34137,6</v>
      </c>
      <c r="I25" s="42" t="str">
        <f>IFERROR(__xludf.DUMMYFUNCTION("""COMPUTED_VALUE"""),"TP-LINK Archer")</f>
        <v>TP-LINK Archer</v>
      </c>
      <c r="J25" s="42">
        <f t="shared" si="1"/>
        <v>34137.6</v>
      </c>
      <c r="K25" s="42">
        <f t="shared" si="2"/>
        <v>10668</v>
      </c>
      <c r="L25" s="42">
        <f t="shared" si="3"/>
        <v>43.75546875</v>
      </c>
      <c r="M25" s="51" t="str">
        <f t="shared" si="4"/>
        <v>B2O</v>
      </c>
      <c r="N25" s="52" t="str">
        <f t="shared" si="5"/>
        <v>40-45 ГБ</v>
      </c>
    </row>
    <row r="26" ht="15.75" customHeight="1">
      <c r="A26" s="24"/>
      <c r="B26" s="41" t="s">
        <v>55</v>
      </c>
      <c r="C26" s="50"/>
      <c r="D26" s="42">
        <f>IFERROR(__xludf.DUMMYFUNCTION("SPLIT($B26,""|"")
"),1.515713545E9)</f>
        <v>1515713545</v>
      </c>
      <c r="E26" s="42" t="str">
        <f>IFERROR(__xludf.DUMMYFUNCTION("""COMPUTED_VALUE"""),"Caracas")</f>
        <v>Caracas</v>
      </c>
      <c r="F26" s="42">
        <f>IFERROR(__xludf.DUMMYFUNCTION("""COMPUTED_VALUE"""),5.0)</f>
        <v>5</v>
      </c>
      <c r="G26" s="42">
        <f>IFERROR(__xludf.DUMMYFUNCTION("""COMPUTED_VALUE"""),20371.0)</f>
        <v>20371</v>
      </c>
      <c r="H26" s="45" t="str">
        <f>IFERROR(__xludf.DUMMYFUNCTION("""COMPUTED_VALUE"""),"71298,5")</f>
        <v>71298,5</v>
      </c>
      <c r="I26" s="42" t="str">
        <f>IFERROR(__xludf.DUMMYFUNCTION("""COMPUTED_VALUE"""),"Mercusys AC12G")</f>
        <v>Mercusys AC12G</v>
      </c>
      <c r="J26" s="42">
        <f t="shared" si="1"/>
        <v>71298.5</v>
      </c>
      <c r="K26" s="42">
        <f t="shared" si="2"/>
        <v>20371</v>
      </c>
      <c r="L26" s="42">
        <f t="shared" si="3"/>
        <v>89.52099609</v>
      </c>
      <c r="M26" s="51" t="str">
        <f t="shared" si="4"/>
        <v>B2C</v>
      </c>
      <c r="N26" s="52" t="str">
        <f t="shared" si="5"/>
        <v>50+ ГБ</v>
      </c>
    </row>
    <row r="27" ht="15.75" customHeight="1">
      <c r="A27" s="24"/>
      <c r="B27" s="41" t="s">
        <v>56</v>
      </c>
      <c r="C27" s="50"/>
      <c r="D27" s="42">
        <f>IFERROR(__xludf.DUMMYFUNCTION("SPLIT($B27,""|"")
"),1.512002909E9)</f>
        <v>1512002909</v>
      </c>
      <c r="E27" s="42" t="str">
        <f>IFERROR(__xludf.DUMMYFUNCTION("""COMPUTED_VALUE"""),"Caracas")</f>
        <v>Caracas</v>
      </c>
      <c r="F27" s="42">
        <f>IFERROR(__xludf.DUMMYFUNCTION("""COMPUTED_VALUE"""),5.0)</f>
        <v>5</v>
      </c>
      <c r="G27" s="42">
        <f>IFERROR(__xludf.DUMMYFUNCTION("""COMPUTED_VALUE"""),9969.0)</f>
        <v>9969</v>
      </c>
      <c r="H27" s="45" t="str">
        <f>IFERROR(__xludf.DUMMYFUNCTION("""COMPUTED_VALUE"""),"17944,2")</f>
        <v>17944,2</v>
      </c>
      <c r="I27" s="42" t="str">
        <f>IFERROR(__xludf.DUMMYFUNCTION("""COMPUTED_VALUE"""),"Xiaomi Mi Wi-Fi")</f>
        <v>Xiaomi Mi Wi-Fi</v>
      </c>
      <c r="J27" s="42">
        <f t="shared" si="1"/>
        <v>17944.2</v>
      </c>
      <c r="K27" s="42">
        <f t="shared" si="2"/>
        <v>9969</v>
      </c>
      <c r="L27" s="42">
        <f t="shared" si="3"/>
        <v>27.25898438</v>
      </c>
      <c r="M27" s="51" t="str">
        <f t="shared" si="4"/>
        <v>B2C</v>
      </c>
      <c r="N27" s="52" t="str">
        <f t="shared" si="5"/>
        <v>25-30 ГБ</v>
      </c>
    </row>
    <row r="28" ht="15.75" customHeight="1">
      <c r="A28" s="24"/>
      <c r="B28" s="41" t="s">
        <v>57</v>
      </c>
      <c r="C28" s="50"/>
      <c r="D28" s="42">
        <f>IFERROR(__xludf.DUMMYFUNCTION("SPLIT($B28,""|"")
"),1.51381311E9)</f>
        <v>1513813110</v>
      </c>
      <c r="E28" s="42" t="str">
        <f>IFERROR(__xludf.DUMMYFUNCTION("""COMPUTED_VALUE"""),"Maracay")</f>
        <v>Maracay</v>
      </c>
      <c r="F28" s="42">
        <f>IFERROR(__xludf.DUMMYFUNCTION("""COMPUTED_VALUE"""),4.0)</f>
        <v>4</v>
      </c>
      <c r="G28" s="42">
        <f>IFERROR(__xludf.DUMMYFUNCTION("""COMPUTED_VALUE"""),9755.0)</f>
        <v>9755</v>
      </c>
      <c r="H28" s="45">
        <f>IFERROR(__xludf.DUMMYFUNCTION("""COMPUTED_VALUE"""),17559.0)</f>
        <v>17559</v>
      </c>
      <c r="I28" s="42" t="str">
        <f>IFERROR(__xludf.DUMMYFUNCTION("""COMPUTED_VALUE"""),"Xiaomi Mi Wi-Fi")</f>
        <v>Xiaomi Mi Wi-Fi</v>
      </c>
      <c r="J28" s="42">
        <f t="shared" si="1"/>
        <v>17559</v>
      </c>
      <c r="K28" s="42">
        <f t="shared" si="2"/>
        <v>9755</v>
      </c>
      <c r="L28" s="42">
        <f t="shared" si="3"/>
        <v>26.67382813</v>
      </c>
      <c r="M28" s="51" t="str">
        <f t="shared" si="4"/>
        <v>B2B</v>
      </c>
      <c r="N28" s="52" t="str">
        <f t="shared" si="5"/>
        <v>25-30 ГБ</v>
      </c>
    </row>
    <row r="29" ht="15.75" customHeight="1">
      <c r="A29" s="24"/>
      <c r="B29" s="41" t="s">
        <v>58</v>
      </c>
      <c r="C29" s="50"/>
      <c r="D29" s="42">
        <f>IFERROR(__xludf.DUMMYFUNCTION("SPLIT($B29,""|"")
"),1.516925096E9)</f>
        <v>1516925096</v>
      </c>
      <c r="E29" s="42" t="str">
        <f>IFERROR(__xludf.DUMMYFUNCTION("""COMPUTED_VALUE"""),"Maracay")</f>
        <v>Maracay</v>
      </c>
      <c r="F29" s="42">
        <f>IFERROR(__xludf.DUMMYFUNCTION("""COMPUTED_VALUE"""),20.0)</f>
        <v>20</v>
      </c>
      <c r="G29" s="42">
        <f>IFERROR(__xludf.DUMMYFUNCTION("""COMPUTED_VALUE"""),17593.0)</f>
        <v>17593</v>
      </c>
      <c r="H29" s="45" t="str">
        <f>IFERROR(__xludf.DUMMYFUNCTION("""COMPUTED_VALUE"""),"40463,9")</f>
        <v>40463,9</v>
      </c>
      <c r="I29" s="42" t="str">
        <f>IFERROR(__xludf.DUMMYFUNCTION("""COMPUTED_VALUE"""),"Xiaomi Mi Wi-Fi")</f>
        <v>Xiaomi Mi Wi-Fi</v>
      </c>
      <c r="J29" s="42">
        <f t="shared" si="1"/>
        <v>40463.9</v>
      </c>
      <c r="K29" s="42">
        <f t="shared" si="2"/>
        <v>17593</v>
      </c>
      <c r="L29" s="42">
        <f t="shared" si="3"/>
        <v>56.69619141</v>
      </c>
      <c r="M29" s="51" t="str">
        <f t="shared" si="4"/>
        <v>B2O</v>
      </c>
      <c r="N29" s="52" t="str">
        <f t="shared" si="5"/>
        <v>50+ ГБ</v>
      </c>
    </row>
    <row r="30" ht="15.75" customHeight="1">
      <c r="A30" s="24"/>
      <c r="B30" s="41" t="s">
        <v>59</v>
      </c>
      <c r="C30" s="50"/>
      <c r="D30" s="42">
        <f>IFERROR(__xludf.DUMMYFUNCTION("SPLIT($B30,""|"")
"),1.512383176E9)</f>
        <v>1512383176</v>
      </c>
      <c r="E30" s="42" t="str">
        <f>IFERROR(__xludf.DUMMYFUNCTION("""COMPUTED_VALUE"""),"Caracas")</f>
        <v>Caracas</v>
      </c>
      <c r="F30" s="42">
        <f>IFERROR(__xludf.DUMMYFUNCTION("""COMPUTED_VALUE"""),5.0)</f>
        <v>5</v>
      </c>
      <c r="G30" s="42">
        <f>IFERROR(__xludf.DUMMYFUNCTION("""COMPUTED_VALUE"""),18421.0)</f>
        <v>18421</v>
      </c>
      <c r="H30" s="45" t="str">
        <f>IFERROR(__xludf.DUMMYFUNCTION("""COMPUTED_VALUE"""),"33157,8")</f>
        <v>33157,8</v>
      </c>
      <c r="I30" s="42" t="str">
        <f>IFERROR(__xludf.DUMMYFUNCTION("""COMPUTED_VALUE"""),"Xiaomi Mi Wi-Fi")</f>
        <v>Xiaomi Mi Wi-Fi</v>
      </c>
      <c r="J30" s="42">
        <f t="shared" si="1"/>
        <v>33157.8</v>
      </c>
      <c r="K30" s="42">
        <f t="shared" si="2"/>
        <v>18421</v>
      </c>
      <c r="L30" s="42">
        <f t="shared" si="3"/>
        <v>50.36992188</v>
      </c>
      <c r="M30" s="51" t="str">
        <f t="shared" si="4"/>
        <v>B2C</v>
      </c>
      <c r="N30" s="52" t="str">
        <f t="shared" si="5"/>
        <v>50+ ГБ</v>
      </c>
    </row>
    <row r="31" ht="15.75" customHeight="1">
      <c r="A31" s="24"/>
      <c r="B31" s="41" t="s">
        <v>60</v>
      </c>
      <c r="C31" s="50"/>
      <c r="D31" s="42">
        <f>IFERROR(__xludf.DUMMYFUNCTION("SPLIT($B31,""|"")
"),1.515880145E9)</f>
        <v>1515880145</v>
      </c>
      <c r="E31" s="42" t="str">
        <f>IFERROR(__xludf.DUMMYFUNCTION("""COMPUTED_VALUE"""),"Caracas")</f>
        <v>Caracas</v>
      </c>
      <c r="F31" s="42">
        <f>IFERROR(__xludf.DUMMYFUNCTION("""COMPUTED_VALUE"""),5.0)</f>
        <v>5</v>
      </c>
      <c r="G31" s="42">
        <f>IFERROR(__xludf.DUMMYFUNCTION("""COMPUTED_VALUE"""),7074.0)</f>
        <v>7074</v>
      </c>
      <c r="H31" s="45">
        <f>IFERROR(__xludf.DUMMYFUNCTION("""COMPUTED_VALUE"""),10611.0)</f>
        <v>10611</v>
      </c>
      <c r="I31" s="42" t="str">
        <f>IFERROR(__xludf.DUMMYFUNCTION("""COMPUTED_VALUE"""),"Xiaomi Mi Wi-Fi")</f>
        <v>Xiaomi Mi Wi-Fi</v>
      </c>
      <c r="J31" s="42">
        <f t="shared" si="1"/>
        <v>10611</v>
      </c>
      <c r="K31" s="42">
        <f t="shared" si="2"/>
        <v>7074</v>
      </c>
      <c r="L31" s="42">
        <f t="shared" si="3"/>
        <v>17.27050781</v>
      </c>
      <c r="M31" s="51" t="str">
        <f t="shared" si="4"/>
        <v>B2C</v>
      </c>
      <c r="N31" s="52" t="str">
        <f t="shared" si="5"/>
        <v>15-20 ГБ</v>
      </c>
    </row>
    <row r="32" ht="15.75" customHeight="1">
      <c r="A32" s="24"/>
      <c r="B32" s="41" t="s">
        <v>61</v>
      </c>
      <c r="C32" s="50"/>
      <c r="D32" s="42">
        <f>IFERROR(__xludf.DUMMYFUNCTION("SPLIT($B32,""|"")
"),1.514185684E9)</f>
        <v>1514185684</v>
      </c>
      <c r="E32" s="42" t="str">
        <f>IFERROR(__xludf.DUMMYFUNCTION("""COMPUTED_VALUE"""),"Maracay")</f>
        <v>Maracay</v>
      </c>
      <c r="F32" s="42">
        <f>IFERROR(__xludf.DUMMYFUNCTION("""COMPUTED_VALUE"""),20.0)</f>
        <v>20</v>
      </c>
      <c r="G32" s="42">
        <f>IFERROR(__xludf.DUMMYFUNCTION("""COMPUTED_VALUE"""),5364.0)</f>
        <v>5364</v>
      </c>
      <c r="H32" s="45" t="str">
        <f>IFERROR(__xludf.DUMMYFUNCTION("""COMPUTED_VALUE"""),"17701,2")</f>
        <v>17701,2</v>
      </c>
      <c r="I32" s="42" t="str">
        <f>IFERROR(__xludf.DUMMYFUNCTION("""COMPUTED_VALUE"""),"Xiaomi Mi Wi-Fi")</f>
        <v>Xiaomi Mi Wi-Fi</v>
      </c>
      <c r="J32" s="42">
        <f t="shared" si="1"/>
        <v>17701.2</v>
      </c>
      <c r="K32" s="42">
        <f t="shared" si="2"/>
        <v>5364</v>
      </c>
      <c r="L32" s="42">
        <f t="shared" si="3"/>
        <v>22.52460938</v>
      </c>
      <c r="M32" s="51" t="str">
        <f t="shared" si="4"/>
        <v>B2O</v>
      </c>
      <c r="N32" s="52" t="str">
        <f t="shared" si="5"/>
        <v>20-25 ГБ</v>
      </c>
    </row>
    <row r="33" ht="15.75" customHeight="1">
      <c r="A33" s="24"/>
      <c r="B33" s="41" t="s">
        <v>62</v>
      </c>
      <c r="C33" s="50"/>
      <c r="D33" s="42">
        <f>IFERROR(__xludf.DUMMYFUNCTION("SPLIT($B33,""|"")
"),1.513988737E9)</f>
        <v>1513988737</v>
      </c>
      <c r="E33" s="42" t="str">
        <f>IFERROR(__xludf.DUMMYFUNCTION("""COMPUTED_VALUE"""),"Caracas")</f>
        <v>Caracas</v>
      </c>
      <c r="F33" s="42">
        <f>IFERROR(__xludf.DUMMYFUNCTION("""COMPUTED_VALUE"""),20.0)</f>
        <v>20</v>
      </c>
      <c r="G33" s="42">
        <f>IFERROR(__xludf.DUMMYFUNCTION("""COMPUTED_VALUE"""),7862.0)</f>
        <v>7862</v>
      </c>
      <c r="H33" s="45" t="str">
        <f>IFERROR(__xludf.DUMMYFUNCTION("""COMPUTED_VALUE"""),"16510,2")</f>
        <v>16510,2</v>
      </c>
      <c r="I33" s="42" t="str">
        <f>IFERROR(__xludf.DUMMYFUNCTION("""COMPUTED_VALUE"""),"Xiaomi Mi Wi-Fi")</f>
        <v>Xiaomi Mi Wi-Fi</v>
      </c>
      <c r="J33" s="42">
        <f t="shared" si="1"/>
        <v>16510.2</v>
      </c>
      <c r="K33" s="42">
        <f t="shared" si="2"/>
        <v>7862</v>
      </c>
      <c r="L33" s="42">
        <f t="shared" si="3"/>
        <v>23.80097656</v>
      </c>
      <c r="M33" s="51" t="str">
        <f t="shared" si="4"/>
        <v>B2O</v>
      </c>
      <c r="N33" s="52" t="str">
        <f t="shared" si="5"/>
        <v>20-25 ГБ</v>
      </c>
    </row>
    <row r="34" ht="15.75" customHeight="1">
      <c r="A34" s="24"/>
      <c r="B34" s="41" t="s">
        <v>63</v>
      </c>
      <c r="C34" s="50"/>
      <c r="D34" s="42">
        <f>IFERROR(__xludf.DUMMYFUNCTION("SPLIT($B34,""|"")
"),1.513347173E9)</f>
        <v>1513347173</v>
      </c>
      <c r="E34" s="42" t="str">
        <f>IFERROR(__xludf.DUMMYFUNCTION("""COMPUTED_VALUE"""),"Caracas")</f>
        <v>Caracas</v>
      </c>
      <c r="F34" s="42">
        <f>IFERROR(__xludf.DUMMYFUNCTION("""COMPUTED_VALUE"""),5.0)</f>
        <v>5</v>
      </c>
      <c r="G34" s="42">
        <f>IFERROR(__xludf.DUMMYFUNCTION("""COMPUTED_VALUE"""),7232.0)</f>
        <v>7232</v>
      </c>
      <c r="H34" s="45" t="str">
        <f>IFERROR(__xludf.DUMMYFUNCTION("""COMPUTED_VALUE"""),"20972,8")</f>
        <v>20972,8</v>
      </c>
      <c r="I34" s="42" t="str">
        <f>IFERROR(__xludf.DUMMYFUNCTION("""COMPUTED_VALUE"""),"Xiaomi Mi Wi-Fi")</f>
        <v>Xiaomi Mi Wi-Fi</v>
      </c>
      <c r="J34" s="42">
        <f t="shared" si="1"/>
        <v>20972.8</v>
      </c>
      <c r="K34" s="42">
        <f t="shared" si="2"/>
        <v>7232</v>
      </c>
      <c r="L34" s="42">
        <f t="shared" si="3"/>
        <v>27.54375</v>
      </c>
      <c r="M34" s="51" t="str">
        <f t="shared" si="4"/>
        <v>B2C</v>
      </c>
      <c r="N34" s="52" t="str">
        <f t="shared" si="5"/>
        <v>25-30 ГБ</v>
      </c>
    </row>
    <row r="35" ht="15.75" customHeight="1">
      <c r="A35" s="24"/>
      <c r="B35" s="41" t="s">
        <v>64</v>
      </c>
      <c r="C35" s="50"/>
      <c r="D35" s="42">
        <f>IFERROR(__xludf.DUMMYFUNCTION("SPLIT($B35,""|"")
"),1.512735457E9)</f>
        <v>1512735457</v>
      </c>
      <c r="E35" s="42" t="str">
        <f>IFERROR(__xludf.DUMMYFUNCTION("""COMPUTED_VALUE"""),"Caracas")</f>
        <v>Caracas</v>
      </c>
      <c r="F35" s="42">
        <f>IFERROR(__xludf.DUMMYFUNCTION("""COMPUTED_VALUE"""),20.0)</f>
        <v>20</v>
      </c>
      <c r="G35" s="42">
        <f>IFERROR(__xludf.DUMMYFUNCTION("""COMPUTED_VALUE"""),14231.0)</f>
        <v>14231</v>
      </c>
      <c r="H35" s="45" t="str">
        <f>IFERROR(__xludf.DUMMYFUNCTION("""COMPUTED_VALUE"""),"21346,5")</f>
        <v>21346,5</v>
      </c>
      <c r="I35" s="42" t="str">
        <f>IFERROR(__xludf.DUMMYFUNCTION("""COMPUTED_VALUE"""),"Xiaomi Mi Wi-Fi")</f>
        <v>Xiaomi Mi Wi-Fi</v>
      </c>
      <c r="J35" s="42">
        <f t="shared" si="1"/>
        <v>21346.5</v>
      </c>
      <c r="K35" s="42">
        <f t="shared" si="2"/>
        <v>14231</v>
      </c>
      <c r="L35" s="42">
        <f t="shared" si="3"/>
        <v>34.74365234</v>
      </c>
      <c r="M35" s="51" t="str">
        <f t="shared" si="4"/>
        <v>B2O</v>
      </c>
      <c r="N35" s="52" t="str">
        <f t="shared" si="5"/>
        <v>30-35 ГБ</v>
      </c>
    </row>
    <row r="36" ht="15.75" customHeight="1">
      <c r="A36" s="24"/>
      <c r="B36" s="41" t="s">
        <v>65</v>
      </c>
      <c r="C36" s="50"/>
      <c r="D36" s="42">
        <f>IFERROR(__xludf.DUMMYFUNCTION("SPLIT($B36,""|"")
"),1.518402594E9)</f>
        <v>1518402594</v>
      </c>
      <c r="E36" s="42" t="str">
        <f>IFERROR(__xludf.DUMMYFUNCTION("""COMPUTED_VALUE"""),"Maracay")</f>
        <v>Maracay</v>
      </c>
      <c r="F36" s="42">
        <f>IFERROR(__xludf.DUMMYFUNCTION("""COMPUTED_VALUE"""),5.0)</f>
        <v>5</v>
      </c>
      <c r="G36" s="42">
        <f>IFERROR(__xludf.DUMMYFUNCTION("""COMPUTED_VALUE"""),10899.0)</f>
        <v>10899</v>
      </c>
      <c r="H36" s="45">
        <f>IFERROR(__xludf.DUMMYFUNCTION("""COMPUTED_VALUE"""),32697.0)</f>
        <v>32697</v>
      </c>
      <c r="I36" s="42" t="str">
        <f>IFERROR(__xludf.DUMMYFUNCTION("""COMPUTED_VALUE"""),"Xiaomi Mi Wi-Fi")</f>
        <v>Xiaomi Mi Wi-Fi</v>
      </c>
      <c r="J36" s="42">
        <f t="shared" si="1"/>
        <v>32697</v>
      </c>
      <c r="K36" s="42">
        <f t="shared" si="2"/>
        <v>10899</v>
      </c>
      <c r="L36" s="42">
        <f t="shared" si="3"/>
        <v>42.57421875</v>
      </c>
      <c r="M36" s="51" t="str">
        <f t="shared" si="4"/>
        <v>B2C</v>
      </c>
      <c r="N36" s="52" t="str">
        <f t="shared" si="5"/>
        <v>40-45 ГБ</v>
      </c>
    </row>
    <row r="37" ht="15.75" customHeight="1">
      <c r="A37" s="24"/>
      <c r="B37" s="41" t="s">
        <v>66</v>
      </c>
      <c r="C37" s="50"/>
      <c r="D37" s="42">
        <f>IFERROR(__xludf.DUMMYFUNCTION("SPLIT($B37,""|"")
"),1.517257042E9)</f>
        <v>1517257042</v>
      </c>
      <c r="E37" s="42" t="str">
        <f>IFERROR(__xludf.DUMMYFUNCTION("""COMPUTED_VALUE"""),"Caracas")</f>
        <v>Caracas</v>
      </c>
      <c r="F37" s="42">
        <f>IFERROR(__xludf.DUMMYFUNCTION("""COMPUTED_VALUE"""),5.0)</f>
        <v>5</v>
      </c>
      <c r="G37" s="42">
        <f>IFERROR(__xludf.DUMMYFUNCTION("""COMPUTED_VALUE"""),14642.0)</f>
        <v>14642</v>
      </c>
      <c r="H37" s="45" t="str">
        <f>IFERROR(__xludf.DUMMYFUNCTION("""COMPUTED_VALUE"""),"24891,4")</f>
        <v>24891,4</v>
      </c>
      <c r="I37" s="42" t="str">
        <f>IFERROR(__xludf.DUMMYFUNCTION("""COMPUTED_VALUE"""),"Xiaomi Mi Wi-Fi")</f>
        <v>Xiaomi Mi Wi-Fi</v>
      </c>
      <c r="J37" s="42">
        <f t="shared" si="1"/>
        <v>24891.4</v>
      </c>
      <c r="K37" s="42">
        <f t="shared" si="2"/>
        <v>14642</v>
      </c>
      <c r="L37" s="42">
        <f t="shared" si="3"/>
        <v>38.60683594</v>
      </c>
      <c r="M37" s="51" t="str">
        <f t="shared" si="4"/>
        <v>B2C</v>
      </c>
      <c r="N37" s="52" t="str">
        <f t="shared" si="5"/>
        <v>35-40 ГБ</v>
      </c>
    </row>
    <row r="38" ht="15.75" customHeight="1">
      <c r="A38" s="24"/>
      <c r="B38" s="41" t="s">
        <v>67</v>
      </c>
      <c r="C38" s="50"/>
      <c r="D38" s="42">
        <f>IFERROR(__xludf.DUMMYFUNCTION("SPLIT($B38,""|"")
"),1.513797132E9)</f>
        <v>1513797132</v>
      </c>
      <c r="E38" s="42" t="str">
        <f>IFERROR(__xludf.DUMMYFUNCTION("""COMPUTED_VALUE"""),"Caracas")</f>
        <v>Caracas</v>
      </c>
      <c r="F38" s="42">
        <f>IFERROR(__xludf.DUMMYFUNCTION("""COMPUTED_VALUE"""),20.0)</f>
        <v>20</v>
      </c>
      <c r="G38" s="42">
        <f>IFERROR(__xludf.DUMMYFUNCTION("""COMPUTED_VALUE"""),8307.0)</f>
        <v>8307</v>
      </c>
      <c r="H38" s="45" t="str">
        <f>IFERROR(__xludf.DUMMYFUNCTION("""COMPUTED_VALUE"""),"29074,5")</f>
        <v>29074,5</v>
      </c>
      <c r="I38" s="42" t="str">
        <f>IFERROR(__xludf.DUMMYFUNCTION("""COMPUTED_VALUE"""),"Xiaomi Mi Wi-Fi")</f>
        <v>Xiaomi Mi Wi-Fi</v>
      </c>
      <c r="J38" s="42">
        <f t="shared" si="1"/>
        <v>29074.5</v>
      </c>
      <c r="K38" s="42">
        <f t="shared" si="2"/>
        <v>8307</v>
      </c>
      <c r="L38" s="42">
        <f t="shared" si="3"/>
        <v>36.50537109</v>
      </c>
      <c r="M38" s="51" t="str">
        <f t="shared" si="4"/>
        <v>B2O</v>
      </c>
      <c r="N38" s="52" t="str">
        <f t="shared" si="5"/>
        <v>35-40 ГБ</v>
      </c>
    </row>
    <row r="39" ht="15.75" customHeight="1">
      <c r="A39" s="24"/>
      <c r="B39" s="41" t="s">
        <v>68</v>
      </c>
      <c r="C39" s="50"/>
      <c r="D39" s="42">
        <f>IFERROR(__xludf.DUMMYFUNCTION("SPLIT($B39,""|"")
"),1.516122479E9)</f>
        <v>1516122479</v>
      </c>
      <c r="E39" s="42" t="str">
        <f>IFERROR(__xludf.DUMMYFUNCTION("""COMPUTED_VALUE"""),"Maracay")</f>
        <v>Maracay</v>
      </c>
      <c r="F39" s="42">
        <f>IFERROR(__xludf.DUMMYFUNCTION("""COMPUTED_VALUE"""),4.0)</f>
        <v>4</v>
      </c>
      <c r="G39" s="42">
        <f>IFERROR(__xludf.DUMMYFUNCTION("""COMPUTED_VALUE"""),16219.0)</f>
        <v>16219</v>
      </c>
      <c r="H39" s="45" t="str">
        <f>IFERROR(__xludf.DUMMYFUNCTION("""COMPUTED_VALUE"""),"55144,6")</f>
        <v>55144,6</v>
      </c>
      <c r="I39" s="42" t="str">
        <f>IFERROR(__xludf.DUMMYFUNCTION("""COMPUTED_VALUE"""),"Xiaomi Mi Wi-Fi")</f>
        <v>Xiaomi Mi Wi-Fi</v>
      </c>
      <c r="J39" s="42">
        <f t="shared" si="1"/>
        <v>55144.6</v>
      </c>
      <c r="K39" s="42">
        <f t="shared" si="2"/>
        <v>16219</v>
      </c>
      <c r="L39" s="42">
        <f t="shared" si="3"/>
        <v>69.69101563</v>
      </c>
      <c r="M39" s="51" t="str">
        <f t="shared" si="4"/>
        <v>B2B</v>
      </c>
      <c r="N39" s="52" t="str">
        <f t="shared" si="5"/>
        <v>50+ ГБ</v>
      </c>
    </row>
    <row r="40" ht="15.75" customHeight="1">
      <c r="A40" s="24"/>
      <c r="B40" s="41" t="s">
        <v>69</v>
      </c>
      <c r="C40" s="50"/>
      <c r="D40" s="42">
        <f>IFERROR(__xludf.DUMMYFUNCTION("SPLIT($B40,""|"")
"),1.513123245E9)</f>
        <v>1513123245</v>
      </c>
      <c r="E40" s="42" t="str">
        <f>IFERROR(__xludf.DUMMYFUNCTION("""COMPUTED_VALUE"""),"Caracas")</f>
        <v>Caracas</v>
      </c>
      <c r="F40" s="42">
        <f>IFERROR(__xludf.DUMMYFUNCTION("""COMPUTED_VALUE"""),4.0)</f>
        <v>4</v>
      </c>
      <c r="G40" s="42">
        <f>IFERROR(__xludf.DUMMYFUNCTION("""COMPUTED_VALUE"""),13640.0)</f>
        <v>13640</v>
      </c>
      <c r="H40" s="45">
        <f>IFERROR(__xludf.DUMMYFUNCTION("""COMPUTED_VALUE"""),45012.0)</f>
        <v>45012</v>
      </c>
      <c r="I40" s="42" t="str">
        <f>IFERROR(__xludf.DUMMYFUNCTION("""COMPUTED_VALUE"""),"Xiaomi Mi Wi-Fi")</f>
        <v>Xiaomi Mi Wi-Fi</v>
      </c>
      <c r="J40" s="42">
        <f t="shared" si="1"/>
        <v>45012</v>
      </c>
      <c r="K40" s="42">
        <f t="shared" si="2"/>
        <v>13640</v>
      </c>
      <c r="L40" s="42">
        <f t="shared" si="3"/>
        <v>57.27734375</v>
      </c>
      <c r="M40" s="51" t="str">
        <f t="shared" si="4"/>
        <v>B2B</v>
      </c>
      <c r="N40" s="52" t="str">
        <f t="shared" si="5"/>
        <v>50+ ГБ</v>
      </c>
    </row>
    <row r="41" ht="15.75" customHeight="1">
      <c r="A41" s="24"/>
      <c r="B41" s="41" t="s">
        <v>70</v>
      </c>
      <c r="C41" s="50"/>
      <c r="D41" s="42">
        <f>IFERROR(__xludf.DUMMYFUNCTION("SPLIT($B41,""|"")
"),1.51613869E9)</f>
        <v>1516138690</v>
      </c>
      <c r="E41" s="42" t="str">
        <f>IFERROR(__xludf.DUMMYFUNCTION("""COMPUTED_VALUE"""),"Maracay")</f>
        <v>Maracay</v>
      </c>
      <c r="F41" s="42">
        <f>IFERROR(__xludf.DUMMYFUNCTION("""COMPUTED_VALUE"""),5.0)</f>
        <v>5</v>
      </c>
      <c r="G41" s="42">
        <f>IFERROR(__xludf.DUMMYFUNCTION("""COMPUTED_VALUE"""),4045.0)</f>
        <v>4045</v>
      </c>
      <c r="H41" s="45" t="str">
        <f>IFERROR(__xludf.DUMMYFUNCTION("""COMPUTED_VALUE"""),"9303,5")</f>
        <v>9303,5</v>
      </c>
      <c r="I41" s="42" t="str">
        <f>IFERROR(__xludf.DUMMYFUNCTION("""COMPUTED_VALUE"""),"Mercusys AC12G")</f>
        <v>Mercusys AC12G</v>
      </c>
      <c r="J41" s="42">
        <f t="shared" si="1"/>
        <v>9303.5</v>
      </c>
      <c r="K41" s="42">
        <f t="shared" si="2"/>
        <v>4045</v>
      </c>
      <c r="L41" s="42">
        <f t="shared" si="3"/>
        <v>13.03564453</v>
      </c>
      <c r="M41" s="51" t="str">
        <f t="shared" si="4"/>
        <v>B2C</v>
      </c>
      <c r="N41" s="52" t="str">
        <f t="shared" si="5"/>
        <v>10-15 ГБ</v>
      </c>
    </row>
    <row r="42" ht="15.75" customHeight="1">
      <c r="A42" s="24"/>
      <c r="B42" s="41" t="s">
        <v>71</v>
      </c>
      <c r="C42" s="50"/>
      <c r="D42" s="42">
        <f>IFERROR(__xludf.DUMMYFUNCTION("SPLIT($B42,""|"")
"),1.518169229E9)</f>
        <v>1518169229</v>
      </c>
      <c r="E42" s="42" t="str">
        <f>IFERROR(__xludf.DUMMYFUNCTION("""COMPUTED_VALUE"""),"Maracay")</f>
        <v>Maracay</v>
      </c>
      <c r="F42" s="42">
        <f>IFERROR(__xludf.DUMMYFUNCTION("""COMPUTED_VALUE"""),5.0)</f>
        <v>5</v>
      </c>
      <c r="G42" s="42">
        <f>IFERROR(__xludf.DUMMYFUNCTION("""COMPUTED_VALUE"""),2786.0)</f>
        <v>2786</v>
      </c>
      <c r="H42" s="45" t="str">
        <f>IFERROR(__xludf.DUMMYFUNCTION("""COMPUTED_VALUE"""),"6129,2")</f>
        <v>6129,2</v>
      </c>
      <c r="I42" s="42" t="str">
        <f>IFERROR(__xludf.DUMMYFUNCTION("""COMPUTED_VALUE"""),"Xiaomi Mi Wi-Fi")</f>
        <v>Xiaomi Mi Wi-Fi</v>
      </c>
      <c r="J42" s="42">
        <f t="shared" si="1"/>
        <v>6129.2</v>
      </c>
      <c r="K42" s="42">
        <f t="shared" si="2"/>
        <v>2786</v>
      </c>
      <c r="L42" s="42">
        <f t="shared" si="3"/>
        <v>8.70625</v>
      </c>
      <c r="M42" s="51" t="str">
        <f t="shared" si="4"/>
        <v>B2C</v>
      </c>
      <c r="N42" s="52" t="str">
        <f t="shared" si="5"/>
        <v>5-10 ГБ</v>
      </c>
    </row>
    <row r="43" ht="15.75" customHeight="1">
      <c r="A43" s="24"/>
      <c r="B43" s="41" t="s">
        <v>72</v>
      </c>
      <c r="C43" s="50"/>
      <c r="D43" s="42">
        <f>IFERROR(__xludf.DUMMYFUNCTION("SPLIT($B43,""|"")
"),1.512855912E9)</f>
        <v>1512855912</v>
      </c>
      <c r="E43" s="42" t="str">
        <f>IFERROR(__xludf.DUMMYFUNCTION("""COMPUTED_VALUE"""),"Caracas")</f>
        <v>Caracas</v>
      </c>
      <c r="F43" s="42">
        <f>IFERROR(__xludf.DUMMYFUNCTION("""COMPUTED_VALUE"""),5.0)</f>
        <v>5</v>
      </c>
      <c r="G43" s="42">
        <f>IFERROR(__xludf.DUMMYFUNCTION("""COMPUTED_VALUE"""),11202.0)</f>
        <v>11202</v>
      </c>
      <c r="H43" s="45">
        <f>IFERROR(__xludf.DUMMYFUNCTION("""COMPUTED_VALUE"""),39207.0)</f>
        <v>39207</v>
      </c>
      <c r="I43" s="42" t="str">
        <f>IFERROR(__xludf.DUMMYFUNCTION("""COMPUTED_VALUE"""),"Xiaomi Mi Wi-Fi")</f>
        <v>Xiaomi Mi Wi-Fi</v>
      </c>
      <c r="J43" s="42">
        <f t="shared" si="1"/>
        <v>39207</v>
      </c>
      <c r="K43" s="42">
        <f t="shared" si="2"/>
        <v>11202</v>
      </c>
      <c r="L43" s="42">
        <f t="shared" si="3"/>
        <v>49.22753906</v>
      </c>
      <c r="M43" s="51" t="str">
        <f t="shared" si="4"/>
        <v>B2C</v>
      </c>
      <c r="N43" s="52" t="str">
        <f t="shared" si="5"/>
        <v>45-50 ГБ</v>
      </c>
    </row>
    <row r="44" ht="15.75" customHeight="1">
      <c r="A44" s="24"/>
      <c r="B44" s="41" t="s">
        <v>73</v>
      </c>
      <c r="C44" s="50"/>
      <c r="D44" s="42">
        <f>IFERROR(__xludf.DUMMYFUNCTION("SPLIT($B44,""|"")
"),1.516633285E9)</f>
        <v>1516633285</v>
      </c>
      <c r="E44" s="42" t="str">
        <f>IFERROR(__xludf.DUMMYFUNCTION("""COMPUTED_VALUE"""),"Maracay")</f>
        <v>Maracay</v>
      </c>
      <c r="F44" s="42">
        <f>IFERROR(__xludf.DUMMYFUNCTION("""COMPUTED_VALUE"""),4.0)</f>
        <v>4</v>
      </c>
      <c r="G44" s="42">
        <f>IFERROR(__xludf.DUMMYFUNCTION("""COMPUTED_VALUE"""),6976.0)</f>
        <v>6976</v>
      </c>
      <c r="H44" s="45" t="str">
        <f>IFERROR(__xludf.DUMMYFUNCTION("""COMPUTED_VALUE"""),"20230,4")</f>
        <v>20230,4</v>
      </c>
      <c r="I44" s="42" t="str">
        <f>IFERROR(__xludf.DUMMYFUNCTION("""COMPUTED_VALUE"""),"Xiaomi Mi Wi-Fi")</f>
        <v>Xiaomi Mi Wi-Fi</v>
      </c>
      <c r="J44" s="42">
        <f t="shared" si="1"/>
        <v>20230.4</v>
      </c>
      <c r="K44" s="42">
        <f t="shared" si="2"/>
        <v>6976</v>
      </c>
      <c r="L44" s="42">
        <f t="shared" si="3"/>
        <v>26.56875</v>
      </c>
      <c r="M44" s="51" t="str">
        <f t="shared" si="4"/>
        <v>B2B</v>
      </c>
      <c r="N44" s="52" t="str">
        <f t="shared" si="5"/>
        <v>25-30 ГБ</v>
      </c>
    </row>
    <row r="45" ht="15.75" customHeight="1">
      <c r="A45" s="24"/>
      <c r="B45" s="41" t="s">
        <v>74</v>
      </c>
      <c r="C45" s="50"/>
      <c r="D45" s="42">
        <f>IFERROR(__xludf.DUMMYFUNCTION("SPLIT($B45,""|"")
"),1.516195939E9)</f>
        <v>1516195939</v>
      </c>
      <c r="E45" s="42" t="str">
        <f>IFERROR(__xludf.DUMMYFUNCTION("""COMPUTED_VALUE"""),"Maracay")</f>
        <v>Maracay</v>
      </c>
      <c r="F45" s="42">
        <f>IFERROR(__xludf.DUMMYFUNCTION("""COMPUTED_VALUE"""),5.0)</f>
        <v>5</v>
      </c>
      <c r="G45" s="42">
        <f>IFERROR(__xludf.DUMMYFUNCTION("""COMPUTED_VALUE"""),9708.0)</f>
        <v>9708</v>
      </c>
      <c r="H45" s="45">
        <f>IFERROR(__xludf.DUMMYFUNCTION("""COMPUTED_VALUE"""),19416.0)</f>
        <v>19416</v>
      </c>
      <c r="I45" s="42" t="str">
        <f>IFERROR(__xludf.DUMMYFUNCTION("""COMPUTED_VALUE"""),"Xiaomi Mi Wi-Fi")</f>
        <v>Xiaomi Mi Wi-Fi</v>
      </c>
      <c r="J45" s="42">
        <f t="shared" si="1"/>
        <v>19416</v>
      </c>
      <c r="K45" s="42">
        <f t="shared" si="2"/>
        <v>9708</v>
      </c>
      <c r="L45" s="42">
        <f t="shared" si="3"/>
        <v>28.44140625</v>
      </c>
      <c r="M45" s="51" t="str">
        <f t="shared" si="4"/>
        <v>B2C</v>
      </c>
      <c r="N45" s="52" t="str">
        <f t="shared" si="5"/>
        <v>25-30 ГБ</v>
      </c>
    </row>
    <row r="46" ht="15.75" customHeight="1">
      <c r="A46" s="24"/>
      <c r="B46" s="41" t="s">
        <v>75</v>
      </c>
      <c r="C46" s="50"/>
      <c r="D46" s="42">
        <f>IFERROR(__xludf.DUMMYFUNCTION("SPLIT($B46,""|"")
"),1.5164821E9)</f>
        <v>1516482100</v>
      </c>
      <c r="E46" s="42" t="str">
        <f>IFERROR(__xludf.DUMMYFUNCTION("""COMPUTED_VALUE"""),"Caracas")</f>
        <v>Caracas</v>
      </c>
      <c r="F46" s="42">
        <f>IFERROR(__xludf.DUMMYFUNCTION("""COMPUTED_VALUE"""),5.0)</f>
        <v>5</v>
      </c>
      <c r="G46" s="42">
        <f>IFERROR(__xludf.DUMMYFUNCTION("""COMPUTED_VALUE"""),7551.0)</f>
        <v>7551</v>
      </c>
      <c r="H46" s="45" t="str">
        <f>IFERROR(__xludf.DUMMYFUNCTION("""COMPUTED_VALUE"""),"21142,8")</f>
        <v>21142,8</v>
      </c>
      <c r="I46" s="42" t="str">
        <f>IFERROR(__xludf.DUMMYFUNCTION("""COMPUTED_VALUE"""),"TP-LINK Archer")</f>
        <v>TP-LINK Archer</v>
      </c>
      <c r="J46" s="42">
        <f t="shared" si="1"/>
        <v>21142.8</v>
      </c>
      <c r="K46" s="42">
        <f t="shared" si="2"/>
        <v>7551</v>
      </c>
      <c r="L46" s="42">
        <f t="shared" si="3"/>
        <v>28.02128906</v>
      </c>
      <c r="M46" s="51" t="str">
        <f t="shared" si="4"/>
        <v>B2C</v>
      </c>
      <c r="N46" s="52" t="str">
        <f t="shared" si="5"/>
        <v>25-30 ГБ</v>
      </c>
    </row>
    <row r="47" ht="15.75" customHeight="1">
      <c r="A47" s="24"/>
      <c r="B47" s="41" t="s">
        <v>76</v>
      </c>
      <c r="C47" s="50"/>
      <c r="D47" s="42">
        <f>IFERROR(__xludf.DUMMYFUNCTION("SPLIT($B47,""|"")
"),1.517021248E9)</f>
        <v>1517021248</v>
      </c>
      <c r="E47" s="42" t="str">
        <f>IFERROR(__xludf.DUMMYFUNCTION("""COMPUTED_VALUE"""),"Caracas")</f>
        <v>Caracas</v>
      </c>
      <c r="F47" s="42">
        <f>IFERROR(__xludf.DUMMYFUNCTION("""COMPUTED_VALUE"""),5.0)</f>
        <v>5</v>
      </c>
      <c r="G47" s="42">
        <f>IFERROR(__xludf.DUMMYFUNCTION("""COMPUTED_VALUE"""),9245.0)</f>
        <v>9245</v>
      </c>
      <c r="H47" s="45">
        <f>IFERROR(__xludf.DUMMYFUNCTION("""COMPUTED_VALUE"""),29584.0)</f>
        <v>29584</v>
      </c>
      <c r="I47" s="42" t="str">
        <f>IFERROR(__xludf.DUMMYFUNCTION("""COMPUTED_VALUE"""),"Mercusys AC12G")</f>
        <v>Mercusys AC12G</v>
      </c>
      <c r="J47" s="42">
        <f t="shared" si="1"/>
        <v>29584</v>
      </c>
      <c r="K47" s="42">
        <f t="shared" si="2"/>
        <v>9245</v>
      </c>
      <c r="L47" s="42">
        <f t="shared" si="3"/>
        <v>37.91894531</v>
      </c>
      <c r="M47" s="51" t="str">
        <f t="shared" si="4"/>
        <v>B2C</v>
      </c>
      <c r="N47" s="52" t="str">
        <f t="shared" si="5"/>
        <v>35-40 ГБ</v>
      </c>
    </row>
    <row r="48" ht="15.75" customHeight="1">
      <c r="A48" s="24"/>
      <c r="B48" s="41" t="s">
        <v>77</v>
      </c>
      <c r="C48" s="50"/>
      <c r="D48" s="42">
        <f>IFERROR(__xludf.DUMMYFUNCTION("SPLIT($B48,""|"")
"),1.517442641E9)</f>
        <v>1517442641</v>
      </c>
      <c r="E48" s="42" t="str">
        <f>IFERROR(__xludf.DUMMYFUNCTION("""COMPUTED_VALUE"""),"Caracas")</f>
        <v>Caracas</v>
      </c>
      <c r="F48" s="42">
        <f>IFERROR(__xludf.DUMMYFUNCTION("""COMPUTED_VALUE"""),20.0)</f>
        <v>20</v>
      </c>
      <c r="G48" s="42">
        <f>IFERROR(__xludf.DUMMYFUNCTION("""COMPUTED_VALUE"""),10194.0)</f>
        <v>10194</v>
      </c>
      <c r="H48" s="45">
        <f>IFERROR(__xludf.DUMMYFUNCTION("""COMPUTED_VALUE"""),35679.0)</f>
        <v>35679</v>
      </c>
      <c r="I48" s="42" t="str">
        <f>IFERROR(__xludf.DUMMYFUNCTION("""COMPUTED_VALUE"""),"Xiaomi Mi Wi-Fi")</f>
        <v>Xiaomi Mi Wi-Fi</v>
      </c>
      <c r="J48" s="42">
        <f t="shared" si="1"/>
        <v>35679</v>
      </c>
      <c r="K48" s="42">
        <f t="shared" si="2"/>
        <v>10194</v>
      </c>
      <c r="L48" s="42">
        <f t="shared" si="3"/>
        <v>44.79785156</v>
      </c>
      <c r="M48" s="51" t="str">
        <f t="shared" si="4"/>
        <v>B2O</v>
      </c>
      <c r="N48" s="52" t="str">
        <f t="shared" si="5"/>
        <v>40-45 ГБ</v>
      </c>
    </row>
    <row r="49" ht="15.75" customHeight="1">
      <c r="A49" s="24"/>
      <c r="B49" s="41" t="s">
        <v>78</v>
      </c>
      <c r="C49" s="50"/>
      <c r="D49" s="42">
        <f>IFERROR(__xludf.DUMMYFUNCTION("SPLIT($B49,""|"")
"),1.512843149E9)</f>
        <v>1512843149</v>
      </c>
      <c r="E49" s="42" t="str">
        <f>IFERROR(__xludf.DUMMYFUNCTION("""COMPUTED_VALUE"""),"Caracas")</f>
        <v>Caracas</v>
      </c>
      <c r="F49" s="42">
        <f>IFERROR(__xludf.DUMMYFUNCTION("""COMPUTED_VALUE"""),5.0)</f>
        <v>5</v>
      </c>
      <c r="G49" s="42">
        <f>IFERROR(__xludf.DUMMYFUNCTION("""COMPUTED_VALUE"""),19738.0)</f>
        <v>19738</v>
      </c>
      <c r="H49" s="45" t="str">
        <f>IFERROR(__xludf.DUMMYFUNCTION("""COMPUTED_VALUE"""),"55266,4")</f>
        <v>55266,4</v>
      </c>
      <c r="I49" s="42" t="str">
        <f>IFERROR(__xludf.DUMMYFUNCTION("""COMPUTED_VALUE"""),"Xiaomi Mi Wi-Fi")</f>
        <v>Xiaomi Mi Wi-Fi</v>
      </c>
      <c r="J49" s="42">
        <f t="shared" si="1"/>
        <v>55266.4</v>
      </c>
      <c r="K49" s="42">
        <f t="shared" si="2"/>
        <v>19738</v>
      </c>
      <c r="L49" s="42">
        <f t="shared" si="3"/>
        <v>73.24648438</v>
      </c>
      <c r="M49" s="51" t="str">
        <f t="shared" si="4"/>
        <v>B2C</v>
      </c>
      <c r="N49" s="52" t="str">
        <f t="shared" si="5"/>
        <v>50+ ГБ</v>
      </c>
    </row>
    <row r="50" ht="15.75" customHeight="1">
      <c r="A50" s="24"/>
      <c r="B50" s="41" t="s">
        <v>79</v>
      </c>
      <c r="C50" s="50"/>
      <c r="D50" s="42">
        <f>IFERROR(__xludf.DUMMYFUNCTION("SPLIT($B50,""|"")
"),1.516001929E9)</f>
        <v>1516001929</v>
      </c>
      <c r="E50" s="42" t="str">
        <f>IFERROR(__xludf.DUMMYFUNCTION("""COMPUTED_VALUE"""),"Maracay")</f>
        <v>Maracay</v>
      </c>
      <c r="F50" s="42">
        <f>IFERROR(__xludf.DUMMYFUNCTION("""COMPUTED_VALUE"""),5.0)</f>
        <v>5</v>
      </c>
      <c r="G50" s="42">
        <f>IFERROR(__xludf.DUMMYFUNCTION("""COMPUTED_VALUE"""),1176.0)</f>
        <v>1176</v>
      </c>
      <c r="H50" s="45">
        <f>IFERROR(__xludf.DUMMYFUNCTION("""COMPUTED_VALUE"""),2352.0)</f>
        <v>2352</v>
      </c>
      <c r="I50" s="42" t="str">
        <f>IFERROR(__xludf.DUMMYFUNCTION("""COMPUTED_VALUE"""),"Xiaomi Mi Wi-Fi")</f>
        <v>Xiaomi Mi Wi-Fi</v>
      </c>
      <c r="J50" s="42">
        <f t="shared" si="1"/>
        <v>2352</v>
      </c>
      <c r="K50" s="42">
        <f t="shared" si="2"/>
        <v>1176</v>
      </c>
      <c r="L50" s="42">
        <f t="shared" si="3"/>
        <v>3.4453125</v>
      </c>
      <c r="M50" s="51" t="str">
        <f t="shared" si="4"/>
        <v>B2C</v>
      </c>
      <c r="N50" s="52" t="str">
        <f t="shared" si="5"/>
        <v>0-5 ГБ</v>
      </c>
    </row>
    <row r="51" ht="15.75" customHeight="1">
      <c r="A51" s="24"/>
      <c r="B51" s="41" t="s">
        <v>80</v>
      </c>
      <c r="C51" s="50"/>
      <c r="D51" s="42">
        <f>IFERROR(__xludf.DUMMYFUNCTION("SPLIT($B51,""|"")
"),1.514103494E9)</f>
        <v>1514103494</v>
      </c>
      <c r="E51" s="42" t="str">
        <f>IFERROR(__xludf.DUMMYFUNCTION("""COMPUTED_VALUE"""),"Caracas")</f>
        <v>Caracas</v>
      </c>
      <c r="F51" s="42">
        <f>IFERROR(__xludf.DUMMYFUNCTION("""COMPUTED_VALUE"""),20.0)</f>
        <v>20</v>
      </c>
      <c r="G51" s="42">
        <f>IFERROR(__xludf.DUMMYFUNCTION("""COMPUTED_VALUE"""),7350.0)</f>
        <v>7350</v>
      </c>
      <c r="H51" s="45">
        <f>IFERROR(__xludf.DUMMYFUNCTION("""COMPUTED_VALUE"""),23520.0)</f>
        <v>23520</v>
      </c>
      <c r="I51" s="42" t="str">
        <f>IFERROR(__xludf.DUMMYFUNCTION("""COMPUTED_VALUE"""),"TP-LINK Archer")</f>
        <v>TP-LINK Archer</v>
      </c>
      <c r="J51" s="42">
        <f t="shared" si="1"/>
        <v>23520</v>
      </c>
      <c r="K51" s="42">
        <f t="shared" si="2"/>
        <v>7350</v>
      </c>
      <c r="L51" s="42">
        <f t="shared" si="3"/>
        <v>30.14648438</v>
      </c>
      <c r="M51" s="51" t="str">
        <f t="shared" si="4"/>
        <v>B2O</v>
      </c>
      <c r="N51" s="52" t="str">
        <f t="shared" si="5"/>
        <v>30-35 ГБ</v>
      </c>
    </row>
    <row r="52" ht="15.75" customHeight="1">
      <c r="A52" s="24"/>
      <c r="B52" s="41" t="s">
        <v>81</v>
      </c>
      <c r="C52" s="50"/>
      <c r="D52" s="42">
        <f>IFERROR(__xludf.DUMMYFUNCTION("SPLIT($B52,""|"")
"),1.514996191E9)</f>
        <v>1514996191</v>
      </c>
      <c r="E52" s="42" t="str">
        <f>IFERROR(__xludf.DUMMYFUNCTION("""COMPUTED_VALUE"""),"Caracas")</f>
        <v>Caracas</v>
      </c>
      <c r="F52" s="42">
        <f>IFERROR(__xludf.DUMMYFUNCTION("""COMPUTED_VALUE"""),15.0)</f>
        <v>15</v>
      </c>
      <c r="G52" s="42">
        <f>IFERROR(__xludf.DUMMYFUNCTION("""COMPUTED_VALUE"""),362.0)</f>
        <v>362</v>
      </c>
      <c r="H52" s="45" t="str">
        <f>IFERROR(__xludf.DUMMYFUNCTION("""COMPUTED_VALUE"""),"1013,6")</f>
        <v>1013,6</v>
      </c>
      <c r="I52" s="42" t="str">
        <f>IFERROR(__xludf.DUMMYFUNCTION("""COMPUTED_VALUE"""),"Mercusys AC12G")</f>
        <v>Mercusys AC12G</v>
      </c>
      <c r="J52" s="42">
        <f t="shared" si="1"/>
        <v>1013.6</v>
      </c>
      <c r="K52" s="42">
        <f t="shared" si="2"/>
        <v>362</v>
      </c>
      <c r="L52" s="42">
        <f t="shared" si="3"/>
        <v>1.343359375</v>
      </c>
      <c r="M52" s="51" t="str">
        <f t="shared" si="4"/>
        <v>VIP</v>
      </c>
      <c r="N52" s="52" t="str">
        <f t="shared" si="5"/>
        <v>0-5 ГБ</v>
      </c>
    </row>
    <row r="53" ht="15.75" customHeight="1">
      <c r="A53" s="24"/>
      <c r="B53" s="41" t="s">
        <v>82</v>
      </c>
      <c r="C53" s="50"/>
      <c r="D53" s="42">
        <f>IFERROR(__xludf.DUMMYFUNCTION("SPLIT($B53,""|"")
"),1.511624515E9)</f>
        <v>1511624515</v>
      </c>
      <c r="E53" s="42" t="str">
        <f>IFERROR(__xludf.DUMMYFUNCTION("""COMPUTED_VALUE"""),"Maracay")</f>
        <v>Maracay</v>
      </c>
      <c r="F53" s="42">
        <f>IFERROR(__xludf.DUMMYFUNCTION("""COMPUTED_VALUE"""),20.0)</f>
        <v>20</v>
      </c>
      <c r="G53" s="42">
        <f>IFERROR(__xludf.DUMMYFUNCTION("""COMPUTED_VALUE"""),10628.0)</f>
        <v>10628</v>
      </c>
      <c r="H53" s="45" t="str">
        <f>IFERROR(__xludf.DUMMYFUNCTION("""COMPUTED_VALUE"""),"27632,8")</f>
        <v>27632,8</v>
      </c>
      <c r="I53" s="42" t="str">
        <f>IFERROR(__xludf.DUMMYFUNCTION("""COMPUTED_VALUE"""),"Xiaomi Mi Wi-Fi")</f>
        <v>Xiaomi Mi Wi-Fi</v>
      </c>
      <c r="J53" s="42">
        <f t="shared" si="1"/>
        <v>27632.8</v>
      </c>
      <c r="K53" s="42">
        <f t="shared" si="2"/>
        <v>10628</v>
      </c>
      <c r="L53" s="42">
        <f t="shared" si="3"/>
        <v>37.3640625</v>
      </c>
      <c r="M53" s="51" t="str">
        <f t="shared" si="4"/>
        <v>B2O</v>
      </c>
      <c r="N53" s="52" t="str">
        <f t="shared" si="5"/>
        <v>35-40 ГБ</v>
      </c>
    </row>
    <row r="54" ht="15.75" customHeight="1">
      <c r="A54" s="24"/>
      <c r="B54" s="41" t="s">
        <v>83</v>
      </c>
      <c r="C54" s="50"/>
      <c r="D54" s="42">
        <f>IFERROR(__xludf.DUMMYFUNCTION("SPLIT($B54,""|"")
"),1.516471174E9)</f>
        <v>1516471174</v>
      </c>
      <c r="E54" s="42" t="str">
        <f>IFERROR(__xludf.DUMMYFUNCTION("""COMPUTED_VALUE"""),"Caracas")</f>
        <v>Caracas</v>
      </c>
      <c r="F54" s="42">
        <f>IFERROR(__xludf.DUMMYFUNCTION("""COMPUTED_VALUE"""),5.0)</f>
        <v>5</v>
      </c>
      <c r="G54" s="42">
        <f>IFERROR(__xludf.DUMMYFUNCTION("""COMPUTED_VALUE"""),16334.0)</f>
        <v>16334</v>
      </c>
      <c r="H54" s="45" t="str">
        <f>IFERROR(__xludf.DUMMYFUNCTION("""COMPUTED_VALUE"""),"39201,6")</f>
        <v>39201,6</v>
      </c>
      <c r="I54" s="42" t="str">
        <f>IFERROR(__xludf.DUMMYFUNCTION("""COMPUTED_VALUE"""),"TP-LINK TD")</f>
        <v>TP-LINK TD</v>
      </c>
      <c r="J54" s="42">
        <f t="shared" si="1"/>
        <v>39201.6</v>
      </c>
      <c r="K54" s="42">
        <f t="shared" si="2"/>
        <v>16334</v>
      </c>
      <c r="L54" s="42">
        <f t="shared" si="3"/>
        <v>54.23398438</v>
      </c>
      <c r="M54" s="51" t="str">
        <f t="shared" si="4"/>
        <v>B2C</v>
      </c>
      <c r="N54" s="52" t="str">
        <f t="shared" si="5"/>
        <v>50+ ГБ</v>
      </c>
    </row>
    <row r="55" ht="15.75" customHeight="1">
      <c r="A55" s="24"/>
      <c r="B55" s="41" t="s">
        <v>84</v>
      </c>
      <c r="C55" s="50"/>
      <c r="D55" s="42">
        <f>IFERROR(__xludf.DUMMYFUNCTION("SPLIT($B55,""|"")
"),1.513674839E9)</f>
        <v>1513674839</v>
      </c>
      <c r="E55" s="42" t="str">
        <f>IFERROR(__xludf.DUMMYFUNCTION("""COMPUTED_VALUE"""),"Caracas")</f>
        <v>Caracas</v>
      </c>
      <c r="F55" s="42">
        <f>IFERROR(__xludf.DUMMYFUNCTION("""COMPUTED_VALUE"""),5.0)</f>
        <v>5</v>
      </c>
      <c r="G55" s="42">
        <f>IFERROR(__xludf.DUMMYFUNCTION("""COMPUTED_VALUE"""),9533.0)</f>
        <v>9533</v>
      </c>
      <c r="H55" s="45">
        <f>IFERROR(__xludf.DUMMYFUNCTION("""COMPUTED_VALUE"""),28599.0)</f>
        <v>28599</v>
      </c>
      <c r="I55" s="42" t="str">
        <f>IFERROR(__xludf.DUMMYFUNCTION("""COMPUTED_VALUE"""),"TP-LINK Archer")</f>
        <v>TP-LINK Archer</v>
      </c>
      <c r="J55" s="42">
        <f t="shared" si="1"/>
        <v>28599</v>
      </c>
      <c r="K55" s="42">
        <f t="shared" si="2"/>
        <v>9533</v>
      </c>
      <c r="L55" s="42">
        <f t="shared" si="3"/>
        <v>37.23828125</v>
      </c>
      <c r="M55" s="51" t="str">
        <f t="shared" si="4"/>
        <v>B2C</v>
      </c>
      <c r="N55" s="52" t="str">
        <f t="shared" si="5"/>
        <v>35-40 ГБ</v>
      </c>
    </row>
    <row r="56" ht="15.75" customHeight="1">
      <c r="A56" s="24"/>
      <c r="B56" s="41" t="s">
        <v>85</v>
      </c>
      <c r="C56" s="50"/>
      <c r="D56" s="42">
        <f>IFERROR(__xludf.DUMMYFUNCTION("SPLIT($B56,""|"")
"),1.51267896E9)</f>
        <v>1512678960</v>
      </c>
      <c r="E56" s="42" t="str">
        <f>IFERROR(__xludf.DUMMYFUNCTION("""COMPUTED_VALUE"""),"Maracay")</f>
        <v>Maracay</v>
      </c>
      <c r="F56" s="42">
        <f>IFERROR(__xludf.DUMMYFUNCTION("""COMPUTED_VALUE"""),4.0)</f>
        <v>4</v>
      </c>
      <c r="G56" s="42">
        <f>IFERROR(__xludf.DUMMYFUNCTION("""COMPUTED_VALUE"""),19183.0)</f>
        <v>19183</v>
      </c>
      <c r="H56" s="45" t="str">
        <f>IFERROR(__xludf.DUMMYFUNCTION("""COMPUTED_VALUE"""),"28774,5")</f>
        <v>28774,5</v>
      </c>
      <c r="I56" s="42" t="str">
        <f>IFERROR(__xludf.DUMMYFUNCTION("""COMPUTED_VALUE"""),"Mercusys AC12G")</f>
        <v>Mercusys AC12G</v>
      </c>
      <c r="J56" s="42">
        <f t="shared" si="1"/>
        <v>28774.5</v>
      </c>
      <c r="K56" s="42">
        <f t="shared" si="2"/>
        <v>19183</v>
      </c>
      <c r="L56" s="42">
        <f t="shared" si="3"/>
        <v>46.83349609</v>
      </c>
      <c r="M56" s="51" t="str">
        <f t="shared" si="4"/>
        <v>B2B</v>
      </c>
      <c r="N56" s="52" t="str">
        <f t="shared" si="5"/>
        <v>45-50 ГБ</v>
      </c>
    </row>
    <row r="57" ht="15.75" customHeight="1">
      <c r="A57" s="24"/>
      <c r="B57" s="41" t="s">
        <v>86</v>
      </c>
      <c r="C57" s="50"/>
      <c r="D57" s="42">
        <f>IFERROR(__xludf.DUMMYFUNCTION("SPLIT($B57,""|"")
"),1.517856798E9)</f>
        <v>1517856798</v>
      </c>
      <c r="E57" s="42" t="str">
        <f>IFERROR(__xludf.DUMMYFUNCTION("""COMPUTED_VALUE"""),"Caracas")</f>
        <v>Caracas</v>
      </c>
      <c r="F57" s="42">
        <f>IFERROR(__xludf.DUMMYFUNCTION("""COMPUTED_VALUE"""),5.0)</f>
        <v>5</v>
      </c>
      <c r="G57" s="42">
        <f>IFERROR(__xludf.DUMMYFUNCTION("""COMPUTED_VALUE"""),9197.0)</f>
        <v>9197</v>
      </c>
      <c r="H57" s="45">
        <f>IFERROR(__xludf.DUMMYFUNCTION("""COMPUTED_VALUE"""),18394.0)</f>
        <v>18394</v>
      </c>
      <c r="I57" s="42" t="str">
        <f>IFERROR(__xludf.DUMMYFUNCTION("""COMPUTED_VALUE"""),"Xiaomi Mi Wi-Fi")</f>
        <v>Xiaomi Mi Wi-Fi</v>
      </c>
      <c r="J57" s="42">
        <f t="shared" si="1"/>
        <v>18394</v>
      </c>
      <c r="K57" s="42">
        <f t="shared" si="2"/>
        <v>9197</v>
      </c>
      <c r="L57" s="42">
        <f t="shared" si="3"/>
        <v>26.94433594</v>
      </c>
      <c r="M57" s="51" t="str">
        <f t="shared" si="4"/>
        <v>B2C</v>
      </c>
      <c r="N57" s="52" t="str">
        <f t="shared" si="5"/>
        <v>25-30 ГБ</v>
      </c>
    </row>
    <row r="58" ht="15.75" customHeight="1">
      <c r="A58" s="24"/>
      <c r="B58" s="41" t="s">
        <v>87</v>
      </c>
      <c r="C58" s="50"/>
      <c r="D58" s="42">
        <f>IFERROR(__xludf.DUMMYFUNCTION("SPLIT($B58,""|"")
"),1.512731771E9)</f>
        <v>1512731771</v>
      </c>
      <c r="E58" s="42" t="str">
        <f>IFERROR(__xludf.DUMMYFUNCTION("""COMPUTED_VALUE"""),"Maracay")</f>
        <v>Maracay</v>
      </c>
      <c r="F58" s="42">
        <f>IFERROR(__xludf.DUMMYFUNCTION("""COMPUTED_VALUE"""),20.0)</f>
        <v>20</v>
      </c>
      <c r="G58" s="42">
        <f>IFERROR(__xludf.DUMMYFUNCTION("""COMPUTED_VALUE"""),17388.0)</f>
        <v>17388</v>
      </c>
      <c r="H58" s="45" t="str">
        <f>IFERROR(__xludf.DUMMYFUNCTION("""COMPUTED_VALUE"""),"45208,8")</f>
        <v>45208,8</v>
      </c>
      <c r="I58" s="42" t="str">
        <f>IFERROR(__xludf.DUMMYFUNCTION("""COMPUTED_VALUE"""),"Mercusys AC12G")</f>
        <v>Mercusys AC12G</v>
      </c>
      <c r="J58" s="42">
        <f t="shared" si="1"/>
        <v>45208.8</v>
      </c>
      <c r="K58" s="42">
        <f t="shared" si="2"/>
        <v>17388</v>
      </c>
      <c r="L58" s="42">
        <f t="shared" si="3"/>
        <v>61.1296875</v>
      </c>
      <c r="M58" s="51" t="str">
        <f t="shared" si="4"/>
        <v>B2O</v>
      </c>
      <c r="N58" s="52" t="str">
        <f t="shared" si="5"/>
        <v>50+ ГБ</v>
      </c>
    </row>
    <row r="59" ht="15.75" customHeight="1">
      <c r="A59" s="24"/>
      <c r="B59" s="41" t="s">
        <v>88</v>
      </c>
      <c r="C59" s="50"/>
      <c r="D59" s="42">
        <f>IFERROR(__xludf.DUMMYFUNCTION("SPLIT($B59,""|"")
"),1.516878404E9)</f>
        <v>1516878404</v>
      </c>
      <c r="E59" s="42" t="str">
        <f>IFERROR(__xludf.DUMMYFUNCTION("""COMPUTED_VALUE"""),"Caracas")</f>
        <v>Caracas</v>
      </c>
      <c r="F59" s="42">
        <f>IFERROR(__xludf.DUMMYFUNCTION("""COMPUTED_VALUE"""),5.0)</f>
        <v>5</v>
      </c>
      <c r="G59" s="42">
        <f>IFERROR(__xludf.DUMMYFUNCTION("""COMPUTED_VALUE"""),2055.0)</f>
        <v>2055</v>
      </c>
      <c r="H59" s="45" t="str">
        <f>IFERROR(__xludf.DUMMYFUNCTION("""COMPUTED_VALUE"""),"7192,5")</f>
        <v>7192,5</v>
      </c>
      <c r="I59" s="42" t="str">
        <f>IFERROR(__xludf.DUMMYFUNCTION("""COMPUTED_VALUE"""),"Mercusys AC12G")</f>
        <v>Mercusys AC12G</v>
      </c>
      <c r="J59" s="42">
        <f t="shared" si="1"/>
        <v>7192.5</v>
      </c>
      <c r="K59" s="42">
        <f t="shared" si="2"/>
        <v>2055</v>
      </c>
      <c r="L59" s="42">
        <f t="shared" si="3"/>
        <v>9.030761719</v>
      </c>
      <c r="M59" s="51" t="str">
        <f t="shared" si="4"/>
        <v>B2C</v>
      </c>
      <c r="N59" s="52" t="str">
        <f t="shared" si="5"/>
        <v>5-10 ГБ</v>
      </c>
    </row>
    <row r="60" ht="15.75" customHeight="1">
      <c r="A60" s="24"/>
      <c r="B60" s="41" t="s">
        <v>89</v>
      </c>
      <c r="C60" s="50"/>
      <c r="D60" s="42">
        <f>IFERROR(__xludf.DUMMYFUNCTION("SPLIT($B60,""|"")
"),1.518440774E9)</f>
        <v>1518440774</v>
      </c>
      <c r="E60" s="42" t="str">
        <f>IFERROR(__xludf.DUMMYFUNCTION("""COMPUTED_VALUE"""),"Caracas")</f>
        <v>Caracas</v>
      </c>
      <c r="F60" s="42">
        <f>IFERROR(__xludf.DUMMYFUNCTION("""COMPUTED_VALUE"""),20.0)</f>
        <v>20</v>
      </c>
      <c r="G60" s="42">
        <f>IFERROR(__xludf.DUMMYFUNCTION("""COMPUTED_VALUE"""),16080.0)</f>
        <v>16080</v>
      </c>
      <c r="H60" s="45">
        <f>IFERROR(__xludf.DUMMYFUNCTION("""COMPUTED_VALUE"""),51456.0)</f>
        <v>51456</v>
      </c>
      <c r="I60" s="42" t="str">
        <f>IFERROR(__xludf.DUMMYFUNCTION("""COMPUTED_VALUE"""),"Mercusys AC12G")</f>
        <v>Mercusys AC12G</v>
      </c>
      <c r="J60" s="42">
        <f t="shared" si="1"/>
        <v>51456</v>
      </c>
      <c r="K60" s="42">
        <f t="shared" si="2"/>
        <v>16080</v>
      </c>
      <c r="L60" s="42">
        <f t="shared" si="3"/>
        <v>65.953125</v>
      </c>
      <c r="M60" s="51" t="str">
        <f t="shared" si="4"/>
        <v>B2O</v>
      </c>
      <c r="N60" s="52" t="str">
        <f t="shared" si="5"/>
        <v>50+ ГБ</v>
      </c>
    </row>
    <row r="61" ht="15.75" customHeight="1">
      <c r="A61" s="24"/>
      <c r="B61" s="41" t="s">
        <v>90</v>
      </c>
      <c r="C61" s="50"/>
      <c r="D61" s="42">
        <f>IFERROR(__xludf.DUMMYFUNCTION("SPLIT($B61,""|"")
"),1.517569464E9)</f>
        <v>1517569464</v>
      </c>
      <c r="E61" s="42" t="str">
        <f>IFERROR(__xludf.DUMMYFUNCTION("""COMPUTED_VALUE"""),"Caracas")</f>
        <v>Caracas</v>
      </c>
      <c r="F61" s="42">
        <f>IFERROR(__xludf.DUMMYFUNCTION("""COMPUTED_VALUE"""),15.0)</f>
        <v>15</v>
      </c>
      <c r="G61" s="42">
        <f>IFERROR(__xludf.DUMMYFUNCTION("""COMPUTED_VALUE"""),7882.0)</f>
        <v>7882</v>
      </c>
      <c r="H61" s="45" t="str">
        <f>IFERROR(__xludf.DUMMYFUNCTION("""COMPUTED_VALUE"""),"20493,2")</f>
        <v>20493,2</v>
      </c>
      <c r="I61" s="42" t="str">
        <f>IFERROR(__xludf.DUMMYFUNCTION("""COMPUTED_VALUE"""),"Xiaomi Mi Wi-Fi")</f>
        <v>Xiaomi Mi Wi-Fi</v>
      </c>
      <c r="J61" s="42">
        <f t="shared" si="1"/>
        <v>20493.2</v>
      </c>
      <c r="K61" s="42">
        <f t="shared" si="2"/>
        <v>7882</v>
      </c>
      <c r="L61" s="42">
        <f t="shared" si="3"/>
        <v>27.71015625</v>
      </c>
      <c r="M61" s="51" t="str">
        <f t="shared" si="4"/>
        <v>VIP</v>
      </c>
      <c r="N61" s="52" t="str">
        <f t="shared" si="5"/>
        <v>25-30 ГБ</v>
      </c>
    </row>
    <row r="62" ht="15.75" customHeight="1">
      <c r="A62" s="24"/>
      <c r="B62" s="41" t="s">
        <v>91</v>
      </c>
      <c r="C62" s="50"/>
      <c r="D62" s="42">
        <f>IFERROR(__xludf.DUMMYFUNCTION("SPLIT($B62,""|"")
"),1.512138157E9)</f>
        <v>1512138157</v>
      </c>
      <c r="E62" s="42" t="str">
        <f>IFERROR(__xludf.DUMMYFUNCTION("""COMPUTED_VALUE"""),"Caracas")</f>
        <v>Caracas</v>
      </c>
      <c r="F62" s="42">
        <f>IFERROR(__xludf.DUMMYFUNCTION("""COMPUTED_VALUE"""),5.0)</f>
        <v>5</v>
      </c>
      <c r="G62" s="42">
        <f>IFERROR(__xludf.DUMMYFUNCTION("""COMPUTED_VALUE"""),2567.0)</f>
        <v>2567</v>
      </c>
      <c r="H62" s="45" t="str">
        <f>IFERROR(__xludf.DUMMYFUNCTION("""COMPUTED_VALUE"""),"6674,2")</f>
        <v>6674,2</v>
      </c>
      <c r="I62" s="42" t="str">
        <f>IFERROR(__xludf.DUMMYFUNCTION("""COMPUTED_VALUE"""),"TP-LINK TD")</f>
        <v>TP-LINK TD</v>
      </c>
      <c r="J62" s="42">
        <f t="shared" si="1"/>
        <v>6674.2</v>
      </c>
      <c r="K62" s="42">
        <f t="shared" si="2"/>
        <v>2567</v>
      </c>
      <c r="L62" s="42">
        <f t="shared" si="3"/>
        <v>9.024609375</v>
      </c>
      <c r="M62" s="51" t="str">
        <f t="shared" si="4"/>
        <v>B2C</v>
      </c>
      <c r="N62" s="52" t="str">
        <f t="shared" si="5"/>
        <v>5-10 ГБ</v>
      </c>
    </row>
    <row r="63" ht="15.75" customHeight="1">
      <c r="A63" s="24"/>
      <c r="B63" s="41" t="s">
        <v>92</v>
      </c>
      <c r="C63" s="50"/>
      <c r="D63" s="42">
        <f>IFERROR(__xludf.DUMMYFUNCTION("SPLIT($B63,""|"")
"),1.511888363E9)</f>
        <v>1511888363</v>
      </c>
      <c r="E63" s="42" t="str">
        <f>IFERROR(__xludf.DUMMYFUNCTION("""COMPUTED_VALUE"""),"Caracas")</f>
        <v>Caracas</v>
      </c>
      <c r="F63" s="42">
        <f>IFERROR(__xludf.DUMMYFUNCTION("""COMPUTED_VALUE"""),5.0)</f>
        <v>5</v>
      </c>
      <c r="G63" s="42">
        <f>IFERROR(__xludf.DUMMYFUNCTION("""COMPUTED_VALUE"""),4652.0)</f>
        <v>4652</v>
      </c>
      <c r="H63" s="45" t="str">
        <f>IFERROR(__xludf.DUMMYFUNCTION("""COMPUTED_VALUE"""),"10234,4")</f>
        <v>10234,4</v>
      </c>
      <c r="I63" s="42" t="str">
        <f>IFERROR(__xludf.DUMMYFUNCTION("""COMPUTED_VALUE"""),"TP-LINK Archer")</f>
        <v>TP-LINK Archer</v>
      </c>
      <c r="J63" s="42">
        <f t="shared" si="1"/>
        <v>10234.4</v>
      </c>
      <c r="K63" s="42">
        <f t="shared" si="2"/>
        <v>4652</v>
      </c>
      <c r="L63" s="42">
        <f t="shared" si="3"/>
        <v>14.5375</v>
      </c>
      <c r="M63" s="51" t="str">
        <f t="shared" si="4"/>
        <v>B2C</v>
      </c>
      <c r="N63" s="52" t="str">
        <f t="shared" si="5"/>
        <v>10-15 ГБ</v>
      </c>
    </row>
    <row r="64" ht="15.75" customHeight="1">
      <c r="A64" s="24"/>
      <c r="B64" s="41" t="s">
        <v>93</v>
      </c>
      <c r="C64" s="50"/>
      <c r="D64" s="42">
        <f>IFERROR(__xludf.DUMMYFUNCTION("SPLIT($B64,""|"")
"),1.514149957E9)</f>
        <v>1514149957</v>
      </c>
      <c r="E64" s="42" t="str">
        <f>IFERROR(__xludf.DUMMYFUNCTION("""COMPUTED_VALUE"""),"Caracas")</f>
        <v>Caracas</v>
      </c>
      <c r="F64" s="42">
        <f>IFERROR(__xludf.DUMMYFUNCTION("""COMPUTED_VALUE"""),4.0)</f>
        <v>4</v>
      </c>
      <c r="G64" s="42">
        <f>IFERROR(__xludf.DUMMYFUNCTION("""COMPUTED_VALUE"""),6699.0)</f>
        <v>6699</v>
      </c>
      <c r="H64" s="45">
        <f>IFERROR(__xludf.DUMMYFUNCTION("""COMPUTED_VALUE"""),20097.0)</f>
        <v>20097</v>
      </c>
      <c r="I64" s="42" t="str">
        <f>IFERROR(__xludf.DUMMYFUNCTION("""COMPUTED_VALUE"""),"Mercusys AC12G")</f>
        <v>Mercusys AC12G</v>
      </c>
      <c r="J64" s="42">
        <f t="shared" si="1"/>
        <v>20097</v>
      </c>
      <c r="K64" s="42">
        <f t="shared" si="2"/>
        <v>6699</v>
      </c>
      <c r="L64" s="42">
        <f t="shared" si="3"/>
        <v>26.16796875</v>
      </c>
      <c r="M64" s="51" t="str">
        <f t="shared" si="4"/>
        <v>B2B</v>
      </c>
      <c r="N64" s="52" t="str">
        <f t="shared" si="5"/>
        <v>25-30 ГБ</v>
      </c>
    </row>
    <row r="65" ht="15.75" customHeight="1">
      <c r="A65" s="24"/>
      <c r="B65" s="41" t="s">
        <v>94</v>
      </c>
      <c r="C65" s="50"/>
      <c r="D65" s="42">
        <f>IFERROR(__xludf.DUMMYFUNCTION("SPLIT($B65,""|"")
"),1.515430512E9)</f>
        <v>1515430512</v>
      </c>
      <c r="E65" s="42" t="str">
        <f>IFERROR(__xludf.DUMMYFUNCTION("""COMPUTED_VALUE"""),"Caracas")</f>
        <v>Caracas</v>
      </c>
      <c r="F65" s="42">
        <f>IFERROR(__xludf.DUMMYFUNCTION("""COMPUTED_VALUE"""),5.0)</f>
        <v>5</v>
      </c>
      <c r="G65" s="42">
        <f>IFERROR(__xludf.DUMMYFUNCTION("""COMPUTED_VALUE"""),12056.0)</f>
        <v>12056</v>
      </c>
      <c r="H65" s="45" t="str">
        <f>IFERROR(__xludf.DUMMYFUNCTION("""COMPUTED_VALUE"""),"28934,4")</f>
        <v>28934,4</v>
      </c>
      <c r="I65" s="42" t="str">
        <f>IFERROR(__xludf.DUMMYFUNCTION("""COMPUTED_VALUE"""),"Xiaomi Mi Wi-Fi")</f>
        <v>Xiaomi Mi Wi-Fi</v>
      </c>
      <c r="J65" s="42">
        <f t="shared" si="1"/>
        <v>28934.4</v>
      </c>
      <c r="K65" s="42">
        <f t="shared" si="2"/>
        <v>12056</v>
      </c>
      <c r="L65" s="42">
        <f t="shared" si="3"/>
        <v>40.0296875</v>
      </c>
      <c r="M65" s="51" t="str">
        <f t="shared" si="4"/>
        <v>B2C</v>
      </c>
      <c r="N65" s="52" t="str">
        <f t="shared" si="5"/>
        <v>40-45 ГБ</v>
      </c>
    </row>
    <row r="66" ht="15.75" customHeight="1">
      <c r="A66" s="24"/>
      <c r="B66" s="41" t="s">
        <v>95</v>
      </c>
      <c r="C66" s="50"/>
      <c r="D66" s="42">
        <f>IFERROR(__xludf.DUMMYFUNCTION("SPLIT($B66,""|"")
"),1.512654099E9)</f>
        <v>1512654099</v>
      </c>
      <c r="E66" s="42" t="str">
        <f>IFERROR(__xludf.DUMMYFUNCTION("""COMPUTED_VALUE"""),"Caracas")</f>
        <v>Caracas</v>
      </c>
      <c r="F66" s="42">
        <f>IFERROR(__xludf.DUMMYFUNCTION("""COMPUTED_VALUE"""),5.0)</f>
        <v>5</v>
      </c>
      <c r="G66" s="42">
        <f>IFERROR(__xludf.DUMMYFUNCTION("""COMPUTED_VALUE"""),5792.0)</f>
        <v>5792</v>
      </c>
      <c r="H66" s="45">
        <f>IFERROR(__xludf.DUMMYFUNCTION("""COMPUTED_VALUE"""),8688.0)</f>
        <v>8688</v>
      </c>
      <c r="I66" s="42" t="str">
        <f>IFERROR(__xludf.DUMMYFUNCTION("""COMPUTED_VALUE"""),"TP-LINK TD")</f>
        <v>TP-LINK TD</v>
      </c>
      <c r="J66" s="42">
        <f t="shared" si="1"/>
        <v>8688</v>
      </c>
      <c r="K66" s="42">
        <f t="shared" si="2"/>
        <v>5792</v>
      </c>
      <c r="L66" s="42">
        <f t="shared" si="3"/>
        <v>14.140625</v>
      </c>
      <c r="M66" s="51" t="str">
        <f t="shared" si="4"/>
        <v>B2C</v>
      </c>
      <c r="N66" s="52" t="str">
        <f t="shared" si="5"/>
        <v>10-15 ГБ</v>
      </c>
    </row>
    <row r="67" ht="15.75" customHeight="1">
      <c r="A67" s="24"/>
      <c r="B67" s="41" t="s">
        <v>96</v>
      </c>
      <c r="C67" s="50"/>
      <c r="D67" s="42">
        <f>IFERROR(__xludf.DUMMYFUNCTION("SPLIT($B67,""|"")
"),1.511697858E9)</f>
        <v>1511697858</v>
      </c>
      <c r="E67" s="42" t="str">
        <f>IFERROR(__xludf.DUMMYFUNCTION("""COMPUTED_VALUE"""),"Maracay")</f>
        <v>Maracay</v>
      </c>
      <c r="F67" s="42">
        <f>IFERROR(__xludf.DUMMYFUNCTION("""COMPUTED_VALUE"""),20.0)</f>
        <v>20</v>
      </c>
      <c r="G67" s="42">
        <f>IFERROR(__xludf.DUMMYFUNCTION("""COMPUTED_VALUE"""),9896.0)</f>
        <v>9896</v>
      </c>
      <c r="H67" s="45" t="str">
        <f>IFERROR(__xludf.DUMMYFUNCTION("""COMPUTED_VALUE"""),"21771,2")</f>
        <v>21771,2</v>
      </c>
      <c r="I67" s="42" t="str">
        <f>IFERROR(__xludf.DUMMYFUNCTION("""COMPUTED_VALUE"""),"TP-LINK Archer")</f>
        <v>TP-LINK Archer</v>
      </c>
      <c r="J67" s="42">
        <f t="shared" si="1"/>
        <v>21771.2</v>
      </c>
      <c r="K67" s="42">
        <f t="shared" si="2"/>
        <v>9896</v>
      </c>
      <c r="L67" s="42">
        <f t="shared" si="3"/>
        <v>30.925</v>
      </c>
      <c r="M67" s="51" t="str">
        <f t="shared" si="4"/>
        <v>B2O</v>
      </c>
      <c r="N67" s="52" t="str">
        <f t="shared" si="5"/>
        <v>30-35 ГБ</v>
      </c>
    </row>
    <row r="68" ht="15.75" customHeight="1">
      <c r="A68" s="24"/>
      <c r="B68" s="41" t="s">
        <v>97</v>
      </c>
      <c r="C68" s="50"/>
      <c r="D68" s="42">
        <f>IFERROR(__xludf.DUMMYFUNCTION("SPLIT($B68,""|"")
"),1.518490176E9)</f>
        <v>1518490176</v>
      </c>
      <c r="E68" s="42" t="str">
        <f>IFERROR(__xludf.DUMMYFUNCTION("""COMPUTED_VALUE"""),"Caracas")</f>
        <v>Caracas</v>
      </c>
      <c r="F68" s="42">
        <f>IFERROR(__xludf.DUMMYFUNCTION("""COMPUTED_VALUE"""),5.0)</f>
        <v>5</v>
      </c>
      <c r="G68" s="42">
        <f>IFERROR(__xludf.DUMMYFUNCTION("""COMPUTED_VALUE"""),11403.0)</f>
        <v>11403</v>
      </c>
      <c r="H68" s="45" t="str">
        <f>IFERROR(__xludf.DUMMYFUNCTION("""COMPUTED_VALUE"""),"38770,2")</f>
        <v>38770,2</v>
      </c>
      <c r="I68" s="42" t="str">
        <f>IFERROR(__xludf.DUMMYFUNCTION("""COMPUTED_VALUE"""),"Mercusys AC12G")</f>
        <v>Mercusys AC12G</v>
      </c>
      <c r="J68" s="42">
        <f t="shared" si="1"/>
        <v>38770.2</v>
      </c>
      <c r="K68" s="42">
        <f t="shared" si="2"/>
        <v>11403</v>
      </c>
      <c r="L68" s="42">
        <f t="shared" si="3"/>
        <v>48.99726563</v>
      </c>
      <c r="M68" s="51" t="str">
        <f t="shared" si="4"/>
        <v>B2C</v>
      </c>
      <c r="N68" s="52" t="str">
        <f t="shared" si="5"/>
        <v>45-50 ГБ</v>
      </c>
    </row>
    <row r="69" ht="15.75" customHeight="1">
      <c r="A69" s="24"/>
      <c r="B69" s="41" t="s">
        <v>98</v>
      </c>
      <c r="C69" s="50"/>
      <c r="D69" s="42">
        <f>IFERROR(__xludf.DUMMYFUNCTION("SPLIT($B69,""|"")
"),1.517168602E9)</f>
        <v>1517168602</v>
      </c>
      <c r="E69" s="42" t="str">
        <f>IFERROR(__xludf.DUMMYFUNCTION("""COMPUTED_VALUE"""),"Caracas")</f>
        <v>Caracas</v>
      </c>
      <c r="F69" s="42">
        <f>IFERROR(__xludf.DUMMYFUNCTION("""COMPUTED_VALUE"""),4.0)</f>
        <v>4</v>
      </c>
      <c r="G69" s="42">
        <f>IFERROR(__xludf.DUMMYFUNCTION("""COMPUTED_VALUE"""),18192.0)</f>
        <v>18192</v>
      </c>
      <c r="H69" s="45">
        <f>IFERROR(__xludf.DUMMYFUNCTION("""COMPUTED_VALUE"""),54576.0)</f>
        <v>54576</v>
      </c>
      <c r="I69" s="42" t="str">
        <f>IFERROR(__xludf.DUMMYFUNCTION("""COMPUTED_VALUE"""),"Xiaomi Mi Wi-Fi")</f>
        <v>Xiaomi Mi Wi-Fi</v>
      </c>
      <c r="J69" s="42">
        <f t="shared" si="1"/>
        <v>54576</v>
      </c>
      <c r="K69" s="42">
        <f t="shared" si="2"/>
        <v>18192</v>
      </c>
      <c r="L69" s="42">
        <f t="shared" si="3"/>
        <v>71.0625</v>
      </c>
      <c r="M69" s="51" t="str">
        <f t="shared" si="4"/>
        <v>B2B</v>
      </c>
      <c r="N69" s="52" t="str">
        <f t="shared" si="5"/>
        <v>50+ ГБ</v>
      </c>
    </row>
    <row r="70" ht="15.75" customHeight="1">
      <c r="A70" s="24"/>
      <c r="B70" s="41" t="s">
        <v>99</v>
      </c>
      <c r="C70" s="50"/>
      <c r="D70" s="42">
        <f>IFERROR(__xludf.DUMMYFUNCTION("SPLIT($B70,""|"")
"),1.51306871E9)</f>
        <v>1513068710</v>
      </c>
      <c r="E70" s="42" t="str">
        <f>IFERROR(__xludf.DUMMYFUNCTION("""COMPUTED_VALUE"""),"Caracas")</f>
        <v>Caracas</v>
      </c>
      <c r="F70" s="42">
        <f>IFERROR(__xludf.DUMMYFUNCTION("""COMPUTED_VALUE"""),5.0)</f>
        <v>5</v>
      </c>
      <c r="G70" s="42">
        <f>IFERROR(__xludf.DUMMYFUNCTION("""COMPUTED_VALUE"""),7238.0)</f>
        <v>7238</v>
      </c>
      <c r="H70" s="45" t="str">
        <f>IFERROR(__xludf.DUMMYFUNCTION("""COMPUTED_VALUE"""),"15199,8")</f>
        <v>15199,8</v>
      </c>
      <c r="I70" s="42" t="str">
        <f>IFERROR(__xludf.DUMMYFUNCTION("""COMPUTED_VALUE"""),"TP-LINK TD")</f>
        <v>TP-LINK TD</v>
      </c>
      <c r="J70" s="42">
        <f t="shared" si="1"/>
        <v>15199.8</v>
      </c>
      <c r="K70" s="42">
        <f t="shared" si="2"/>
        <v>7238</v>
      </c>
      <c r="L70" s="42">
        <f t="shared" si="3"/>
        <v>21.91191406</v>
      </c>
      <c r="M70" s="51" t="str">
        <f t="shared" si="4"/>
        <v>B2C</v>
      </c>
      <c r="N70" s="52" t="str">
        <f t="shared" si="5"/>
        <v>20-25 ГБ</v>
      </c>
    </row>
    <row r="71" ht="15.75" customHeight="1">
      <c r="A71" s="24"/>
      <c r="B71" s="41" t="s">
        <v>100</v>
      </c>
      <c r="C71" s="50"/>
      <c r="D71" s="42">
        <f>IFERROR(__xludf.DUMMYFUNCTION("SPLIT($B71,""|"")
"),1.51493336E9)</f>
        <v>1514933360</v>
      </c>
      <c r="E71" s="42" t="str">
        <f>IFERROR(__xludf.DUMMYFUNCTION("""COMPUTED_VALUE"""),"Caracas")</f>
        <v>Caracas</v>
      </c>
      <c r="F71" s="42">
        <f>IFERROR(__xludf.DUMMYFUNCTION("""COMPUTED_VALUE"""),5.0)</f>
        <v>5</v>
      </c>
      <c r="G71" s="42">
        <f>IFERROR(__xludf.DUMMYFUNCTION("""COMPUTED_VALUE"""),894.0)</f>
        <v>894</v>
      </c>
      <c r="H71" s="45">
        <f>IFERROR(__xludf.DUMMYFUNCTION("""COMPUTED_VALUE"""),1341.0)</f>
        <v>1341</v>
      </c>
      <c r="I71" s="42" t="str">
        <f>IFERROR(__xludf.DUMMYFUNCTION("""COMPUTED_VALUE"""),"Mercusys AC12G")</f>
        <v>Mercusys AC12G</v>
      </c>
      <c r="J71" s="42">
        <f t="shared" si="1"/>
        <v>1341</v>
      </c>
      <c r="K71" s="42">
        <f t="shared" si="2"/>
        <v>894</v>
      </c>
      <c r="L71" s="42">
        <f t="shared" si="3"/>
        <v>2.182617188</v>
      </c>
      <c r="M71" s="51" t="str">
        <f t="shared" si="4"/>
        <v>B2C</v>
      </c>
      <c r="N71" s="52" t="str">
        <f t="shared" si="5"/>
        <v>0-5 ГБ</v>
      </c>
    </row>
    <row r="72" ht="15.75" customHeight="1">
      <c r="A72" s="24"/>
      <c r="B72" s="41" t="s">
        <v>101</v>
      </c>
      <c r="C72" s="50"/>
      <c r="D72" s="42">
        <f>IFERROR(__xludf.DUMMYFUNCTION("SPLIT($B72,""|"")
"),1.513910018E9)</f>
        <v>1513910018</v>
      </c>
      <c r="E72" s="42" t="str">
        <f>IFERROR(__xludf.DUMMYFUNCTION("""COMPUTED_VALUE"""),"Caracas")</f>
        <v>Caracas</v>
      </c>
      <c r="F72" s="42">
        <f>IFERROR(__xludf.DUMMYFUNCTION("""COMPUTED_VALUE"""),5.0)</f>
        <v>5</v>
      </c>
      <c r="G72" s="42">
        <f>IFERROR(__xludf.DUMMYFUNCTION("""COMPUTED_VALUE"""),19300.0)</f>
        <v>19300</v>
      </c>
      <c r="H72" s="45">
        <f>IFERROR(__xludf.DUMMYFUNCTION("""COMPUTED_VALUE"""),40530.0)</f>
        <v>40530</v>
      </c>
      <c r="I72" s="42" t="str">
        <f>IFERROR(__xludf.DUMMYFUNCTION("""COMPUTED_VALUE"""),"Mercusys AC12G")</f>
        <v>Mercusys AC12G</v>
      </c>
      <c r="J72" s="42">
        <f t="shared" si="1"/>
        <v>40530</v>
      </c>
      <c r="K72" s="42">
        <f t="shared" si="2"/>
        <v>19300</v>
      </c>
      <c r="L72" s="42">
        <f t="shared" si="3"/>
        <v>58.42773438</v>
      </c>
      <c r="M72" s="51" t="str">
        <f t="shared" si="4"/>
        <v>B2C</v>
      </c>
      <c r="N72" s="52" t="str">
        <f t="shared" si="5"/>
        <v>50+ ГБ</v>
      </c>
    </row>
    <row r="73" ht="15.75" customHeight="1">
      <c r="A73" s="24"/>
      <c r="B73" s="41" t="s">
        <v>102</v>
      </c>
      <c r="C73" s="50"/>
      <c r="D73" s="42">
        <f>IFERROR(__xludf.DUMMYFUNCTION("SPLIT($B73,""|"")
"),1.512255542E9)</f>
        <v>1512255542</v>
      </c>
      <c r="E73" s="42" t="str">
        <f>IFERROR(__xludf.DUMMYFUNCTION("""COMPUTED_VALUE"""),"Caracas")</f>
        <v>Caracas</v>
      </c>
      <c r="F73" s="42">
        <f>IFERROR(__xludf.DUMMYFUNCTION("""COMPUTED_VALUE"""),5.0)</f>
        <v>5</v>
      </c>
      <c r="G73" s="42">
        <f>IFERROR(__xludf.DUMMYFUNCTION("""COMPUTED_VALUE"""),18474.0)</f>
        <v>18474</v>
      </c>
      <c r="H73" s="45" t="str">
        <f>IFERROR(__xludf.DUMMYFUNCTION("""COMPUTED_VALUE"""),"42490,2")</f>
        <v>42490,2</v>
      </c>
      <c r="I73" s="42" t="str">
        <f>IFERROR(__xludf.DUMMYFUNCTION("""COMPUTED_VALUE"""),"Xiaomi Mi Wi-Fi")</f>
        <v>Xiaomi Mi Wi-Fi</v>
      </c>
      <c r="J73" s="42">
        <f t="shared" si="1"/>
        <v>42490.2</v>
      </c>
      <c r="K73" s="42">
        <f t="shared" si="2"/>
        <v>18474</v>
      </c>
      <c r="L73" s="42">
        <f t="shared" si="3"/>
        <v>59.53535156</v>
      </c>
      <c r="M73" s="51" t="str">
        <f t="shared" si="4"/>
        <v>B2C</v>
      </c>
      <c r="N73" s="52" t="str">
        <f t="shared" si="5"/>
        <v>50+ ГБ</v>
      </c>
    </row>
    <row r="74" ht="15.75" customHeight="1">
      <c r="A74" s="24"/>
      <c r="B74" s="41" t="s">
        <v>103</v>
      </c>
      <c r="C74" s="50"/>
      <c r="D74" s="42">
        <f>IFERROR(__xludf.DUMMYFUNCTION("SPLIT($B74,""|"")
"),1.515573019E9)</f>
        <v>1515573019</v>
      </c>
      <c r="E74" s="42" t="str">
        <f>IFERROR(__xludf.DUMMYFUNCTION("""COMPUTED_VALUE"""),"Caracas")</f>
        <v>Caracas</v>
      </c>
      <c r="F74" s="42">
        <f>IFERROR(__xludf.DUMMYFUNCTION("""COMPUTED_VALUE"""),5.0)</f>
        <v>5</v>
      </c>
      <c r="G74" s="42">
        <f>IFERROR(__xludf.DUMMYFUNCTION("""COMPUTED_VALUE"""),10979.0)</f>
        <v>10979</v>
      </c>
      <c r="H74" s="45" t="str">
        <f>IFERROR(__xludf.DUMMYFUNCTION("""COMPUTED_VALUE"""),"38426,5")</f>
        <v>38426,5</v>
      </c>
      <c r="I74" s="42" t="str">
        <f>IFERROR(__xludf.DUMMYFUNCTION("""COMPUTED_VALUE"""),"TP-LINK TD")</f>
        <v>TP-LINK TD</v>
      </c>
      <c r="J74" s="42">
        <f t="shared" si="1"/>
        <v>38426.5</v>
      </c>
      <c r="K74" s="42">
        <f t="shared" si="2"/>
        <v>10979</v>
      </c>
      <c r="L74" s="42">
        <f t="shared" si="3"/>
        <v>48.24755859</v>
      </c>
      <c r="M74" s="51" t="str">
        <f t="shared" si="4"/>
        <v>B2C</v>
      </c>
      <c r="N74" s="52" t="str">
        <f t="shared" si="5"/>
        <v>45-50 ГБ</v>
      </c>
    </row>
    <row r="75" ht="15.75" customHeight="1">
      <c r="A75" s="24"/>
      <c r="B75" s="41" t="s">
        <v>104</v>
      </c>
      <c r="C75" s="50"/>
      <c r="D75" s="42">
        <f>IFERROR(__xludf.DUMMYFUNCTION("SPLIT($B75,""|"")
"),1.512964969E9)</f>
        <v>1512964969</v>
      </c>
      <c r="E75" s="42" t="str">
        <f>IFERROR(__xludf.DUMMYFUNCTION("""COMPUTED_VALUE"""),"Caracas")</f>
        <v>Caracas</v>
      </c>
      <c r="F75" s="42">
        <f>IFERROR(__xludf.DUMMYFUNCTION("""COMPUTED_VALUE"""),5.0)</f>
        <v>5</v>
      </c>
      <c r="G75" s="42">
        <f>IFERROR(__xludf.DUMMYFUNCTION("""COMPUTED_VALUE"""),12443.0)</f>
        <v>12443</v>
      </c>
      <c r="H75" s="45" t="str">
        <f>IFERROR(__xludf.DUMMYFUNCTION("""COMPUTED_VALUE"""),"41061,9")</f>
        <v>41061,9</v>
      </c>
      <c r="I75" s="42" t="str">
        <f>IFERROR(__xludf.DUMMYFUNCTION("""COMPUTED_VALUE"""),"Mercusys AC12G")</f>
        <v>Mercusys AC12G</v>
      </c>
      <c r="J75" s="42">
        <f t="shared" si="1"/>
        <v>41061.9</v>
      </c>
      <c r="K75" s="42">
        <f t="shared" si="2"/>
        <v>12443</v>
      </c>
      <c r="L75" s="42">
        <f t="shared" si="3"/>
        <v>52.25087891</v>
      </c>
      <c r="M75" s="51" t="str">
        <f t="shared" si="4"/>
        <v>B2C</v>
      </c>
      <c r="N75" s="52" t="str">
        <f t="shared" si="5"/>
        <v>50+ ГБ</v>
      </c>
    </row>
    <row r="76" ht="15.75" customHeight="1">
      <c r="A76" s="24"/>
      <c r="B76" s="41" t="s">
        <v>105</v>
      </c>
      <c r="C76" s="50"/>
      <c r="D76" s="42">
        <f>IFERROR(__xludf.DUMMYFUNCTION("SPLIT($B76,""|"")
"),1.517935556E9)</f>
        <v>1517935556</v>
      </c>
      <c r="E76" s="42" t="str">
        <f>IFERROR(__xludf.DUMMYFUNCTION("""COMPUTED_VALUE"""),"Caracas")</f>
        <v>Caracas</v>
      </c>
      <c r="F76" s="42">
        <f>IFERROR(__xludf.DUMMYFUNCTION("""COMPUTED_VALUE"""),5.0)</f>
        <v>5</v>
      </c>
      <c r="G76" s="42">
        <f>IFERROR(__xludf.DUMMYFUNCTION("""COMPUTED_VALUE"""),4066.0)</f>
        <v>4066</v>
      </c>
      <c r="H76" s="45">
        <f>IFERROR(__xludf.DUMMYFUNCTION("""COMPUTED_VALUE"""),6099.0)</f>
        <v>6099</v>
      </c>
      <c r="I76" s="42" t="str">
        <f>IFERROR(__xludf.DUMMYFUNCTION("""COMPUTED_VALUE"""),"Mercusys AC12G")</f>
        <v>Mercusys AC12G</v>
      </c>
      <c r="J76" s="42">
        <f t="shared" si="1"/>
        <v>6099</v>
      </c>
      <c r="K76" s="42">
        <f t="shared" si="2"/>
        <v>4066</v>
      </c>
      <c r="L76" s="42">
        <f t="shared" si="3"/>
        <v>9.926757813</v>
      </c>
      <c r="M76" s="51" t="str">
        <f t="shared" si="4"/>
        <v>B2C</v>
      </c>
      <c r="N76" s="52" t="str">
        <f t="shared" si="5"/>
        <v>5-10 ГБ</v>
      </c>
    </row>
    <row r="77" ht="15.75" customHeight="1">
      <c r="A77" s="24"/>
      <c r="B77" s="41" t="s">
        <v>106</v>
      </c>
      <c r="C77" s="50"/>
      <c r="D77" s="42">
        <f>IFERROR(__xludf.DUMMYFUNCTION("SPLIT($B77,""|"")
"),1.511270798E9)</f>
        <v>1511270798</v>
      </c>
      <c r="E77" s="42" t="str">
        <f>IFERROR(__xludf.DUMMYFUNCTION("""COMPUTED_VALUE"""),"Maracay")</f>
        <v>Maracay</v>
      </c>
      <c r="F77" s="42">
        <f>IFERROR(__xludf.DUMMYFUNCTION("""COMPUTED_VALUE"""),20.0)</f>
        <v>20</v>
      </c>
      <c r="G77" s="42">
        <f>IFERROR(__xludf.DUMMYFUNCTION("""COMPUTED_VALUE"""),196.0)</f>
        <v>196</v>
      </c>
      <c r="H77" s="45" t="str">
        <f>IFERROR(__xludf.DUMMYFUNCTION("""COMPUTED_VALUE"""),"627,2")</f>
        <v>627,2</v>
      </c>
      <c r="I77" s="42" t="str">
        <f>IFERROR(__xludf.DUMMYFUNCTION("""COMPUTED_VALUE"""),"Xiaomi Mi Wi-Fi")</f>
        <v>Xiaomi Mi Wi-Fi</v>
      </c>
      <c r="J77" s="42">
        <f t="shared" si="1"/>
        <v>627.2</v>
      </c>
      <c r="K77" s="42">
        <f t="shared" si="2"/>
        <v>196</v>
      </c>
      <c r="L77" s="42">
        <f t="shared" si="3"/>
        <v>0.80390625</v>
      </c>
      <c r="M77" s="51" t="str">
        <f t="shared" si="4"/>
        <v>B2O</v>
      </c>
      <c r="N77" s="52" t="str">
        <f t="shared" si="5"/>
        <v>0-5 ГБ</v>
      </c>
    </row>
    <row r="78" ht="15.75" customHeight="1">
      <c r="A78" s="24"/>
      <c r="B78" s="41" t="s">
        <v>107</v>
      </c>
      <c r="C78" s="50"/>
      <c r="D78" s="42">
        <f>IFERROR(__xludf.DUMMYFUNCTION("SPLIT($B78,""|"")
"),1.514435977E9)</f>
        <v>1514435977</v>
      </c>
      <c r="E78" s="42" t="str">
        <f>IFERROR(__xludf.DUMMYFUNCTION("""COMPUTED_VALUE"""),"Caracas")</f>
        <v>Caracas</v>
      </c>
      <c r="F78" s="42">
        <f>IFERROR(__xludf.DUMMYFUNCTION("""COMPUTED_VALUE"""),5.0)</f>
        <v>5</v>
      </c>
      <c r="G78" s="42">
        <f>IFERROR(__xludf.DUMMYFUNCTION("""COMPUTED_VALUE"""),999.0)</f>
        <v>999</v>
      </c>
      <c r="H78" s="45" t="str">
        <f>IFERROR(__xludf.DUMMYFUNCTION("""COMPUTED_VALUE"""),"2397,6")</f>
        <v>2397,6</v>
      </c>
      <c r="I78" s="42" t="str">
        <f>IFERROR(__xludf.DUMMYFUNCTION("""COMPUTED_VALUE"""),"TP-LINK TD")</f>
        <v>TP-LINK TD</v>
      </c>
      <c r="J78" s="42">
        <f t="shared" si="1"/>
        <v>2397.6</v>
      </c>
      <c r="K78" s="42">
        <f t="shared" si="2"/>
        <v>999</v>
      </c>
      <c r="L78" s="42">
        <f t="shared" si="3"/>
        <v>3.316992188</v>
      </c>
      <c r="M78" s="51" t="str">
        <f t="shared" si="4"/>
        <v>B2C</v>
      </c>
      <c r="N78" s="52" t="str">
        <f t="shared" si="5"/>
        <v>0-5 ГБ</v>
      </c>
    </row>
    <row r="79" ht="15.75" customHeight="1">
      <c r="A79" s="24"/>
      <c r="B79" s="41" t="s">
        <v>108</v>
      </c>
      <c r="C79" s="50"/>
      <c r="D79" s="42">
        <f>IFERROR(__xludf.DUMMYFUNCTION("SPLIT($B79,""|"")
"),1.511710752E9)</f>
        <v>1511710752</v>
      </c>
      <c r="E79" s="42" t="str">
        <f>IFERROR(__xludf.DUMMYFUNCTION("""COMPUTED_VALUE"""),"Caracas")</f>
        <v>Caracas</v>
      </c>
      <c r="F79" s="42">
        <f>IFERROR(__xludf.DUMMYFUNCTION("""COMPUTED_VALUE"""),4.0)</f>
        <v>4</v>
      </c>
      <c r="G79" s="42">
        <f>IFERROR(__xludf.DUMMYFUNCTION("""COMPUTED_VALUE"""),3979.0)</f>
        <v>3979</v>
      </c>
      <c r="H79" s="45" t="str">
        <f>IFERROR(__xludf.DUMMYFUNCTION("""COMPUTED_VALUE"""),"6764,3")</f>
        <v>6764,3</v>
      </c>
      <c r="I79" s="42" t="str">
        <f>IFERROR(__xludf.DUMMYFUNCTION("""COMPUTED_VALUE"""),"Mercusys AC12G")</f>
        <v>Mercusys AC12G</v>
      </c>
      <c r="J79" s="42">
        <f t="shared" si="1"/>
        <v>6764.3</v>
      </c>
      <c r="K79" s="42">
        <f t="shared" si="2"/>
        <v>3979</v>
      </c>
      <c r="L79" s="42">
        <f t="shared" si="3"/>
        <v>10.49150391</v>
      </c>
      <c r="M79" s="51" t="str">
        <f t="shared" si="4"/>
        <v>B2B</v>
      </c>
      <c r="N79" s="52" t="str">
        <f t="shared" si="5"/>
        <v>10-15 ГБ</v>
      </c>
    </row>
    <row r="80" ht="15.75" customHeight="1">
      <c r="A80" s="24"/>
      <c r="B80" s="41" t="s">
        <v>109</v>
      </c>
      <c r="C80" s="50"/>
      <c r="D80" s="42">
        <f>IFERROR(__xludf.DUMMYFUNCTION("SPLIT($B80,""|"")
"),1.514395325E9)</f>
        <v>1514395325</v>
      </c>
      <c r="E80" s="42" t="str">
        <f>IFERROR(__xludf.DUMMYFUNCTION("""COMPUTED_VALUE"""),"Caracas")</f>
        <v>Caracas</v>
      </c>
      <c r="F80" s="42">
        <f>IFERROR(__xludf.DUMMYFUNCTION("""COMPUTED_VALUE"""),20.0)</f>
        <v>20</v>
      </c>
      <c r="G80" s="42">
        <f>IFERROR(__xludf.DUMMYFUNCTION("""COMPUTED_VALUE"""),20267.0)</f>
        <v>20267</v>
      </c>
      <c r="H80" s="45" t="str">
        <f>IFERROR(__xludf.DUMMYFUNCTION("""COMPUTED_VALUE"""),"38507,3")</f>
        <v>38507,3</v>
      </c>
      <c r="I80" s="42" t="str">
        <f>IFERROR(__xludf.DUMMYFUNCTION("""COMPUTED_VALUE"""),"Mercusys AC12G")</f>
        <v>Mercusys AC12G</v>
      </c>
      <c r="J80" s="42">
        <f t="shared" si="1"/>
        <v>38507.3</v>
      </c>
      <c r="K80" s="42">
        <f t="shared" si="2"/>
        <v>20267</v>
      </c>
      <c r="L80" s="42">
        <f t="shared" si="3"/>
        <v>57.39677734</v>
      </c>
      <c r="M80" s="51" t="str">
        <f t="shared" si="4"/>
        <v>B2O</v>
      </c>
      <c r="N80" s="52" t="str">
        <f t="shared" si="5"/>
        <v>50+ ГБ</v>
      </c>
    </row>
    <row r="81" ht="15.75" customHeight="1">
      <c r="A81" s="24"/>
      <c r="B81" s="41" t="s">
        <v>110</v>
      </c>
      <c r="C81" s="50"/>
      <c r="D81" s="42">
        <f>IFERROR(__xludf.DUMMYFUNCTION("SPLIT($B81,""|"")
"),1.512966869E9)</f>
        <v>1512966869</v>
      </c>
      <c r="E81" s="42" t="str">
        <f>IFERROR(__xludf.DUMMYFUNCTION("""COMPUTED_VALUE"""),"Caracas")</f>
        <v>Caracas</v>
      </c>
      <c r="F81" s="42">
        <f>IFERROR(__xludf.DUMMYFUNCTION("""COMPUTED_VALUE"""),15.0)</f>
        <v>15</v>
      </c>
      <c r="G81" s="42">
        <f>IFERROR(__xludf.DUMMYFUNCTION("""COMPUTED_VALUE"""),493.0)</f>
        <v>493</v>
      </c>
      <c r="H81" s="45" t="str">
        <f>IFERROR(__xludf.DUMMYFUNCTION("""COMPUTED_VALUE"""),"1626,9")</f>
        <v>1626,9</v>
      </c>
      <c r="I81" s="42" t="str">
        <f>IFERROR(__xludf.DUMMYFUNCTION("""COMPUTED_VALUE"""),"Xiaomi Mi Wi-Fi")</f>
        <v>Xiaomi Mi Wi-Fi</v>
      </c>
      <c r="J81" s="42">
        <f t="shared" si="1"/>
        <v>1626.9</v>
      </c>
      <c r="K81" s="42">
        <f t="shared" si="2"/>
        <v>493</v>
      </c>
      <c r="L81" s="42">
        <f t="shared" si="3"/>
        <v>2.070214844</v>
      </c>
      <c r="M81" s="51" t="str">
        <f t="shared" si="4"/>
        <v>VIP</v>
      </c>
      <c r="N81" s="52" t="str">
        <f t="shared" si="5"/>
        <v>0-5 ГБ</v>
      </c>
    </row>
    <row r="82" ht="15.75" customHeight="1">
      <c r="A82" s="24"/>
      <c r="B82" s="41" t="s">
        <v>111</v>
      </c>
      <c r="C82" s="50"/>
      <c r="D82" s="42">
        <f>IFERROR(__xludf.DUMMYFUNCTION("SPLIT($B82,""|"")
"),1.516876685E9)</f>
        <v>1516876685</v>
      </c>
      <c r="E82" s="42" t="str">
        <f>IFERROR(__xludf.DUMMYFUNCTION("""COMPUTED_VALUE"""),"Caracas")</f>
        <v>Caracas</v>
      </c>
      <c r="F82" s="42">
        <f>IFERROR(__xludf.DUMMYFUNCTION("""COMPUTED_VALUE"""),5.0)</f>
        <v>5</v>
      </c>
      <c r="G82" s="42">
        <f>IFERROR(__xludf.DUMMYFUNCTION("""COMPUTED_VALUE"""),13594.0)</f>
        <v>13594</v>
      </c>
      <c r="H82" s="45" t="str">
        <f>IFERROR(__xludf.DUMMYFUNCTION("""COMPUTED_VALUE"""),"32625,6")</f>
        <v>32625,6</v>
      </c>
      <c r="I82" s="42" t="str">
        <f>IFERROR(__xludf.DUMMYFUNCTION("""COMPUTED_VALUE"""),"TP-LINK TD")</f>
        <v>TP-LINK TD</v>
      </c>
      <c r="J82" s="42">
        <f t="shared" si="1"/>
        <v>32625.6</v>
      </c>
      <c r="K82" s="42">
        <f t="shared" si="2"/>
        <v>13594</v>
      </c>
      <c r="L82" s="42">
        <f t="shared" si="3"/>
        <v>45.13632813</v>
      </c>
      <c r="M82" s="51" t="str">
        <f t="shared" si="4"/>
        <v>B2C</v>
      </c>
      <c r="N82" s="52" t="str">
        <f t="shared" si="5"/>
        <v>45-50 ГБ</v>
      </c>
    </row>
    <row r="83" ht="15.75" customHeight="1">
      <c r="A83" s="24"/>
      <c r="B83" s="41" t="s">
        <v>112</v>
      </c>
      <c r="C83" s="50"/>
      <c r="D83" s="42">
        <f>IFERROR(__xludf.DUMMYFUNCTION("SPLIT($B83,""|"")
"),1.517343019E9)</f>
        <v>1517343019</v>
      </c>
      <c r="E83" s="42" t="str">
        <f>IFERROR(__xludf.DUMMYFUNCTION("""COMPUTED_VALUE"""),"Caracas")</f>
        <v>Caracas</v>
      </c>
      <c r="F83" s="42">
        <f>IFERROR(__xludf.DUMMYFUNCTION("""COMPUTED_VALUE"""),4.0)</f>
        <v>4</v>
      </c>
      <c r="G83" s="42">
        <f>IFERROR(__xludf.DUMMYFUNCTION("""COMPUTED_VALUE"""),10544.0)</f>
        <v>10544</v>
      </c>
      <c r="H83" s="45" t="str">
        <f>IFERROR(__xludf.DUMMYFUNCTION("""COMPUTED_VALUE"""),"16870,4")</f>
        <v>16870,4</v>
      </c>
      <c r="I83" s="42" t="str">
        <f>IFERROR(__xludf.DUMMYFUNCTION("""COMPUTED_VALUE"""),"TP-LINK Archer")</f>
        <v>TP-LINK Archer</v>
      </c>
      <c r="J83" s="42">
        <f t="shared" si="1"/>
        <v>16870.4</v>
      </c>
      <c r="K83" s="42">
        <f t="shared" si="2"/>
        <v>10544</v>
      </c>
      <c r="L83" s="42">
        <f t="shared" si="3"/>
        <v>26.771875</v>
      </c>
      <c r="M83" s="51" t="str">
        <f t="shared" si="4"/>
        <v>B2B</v>
      </c>
      <c r="N83" s="52" t="str">
        <f t="shared" si="5"/>
        <v>25-30 ГБ</v>
      </c>
    </row>
    <row r="84" ht="15.75" customHeight="1">
      <c r="A84" s="24"/>
      <c r="B84" s="41" t="s">
        <v>113</v>
      </c>
      <c r="C84" s="50"/>
      <c r="D84" s="42">
        <f>IFERROR(__xludf.DUMMYFUNCTION("SPLIT($B84,""|"")
"),1.517606687E9)</f>
        <v>1517606687</v>
      </c>
      <c r="E84" s="42" t="str">
        <f>IFERROR(__xludf.DUMMYFUNCTION("""COMPUTED_VALUE"""),"Maracay")</f>
        <v>Maracay</v>
      </c>
      <c r="F84" s="42">
        <f>IFERROR(__xludf.DUMMYFUNCTION("""COMPUTED_VALUE"""),5.0)</f>
        <v>5</v>
      </c>
      <c r="G84" s="42">
        <f>IFERROR(__xludf.DUMMYFUNCTION("""COMPUTED_VALUE"""),3678.0)</f>
        <v>3678</v>
      </c>
      <c r="H84" s="45" t="str">
        <f>IFERROR(__xludf.DUMMYFUNCTION("""COMPUTED_VALUE"""),"11769,6")</f>
        <v>11769,6</v>
      </c>
      <c r="I84" s="42" t="str">
        <f>IFERROR(__xludf.DUMMYFUNCTION("""COMPUTED_VALUE"""),"Mercusys AC12G")</f>
        <v>Mercusys AC12G</v>
      </c>
      <c r="J84" s="42">
        <f t="shared" si="1"/>
        <v>11769.6</v>
      </c>
      <c r="K84" s="42">
        <f t="shared" si="2"/>
        <v>3678</v>
      </c>
      <c r="L84" s="42">
        <f t="shared" si="3"/>
        <v>15.08554688</v>
      </c>
      <c r="M84" s="51" t="str">
        <f t="shared" si="4"/>
        <v>B2C</v>
      </c>
      <c r="N84" s="52" t="str">
        <f t="shared" si="5"/>
        <v>15-20 ГБ</v>
      </c>
    </row>
    <row r="85" ht="15.75" customHeight="1">
      <c r="A85" s="24"/>
      <c r="B85" s="41" t="s">
        <v>114</v>
      </c>
      <c r="C85" s="50"/>
      <c r="D85" s="42">
        <f>IFERROR(__xludf.DUMMYFUNCTION("SPLIT($B85,""|"")
"),1.517236331E9)</f>
        <v>1517236331</v>
      </c>
      <c r="E85" s="42" t="str">
        <f>IFERROR(__xludf.DUMMYFUNCTION("""COMPUTED_VALUE"""),"Caracas")</f>
        <v>Caracas</v>
      </c>
      <c r="F85" s="42">
        <f>IFERROR(__xludf.DUMMYFUNCTION("""COMPUTED_VALUE"""),5.0)</f>
        <v>5</v>
      </c>
      <c r="G85" s="42">
        <f>IFERROR(__xludf.DUMMYFUNCTION("""COMPUTED_VALUE"""),17407.0)</f>
        <v>17407</v>
      </c>
      <c r="H85" s="45" t="str">
        <f>IFERROR(__xludf.DUMMYFUNCTION("""COMPUTED_VALUE"""),"50480,3")</f>
        <v>50480,3</v>
      </c>
      <c r="I85" s="42" t="str">
        <f>IFERROR(__xludf.DUMMYFUNCTION("""COMPUTED_VALUE"""),"Xiaomi Mi Wi-Fi")</f>
        <v>Xiaomi Mi Wi-Fi</v>
      </c>
      <c r="J85" s="42">
        <f t="shared" si="1"/>
        <v>50480.3</v>
      </c>
      <c r="K85" s="42">
        <f t="shared" si="2"/>
        <v>17407</v>
      </c>
      <c r="L85" s="42">
        <f t="shared" si="3"/>
        <v>66.29619141</v>
      </c>
      <c r="M85" s="51" t="str">
        <f t="shared" si="4"/>
        <v>B2C</v>
      </c>
      <c r="N85" s="52" t="str">
        <f t="shared" si="5"/>
        <v>50+ ГБ</v>
      </c>
    </row>
    <row r="86" ht="15.75" customHeight="1">
      <c r="A86" s="24"/>
      <c r="B86" s="41" t="s">
        <v>115</v>
      </c>
      <c r="C86" s="50"/>
      <c r="D86" s="42">
        <f>IFERROR(__xludf.DUMMYFUNCTION("SPLIT($B86,""|"")
"),1.513998472E9)</f>
        <v>1513998472</v>
      </c>
      <c r="E86" s="42" t="str">
        <f>IFERROR(__xludf.DUMMYFUNCTION("""COMPUTED_VALUE"""),"Maracay")</f>
        <v>Maracay</v>
      </c>
      <c r="F86" s="42">
        <f>IFERROR(__xludf.DUMMYFUNCTION("""COMPUTED_VALUE"""),20.0)</f>
        <v>20</v>
      </c>
      <c r="G86" s="42">
        <f>IFERROR(__xludf.DUMMYFUNCTION("""COMPUTED_VALUE"""),8556.0)</f>
        <v>8556</v>
      </c>
      <c r="H86" s="45" t="str">
        <f>IFERROR(__xludf.DUMMYFUNCTION("""COMPUTED_VALUE"""),"26523,6")</f>
        <v>26523,6</v>
      </c>
      <c r="I86" s="42" t="str">
        <f>IFERROR(__xludf.DUMMYFUNCTION("""COMPUTED_VALUE"""),"TP-LINK TD")</f>
        <v>TP-LINK TD</v>
      </c>
      <c r="J86" s="42">
        <f t="shared" si="1"/>
        <v>26523.6</v>
      </c>
      <c r="K86" s="42">
        <f t="shared" si="2"/>
        <v>8556</v>
      </c>
      <c r="L86" s="42">
        <f t="shared" si="3"/>
        <v>34.25742188</v>
      </c>
      <c r="M86" s="51" t="str">
        <f t="shared" si="4"/>
        <v>B2O</v>
      </c>
      <c r="N86" s="52" t="str">
        <f t="shared" si="5"/>
        <v>30-35 ГБ</v>
      </c>
    </row>
    <row r="87" ht="15.75" customHeight="1">
      <c r="A87" s="24"/>
      <c r="B87" s="41" t="s">
        <v>116</v>
      </c>
      <c r="C87" s="50"/>
      <c r="D87" s="42">
        <f>IFERROR(__xludf.DUMMYFUNCTION("SPLIT($B87,""|"")
"),1.512815245E9)</f>
        <v>1512815245</v>
      </c>
      <c r="E87" s="42" t="str">
        <f>IFERROR(__xludf.DUMMYFUNCTION("""COMPUTED_VALUE"""),"Maracay")</f>
        <v>Maracay</v>
      </c>
      <c r="F87" s="42">
        <f>IFERROR(__xludf.DUMMYFUNCTION("""COMPUTED_VALUE"""),20.0)</f>
        <v>20</v>
      </c>
      <c r="G87" s="42">
        <f>IFERROR(__xludf.DUMMYFUNCTION("""COMPUTED_VALUE"""),9848.0)</f>
        <v>9848</v>
      </c>
      <c r="H87" s="45" t="str">
        <f>IFERROR(__xludf.DUMMYFUNCTION("""COMPUTED_VALUE"""),"22650,4")</f>
        <v>22650,4</v>
      </c>
      <c r="I87" s="42" t="str">
        <f>IFERROR(__xludf.DUMMYFUNCTION("""COMPUTED_VALUE"""),"TP-LINK Archer")</f>
        <v>TP-LINK Archer</v>
      </c>
      <c r="J87" s="42">
        <f t="shared" si="1"/>
        <v>22650.4</v>
      </c>
      <c r="K87" s="42">
        <f t="shared" si="2"/>
        <v>9848</v>
      </c>
      <c r="L87" s="42">
        <f t="shared" si="3"/>
        <v>31.73671875</v>
      </c>
      <c r="M87" s="51" t="str">
        <f t="shared" si="4"/>
        <v>B2O</v>
      </c>
      <c r="N87" s="52" t="str">
        <f t="shared" si="5"/>
        <v>30-35 ГБ</v>
      </c>
    </row>
    <row r="88" ht="15.75" customHeight="1">
      <c r="A88" s="24"/>
      <c r="B88" s="41" t="s">
        <v>117</v>
      </c>
      <c r="C88" s="50"/>
      <c r="D88" s="42">
        <f>IFERROR(__xludf.DUMMYFUNCTION("SPLIT($B88,""|"")
"),1.517329112E9)</f>
        <v>1517329112</v>
      </c>
      <c r="E88" s="42" t="str">
        <f>IFERROR(__xludf.DUMMYFUNCTION("""COMPUTED_VALUE"""),"Caracas")</f>
        <v>Caracas</v>
      </c>
      <c r="F88" s="42">
        <f>IFERROR(__xludf.DUMMYFUNCTION("""COMPUTED_VALUE"""),15.0)</f>
        <v>15</v>
      </c>
      <c r="G88" s="42">
        <f>IFERROR(__xludf.DUMMYFUNCTION("""COMPUTED_VALUE"""),7624.0)</f>
        <v>7624</v>
      </c>
      <c r="H88" s="45" t="str">
        <f>IFERROR(__xludf.DUMMYFUNCTION("""COMPUTED_VALUE"""),"24396,8")</f>
        <v>24396,8</v>
      </c>
      <c r="I88" s="42" t="str">
        <f>IFERROR(__xludf.DUMMYFUNCTION("""COMPUTED_VALUE"""),"Mercusys AC12G")</f>
        <v>Mercusys AC12G</v>
      </c>
      <c r="J88" s="42">
        <f t="shared" si="1"/>
        <v>24396.8</v>
      </c>
      <c r="K88" s="42">
        <f t="shared" si="2"/>
        <v>7624</v>
      </c>
      <c r="L88" s="42">
        <f t="shared" si="3"/>
        <v>31.2703125</v>
      </c>
      <c r="M88" s="51" t="str">
        <f t="shared" si="4"/>
        <v>VIP</v>
      </c>
      <c r="N88" s="52" t="str">
        <f t="shared" si="5"/>
        <v>30-35 ГБ</v>
      </c>
    </row>
    <row r="89" ht="15.75" customHeight="1">
      <c r="A89" s="24"/>
      <c r="B89" s="41" t="s">
        <v>118</v>
      </c>
      <c r="C89" s="50"/>
      <c r="D89" s="42">
        <f>IFERROR(__xludf.DUMMYFUNCTION("SPLIT($B89,""|"")
"),1.512148896E9)</f>
        <v>1512148896</v>
      </c>
      <c r="E89" s="42" t="str">
        <f>IFERROR(__xludf.DUMMYFUNCTION("""COMPUTED_VALUE"""),"Caracas")</f>
        <v>Caracas</v>
      </c>
      <c r="F89" s="42">
        <f>IFERROR(__xludf.DUMMYFUNCTION("""COMPUTED_VALUE"""),5.0)</f>
        <v>5</v>
      </c>
      <c r="G89" s="42">
        <f>IFERROR(__xludf.DUMMYFUNCTION("""COMPUTED_VALUE"""),8738.0)</f>
        <v>8738</v>
      </c>
      <c r="H89" s="45" t="str">
        <f>IFERROR(__xludf.DUMMYFUNCTION("""COMPUTED_VALUE"""),"27087,8")</f>
        <v>27087,8</v>
      </c>
      <c r="I89" s="42" t="str">
        <f>IFERROR(__xludf.DUMMYFUNCTION("""COMPUTED_VALUE"""),"Xiaomi Mi Wi-Fi")</f>
        <v>Xiaomi Mi Wi-Fi</v>
      </c>
      <c r="J89" s="42">
        <f t="shared" si="1"/>
        <v>27087.8</v>
      </c>
      <c r="K89" s="42">
        <f t="shared" si="2"/>
        <v>8738</v>
      </c>
      <c r="L89" s="42">
        <f t="shared" si="3"/>
        <v>34.98613281</v>
      </c>
      <c r="M89" s="51" t="str">
        <f t="shared" si="4"/>
        <v>B2C</v>
      </c>
      <c r="N89" s="52" t="str">
        <f t="shared" si="5"/>
        <v>30-35 ГБ</v>
      </c>
    </row>
    <row r="90" ht="15.75" customHeight="1">
      <c r="A90" s="24"/>
      <c r="B90" s="41" t="s">
        <v>119</v>
      </c>
      <c r="C90" s="50"/>
      <c r="D90" s="42">
        <f>IFERROR(__xludf.DUMMYFUNCTION("SPLIT($B90,""|"")
"),1.512002357E9)</f>
        <v>1512002357</v>
      </c>
      <c r="E90" s="42" t="str">
        <f>IFERROR(__xludf.DUMMYFUNCTION("""COMPUTED_VALUE"""),"Caracas")</f>
        <v>Caracas</v>
      </c>
      <c r="F90" s="42">
        <f>IFERROR(__xludf.DUMMYFUNCTION("""COMPUTED_VALUE"""),20.0)</f>
        <v>20</v>
      </c>
      <c r="G90" s="42">
        <f>IFERROR(__xludf.DUMMYFUNCTION("""COMPUTED_VALUE"""),3191.0)</f>
        <v>3191</v>
      </c>
      <c r="H90" s="45" t="str">
        <f>IFERROR(__xludf.DUMMYFUNCTION("""COMPUTED_VALUE"""),"4786,5")</f>
        <v>4786,5</v>
      </c>
      <c r="I90" s="42" t="str">
        <f>IFERROR(__xludf.DUMMYFUNCTION("""COMPUTED_VALUE"""),"TP-LINK TD")</f>
        <v>TP-LINK TD</v>
      </c>
      <c r="J90" s="42">
        <f t="shared" si="1"/>
        <v>4786.5</v>
      </c>
      <c r="K90" s="42">
        <f t="shared" si="2"/>
        <v>3191</v>
      </c>
      <c r="L90" s="42">
        <f t="shared" si="3"/>
        <v>7.790527344</v>
      </c>
      <c r="M90" s="51" t="str">
        <f t="shared" si="4"/>
        <v>B2O</v>
      </c>
      <c r="N90" s="52" t="str">
        <f t="shared" si="5"/>
        <v>5-10 ГБ</v>
      </c>
    </row>
    <row r="91" ht="15.75" customHeight="1">
      <c r="A91" s="24"/>
      <c r="B91" s="41" t="s">
        <v>120</v>
      </c>
      <c r="C91" s="50"/>
      <c r="D91" s="42">
        <f>IFERROR(__xludf.DUMMYFUNCTION("SPLIT($B91,""|"")
"),1.512923951E9)</f>
        <v>1512923951</v>
      </c>
      <c r="E91" s="42" t="str">
        <f>IFERROR(__xludf.DUMMYFUNCTION("""COMPUTED_VALUE"""),"Caracas")</f>
        <v>Caracas</v>
      </c>
      <c r="F91" s="42">
        <f>IFERROR(__xludf.DUMMYFUNCTION("""COMPUTED_VALUE"""),20.0)</f>
        <v>20</v>
      </c>
      <c r="G91" s="42">
        <f>IFERROR(__xludf.DUMMYFUNCTION("""COMPUTED_VALUE"""),16269.0)</f>
        <v>16269</v>
      </c>
      <c r="H91" s="45" t="str">
        <f>IFERROR(__xludf.DUMMYFUNCTION("""COMPUTED_VALUE"""),"29284,2")</f>
        <v>29284,2</v>
      </c>
      <c r="I91" s="42" t="str">
        <f>IFERROR(__xludf.DUMMYFUNCTION("""COMPUTED_VALUE"""),"Mercusys AC12G")</f>
        <v>Mercusys AC12G</v>
      </c>
      <c r="J91" s="42">
        <f t="shared" si="1"/>
        <v>29284.2</v>
      </c>
      <c r="K91" s="42">
        <f t="shared" si="2"/>
        <v>16269</v>
      </c>
      <c r="L91" s="42">
        <f t="shared" si="3"/>
        <v>44.48554688</v>
      </c>
      <c r="M91" s="51" t="str">
        <f t="shared" si="4"/>
        <v>B2O</v>
      </c>
      <c r="N91" s="52" t="str">
        <f t="shared" si="5"/>
        <v>40-45 ГБ</v>
      </c>
    </row>
    <row r="92" ht="15.75" customHeight="1">
      <c r="A92" s="24"/>
      <c r="B92" s="41" t="s">
        <v>121</v>
      </c>
      <c r="C92" s="50"/>
      <c r="D92" s="42">
        <f>IFERROR(__xludf.DUMMYFUNCTION("SPLIT($B92,""|"")
"),1.515836135E9)</f>
        <v>1515836135</v>
      </c>
      <c r="E92" s="42" t="str">
        <f>IFERROR(__xludf.DUMMYFUNCTION("""COMPUTED_VALUE"""),"Maracay")</f>
        <v>Maracay</v>
      </c>
      <c r="F92" s="42">
        <f>IFERROR(__xludf.DUMMYFUNCTION("""COMPUTED_VALUE"""),4.0)</f>
        <v>4</v>
      </c>
      <c r="G92" s="42">
        <f>IFERROR(__xludf.DUMMYFUNCTION("""COMPUTED_VALUE"""),1986.0)</f>
        <v>1986</v>
      </c>
      <c r="H92" s="45" t="str">
        <f>IFERROR(__xludf.DUMMYFUNCTION("""COMPUTED_VALUE"""),"4766,4")</f>
        <v>4766,4</v>
      </c>
      <c r="I92" s="42" t="str">
        <f>IFERROR(__xludf.DUMMYFUNCTION("""COMPUTED_VALUE"""),"Mercusys AC12G")</f>
        <v>Mercusys AC12G</v>
      </c>
      <c r="J92" s="42">
        <f t="shared" si="1"/>
        <v>4766.4</v>
      </c>
      <c r="K92" s="42">
        <f t="shared" si="2"/>
        <v>1986</v>
      </c>
      <c r="L92" s="42">
        <f t="shared" si="3"/>
        <v>6.594140625</v>
      </c>
      <c r="M92" s="51" t="str">
        <f t="shared" si="4"/>
        <v>B2B</v>
      </c>
      <c r="N92" s="52" t="str">
        <f t="shared" si="5"/>
        <v>5-10 ГБ</v>
      </c>
    </row>
    <row r="93" ht="15.75" customHeight="1">
      <c r="A93" s="24"/>
      <c r="B93" s="41" t="s">
        <v>122</v>
      </c>
      <c r="C93" s="50"/>
      <c r="D93" s="42">
        <f>IFERROR(__xludf.DUMMYFUNCTION("SPLIT($B93,""|"")
"),1.513108551E9)</f>
        <v>1513108551</v>
      </c>
      <c r="E93" s="42" t="str">
        <f>IFERROR(__xludf.DUMMYFUNCTION("""COMPUTED_VALUE"""),"Maracay")</f>
        <v>Maracay</v>
      </c>
      <c r="F93" s="42">
        <f>IFERROR(__xludf.DUMMYFUNCTION("""COMPUTED_VALUE"""),4.0)</f>
        <v>4</v>
      </c>
      <c r="G93" s="42">
        <f>IFERROR(__xludf.DUMMYFUNCTION("""COMPUTED_VALUE"""),12424.0)</f>
        <v>12424</v>
      </c>
      <c r="H93" s="45" t="str">
        <f>IFERROR(__xludf.DUMMYFUNCTION("""COMPUTED_VALUE"""),"34787,2")</f>
        <v>34787,2</v>
      </c>
      <c r="I93" s="42" t="str">
        <f>IFERROR(__xludf.DUMMYFUNCTION("""COMPUTED_VALUE"""),"Xiaomi Mi Wi-Fi")</f>
        <v>Xiaomi Mi Wi-Fi</v>
      </c>
      <c r="J93" s="42">
        <f t="shared" si="1"/>
        <v>34787.2</v>
      </c>
      <c r="K93" s="42">
        <f t="shared" si="2"/>
        <v>12424</v>
      </c>
      <c r="L93" s="42">
        <f t="shared" si="3"/>
        <v>46.1046875</v>
      </c>
      <c r="M93" s="51" t="str">
        <f t="shared" si="4"/>
        <v>B2B</v>
      </c>
      <c r="N93" s="52" t="str">
        <f t="shared" si="5"/>
        <v>45-50 ГБ</v>
      </c>
    </row>
    <row r="94" ht="15.75" customHeight="1">
      <c r="A94" s="24"/>
      <c r="B94" s="41" t="s">
        <v>123</v>
      </c>
      <c r="C94" s="50"/>
      <c r="D94" s="42">
        <f>IFERROR(__xludf.DUMMYFUNCTION("SPLIT($B94,""|"")
"),1.513476805E9)</f>
        <v>1513476805</v>
      </c>
      <c r="E94" s="42" t="str">
        <f>IFERROR(__xludf.DUMMYFUNCTION("""COMPUTED_VALUE"""),"Maracay")</f>
        <v>Maracay</v>
      </c>
      <c r="F94" s="42">
        <f>IFERROR(__xludf.DUMMYFUNCTION("""COMPUTED_VALUE"""),5.0)</f>
        <v>5</v>
      </c>
      <c r="G94" s="42">
        <f>IFERROR(__xludf.DUMMYFUNCTION("""COMPUTED_VALUE"""),18283.0)</f>
        <v>18283</v>
      </c>
      <c r="H94" s="45" t="str">
        <f>IFERROR(__xludf.DUMMYFUNCTION("""COMPUTED_VALUE"""),"49364,1")</f>
        <v>49364,1</v>
      </c>
      <c r="I94" s="42" t="str">
        <f>IFERROR(__xludf.DUMMYFUNCTION("""COMPUTED_VALUE"""),"TP-LINK TD")</f>
        <v>TP-LINK TD</v>
      </c>
      <c r="J94" s="42">
        <f t="shared" si="1"/>
        <v>49364.1</v>
      </c>
      <c r="K94" s="42">
        <f t="shared" si="2"/>
        <v>18283</v>
      </c>
      <c r="L94" s="42">
        <f t="shared" si="3"/>
        <v>66.06162109</v>
      </c>
      <c r="M94" s="51" t="str">
        <f t="shared" si="4"/>
        <v>B2C</v>
      </c>
      <c r="N94" s="52" t="str">
        <f t="shared" si="5"/>
        <v>50+ ГБ</v>
      </c>
    </row>
    <row r="95" ht="15.75" customHeight="1">
      <c r="A95" s="24"/>
      <c r="B95" s="41" t="s">
        <v>124</v>
      </c>
      <c r="C95" s="50"/>
      <c r="D95" s="42">
        <f>IFERROR(__xludf.DUMMYFUNCTION("SPLIT($B95,""|"")
"),1.51398825E9)</f>
        <v>1513988250</v>
      </c>
      <c r="E95" s="42" t="str">
        <f>IFERROR(__xludf.DUMMYFUNCTION("""COMPUTED_VALUE"""),"Caracas")</f>
        <v>Caracas</v>
      </c>
      <c r="F95" s="42">
        <f>IFERROR(__xludf.DUMMYFUNCTION("""COMPUTED_VALUE"""),5.0)</f>
        <v>5</v>
      </c>
      <c r="G95" s="42">
        <f>IFERROR(__xludf.DUMMYFUNCTION("""COMPUTED_VALUE"""),1651.0)</f>
        <v>1651</v>
      </c>
      <c r="H95" s="45" t="str">
        <f>IFERROR(__xludf.DUMMYFUNCTION("""COMPUTED_VALUE"""),"5613,4")</f>
        <v>5613,4</v>
      </c>
      <c r="I95" s="42" t="str">
        <f>IFERROR(__xludf.DUMMYFUNCTION("""COMPUTED_VALUE"""),"TP-LINK Archer")</f>
        <v>TP-LINK Archer</v>
      </c>
      <c r="J95" s="42">
        <f t="shared" si="1"/>
        <v>5613.4</v>
      </c>
      <c r="K95" s="42">
        <f t="shared" si="2"/>
        <v>1651</v>
      </c>
      <c r="L95" s="42">
        <f t="shared" si="3"/>
        <v>7.094140625</v>
      </c>
      <c r="M95" s="51" t="str">
        <f t="shared" si="4"/>
        <v>B2C</v>
      </c>
      <c r="N95" s="52" t="str">
        <f t="shared" si="5"/>
        <v>5-10 ГБ</v>
      </c>
    </row>
    <row r="96" ht="15.75" customHeight="1">
      <c r="A96" s="24"/>
      <c r="B96" s="41" t="s">
        <v>125</v>
      </c>
      <c r="C96" s="50"/>
      <c r="D96" s="42">
        <f>IFERROR(__xludf.DUMMYFUNCTION("SPLIT($B96,""|"")
"),1.516202032E9)</f>
        <v>1516202032</v>
      </c>
      <c r="E96" s="42" t="str">
        <f>IFERROR(__xludf.DUMMYFUNCTION("""COMPUTED_VALUE"""),"Maracay")</f>
        <v>Maracay</v>
      </c>
      <c r="F96" s="42">
        <f>IFERROR(__xludf.DUMMYFUNCTION("""COMPUTED_VALUE"""),5.0)</f>
        <v>5</v>
      </c>
      <c r="G96" s="42">
        <f>IFERROR(__xludf.DUMMYFUNCTION("""COMPUTED_VALUE"""),17857.0)</f>
        <v>17857</v>
      </c>
      <c r="H96" s="45" t="str">
        <f>IFERROR(__xludf.DUMMYFUNCTION("""COMPUTED_VALUE"""),"32142,6")</f>
        <v>32142,6</v>
      </c>
      <c r="I96" s="42" t="str">
        <f>IFERROR(__xludf.DUMMYFUNCTION("""COMPUTED_VALUE"""),"Mercusys AC12G")</f>
        <v>Mercusys AC12G</v>
      </c>
      <c r="J96" s="42">
        <f t="shared" si="1"/>
        <v>32142.6</v>
      </c>
      <c r="K96" s="42">
        <f t="shared" si="2"/>
        <v>17857</v>
      </c>
      <c r="L96" s="42">
        <f t="shared" si="3"/>
        <v>48.82773438</v>
      </c>
      <c r="M96" s="51" t="str">
        <f t="shared" si="4"/>
        <v>B2C</v>
      </c>
      <c r="N96" s="52" t="str">
        <f t="shared" si="5"/>
        <v>45-50 ГБ</v>
      </c>
    </row>
    <row r="97" ht="15.75" customHeight="1">
      <c r="A97" s="24"/>
      <c r="B97" s="41" t="s">
        <v>126</v>
      </c>
      <c r="C97" s="50"/>
      <c r="D97" s="42">
        <f>IFERROR(__xludf.DUMMYFUNCTION("SPLIT($B97,""|"")
"),1.514949513E9)</f>
        <v>1514949513</v>
      </c>
      <c r="E97" s="42" t="str">
        <f>IFERROR(__xludf.DUMMYFUNCTION("""COMPUTED_VALUE"""),"Caracas")</f>
        <v>Caracas</v>
      </c>
      <c r="F97" s="42">
        <f>IFERROR(__xludf.DUMMYFUNCTION("""COMPUTED_VALUE"""),4.0)</f>
        <v>4</v>
      </c>
      <c r="G97" s="42">
        <f>IFERROR(__xludf.DUMMYFUNCTION("""COMPUTED_VALUE"""),8351.0)</f>
        <v>8351</v>
      </c>
      <c r="H97" s="45" t="str">
        <f>IFERROR(__xludf.DUMMYFUNCTION("""COMPUTED_VALUE"""),"19207,3")</f>
        <v>19207,3</v>
      </c>
      <c r="I97" s="42" t="str">
        <f>IFERROR(__xludf.DUMMYFUNCTION("""COMPUTED_VALUE"""),"Xiaomi Mi Wi-Fi")</f>
        <v>Xiaomi Mi Wi-Fi</v>
      </c>
      <c r="J97" s="42">
        <f t="shared" si="1"/>
        <v>19207.3</v>
      </c>
      <c r="K97" s="42">
        <f t="shared" si="2"/>
        <v>8351</v>
      </c>
      <c r="L97" s="42">
        <f t="shared" si="3"/>
        <v>26.91240234</v>
      </c>
      <c r="M97" s="51" t="str">
        <f t="shared" si="4"/>
        <v>B2B</v>
      </c>
      <c r="N97" s="52" t="str">
        <f t="shared" si="5"/>
        <v>25-30 ГБ</v>
      </c>
    </row>
    <row r="98" ht="15.75" customHeight="1">
      <c r="A98" s="24"/>
      <c r="B98" s="41" t="s">
        <v>127</v>
      </c>
      <c r="C98" s="50"/>
      <c r="D98" s="42">
        <f>IFERROR(__xludf.DUMMYFUNCTION("SPLIT($B98,""|"")
"),1.51483826E9)</f>
        <v>1514838260</v>
      </c>
      <c r="E98" s="42" t="str">
        <f>IFERROR(__xludf.DUMMYFUNCTION("""COMPUTED_VALUE"""),"Caracas")</f>
        <v>Caracas</v>
      </c>
      <c r="F98" s="42">
        <f>IFERROR(__xludf.DUMMYFUNCTION("""COMPUTED_VALUE"""),4.0)</f>
        <v>4</v>
      </c>
      <c r="G98" s="42">
        <f>IFERROR(__xludf.DUMMYFUNCTION("""COMPUTED_VALUE"""),1302.0)</f>
        <v>1302</v>
      </c>
      <c r="H98" s="45" t="str">
        <f>IFERROR(__xludf.DUMMYFUNCTION("""COMPUTED_VALUE"""),"2734,2")</f>
        <v>2734,2</v>
      </c>
      <c r="I98" s="42" t="str">
        <f>IFERROR(__xludf.DUMMYFUNCTION("""COMPUTED_VALUE"""),"TP-LINK TD")</f>
        <v>TP-LINK TD</v>
      </c>
      <c r="J98" s="42">
        <f t="shared" si="1"/>
        <v>2734.2</v>
      </c>
      <c r="K98" s="42">
        <f t="shared" si="2"/>
        <v>1302</v>
      </c>
      <c r="L98" s="42">
        <f t="shared" si="3"/>
        <v>3.941601563</v>
      </c>
      <c r="M98" s="51" t="str">
        <f t="shared" si="4"/>
        <v>B2B</v>
      </c>
      <c r="N98" s="52" t="str">
        <f t="shared" si="5"/>
        <v>0-5 ГБ</v>
      </c>
    </row>
    <row r="99" ht="15.75" customHeight="1">
      <c r="A99" s="24"/>
      <c r="B99" s="41" t="s">
        <v>128</v>
      </c>
      <c r="C99" s="50"/>
      <c r="D99" s="42">
        <f>IFERROR(__xludf.DUMMYFUNCTION("SPLIT($B99,""|"")
"),1.515474529E9)</f>
        <v>1515474529</v>
      </c>
      <c r="E99" s="42" t="str">
        <f>IFERROR(__xludf.DUMMYFUNCTION("""COMPUTED_VALUE"""),"Maracay")</f>
        <v>Maracay</v>
      </c>
      <c r="F99" s="42">
        <f>IFERROR(__xludf.DUMMYFUNCTION("""COMPUTED_VALUE"""),5.0)</f>
        <v>5</v>
      </c>
      <c r="G99" s="42">
        <f>IFERROR(__xludf.DUMMYFUNCTION("""COMPUTED_VALUE"""),4346.0)</f>
        <v>4346</v>
      </c>
      <c r="H99" s="45" t="str">
        <f>IFERROR(__xludf.DUMMYFUNCTION("""COMPUTED_VALUE"""),"12168,8")</f>
        <v>12168,8</v>
      </c>
      <c r="I99" s="42" t="str">
        <f>IFERROR(__xludf.DUMMYFUNCTION("""COMPUTED_VALUE"""),"Mercusys AC12G")</f>
        <v>Mercusys AC12G</v>
      </c>
      <c r="J99" s="42">
        <f t="shared" si="1"/>
        <v>12168.8</v>
      </c>
      <c r="K99" s="42">
        <f t="shared" si="2"/>
        <v>4346</v>
      </c>
      <c r="L99" s="42">
        <f t="shared" si="3"/>
        <v>16.12773438</v>
      </c>
      <c r="M99" s="51" t="str">
        <f t="shared" si="4"/>
        <v>B2C</v>
      </c>
      <c r="N99" s="52" t="str">
        <f t="shared" si="5"/>
        <v>15-20 ГБ</v>
      </c>
    </row>
    <row r="100" ht="15.75" customHeight="1">
      <c r="A100" s="24"/>
      <c r="B100" s="41" t="s">
        <v>129</v>
      </c>
      <c r="C100" s="50"/>
      <c r="D100" s="42">
        <f>IFERROR(__xludf.DUMMYFUNCTION("SPLIT($B100,""|"")
"),1.512841118E9)</f>
        <v>1512841118</v>
      </c>
      <c r="E100" s="42" t="str">
        <f>IFERROR(__xludf.DUMMYFUNCTION("""COMPUTED_VALUE"""),"Maracay")</f>
        <v>Maracay</v>
      </c>
      <c r="F100" s="42">
        <f>IFERROR(__xludf.DUMMYFUNCTION("""COMPUTED_VALUE"""),5.0)</f>
        <v>5</v>
      </c>
      <c r="G100" s="42">
        <f>IFERROR(__xludf.DUMMYFUNCTION("""COMPUTED_VALUE"""),554.0)</f>
        <v>554</v>
      </c>
      <c r="H100" s="45">
        <f>IFERROR(__xludf.DUMMYFUNCTION("""COMPUTED_VALUE"""),1662.0)</f>
        <v>1662</v>
      </c>
      <c r="I100" s="42" t="str">
        <f>IFERROR(__xludf.DUMMYFUNCTION("""COMPUTED_VALUE"""),"Mercusys AC12G")</f>
        <v>Mercusys AC12G</v>
      </c>
      <c r="J100" s="42">
        <f t="shared" si="1"/>
        <v>1662</v>
      </c>
      <c r="K100" s="42">
        <f t="shared" si="2"/>
        <v>554</v>
      </c>
      <c r="L100" s="42">
        <f t="shared" si="3"/>
        <v>2.1640625</v>
      </c>
      <c r="M100" s="51" t="str">
        <f t="shared" si="4"/>
        <v>B2C</v>
      </c>
      <c r="N100" s="52" t="str">
        <f t="shared" si="5"/>
        <v>0-5 ГБ</v>
      </c>
    </row>
    <row r="101" ht="15.75" customHeight="1">
      <c r="A101" s="24"/>
      <c r="B101" s="41" t="s">
        <v>130</v>
      </c>
      <c r="C101" s="50"/>
      <c r="D101" s="42">
        <f>IFERROR(__xludf.DUMMYFUNCTION("SPLIT($B101,""|"")
"),1.512836317E9)</f>
        <v>1512836317</v>
      </c>
      <c r="E101" s="42" t="str">
        <f>IFERROR(__xludf.DUMMYFUNCTION("""COMPUTED_VALUE"""),"Caracas")</f>
        <v>Caracas</v>
      </c>
      <c r="F101" s="42">
        <f>IFERROR(__xludf.DUMMYFUNCTION("""COMPUTED_VALUE"""),5.0)</f>
        <v>5</v>
      </c>
      <c r="G101" s="42">
        <f>IFERROR(__xludf.DUMMYFUNCTION("""COMPUTED_VALUE"""),12554.0)</f>
        <v>12554</v>
      </c>
      <c r="H101" s="45">
        <f>IFERROR(__xludf.DUMMYFUNCTION("""COMPUTED_VALUE"""),37662.0)</f>
        <v>37662</v>
      </c>
      <c r="I101" s="42" t="str">
        <f>IFERROR(__xludf.DUMMYFUNCTION("""COMPUTED_VALUE"""),"Xiaomi Mi Wi-Fi")</f>
        <v>Xiaomi Mi Wi-Fi</v>
      </c>
      <c r="J101" s="42">
        <f t="shared" si="1"/>
        <v>37662</v>
      </c>
      <c r="K101" s="42">
        <f t="shared" si="2"/>
        <v>12554</v>
      </c>
      <c r="L101" s="42">
        <f t="shared" si="3"/>
        <v>49.0390625</v>
      </c>
      <c r="M101" s="51" t="str">
        <f t="shared" si="4"/>
        <v>B2C</v>
      </c>
      <c r="N101" s="52" t="str">
        <f t="shared" si="5"/>
        <v>45-50 ГБ</v>
      </c>
    </row>
    <row r="102" ht="15.75" customHeight="1">
      <c r="A102" s="24"/>
      <c r="B102" s="41" t="s">
        <v>131</v>
      </c>
      <c r="C102" s="50"/>
      <c r="D102" s="42">
        <f>IFERROR(__xludf.DUMMYFUNCTION("SPLIT($B102,""|"")
"),1.51750002E9)</f>
        <v>1517500020</v>
      </c>
      <c r="E102" s="42" t="str">
        <f>IFERROR(__xludf.DUMMYFUNCTION("""COMPUTED_VALUE"""),"Maracay")</f>
        <v>Maracay</v>
      </c>
      <c r="F102" s="42">
        <f>IFERROR(__xludf.DUMMYFUNCTION("""COMPUTED_VALUE"""),4.0)</f>
        <v>4</v>
      </c>
      <c r="G102" s="42">
        <f>IFERROR(__xludf.DUMMYFUNCTION("""COMPUTED_VALUE"""),1011.0)</f>
        <v>1011</v>
      </c>
      <c r="H102" s="45" t="str">
        <f>IFERROR(__xludf.DUMMYFUNCTION("""COMPUTED_VALUE"""),"2729,7")</f>
        <v>2729,7</v>
      </c>
      <c r="I102" s="42" t="str">
        <f>IFERROR(__xludf.DUMMYFUNCTION("""COMPUTED_VALUE"""),"TP-LINK TD")</f>
        <v>TP-LINK TD</v>
      </c>
      <c r="J102" s="42">
        <f t="shared" si="1"/>
        <v>2729.7</v>
      </c>
      <c r="K102" s="42">
        <f t="shared" si="2"/>
        <v>1011</v>
      </c>
      <c r="L102" s="42">
        <f t="shared" si="3"/>
        <v>3.653027344</v>
      </c>
      <c r="M102" s="51" t="str">
        <f t="shared" si="4"/>
        <v>B2B</v>
      </c>
      <c r="N102" s="52" t="str">
        <f t="shared" si="5"/>
        <v>0-5 ГБ</v>
      </c>
    </row>
    <row r="103" ht="15.75" customHeight="1">
      <c r="A103" s="24"/>
      <c r="B103" s="41" t="s">
        <v>132</v>
      </c>
      <c r="C103" s="50"/>
      <c r="D103" s="42">
        <f>IFERROR(__xludf.DUMMYFUNCTION("SPLIT($B103,""|"")
"),1.516019034E9)</f>
        <v>1516019034</v>
      </c>
      <c r="E103" s="42" t="str">
        <f>IFERROR(__xludf.DUMMYFUNCTION("""COMPUTED_VALUE"""),"Caracas")</f>
        <v>Caracas</v>
      </c>
      <c r="F103" s="42">
        <f>IFERROR(__xludf.DUMMYFUNCTION("""COMPUTED_VALUE"""),5.0)</f>
        <v>5</v>
      </c>
      <c r="G103" s="42">
        <f>IFERROR(__xludf.DUMMYFUNCTION("""COMPUTED_VALUE"""),1226.0)</f>
        <v>1226</v>
      </c>
      <c r="H103" s="45" t="str">
        <f>IFERROR(__xludf.DUMMYFUNCTION("""COMPUTED_VALUE"""),"3923,2")</f>
        <v>3923,2</v>
      </c>
      <c r="I103" s="42" t="str">
        <f>IFERROR(__xludf.DUMMYFUNCTION("""COMPUTED_VALUE"""),"Mercusys AC12G")</f>
        <v>Mercusys AC12G</v>
      </c>
      <c r="J103" s="42">
        <f t="shared" si="1"/>
        <v>3923.2</v>
      </c>
      <c r="K103" s="42">
        <f t="shared" si="2"/>
        <v>1226</v>
      </c>
      <c r="L103" s="42">
        <f t="shared" si="3"/>
        <v>5.028515625</v>
      </c>
      <c r="M103" s="51" t="str">
        <f t="shared" si="4"/>
        <v>B2C</v>
      </c>
      <c r="N103" s="52" t="str">
        <f t="shared" si="5"/>
        <v>5-10 ГБ</v>
      </c>
    </row>
    <row r="104" ht="15.75" customHeight="1">
      <c r="A104" s="24"/>
      <c r="B104" s="41" t="s">
        <v>133</v>
      </c>
      <c r="C104" s="50"/>
      <c r="D104" s="42">
        <f>IFERROR(__xludf.DUMMYFUNCTION("SPLIT($B104,""|"")
"),1.51286299E9)</f>
        <v>1512862990</v>
      </c>
      <c r="E104" s="42" t="str">
        <f>IFERROR(__xludf.DUMMYFUNCTION("""COMPUTED_VALUE"""),"Maracay")</f>
        <v>Maracay</v>
      </c>
      <c r="F104" s="42">
        <f>IFERROR(__xludf.DUMMYFUNCTION("""COMPUTED_VALUE"""),4.0)</f>
        <v>4</v>
      </c>
      <c r="G104" s="42">
        <f>IFERROR(__xludf.DUMMYFUNCTION("""COMPUTED_VALUE"""),9884.0)</f>
        <v>9884</v>
      </c>
      <c r="H104" s="45">
        <f>IFERROR(__xludf.DUMMYFUNCTION("""COMPUTED_VALUE"""),29652.0)</f>
        <v>29652</v>
      </c>
      <c r="I104" s="42" t="str">
        <f>IFERROR(__xludf.DUMMYFUNCTION("""COMPUTED_VALUE"""),"Mercusys AC12G")</f>
        <v>Mercusys AC12G</v>
      </c>
      <c r="J104" s="42">
        <f t="shared" si="1"/>
        <v>29652</v>
      </c>
      <c r="K104" s="42">
        <f t="shared" si="2"/>
        <v>9884</v>
      </c>
      <c r="L104" s="42">
        <f t="shared" si="3"/>
        <v>38.609375</v>
      </c>
      <c r="M104" s="51" t="str">
        <f t="shared" si="4"/>
        <v>B2B</v>
      </c>
      <c r="N104" s="52" t="str">
        <f t="shared" si="5"/>
        <v>35-40 ГБ</v>
      </c>
    </row>
    <row r="105" ht="15.75" customHeight="1">
      <c r="A105" s="24"/>
      <c r="B105" s="41" t="s">
        <v>134</v>
      </c>
      <c r="C105" s="50"/>
      <c r="D105" s="42">
        <f>IFERROR(__xludf.DUMMYFUNCTION("SPLIT($B105,""|"")
"),1.518580645E9)</f>
        <v>1518580645</v>
      </c>
      <c r="E105" s="42" t="str">
        <f>IFERROR(__xludf.DUMMYFUNCTION("""COMPUTED_VALUE"""),"Maracay")</f>
        <v>Maracay</v>
      </c>
      <c r="F105" s="42">
        <f>IFERROR(__xludf.DUMMYFUNCTION("""COMPUTED_VALUE"""),5.0)</f>
        <v>5</v>
      </c>
      <c r="G105" s="42">
        <f>IFERROR(__xludf.DUMMYFUNCTION("""COMPUTED_VALUE"""),12424.0)</f>
        <v>12424</v>
      </c>
      <c r="H105" s="45">
        <f>IFERROR(__xludf.DUMMYFUNCTION("""COMPUTED_VALUE"""),24848.0)</f>
        <v>24848</v>
      </c>
      <c r="I105" s="42" t="str">
        <f>IFERROR(__xludf.DUMMYFUNCTION("""COMPUTED_VALUE"""),"Xiaomi Mi Wi-Fi")</f>
        <v>Xiaomi Mi Wi-Fi</v>
      </c>
      <c r="J105" s="42">
        <f t="shared" si="1"/>
        <v>24848</v>
      </c>
      <c r="K105" s="42">
        <f t="shared" si="2"/>
        <v>12424</v>
      </c>
      <c r="L105" s="42">
        <f t="shared" si="3"/>
        <v>36.3984375</v>
      </c>
      <c r="M105" s="51" t="str">
        <f t="shared" si="4"/>
        <v>B2C</v>
      </c>
      <c r="N105" s="52" t="str">
        <f t="shared" si="5"/>
        <v>35-40 ГБ</v>
      </c>
    </row>
    <row r="106" ht="15.75" customHeight="1">
      <c r="A106" s="24"/>
      <c r="B106" s="41" t="s">
        <v>135</v>
      </c>
      <c r="C106" s="50"/>
      <c r="D106" s="42">
        <f>IFERROR(__xludf.DUMMYFUNCTION("SPLIT($B106,""|"")
"),1.512730694E9)</f>
        <v>1512730694</v>
      </c>
      <c r="E106" s="42" t="str">
        <f>IFERROR(__xludf.DUMMYFUNCTION("""COMPUTED_VALUE"""),"Maracay")</f>
        <v>Maracay</v>
      </c>
      <c r="F106" s="42">
        <f>IFERROR(__xludf.DUMMYFUNCTION("""COMPUTED_VALUE"""),20.0)</f>
        <v>20</v>
      </c>
      <c r="G106" s="42">
        <f>IFERROR(__xludf.DUMMYFUNCTION("""COMPUTED_VALUE"""),20348.0)</f>
        <v>20348</v>
      </c>
      <c r="H106" s="45">
        <f>IFERROR(__xludf.DUMMYFUNCTION("""COMPUTED_VALUE"""),40696.0)</f>
        <v>40696</v>
      </c>
      <c r="I106" s="42" t="str">
        <f>IFERROR(__xludf.DUMMYFUNCTION("""COMPUTED_VALUE"""),"TP-LINK TD")</f>
        <v>TP-LINK TD</v>
      </c>
      <c r="J106" s="42">
        <f t="shared" si="1"/>
        <v>40696</v>
      </c>
      <c r="K106" s="42">
        <f t="shared" si="2"/>
        <v>20348</v>
      </c>
      <c r="L106" s="42">
        <f t="shared" si="3"/>
        <v>59.61328125</v>
      </c>
      <c r="M106" s="51" t="str">
        <f t="shared" si="4"/>
        <v>B2O</v>
      </c>
      <c r="N106" s="52" t="str">
        <f t="shared" si="5"/>
        <v>50+ ГБ</v>
      </c>
    </row>
    <row r="107" ht="15.75" customHeight="1">
      <c r="A107" s="24"/>
      <c r="B107" s="41" t="s">
        <v>136</v>
      </c>
      <c r="C107" s="50"/>
      <c r="D107" s="42">
        <f>IFERROR(__xludf.DUMMYFUNCTION("SPLIT($B107,""|"")
"),1.511830112E9)</f>
        <v>1511830112</v>
      </c>
      <c r="E107" s="42" t="str">
        <f>IFERROR(__xludf.DUMMYFUNCTION("""COMPUTED_VALUE"""),"Caracas")</f>
        <v>Caracas</v>
      </c>
      <c r="F107" s="42">
        <f>IFERROR(__xludf.DUMMYFUNCTION("""COMPUTED_VALUE"""),4.0)</f>
        <v>4</v>
      </c>
      <c r="G107" s="42">
        <f>IFERROR(__xludf.DUMMYFUNCTION("""COMPUTED_VALUE"""),5964.0)</f>
        <v>5964</v>
      </c>
      <c r="H107" s="45">
        <f>IFERROR(__xludf.DUMMYFUNCTION("""COMPUTED_VALUE"""),8946.0)</f>
        <v>8946</v>
      </c>
      <c r="I107" s="42" t="str">
        <f>IFERROR(__xludf.DUMMYFUNCTION("""COMPUTED_VALUE"""),"Mercusys AC12G")</f>
        <v>Mercusys AC12G</v>
      </c>
      <c r="J107" s="42">
        <f t="shared" si="1"/>
        <v>8946</v>
      </c>
      <c r="K107" s="42">
        <f t="shared" si="2"/>
        <v>5964</v>
      </c>
      <c r="L107" s="42">
        <f t="shared" si="3"/>
        <v>14.56054688</v>
      </c>
      <c r="M107" s="51" t="str">
        <f t="shared" si="4"/>
        <v>B2B</v>
      </c>
      <c r="N107" s="52" t="str">
        <f t="shared" si="5"/>
        <v>10-15 ГБ</v>
      </c>
    </row>
    <row r="108" ht="15.75" customHeight="1">
      <c r="A108" s="24"/>
      <c r="B108" s="41" t="s">
        <v>137</v>
      </c>
      <c r="C108" s="50"/>
      <c r="D108" s="42">
        <f>IFERROR(__xludf.DUMMYFUNCTION("SPLIT($B108,""|"")
"),1.514595595E9)</f>
        <v>1514595595</v>
      </c>
      <c r="E108" s="42" t="str">
        <f>IFERROR(__xludf.DUMMYFUNCTION("""COMPUTED_VALUE"""),"Caracas")</f>
        <v>Caracas</v>
      </c>
      <c r="F108" s="42">
        <f>IFERROR(__xludf.DUMMYFUNCTION("""COMPUTED_VALUE"""),20.0)</f>
        <v>20</v>
      </c>
      <c r="G108" s="42">
        <f>IFERROR(__xludf.DUMMYFUNCTION("""COMPUTED_VALUE"""),2698.0)</f>
        <v>2698</v>
      </c>
      <c r="H108" s="45" t="str">
        <f>IFERROR(__xludf.DUMMYFUNCTION("""COMPUTED_VALUE"""),"5126,2")</f>
        <v>5126,2</v>
      </c>
      <c r="I108" s="42" t="str">
        <f>IFERROR(__xludf.DUMMYFUNCTION("""COMPUTED_VALUE"""),"Mercusys AC12G")</f>
        <v>Mercusys AC12G</v>
      </c>
      <c r="J108" s="42">
        <f t="shared" si="1"/>
        <v>5126.2</v>
      </c>
      <c r="K108" s="42">
        <f t="shared" si="2"/>
        <v>2698</v>
      </c>
      <c r="L108" s="42">
        <f t="shared" si="3"/>
        <v>7.640820313</v>
      </c>
      <c r="M108" s="51" t="str">
        <f t="shared" si="4"/>
        <v>B2O</v>
      </c>
      <c r="N108" s="52" t="str">
        <f t="shared" si="5"/>
        <v>5-10 ГБ</v>
      </c>
    </row>
    <row r="109" ht="15.75" customHeight="1">
      <c r="A109" s="24"/>
      <c r="B109" s="41" t="s">
        <v>138</v>
      </c>
      <c r="C109" s="50"/>
      <c r="D109" s="42">
        <f>IFERROR(__xludf.DUMMYFUNCTION("SPLIT($B109,""|"")
"),1.517044711E9)</f>
        <v>1517044711</v>
      </c>
      <c r="E109" s="42" t="str">
        <f>IFERROR(__xludf.DUMMYFUNCTION("""COMPUTED_VALUE"""),"Caracas")</f>
        <v>Caracas</v>
      </c>
      <c r="F109" s="42">
        <f>IFERROR(__xludf.DUMMYFUNCTION("""COMPUTED_VALUE"""),15.0)</f>
        <v>15</v>
      </c>
      <c r="G109" s="42">
        <f>IFERROR(__xludf.DUMMYFUNCTION("""COMPUTED_VALUE"""),12790.0)</f>
        <v>12790</v>
      </c>
      <c r="H109" s="45">
        <f>IFERROR(__xludf.DUMMYFUNCTION("""COMPUTED_VALUE"""),40928.0)</f>
        <v>40928</v>
      </c>
      <c r="I109" s="42" t="str">
        <f>IFERROR(__xludf.DUMMYFUNCTION("""COMPUTED_VALUE"""),"Xiaomi Mi Wi-Fi")</f>
        <v>Xiaomi Mi Wi-Fi</v>
      </c>
      <c r="J109" s="42">
        <f t="shared" si="1"/>
        <v>40928</v>
      </c>
      <c r="K109" s="42">
        <f t="shared" si="2"/>
        <v>12790</v>
      </c>
      <c r="L109" s="42">
        <f t="shared" si="3"/>
        <v>52.45898438</v>
      </c>
      <c r="M109" s="51" t="str">
        <f t="shared" si="4"/>
        <v>VIP</v>
      </c>
      <c r="N109" s="52" t="str">
        <f t="shared" si="5"/>
        <v>50+ ГБ</v>
      </c>
    </row>
    <row r="110" ht="15.75" customHeight="1">
      <c r="A110" s="24"/>
      <c r="B110" s="41" t="s">
        <v>139</v>
      </c>
      <c r="C110" s="50"/>
      <c r="D110" s="42">
        <f>IFERROR(__xludf.DUMMYFUNCTION("SPLIT($B110,""|"")
"),1.517370779E9)</f>
        <v>1517370779</v>
      </c>
      <c r="E110" s="42" t="str">
        <f>IFERROR(__xludf.DUMMYFUNCTION("""COMPUTED_VALUE"""),"Caracas")</f>
        <v>Caracas</v>
      </c>
      <c r="F110" s="42">
        <f>IFERROR(__xludf.DUMMYFUNCTION("""COMPUTED_VALUE"""),5.0)</f>
        <v>5</v>
      </c>
      <c r="G110" s="42">
        <f>IFERROR(__xludf.DUMMYFUNCTION("""COMPUTED_VALUE"""),3627.0)</f>
        <v>3627</v>
      </c>
      <c r="H110" s="45" t="str">
        <f>IFERROR(__xludf.DUMMYFUNCTION("""COMPUTED_VALUE"""),"5440,5")</f>
        <v>5440,5</v>
      </c>
      <c r="I110" s="42" t="str">
        <f>IFERROR(__xludf.DUMMYFUNCTION("""COMPUTED_VALUE"""),"TP-LINK TD")</f>
        <v>TP-LINK TD</v>
      </c>
      <c r="J110" s="42">
        <f t="shared" si="1"/>
        <v>5440.5</v>
      </c>
      <c r="K110" s="42">
        <f t="shared" si="2"/>
        <v>3627</v>
      </c>
      <c r="L110" s="42">
        <f t="shared" si="3"/>
        <v>8.854980469</v>
      </c>
      <c r="M110" s="51" t="str">
        <f t="shared" si="4"/>
        <v>B2C</v>
      </c>
      <c r="N110" s="52" t="str">
        <f t="shared" si="5"/>
        <v>5-10 ГБ</v>
      </c>
    </row>
    <row r="111" ht="15.75" customHeight="1">
      <c r="A111" s="24"/>
      <c r="B111" s="41" t="s">
        <v>140</v>
      </c>
      <c r="C111" s="50"/>
      <c r="D111" s="42">
        <f>IFERROR(__xludf.DUMMYFUNCTION("SPLIT($B111,""|"")
"),1.511271852E9)</f>
        <v>1511271852</v>
      </c>
      <c r="E111" s="42" t="str">
        <f>IFERROR(__xludf.DUMMYFUNCTION("""COMPUTED_VALUE"""),"Maracay")</f>
        <v>Maracay</v>
      </c>
      <c r="F111" s="42">
        <f>IFERROR(__xludf.DUMMYFUNCTION("""COMPUTED_VALUE"""),4.0)</f>
        <v>4</v>
      </c>
      <c r="G111" s="42">
        <f>IFERROR(__xludf.DUMMYFUNCTION("""COMPUTED_VALUE"""),20054.0)</f>
        <v>20054</v>
      </c>
      <c r="H111" s="45" t="str">
        <f>IFERROR(__xludf.DUMMYFUNCTION("""COMPUTED_VALUE"""),"36097,2")</f>
        <v>36097,2</v>
      </c>
      <c r="I111" s="42" t="str">
        <f>IFERROR(__xludf.DUMMYFUNCTION("""COMPUTED_VALUE"""),"Mercusys AC12G")</f>
        <v>Mercusys AC12G</v>
      </c>
      <c r="J111" s="42">
        <f t="shared" si="1"/>
        <v>36097.2</v>
      </c>
      <c r="K111" s="42">
        <f t="shared" si="2"/>
        <v>20054</v>
      </c>
      <c r="L111" s="42">
        <f t="shared" si="3"/>
        <v>54.83515625</v>
      </c>
      <c r="M111" s="51" t="str">
        <f t="shared" si="4"/>
        <v>B2B</v>
      </c>
      <c r="N111" s="52" t="str">
        <f t="shared" si="5"/>
        <v>50+ ГБ</v>
      </c>
    </row>
    <row r="112" ht="15.75" customHeight="1">
      <c r="A112" s="24"/>
      <c r="B112" s="41" t="s">
        <v>141</v>
      </c>
      <c r="C112" s="50"/>
      <c r="D112" s="42">
        <f>IFERROR(__xludf.DUMMYFUNCTION("SPLIT($B112,""|"")
"),1.515589379E9)</f>
        <v>1515589379</v>
      </c>
      <c r="E112" s="42" t="str">
        <f>IFERROR(__xludf.DUMMYFUNCTION("""COMPUTED_VALUE"""),"Maracay")</f>
        <v>Maracay</v>
      </c>
      <c r="F112" s="42">
        <f>IFERROR(__xludf.DUMMYFUNCTION("""COMPUTED_VALUE"""),20.0)</f>
        <v>20</v>
      </c>
      <c r="G112" s="42">
        <f>IFERROR(__xludf.DUMMYFUNCTION("""COMPUTED_VALUE"""),5488.0)</f>
        <v>5488</v>
      </c>
      <c r="H112" s="45" t="str">
        <f>IFERROR(__xludf.DUMMYFUNCTION("""COMPUTED_VALUE"""),"13171,2")</f>
        <v>13171,2</v>
      </c>
      <c r="I112" s="42" t="str">
        <f>IFERROR(__xludf.DUMMYFUNCTION("""COMPUTED_VALUE"""),"Mercusys AC12G")</f>
        <v>Mercusys AC12G</v>
      </c>
      <c r="J112" s="42">
        <f t="shared" si="1"/>
        <v>13171.2</v>
      </c>
      <c r="K112" s="42">
        <f t="shared" si="2"/>
        <v>5488</v>
      </c>
      <c r="L112" s="42">
        <f t="shared" si="3"/>
        <v>18.221875</v>
      </c>
      <c r="M112" s="51" t="str">
        <f t="shared" si="4"/>
        <v>B2O</v>
      </c>
      <c r="N112" s="52" t="str">
        <f t="shared" si="5"/>
        <v>15-20 ГБ</v>
      </c>
    </row>
    <row r="113" ht="15.75" customHeight="1">
      <c r="A113" s="24"/>
      <c r="B113" s="41" t="s">
        <v>142</v>
      </c>
      <c r="C113" s="50"/>
      <c r="D113" s="42">
        <f>IFERROR(__xludf.DUMMYFUNCTION("SPLIT($B113,""|"")
"),1.517180516E9)</f>
        <v>1517180516</v>
      </c>
      <c r="E113" s="42" t="str">
        <f>IFERROR(__xludf.DUMMYFUNCTION("""COMPUTED_VALUE"""),"Caracas")</f>
        <v>Caracas</v>
      </c>
      <c r="F113" s="42">
        <f>IFERROR(__xludf.DUMMYFUNCTION("""COMPUTED_VALUE"""),20.0)</f>
        <v>20</v>
      </c>
      <c r="G113" s="42">
        <f>IFERROR(__xludf.DUMMYFUNCTION("""COMPUTED_VALUE"""),10155.0)</f>
        <v>10155</v>
      </c>
      <c r="H113" s="45" t="str">
        <f>IFERROR(__xludf.DUMMYFUNCTION("""COMPUTED_VALUE"""),"33511,5")</f>
        <v>33511,5</v>
      </c>
      <c r="I113" s="42" t="str">
        <f>IFERROR(__xludf.DUMMYFUNCTION("""COMPUTED_VALUE"""),"Xiaomi Mi Wi-Fi")</f>
        <v>Xiaomi Mi Wi-Fi</v>
      </c>
      <c r="J113" s="42">
        <f t="shared" si="1"/>
        <v>33511.5</v>
      </c>
      <c r="K113" s="42">
        <f t="shared" si="2"/>
        <v>10155</v>
      </c>
      <c r="L113" s="42">
        <f t="shared" si="3"/>
        <v>42.64306641</v>
      </c>
      <c r="M113" s="51" t="str">
        <f t="shared" si="4"/>
        <v>B2O</v>
      </c>
      <c r="N113" s="52" t="str">
        <f t="shared" si="5"/>
        <v>40-45 ГБ</v>
      </c>
    </row>
    <row r="114" ht="15.75" customHeight="1">
      <c r="A114" s="24"/>
      <c r="B114" s="41" t="s">
        <v>143</v>
      </c>
      <c r="C114" s="50"/>
      <c r="D114" s="42">
        <f>IFERROR(__xludf.DUMMYFUNCTION("SPLIT($B114,""|"")
"),1.511797492E9)</f>
        <v>1511797492</v>
      </c>
      <c r="E114" s="42" t="str">
        <f>IFERROR(__xludf.DUMMYFUNCTION("""COMPUTED_VALUE"""),"Caracas")</f>
        <v>Caracas</v>
      </c>
      <c r="F114" s="42">
        <f>IFERROR(__xludf.DUMMYFUNCTION("""COMPUTED_VALUE"""),5.0)</f>
        <v>5</v>
      </c>
      <c r="G114" s="42">
        <f>IFERROR(__xludf.DUMMYFUNCTION("""COMPUTED_VALUE"""),17228.0)</f>
        <v>17228</v>
      </c>
      <c r="H114" s="45" t="str">
        <f>IFERROR(__xludf.DUMMYFUNCTION("""COMPUTED_VALUE"""),"53406,8")</f>
        <v>53406,8</v>
      </c>
      <c r="I114" s="42" t="str">
        <f>IFERROR(__xludf.DUMMYFUNCTION("""COMPUTED_VALUE"""),"TP-LINK TD")</f>
        <v>TP-LINK TD</v>
      </c>
      <c r="J114" s="42">
        <f t="shared" si="1"/>
        <v>53406.8</v>
      </c>
      <c r="K114" s="42">
        <f t="shared" si="2"/>
        <v>17228</v>
      </c>
      <c r="L114" s="42">
        <f t="shared" si="3"/>
        <v>68.97929688</v>
      </c>
      <c r="M114" s="51" t="str">
        <f t="shared" si="4"/>
        <v>B2C</v>
      </c>
      <c r="N114" s="52" t="str">
        <f t="shared" si="5"/>
        <v>50+ ГБ</v>
      </c>
    </row>
    <row r="115" ht="15.75" customHeight="1">
      <c r="A115" s="24"/>
      <c r="B115" s="41" t="s">
        <v>144</v>
      </c>
      <c r="C115" s="50"/>
      <c r="D115" s="42">
        <f>IFERROR(__xludf.DUMMYFUNCTION("SPLIT($B115,""|"")
"),1.512995596E9)</f>
        <v>1512995596</v>
      </c>
      <c r="E115" s="42" t="str">
        <f>IFERROR(__xludf.DUMMYFUNCTION("""COMPUTED_VALUE"""),"Caracas")</f>
        <v>Caracas</v>
      </c>
      <c r="F115" s="42">
        <f>IFERROR(__xludf.DUMMYFUNCTION("""COMPUTED_VALUE"""),5.0)</f>
        <v>5</v>
      </c>
      <c r="G115" s="42">
        <f>IFERROR(__xludf.DUMMYFUNCTION("""COMPUTED_VALUE"""),11826.0)</f>
        <v>11826</v>
      </c>
      <c r="H115" s="45" t="str">
        <f>IFERROR(__xludf.DUMMYFUNCTION("""COMPUTED_VALUE"""),"36660,6")</f>
        <v>36660,6</v>
      </c>
      <c r="I115" s="42" t="str">
        <f>IFERROR(__xludf.DUMMYFUNCTION("""COMPUTED_VALUE"""),"TP-LINK Archer")</f>
        <v>TP-LINK Archer</v>
      </c>
      <c r="J115" s="42">
        <f t="shared" si="1"/>
        <v>36660.6</v>
      </c>
      <c r="K115" s="42">
        <f t="shared" si="2"/>
        <v>11826</v>
      </c>
      <c r="L115" s="42">
        <f t="shared" si="3"/>
        <v>47.35019531</v>
      </c>
      <c r="M115" s="51" t="str">
        <f t="shared" si="4"/>
        <v>B2C</v>
      </c>
      <c r="N115" s="52" t="str">
        <f t="shared" si="5"/>
        <v>45-50 ГБ</v>
      </c>
    </row>
    <row r="116" ht="15.75" customHeight="1">
      <c r="A116" s="24"/>
      <c r="B116" s="41" t="s">
        <v>145</v>
      </c>
      <c r="C116" s="50"/>
      <c r="D116" s="42">
        <f>IFERROR(__xludf.DUMMYFUNCTION("SPLIT($B116,""|"")
"),1.5157296E9)</f>
        <v>1515729600</v>
      </c>
      <c r="E116" s="42" t="str">
        <f>IFERROR(__xludf.DUMMYFUNCTION("""COMPUTED_VALUE"""),"Caracas")</f>
        <v>Caracas</v>
      </c>
      <c r="F116" s="42">
        <f>IFERROR(__xludf.DUMMYFUNCTION("""COMPUTED_VALUE"""),5.0)</f>
        <v>5</v>
      </c>
      <c r="G116" s="42">
        <f>IFERROR(__xludf.DUMMYFUNCTION("""COMPUTED_VALUE"""),15787.0)</f>
        <v>15787</v>
      </c>
      <c r="H116" s="45" t="str">
        <f>IFERROR(__xludf.DUMMYFUNCTION("""COMPUTED_VALUE"""),"36310,1")</f>
        <v>36310,1</v>
      </c>
      <c r="I116" s="42" t="str">
        <f>IFERROR(__xludf.DUMMYFUNCTION("""COMPUTED_VALUE"""),"Mercusys AC12G")</f>
        <v>Mercusys AC12G</v>
      </c>
      <c r="J116" s="42">
        <f t="shared" si="1"/>
        <v>36310.1</v>
      </c>
      <c r="K116" s="42">
        <f t="shared" si="2"/>
        <v>15787</v>
      </c>
      <c r="L116" s="42">
        <f t="shared" si="3"/>
        <v>50.87607422</v>
      </c>
      <c r="M116" s="51" t="str">
        <f t="shared" si="4"/>
        <v>B2C</v>
      </c>
      <c r="N116" s="52" t="str">
        <f t="shared" si="5"/>
        <v>50+ ГБ</v>
      </c>
    </row>
    <row r="117" ht="15.75" customHeight="1">
      <c r="A117" s="24"/>
      <c r="B117" s="41" t="s">
        <v>146</v>
      </c>
      <c r="C117" s="50"/>
      <c r="D117" s="42">
        <f>IFERROR(__xludf.DUMMYFUNCTION("SPLIT($B117,""|"")
"),1.518127666E9)</f>
        <v>1518127666</v>
      </c>
      <c r="E117" s="42" t="str">
        <f>IFERROR(__xludf.DUMMYFUNCTION("""COMPUTED_VALUE"""),"Maracay")</f>
        <v>Maracay</v>
      </c>
      <c r="F117" s="42">
        <f>IFERROR(__xludf.DUMMYFUNCTION("""COMPUTED_VALUE"""),5.0)</f>
        <v>5</v>
      </c>
      <c r="G117" s="42">
        <f>IFERROR(__xludf.DUMMYFUNCTION("""COMPUTED_VALUE"""),12804.0)</f>
        <v>12804</v>
      </c>
      <c r="H117" s="45" t="str">
        <f>IFERROR(__xludf.DUMMYFUNCTION("""COMPUTED_VALUE"""),"43533,6")</f>
        <v>43533,6</v>
      </c>
      <c r="I117" s="42" t="str">
        <f>IFERROR(__xludf.DUMMYFUNCTION("""COMPUTED_VALUE"""),"Xiaomi Mi Wi-Fi")</f>
        <v>Xiaomi Mi Wi-Fi</v>
      </c>
      <c r="J117" s="42">
        <f t="shared" si="1"/>
        <v>43533.6</v>
      </c>
      <c r="K117" s="42">
        <f t="shared" si="2"/>
        <v>12804</v>
      </c>
      <c r="L117" s="42">
        <f t="shared" si="3"/>
        <v>55.0171875</v>
      </c>
      <c r="M117" s="51" t="str">
        <f t="shared" si="4"/>
        <v>B2C</v>
      </c>
      <c r="N117" s="52" t="str">
        <f t="shared" si="5"/>
        <v>50+ ГБ</v>
      </c>
    </row>
    <row r="118" ht="15.75" customHeight="1">
      <c r="A118" s="24"/>
      <c r="B118" s="41" t="s">
        <v>147</v>
      </c>
      <c r="C118" s="50"/>
      <c r="D118" s="42">
        <f>IFERROR(__xludf.DUMMYFUNCTION("SPLIT($B118,""|"")
"),1.512575933E9)</f>
        <v>1512575933</v>
      </c>
      <c r="E118" s="42" t="str">
        <f>IFERROR(__xludf.DUMMYFUNCTION("""COMPUTED_VALUE"""),"Caracas")</f>
        <v>Caracas</v>
      </c>
      <c r="F118" s="42">
        <f>IFERROR(__xludf.DUMMYFUNCTION("""COMPUTED_VALUE"""),5.0)</f>
        <v>5</v>
      </c>
      <c r="G118" s="42">
        <f>IFERROR(__xludf.DUMMYFUNCTION("""COMPUTED_VALUE"""),8221.0)</f>
        <v>8221</v>
      </c>
      <c r="H118" s="45" t="str">
        <f>IFERROR(__xludf.DUMMYFUNCTION("""COMPUTED_VALUE"""),"28773,5")</f>
        <v>28773,5</v>
      </c>
      <c r="I118" s="42" t="str">
        <f>IFERROR(__xludf.DUMMYFUNCTION("""COMPUTED_VALUE"""),"TP-LINK TD")</f>
        <v>TP-LINK TD</v>
      </c>
      <c r="J118" s="42">
        <f t="shared" si="1"/>
        <v>28773.5</v>
      </c>
      <c r="K118" s="42">
        <f t="shared" si="2"/>
        <v>8221</v>
      </c>
      <c r="L118" s="42">
        <f t="shared" si="3"/>
        <v>36.12744141</v>
      </c>
      <c r="M118" s="51" t="str">
        <f t="shared" si="4"/>
        <v>B2C</v>
      </c>
      <c r="N118" s="52" t="str">
        <f t="shared" si="5"/>
        <v>35-40 ГБ</v>
      </c>
    </row>
    <row r="119" ht="15.75" customHeight="1">
      <c r="A119" s="24"/>
      <c r="B119" s="41" t="s">
        <v>148</v>
      </c>
      <c r="C119" s="50"/>
      <c r="D119" s="42">
        <f>IFERROR(__xludf.DUMMYFUNCTION("SPLIT($B119,""|"")
"),1.517394983E9)</f>
        <v>1517394983</v>
      </c>
      <c r="E119" s="42" t="str">
        <f>IFERROR(__xludf.DUMMYFUNCTION("""COMPUTED_VALUE"""),"Maracay")</f>
        <v>Maracay</v>
      </c>
      <c r="F119" s="42">
        <f>IFERROR(__xludf.DUMMYFUNCTION("""COMPUTED_VALUE"""),5.0)</f>
        <v>5</v>
      </c>
      <c r="G119" s="42">
        <f>IFERROR(__xludf.DUMMYFUNCTION("""COMPUTED_VALUE"""),1126.0)</f>
        <v>1126</v>
      </c>
      <c r="H119" s="45" t="str">
        <f>IFERROR(__xludf.DUMMYFUNCTION("""COMPUTED_VALUE"""),"3152,8")</f>
        <v>3152,8</v>
      </c>
      <c r="I119" s="42" t="str">
        <f>IFERROR(__xludf.DUMMYFUNCTION("""COMPUTED_VALUE"""),"TP-LINK Archer")</f>
        <v>TP-LINK Archer</v>
      </c>
      <c r="J119" s="42">
        <f t="shared" si="1"/>
        <v>3152.8</v>
      </c>
      <c r="K119" s="42">
        <f t="shared" si="2"/>
        <v>1126</v>
      </c>
      <c r="L119" s="42">
        <f t="shared" si="3"/>
        <v>4.178515625</v>
      </c>
      <c r="M119" s="51" t="str">
        <f t="shared" si="4"/>
        <v>B2C</v>
      </c>
      <c r="N119" s="52" t="str">
        <f t="shared" si="5"/>
        <v>0-5 ГБ</v>
      </c>
    </row>
    <row r="120" ht="15.75" customHeight="1">
      <c r="A120" s="24"/>
      <c r="B120" s="41" t="s">
        <v>149</v>
      </c>
      <c r="C120" s="50"/>
      <c r="D120" s="42">
        <f>IFERROR(__xludf.DUMMYFUNCTION("SPLIT($B120,""|"")
"),1.516780093E9)</f>
        <v>1516780093</v>
      </c>
      <c r="E120" s="42" t="str">
        <f>IFERROR(__xludf.DUMMYFUNCTION("""COMPUTED_VALUE"""),"Caracas")</f>
        <v>Caracas</v>
      </c>
      <c r="F120" s="42">
        <f>IFERROR(__xludf.DUMMYFUNCTION("""COMPUTED_VALUE"""),5.0)</f>
        <v>5</v>
      </c>
      <c r="G120" s="42">
        <f>IFERROR(__xludf.DUMMYFUNCTION("""COMPUTED_VALUE"""),4117.0)</f>
        <v>4117</v>
      </c>
      <c r="H120" s="45" t="str">
        <f>IFERROR(__xludf.DUMMYFUNCTION("""COMPUTED_VALUE"""),"11115,9")</f>
        <v>11115,9</v>
      </c>
      <c r="I120" s="42" t="str">
        <f>IFERROR(__xludf.DUMMYFUNCTION("""COMPUTED_VALUE"""),"Mercusys AC12G")</f>
        <v>Mercusys AC12G</v>
      </c>
      <c r="J120" s="42">
        <f t="shared" si="1"/>
        <v>11115.9</v>
      </c>
      <c r="K120" s="42">
        <f t="shared" si="2"/>
        <v>4117</v>
      </c>
      <c r="L120" s="42">
        <f t="shared" si="3"/>
        <v>14.87587891</v>
      </c>
      <c r="M120" s="51" t="str">
        <f t="shared" si="4"/>
        <v>B2C</v>
      </c>
      <c r="N120" s="52" t="str">
        <f t="shared" si="5"/>
        <v>10-15 ГБ</v>
      </c>
    </row>
    <row r="121" ht="15.75" customHeight="1">
      <c r="A121" s="24"/>
      <c r="B121" s="41" t="s">
        <v>150</v>
      </c>
      <c r="C121" s="50"/>
      <c r="D121" s="42">
        <f>IFERROR(__xludf.DUMMYFUNCTION("SPLIT($B121,""|"")
"),1.512764145E9)</f>
        <v>1512764145</v>
      </c>
      <c r="E121" s="42" t="str">
        <f>IFERROR(__xludf.DUMMYFUNCTION("""COMPUTED_VALUE"""),"Caracas")</f>
        <v>Caracas</v>
      </c>
      <c r="F121" s="42">
        <f>IFERROR(__xludf.DUMMYFUNCTION("""COMPUTED_VALUE"""),5.0)</f>
        <v>5</v>
      </c>
      <c r="G121" s="42">
        <f>IFERROR(__xludf.DUMMYFUNCTION("""COMPUTED_VALUE"""),17772.0)</f>
        <v>17772</v>
      </c>
      <c r="H121" s="45" t="str">
        <f>IFERROR(__xludf.DUMMYFUNCTION("""COMPUTED_VALUE"""),"47984,4")</f>
        <v>47984,4</v>
      </c>
      <c r="I121" s="42" t="str">
        <f>IFERROR(__xludf.DUMMYFUNCTION("""COMPUTED_VALUE"""),"Xiaomi Mi Wi-Fi")</f>
        <v>Xiaomi Mi Wi-Fi</v>
      </c>
      <c r="J121" s="42">
        <f t="shared" si="1"/>
        <v>47984.4</v>
      </c>
      <c r="K121" s="42">
        <f t="shared" si="2"/>
        <v>17772</v>
      </c>
      <c r="L121" s="42">
        <f t="shared" si="3"/>
        <v>64.21523438</v>
      </c>
      <c r="M121" s="51" t="str">
        <f t="shared" si="4"/>
        <v>B2C</v>
      </c>
      <c r="N121" s="52" t="str">
        <f t="shared" si="5"/>
        <v>50+ ГБ</v>
      </c>
    </row>
    <row r="122" ht="15.75" customHeight="1">
      <c r="A122" s="24"/>
      <c r="B122" s="41" t="s">
        <v>151</v>
      </c>
      <c r="C122" s="50"/>
      <c r="D122" s="42">
        <f>IFERROR(__xludf.DUMMYFUNCTION("SPLIT($B122,""|"")
"),1.516137908E9)</f>
        <v>1516137908</v>
      </c>
      <c r="E122" s="42" t="str">
        <f>IFERROR(__xludf.DUMMYFUNCTION("""COMPUTED_VALUE"""),"Maracay")</f>
        <v>Maracay</v>
      </c>
      <c r="F122" s="42">
        <f>IFERROR(__xludf.DUMMYFUNCTION("""COMPUTED_VALUE"""),5.0)</f>
        <v>5</v>
      </c>
      <c r="G122" s="42">
        <f>IFERROR(__xludf.DUMMYFUNCTION("""COMPUTED_VALUE"""),9212.0)</f>
        <v>9212</v>
      </c>
      <c r="H122" s="45" t="str">
        <f>IFERROR(__xludf.DUMMYFUNCTION("""COMPUTED_VALUE"""),"31320,8")</f>
        <v>31320,8</v>
      </c>
      <c r="I122" s="42" t="str">
        <f>IFERROR(__xludf.DUMMYFUNCTION("""COMPUTED_VALUE"""),"TP-LINK TD")</f>
        <v>TP-LINK TD</v>
      </c>
      <c r="J122" s="42">
        <f t="shared" si="1"/>
        <v>31320.8</v>
      </c>
      <c r="K122" s="42">
        <f t="shared" si="2"/>
        <v>9212</v>
      </c>
      <c r="L122" s="42">
        <f t="shared" si="3"/>
        <v>39.5828125</v>
      </c>
      <c r="M122" s="51" t="str">
        <f t="shared" si="4"/>
        <v>B2C</v>
      </c>
      <c r="N122" s="52" t="str">
        <f t="shared" si="5"/>
        <v>35-40 ГБ</v>
      </c>
    </row>
    <row r="123" ht="15.75" customHeight="1">
      <c r="A123" s="24"/>
      <c r="B123" s="41" t="s">
        <v>152</v>
      </c>
      <c r="C123" s="50"/>
      <c r="D123" s="42">
        <f>IFERROR(__xludf.DUMMYFUNCTION("SPLIT($B123,""|"")
"),1.518192914E9)</f>
        <v>1518192914</v>
      </c>
      <c r="E123" s="42" t="str">
        <f>IFERROR(__xludf.DUMMYFUNCTION("""COMPUTED_VALUE"""),"Caracas")</f>
        <v>Caracas</v>
      </c>
      <c r="F123" s="42">
        <f>IFERROR(__xludf.DUMMYFUNCTION("""COMPUTED_VALUE"""),20.0)</f>
        <v>20</v>
      </c>
      <c r="G123" s="42">
        <f>IFERROR(__xludf.DUMMYFUNCTION("""COMPUTED_VALUE"""),15475.0)</f>
        <v>15475</v>
      </c>
      <c r="H123" s="45" t="str">
        <f>IFERROR(__xludf.DUMMYFUNCTION("""COMPUTED_VALUE"""),"32497,5")</f>
        <v>32497,5</v>
      </c>
      <c r="I123" s="42" t="str">
        <f>IFERROR(__xludf.DUMMYFUNCTION("""COMPUTED_VALUE"""),"TP-LINK Archer")</f>
        <v>TP-LINK Archer</v>
      </c>
      <c r="J123" s="42">
        <f t="shared" si="1"/>
        <v>32497.5</v>
      </c>
      <c r="K123" s="42">
        <f t="shared" si="2"/>
        <v>15475</v>
      </c>
      <c r="L123" s="42">
        <f t="shared" si="3"/>
        <v>46.84814453</v>
      </c>
      <c r="M123" s="51" t="str">
        <f t="shared" si="4"/>
        <v>B2O</v>
      </c>
      <c r="N123" s="52" t="str">
        <f t="shared" si="5"/>
        <v>45-50 ГБ</v>
      </c>
    </row>
    <row r="124" ht="15.75" customHeight="1">
      <c r="A124" s="24"/>
      <c r="B124" s="41" t="s">
        <v>153</v>
      </c>
      <c r="C124" s="50"/>
      <c r="D124" s="42">
        <f>IFERROR(__xludf.DUMMYFUNCTION("SPLIT($B124,""|"")
"),1.511651899E9)</f>
        <v>1511651899</v>
      </c>
      <c r="E124" s="42" t="str">
        <f>IFERROR(__xludf.DUMMYFUNCTION("""COMPUTED_VALUE"""),"Maracay")</f>
        <v>Maracay</v>
      </c>
      <c r="F124" s="42">
        <f>IFERROR(__xludf.DUMMYFUNCTION("""COMPUTED_VALUE"""),5.0)</f>
        <v>5</v>
      </c>
      <c r="G124" s="42">
        <f>IFERROR(__xludf.DUMMYFUNCTION("""COMPUTED_VALUE"""),9252.0)</f>
        <v>9252</v>
      </c>
      <c r="H124" s="45" t="str">
        <f>IFERROR(__xludf.DUMMYFUNCTION("""COMPUTED_VALUE"""),"29606,4")</f>
        <v>29606,4</v>
      </c>
      <c r="I124" s="42" t="str">
        <f>IFERROR(__xludf.DUMMYFUNCTION("""COMPUTED_VALUE"""),"Mercusys AC12G")</f>
        <v>Mercusys AC12G</v>
      </c>
      <c r="J124" s="42">
        <f t="shared" si="1"/>
        <v>29606.4</v>
      </c>
      <c r="K124" s="42">
        <f t="shared" si="2"/>
        <v>9252</v>
      </c>
      <c r="L124" s="42">
        <f t="shared" si="3"/>
        <v>37.94765625</v>
      </c>
      <c r="M124" s="51" t="str">
        <f t="shared" si="4"/>
        <v>B2C</v>
      </c>
      <c r="N124" s="52" t="str">
        <f t="shared" si="5"/>
        <v>35-40 ГБ</v>
      </c>
    </row>
    <row r="125" ht="15.75" customHeight="1">
      <c r="A125" s="24"/>
      <c r="B125" s="41" t="s">
        <v>154</v>
      </c>
      <c r="C125" s="50"/>
      <c r="D125" s="42">
        <f>IFERROR(__xludf.DUMMYFUNCTION("SPLIT($B125,""|"")
"),1.51756018E9)</f>
        <v>1517560180</v>
      </c>
      <c r="E125" s="42" t="str">
        <f>IFERROR(__xludf.DUMMYFUNCTION("""COMPUTED_VALUE"""),"Caracas")</f>
        <v>Caracas</v>
      </c>
      <c r="F125" s="42">
        <f>IFERROR(__xludf.DUMMYFUNCTION("""COMPUTED_VALUE"""),5.0)</f>
        <v>5</v>
      </c>
      <c r="G125" s="42">
        <f>IFERROR(__xludf.DUMMYFUNCTION("""COMPUTED_VALUE"""),19956.0)</f>
        <v>19956</v>
      </c>
      <c r="H125" s="45" t="str">
        <f>IFERROR(__xludf.DUMMYFUNCTION("""COMPUTED_VALUE"""),"41907,6")</f>
        <v>41907,6</v>
      </c>
      <c r="I125" s="42" t="str">
        <f>IFERROR(__xludf.DUMMYFUNCTION("""COMPUTED_VALUE"""),"Xiaomi Mi Wi-Fi")</f>
        <v>Xiaomi Mi Wi-Fi</v>
      </c>
      <c r="J125" s="42">
        <f t="shared" si="1"/>
        <v>41907.6</v>
      </c>
      <c r="K125" s="42">
        <f t="shared" si="2"/>
        <v>19956</v>
      </c>
      <c r="L125" s="42">
        <f t="shared" si="3"/>
        <v>60.41367188</v>
      </c>
      <c r="M125" s="51" t="str">
        <f t="shared" si="4"/>
        <v>B2C</v>
      </c>
      <c r="N125" s="52" t="str">
        <f t="shared" si="5"/>
        <v>50+ ГБ</v>
      </c>
    </row>
    <row r="126" ht="15.75" customHeight="1">
      <c r="A126" s="24"/>
      <c r="B126" s="41" t="s">
        <v>155</v>
      </c>
      <c r="C126" s="50"/>
      <c r="D126" s="42">
        <f>IFERROR(__xludf.DUMMYFUNCTION("SPLIT($B126,""|"")
"),1.514314487E9)</f>
        <v>1514314487</v>
      </c>
      <c r="E126" s="42" t="str">
        <f>IFERROR(__xludf.DUMMYFUNCTION("""COMPUTED_VALUE"""),"Caracas")</f>
        <v>Caracas</v>
      </c>
      <c r="F126" s="42">
        <f>IFERROR(__xludf.DUMMYFUNCTION("""COMPUTED_VALUE"""),15.0)</f>
        <v>15</v>
      </c>
      <c r="G126" s="42">
        <f>IFERROR(__xludf.DUMMYFUNCTION("""COMPUTED_VALUE"""),6993.0)</f>
        <v>6993</v>
      </c>
      <c r="H126" s="45" t="str">
        <f>IFERROR(__xludf.DUMMYFUNCTION("""COMPUTED_VALUE"""),"15384,6")</f>
        <v>15384,6</v>
      </c>
      <c r="I126" s="42" t="str">
        <f>IFERROR(__xludf.DUMMYFUNCTION("""COMPUTED_VALUE"""),"TP-LINK TD")</f>
        <v>TP-LINK TD</v>
      </c>
      <c r="J126" s="42">
        <f t="shared" si="1"/>
        <v>15384.6</v>
      </c>
      <c r="K126" s="42">
        <f t="shared" si="2"/>
        <v>6993</v>
      </c>
      <c r="L126" s="42">
        <f t="shared" si="3"/>
        <v>21.853125</v>
      </c>
      <c r="M126" s="51" t="str">
        <f t="shared" si="4"/>
        <v>VIP</v>
      </c>
      <c r="N126" s="52" t="str">
        <f t="shared" si="5"/>
        <v>20-25 ГБ</v>
      </c>
    </row>
    <row r="127" ht="15.75" customHeight="1">
      <c r="A127" s="24"/>
      <c r="B127" s="41" t="s">
        <v>156</v>
      </c>
      <c r="C127" s="50"/>
      <c r="D127" s="42">
        <f>IFERROR(__xludf.DUMMYFUNCTION("SPLIT($B127,""|"")
"),1.516361666E9)</f>
        <v>1516361666</v>
      </c>
      <c r="E127" s="42" t="str">
        <f>IFERROR(__xludf.DUMMYFUNCTION("""COMPUTED_VALUE"""),"Caracas")</f>
        <v>Caracas</v>
      </c>
      <c r="F127" s="42">
        <f>IFERROR(__xludf.DUMMYFUNCTION("""COMPUTED_VALUE"""),5.0)</f>
        <v>5</v>
      </c>
      <c r="G127" s="42">
        <f>IFERROR(__xludf.DUMMYFUNCTION("""COMPUTED_VALUE"""),17633.0)</f>
        <v>17633</v>
      </c>
      <c r="H127" s="45">
        <f>IFERROR(__xludf.DUMMYFUNCTION("""COMPUTED_VALUE"""),52899.0)</f>
        <v>52899</v>
      </c>
      <c r="I127" s="42" t="str">
        <f>IFERROR(__xludf.DUMMYFUNCTION("""COMPUTED_VALUE"""),"TP-LINK Archer")</f>
        <v>TP-LINK Archer</v>
      </c>
      <c r="J127" s="42">
        <f t="shared" si="1"/>
        <v>52899</v>
      </c>
      <c r="K127" s="42">
        <f t="shared" si="2"/>
        <v>17633</v>
      </c>
      <c r="L127" s="42">
        <f t="shared" si="3"/>
        <v>68.87890625</v>
      </c>
      <c r="M127" s="51" t="str">
        <f t="shared" si="4"/>
        <v>B2C</v>
      </c>
      <c r="N127" s="52" t="str">
        <f t="shared" si="5"/>
        <v>50+ ГБ</v>
      </c>
    </row>
    <row r="128" ht="15.75" customHeight="1">
      <c r="A128" s="24"/>
      <c r="B128" s="41" t="s">
        <v>157</v>
      </c>
      <c r="C128" s="50"/>
      <c r="D128" s="42">
        <f>IFERROR(__xludf.DUMMYFUNCTION("SPLIT($B128,""|"")
"),1.515642074E9)</f>
        <v>1515642074</v>
      </c>
      <c r="E128" s="42" t="str">
        <f>IFERROR(__xludf.DUMMYFUNCTION("""COMPUTED_VALUE"""),"Maracay")</f>
        <v>Maracay</v>
      </c>
      <c r="F128" s="42">
        <f>IFERROR(__xludf.DUMMYFUNCTION("""COMPUTED_VALUE"""),5.0)</f>
        <v>5</v>
      </c>
      <c r="G128" s="42">
        <f>IFERROR(__xludf.DUMMYFUNCTION("""COMPUTED_VALUE"""),8978.0)</f>
        <v>8978</v>
      </c>
      <c r="H128" s="45">
        <f>IFERROR(__xludf.DUMMYFUNCTION("""COMPUTED_VALUE"""),22445.0)</f>
        <v>22445</v>
      </c>
      <c r="I128" s="42" t="str">
        <f>IFERROR(__xludf.DUMMYFUNCTION("""COMPUTED_VALUE"""),"Mercusys AC12G")</f>
        <v>Mercusys AC12G</v>
      </c>
      <c r="J128" s="42">
        <f t="shared" si="1"/>
        <v>22445</v>
      </c>
      <c r="K128" s="42">
        <f t="shared" si="2"/>
        <v>8978</v>
      </c>
      <c r="L128" s="42">
        <f t="shared" si="3"/>
        <v>30.68652344</v>
      </c>
      <c r="M128" s="51" t="str">
        <f t="shared" si="4"/>
        <v>B2C</v>
      </c>
      <c r="N128" s="52" t="str">
        <f t="shared" si="5"/>
        <v>30-35 ГБ</v>
      </c>
    </row>
    <row r="129" ht="15.75" customHeight="1">
      <c r="A129" s="24"/>
      <c r="B129" s="41" t="s">
        <v>158</v>
      </c>
      <c r="C129" s="50"/>
      <c r="D129" s="42">
        <f>IFERROR(__xludf.DUMMYFUNCTION("SPLIT($B129,""|"")
"),1.517490908E9)</f>
        <v>1517490908</v>
      </c>
      <c r="E129" s="42" t="str">
        <f>IFERROR(__xludf.DUMMYFUNCTION("""COMPUTED_VALUE"""),"Caracas")</f>
        <v>Caracas</v>
      </c>
      <c r="F129" s="42">
        <f>IFERROR(__xludf.DUMMYFUNCTION("""COMPUTED_VALUE"""),5.0)</f>
        <v>5</v>
      </c>
      <c r="G129" s="42">
        <f>IFERROR(__xludf.DUMMYFUNCTION("""COMPUTED_VALUE"""),18771.0)</f>
        <v>18771</v>
      </c>
      <c r="H129" s="45" t="str">
        <f>IFERROR(__xludf.DUMMYFUNCTION("""COMPUTED_VALUE"""),"39419,1")</f>
        <v>39419,1</v>
      </c>
      <c r="I129" s="42" t="str">
        <f>IFERROR(__xludf.DUMMYFUNCTION("""COMPUTED_VALUE"""),"Xiaomi Mi Wi-Fi")</f>
        <v>Xiaomi Mi Wi-Fi</v>
      </c>
      <c r="J129" s="42">
        <f t="shared" si="1"/>
        <v>39419.1</v>
      </c>
      <c r="K129" s="42">
        <f t="shared" si="2"/>
        <v>18771</v>
      </c>
      <c r="L129" s="42">
        <f t="shared" si="3"/>
        <v>56.82626953</v>
      </c>
      <c r="M129" s="51" t="str">
        <f t="shared" si="4"/>
        <v>B2C</v>
      </c>
      <c r="N129" s="52" t="str">
        <f t="shared" si="5"/>
        <v>50+ ГБ</v>
      </c>
    </row>
    <row r="130" ht="15.75" customHeight="1">
      <c r="A130" s="24"/>
      <c r="B130" s="41" t="s">
        <v>159</v>
      </c>
      <c r="C130" s="50"/>
      <c r="D130" s="42">
        <f>IFERROR(__xludf.DUMMYFUNCTION("SPLIT($B130,""|"")
"),1.513212739E9)</f>
        <v>1513212739</v>
      </c>
      <c r="E130" s="42" t="str">
        <f>IFERROR(__xludf.DUMMYFUNCTION("""COMPUTED_VALUE"""),"Caracas")</f>
        <v>Caracas</v>
      </c>
      <c r="F130" s="42">
        <f>IFERROR(__xludf.DUMMYFUNCTION("""COMPUTED_VALUE"""),5.0)</f>
        <v>5</v>
      </c>
      <c r="G130" s="42">
        <f>IFERROR(__xludf.DUMMYFUNCTION("""COMPUTED_VALUE"""),17972.0)</f>
        <v>17972</v>
      </c>
      <c r="H130" s="45" t="str">
        <f>IFERROR(__xludf.DUMMYFUNCTION("""COMPUTED_VALUE"""),"39538,4")</f>
        <v>39538,4</v>
      </c>
      <c r="I130" s="42" t="str">
        <f>IFERROR(__xludf.DUMMYFUNCTION("""COMPUTED_VALUE"""),"TP-LINK TD")</f>
        <v>TP-LINK TD</v>
      </c>
      <c r="J130" s="42">
        <f t="shared" si="1"/>
        <v>39538.4</v>
      </c>
      <c r="K130" s="42">
        <f t="shared" si="2"/>
        <v>17972</v>
      </c>
      <c r="L130" s="42">
        <f t="shared" si="3"/>
        <v>56.1625</v>
      </c>
      <c r="M130" s="51" t="str">
        <f t="shared" si="4"/>
        <v>B2C</v>
      </c>
      <c r="N130" s="52" t="str">
        <f t="shared" si="5"/>
        <v>50+ ГБ</v>
      </c>
    </row>
    <row r="131" ht="15.75" customHeight="1">
      <c r="A131" s="24"/>
      <c r="B131" s="41" t="s">
        <v>160</v>
      </c>
      <c r="C131" s="50"/>
      <c r="D131" s="42">
        <f>IFERROR(__xludf.DUMMYFUNCTION("SPLIT($B131,""|"")
"),1.517561938E9)</f>
        <v>1517561938</v>
      </c>
      <c r="E131" s="42" t="str">
        <f>IFERROR(__xludf.DUMMYFUNCTION("""COMPUTED_VALUE"""),"Maracay")</f>
        <v>Maracay</v>
      </c>
      <c r="F131" s="42">
        <f>IFERROR(__xludf.DUMMYFUNCTION("""COMPUTED_VALUE"""),20.0)</f>
        <v>20</v>
      </c>
      <c r="G131" s="42">
        <f>IFERROR(__xludf.DUMMYFUNCTION("""COMPUTED_VALUE"""),9958.0)</f>
        <v>9958</v>
      </c>
      <c r="H131" s="45">
        <f>IFERROR(__xludf.DUMMYFUNCTION("""COMPUTED_VALUE"""),24895.0)</f>
        <v>24895</v>
      </c>
      <c r="I131" s="42" t="str">
        <f>IFERROR(__xludf.DUMMYFUNCTION("""COMPUTED_VALUE"""),"TP-LINK Archer")</f>
        <v>TP-LINK Archer</v>
      </c>
      <c r="J131" s="42">
        <f t="shared" si="1"/>
        <v>24895</v>
      </c>
      <c r="K131" s="42">
        <f t="shared" si="2"/>
        <v>9958</v>
      </c>
      <c r="L131" s="42">
        <f t="shared" si="3"/>
        <v>34.03613281</v>
      </c>
      <c r="M131" s="51" t="str">
        <f t="shared" si="4"/>
        <v>B2O</v>
      </c>
      <c r="N131" s="52" t="str">
        <f t="shared" si="5"/>
        <v>30-35 ГБ</v>
      </c>
    </row>
    <row r="132" ht="15.75" customHeight="1">
      <c r="A132" s="24"/>
      <c r="B132" s="41" t="s">
        <v>161</v>
      </c>
      <c r="C132" s="50"/>
      <c r="D132" s="42">
        <f>IFERROR(__xludf.DUMMYFUNCTION("SPLIT($B132,""|"")
"),1.51487913E9)</f>
        <v>1514879130</v>
      </c>
      <c r="E132" s="42" t="str">
        <f>IFERROR(__xludf.DUMMYFUNCTION("""COMPUTED_VALUE"""),"Caracas")</f>
        <v>Caracas</v>
      </c>
      <c r="F132" s="42">
        <f>IFERROR(__xludf.DUMMYFUNCTION("""COMPUTED_VALUE"""),20.0)</f>
        <v>20</v>
      </c>
      <c r="G132" s="42">
        <f>IFERROR(__xludf.DUMMYFUNCTION("""COMPUTED_VALUE"""),3616.0)</f>
        <v>3616</v>
      </c>
      <c r="H132" s="45" t="str">
        <f>IFERROR(__xludf.DUMMYFUNCTION("""COMPUTED_VALUE"""),"6508,8")</f>
        <v>6508,8</v>
      </c>
      <c r="I132" s="42" t="str">
        <f>IFERROR(__xludf.DUMMYFUNCTION("""COMPUTED_VALUE"""),"Mercusys AC12G")</f>
        <v>Mercusys AC12G</v>
      </c>
      <c r="J132" s="42">
        <f t="shared" si="1"/>
        <v>6508.8</v>
      </c>
      <c r="K132" s="42">
        <f t="shared" si="2"/>
        <v>3616</v>
      </c>
      <c r="L132" s="42">
        <f t="shared" si="3"/>
        <v>9.8875</v>
      </c>
      <c r="M132" s="51" t="str">
        <f t="shared" si="4"/>
        <v>B2O</v>
      </c>
      <c r="N132" s="52" t="str">
        <f t="shared" si="5"/>
        <v>5-10 ГБ</v>
      </c>
    </row>
    <row r="133" ht="15.75" customHeight="1">
      <c r="A133" s="24"/>
      <c r="B133" s="41" t="s">
        <v>162</v>
      </c>
      <c r="C133" s="50"/>
      <c r="D133" s="42">
        <f>IFERROR(__xludf.DUMMYFUNCTION("SPLIT($B133,""|"")
"),1.51513068E9)</f>
        <v>1515130680</v>
      </c>
      <c r="E133" s="42" t="str">
        <f>IFERROR(__xludf.DUMMYFUNCTION("""COMPUTED_VALUE"""),"Caracas")</f>
        <v>Caracas</v>
      </c>
      <c r="F133" s="42">
        <f>IFERROR(__xludf.DUMMYFUNCTION("""COMPUTED_VALUE"""),20.0)</f>
        <v>20</v>
      </c>
      <c r="G133" s="42">
        <f>IFERROR(__xludf.DUMMYFUNCTION("""COMPUTED_VALUE"""),19563.0)</f>
        <v>19563</v>
      </c>
      <c r="H133" s="45" t="str">
        <f>IFERROR(__xludf.DUMMYFUNCTION("""COMPUTED_VALUE"""),"41082,3")</f>
        <v>41082,3</v>
      </c>
      <c r="I133" s="42" t="str">
        <f>IFERROR(__xludf.DUMMYFUNCTION("""COMPUTED_VALUE"""),"Xiaomi Mi Wi-Fi")</f>
        <v>Xiaomi Mi Wi-Fi</v>
      </c>
      <c r="J133" s="42">
        <f t="shared" si="1"/>
        <v>41082.3</v>
      </c>
      <c r="K133" s="42">
        <f t="shared" si="2"/>
        <v>19563</v>
      </c>
      <c r="L133" s="42">
        <f t="shared" si="3"/>
        <v>59.22392578</v>
      </c>
      <c r="M133" s="51" t="str">
        <f t="shared" si="4"/>
        <v>B2O</v>
      </c>
      <c r="N133" s="52" t="str">
        <f t="shared" si="5"/>
        <v>50+ ГБ</v>
      </c>
    </row>
    <row r="134" ht="15.75" customHeight="1">
      <c r="A134" s="24"/>
      <c r="B134" s="41" t="s">
        <v>163</v>
      </c>
      <c r="C134" s="50"/>
      <c r="D134" s="42">
        <f>IFERROR(__xludf.DUMMYFUNCTION("SPLIT($B134,""|"")
"),1.511353045E9)</f>
        <v>1511353045</v>
      </c>
      <c r="E134" s="42" t="str">
        <f>IFERROR(__xludf.DUMMYFUNCTION("""COMPUTED_VALUE"""),"Caracas")</f>
        <v>Caracas</v>
      </c>
      <c r="F134" s="42">
        <f>IFERROR(__xludf.DUMMYFUNCTION("""COMPUTED_VALUE"""),5.0)</f>
        <v>5</v>
      </c>
      <c r="G134" s="42">
        <f>IFERROR(__xludf.DUMMYFUNCTION("""COMPUTED_VALUE"""),16931.0)</f>
        <v>16931</v>
      </c>
      <c r="H134" s="45" t="str">
        <f>IFERROR(__xludf.DUMMYFUNCTION("""COMPUTED_VALUE"""),"45713,7")</f>
        <v>45713,7</v>
      </c>
      <c r="I134" s="42" t="str">
        <f>IFERROR(__xludf.DUMMYFUNCTION("""COMPUTED_VALUE"""),"TP-LINK TD")</f>
        <v>TP-LINK TD</v>
      </c>
      <c r="J134" s="42">
        <f t="shared" si="1"/>
        <v>45713.7</v>
      </c>
      <c r="K134" s="42">
        <f t="shared" si="2"/>
        <v>16931</v>
      </c>
      <c r="L134" s="42">
        <f t="shared" si="3"/>
        <v>61.17646484</v>
      </c>
      <c r="M134" s="51" t="str">
        <f t="shared" si="4"/>
        <v>B2C</v>
      </c>
      <c r="N134" s="52" t="str">
        <f t="shared" si="5"/>
        <v>50+ ГБ</v>
      </c>
    </row>
    <row r="135" ht="15.75" customHeight="1">
      <c r="A135" s="24"/>
      <c r="B135" s="41" t="s">
        <v>164</v>
      </c>
      <c r="C135" s="50"/>
      <c r="D135" s="42">
        <f>IFERROR(__xludf.DUMMYFUNCTION("SPLIT($B135,""|"")
"),1.514247144E9)</f>
        <v>1514247144</v>
      </c>
      <c r="E135" s="42" t="str">
        <f>IFERROR(__xludf.DUMMYFUNCTION("""COMPUTED_VALUE"""),"Maracay")</f>
        <v>Maracay</v>
      </c>
      <c r="F135" s="42">
        <f>IFERROR(__xludf.DUMMYFUNCTION("""COMPUTED_VALUE"""),4.0)</f>
        <v>4</v>
      </c>
      <c r="G135" s="42">
        <f>IFERROR(__xludf.DUMMYFUNCTION("""COMPUTED_VALUE"""),7220.0)</f>
        <v>7220</v>
      </c>
      <c r="H135" s="45">
        <f>IFERROR(__xludf.DUMMYFUNCTION("""COMPUTED_VALUE"""),20216.0)</f>
        <v>20216</v>
      </c>
      <c r="I135" s="42" t="str">
        <f>IFERROR(__xludf.DUMMYFUNCTION("""COMPUTED_VALUE"""),"TP-LINK Archer")</f>
        <v>TP-LINK Archer</v>
      </c>
      <c r="J135" s="42">
        <f t="shared" si="1"/>
        <v>20216</v>
      </c>
      <c r="K135" s="42">
        <f t="shared" si="2"/>
        <v>7220</v>
      </c>
      <c r="L135" s="42">
        <f t="shared" si="3"/>
        <v>26.79296875</v>
      </c>
      <c r="M135" s="51" t="str">
        <f t="shared" si="4"/>
        <v>B2B</v>
      </c>
      <c r="N135" s="52" t="str">
        <f t="shared" si="5"/>
        <v>25-30 ГБ</v>
      </c>
    </row>
    <row r="136" ht="15.75" customHeight="1">
      <c r="A136" s="24"/>
      <c r="B136" s="41" t="s">
        <v>165</v>
      </c>
      <c r="C136" s="50"/>
      <c r="D136" s="42">
        <f>IFERROR(__xludf.DUMMYFUNCTION("SPLIT($B136,""|"")
"),1.511498063E9)</f>
        <v>1511498063</v>
      </c>
      <c r="E136" s="42" t="str">
        <f>IFERROR(__xludf.DUMMYFUNCTION("""COMPUTED_VALUE"""),"Caracas")</f>
        <v>Caracas</v>
      </c>
      <c r="F136" s="42">
        <f>IFERROR(__xludf.DUMMYFUNCTION("""COMPUTED_VALUE"""),5.0)</f>
        <v>5</v>
      </c>
      <c r="G136" s="42">
        <f>IFERROR(__xludf.DUMMYFUNCTION("""COMPUTED_VALUE"""),12883.0)</f>
        <v>12883</v>
      </c>
      <c r="H136" s="45" t="str">
        <f>IFERROR(__xludf.DUMMYFUNCTION("""COMPUTED_VALUE"""),"36072,4")</f>
        <v>36072,4</v>
      </c>
      <c r="I136" s="42" t="str">
        <f>IFERROR(__xludf.DUMMYFUNCTION("""COMPUTED_VALUE"""),"Mercusys AC12G")</f>
        <v>Mercusys AC12G</v>
      </c>
      <c r="J136" s="42">
        <f t="shared" si="1"/>
        <v>36072.4</v>
      </c>
      <c r="K136" s="42">
        <f t="shared" si="2"/>
        <v>12883</v>
      </c>
      <c r="L136" s="42">
        <f t="shared" si="3"/>
        <v>47.80800781</v>
      </c>
      <c r="M136" s="51" t="str">
        <f t="shared" si="4"/>
        <v>B2C</v>
      </c>
      <c r="N136" s="52" t="str">
        <f t="shared" si="5"/>
        <v>45-50 ГБ</v>
      </c>
    </row>
    <row r="137" ht="15.75" customHeight="1">
      <c r="A137" s="24"/>
      <c r="B137" s="41" t="s">
        <v>166</v>
      </c>
      <c r="C137" s="50"/>
      <c r="D137" s="42">
        <f>IFERROR(__xludf.DUMMYFUNCTION("SPLIT($B137,""|"")
"),1.512937606E9)</f>
        <v>1512937606</v>
      </c>
      <c r="E137" s="42" t="str">
        <f>IFERROR(__xludf.DUMMYFUNCTION("""COMPUTED_VALUE"""),"Caracas")</f>
        <v>Caracas</v>
      </c>
      <c r="F137" s="42">
        <f>IFERROR(__xludf.DUMMYFUNCTION("""COMPUTED_VALUE"""),5.0)</f>
        <v>5</v>
      </c>
      <c r="G137" s="42">
        <f>IFERROR(__xludf.DUMMYFUNCTION("""COMPUTED_VALUE"""),12604.0)</f>
        <v>12604</v>
      </c>
      <c r="H137" s="45">
        <f>IFERROR(__xludf.DUMMYFUNCTION("""COMPUTED_VALUE"""),37812.0)</f>
        <v>37812</v>
      </c>
      <c r="I137" s="42" t="str">
        <f>IFERROR(__xludf.DUMMYFUNCTION("""COMPUTED_VALUE"""),"Xiaomi Mi Wi-Fi")</f>
        <v>Xiaomi Mi Wi-Fi</v>
      </c>
      <c r="J137" s="42">
        <f t="shared" si="1"/>
        <v>37812</v>
      </c>
      <c r="K137" s="42">
        <f t="shared" si="2"/>
        <v>12604</v>
      </c>
      <c r="L137" s="42">
        <f t="shared" si="3"/>
        <v>49.234375</v>
      </c>
      <c r="M137" s="51" t="str">
        <f t="shared" si="4"/>
        <v>B2C</v>
      </c>
      <c r="N137" s="52" t="str">
        <f t="shared" si="5"/>
        <v>45-50 ГБ</v>
      </c>
    </row>
    <row r="138" ht="15.75" customHeight="1">
      <c r="A138" s="24"/>
      <c r="B138" s="41" t="s">
        <v>167</v>
      </c>
      <c r="C138" s="50"/>
      <c r="D138" s="42">
        <f>IFERROR(__xludf.DUMMYFUNCTION("SPLIT($B138,""|"")
"),1.515691971E9)</f>
        <v>1515691971</v>
      </c>
      <c r="E138" s="42" t="str">
        <f>IFERROR(__xludf.DUMMYFUNCTION("""COMPUTED_VALUE"""),"Maracay")</f>
        <v>Maracay</v>
      </c>
      <c r="F138" s="42">
        <f>IFERROR(__xludf.DUMMYFUNCTION("""COMPUTED_VALUE"""),5.0)</f>
        <v>5</v>
      </c>
      <c r="G138" s="42">
        <f>IFERROR(__xludf.DUMMYFUNCTION("""COMPUTED_VALUE"""),5314.0)</f>
        <v>5314</v>
      </c>
      <c r="H138" s="45">
        <f>IFERROR(__xludf.DUMMYFUNCTION("""COMPUTED_VALUE"""),13285.0)</f>
        <v>13285</v>
      </c>
      <c r="I138" s="42" t="str">
        <f>IFERROR(__xludf.DUMMYFUNCTION("""COMPUTED_VALUE"""),"TP-LINK TD")</f>
        <v>TP-LINK TD</v>
      </c>
      <c r="J138" s="42">
        <f t="shared" si="1"/>
        <v>13285</v>
      </c>
      <c r="K138" s="42">
        <f t="shared" si="2"/>
        <v>5314</v>
      </c>
      <c r="L138" s="42">
        <f t="shared" si="3"/>
        <v>18.16308594</v>
      </c>
      <c r="M138" s="51" t="str">
        <f t="shared" si="4"/>
        <v>B2C</v>
      </c>
      <c r="N138" s="52" t="str">
        <f t="shared" si="5"/>
        <v>15-20 ГБ</v>
      </c>
    </row>
    <row r="139" ht="15.75" customHeight="1">
      <c r="A139" s="24"/>
      <c r="B139" s="41" t="s">
        <v>168</v>
      </c>
      <c r="C139" s="50"/>
      <c r="D139" s="42">
        <f>IFERROR(__xludf.DUMMYFUNCTION("SPLIT($B139,""|"")
"),1.517508655E9)</f>
        <v>1517508655</v>
      </c>
      <c r="E139" s="42" t="str">
        <f>IFERROR(__xludf.DUMMYFUNCTION("""COMPUTED_VALUE"""),"Caracas")</f>
        <v>Caracas</v>
      </c>
      <c r="F139" s="42">
        <f>IFERROR(__xludf.DUMMYFUNCTION("""COMPUTED_VALUE"""),4.0)</f>
        <v>4</v>
      </c>
      <c r="G139" s="42">
        <f>IFERROR(__xludf.DUMMYFUNCTION("""COMPUTED_VALUE"""),11581.0)</f>
        <v>11581</v>
      </c>
      <c r="H139" s="45" t="str">
        <f>IFERROR(__xludf.DUMMYFUNCTION("""COMPUTED_VALUE"""),"27794,4")</f>
        <v>27794,4</v>
      </c>
      <c r="I139" s="42" t="str">
        <f>IFERROR(__xludf.DUMMYFUNCTION("""COMPUTED_VALUE"""),"TP-LINK Archer")</f>
        <v>TP-LINK Archer</v>
      </c>
      <c r="J139" s="42">
        <f t="shared" si="1"/>
        <v>27794.4</v>
      </c>
      <c r="K139" s="42">
        <f t="shared" si="2"/>
        <v>11581</v>
      </c>
      <c r="L139" s="42">
        <f t="shared" si="3"/>
        <v>38.45253906</v>
      </c>
      <c r="M139" s="51" t="str">
        <f t="shared" si="4"/>
        <v>B2B</v>
      </c>
      <c r="N139" s="52" t="str">
        <f t="shared" si="5"/>
        <v>35-40 ГБ</v>
      </c>
    </row>
    <row r="140" ht="15.75" customHeight="1">
      <c r="A140" s="24"/>
      <c r="B140" s="41" t="s">
        <v>169</v>
      </c>
      <c r="C140" s="50"/>
      <c r="D140" s="42">
        <f>IFERROR(__xludf.DUMMYFUNCTION("SPLIT($B140,""|"")
"),1.516917547E9)</f>
        <v>1516917547</v>
      </c>
      <c r="E140" s="42" t="str">
        <f>IFERROR(__xludf.DUMMYFUNCTION("""COMPUTED_VALUE"""),"Caracas")</f>
        <v>Caracas</v>
      </c>
      <c r="F140" s="42">
        <f>IFERROR(__xludf.DUMMYFUNCTION("""COMPUTED_VALUE"""),5.0)</f>
        <v>5</v>
      </c>
      <c r="G140" s="42">
        <f>IFERROR(__xludf.DUMMYFUNCTION("""COMPUTED_VALUE"""),14127.0)</f>
        <v>14127</v>
      </c>
      <c r="H140" s="45" t="str">
        <f>IFERROR(__xludf.DUMMYFUNCTION("""COMPUTED_VALUE"""),"31079,4")</f>
        <v>31079,4</v>
      </c>
      <c r="I140" s="42" t="str">
        <f>IFERROR(__xludf.DUMMYFUNCTION("""COMPUTED_VALUE"""),"Mercusys AC12G")</f>
        <v>Mercusys AC12G</v>
      </c>
      <c r="J140" s="42">
        <f t="shared" si="1"/>
        <v>31079.4</v>
      </c>
      <c r="K140" s="42">
        <f t="shared" si="2"/>
        <v>14127</v>
      </c>
      <c r="L140" s="42">
        <f t="shared" si="3"/>
        <v>44.146875</v>
      </c>
      <c r="M140" s="51" t="str">
        <f t="shared" si="4"/>
        <v>B2C</v>
      </c>
      <c r="N140" s="52" t="str">
        <f t="shared" si="5"/>
        <v>40-45 ГБ</v>
      </c>
    </row>
    <row r="141" ht="15.75" customHeight="1">
      <c r="A141" s="24"/>
      <c r="B141" s="41" t="s">
        <v>170</v>
      </c>
      <c r="C141" s="50"/>
      <c r="D141" s="42">
        <f>IFERROR(__xludf.DUMMYFUNCTION("SPLIT($B141,""|"")
"),1.512117337E9)</f>
        <v>1512117337</v>
      </c>
      <c r="E141" s="42" t="str">
        <f>IFERROR(__xludf.DUMMYFUNCTION("""COMPUTED_VALUE"""),"Caracas")</f>
        <v>Caracas</v>
      </c>
      <c r="F141" s="42">
        <f>IFERROR(__xludf.DUMMYFUNCTION("""COMPUTED_VALUE"""),5.0)</f>
        <v>5</v>
      </c>
      <c r="G141" s="42">
        <f>IFERROR(__xludf.DUMMYFUNCTION("""COMPUTED_VALUE"""),9956.0)</f>
        <v>9956</v>
      </c>
      <c r="H141" s="45">
        <f>IFERROR(__xludf.DUMMYFUNCTION("""COMPUTED_VALUE"""),34846.0)</f>
        <v>34846</v>
      </c>
      <c r="I141" s="42" t="str">
        <f>IFERROR(__xludf.DUMMYFUNCTION("""COMPUTED_VALUE"""),"Xiaomi Mi Wi-Fi")</f>
        <v>Xiaomi Mi Wi-Fi</v>
      </c>
      <c r="J141" s="42">
        <f t="shared" si="1"/>
        <v>34846</v>
      </c>
      <c r="K141" s="42">
        <f t="shared" si="2"/>
        <v>9956</v>
      </c>
      <c r="L141" s="42">
        <f t="shared" si="3"/>
        <v>43.75195313</v>
      </c>
      <c r="M141" s="51" t="str">
        <f t="shared" si="4"/>
        <v>B2C</v>
      </c>
      <c r="N141" s="52" t="str">
        <f t="shared" si="5"/>
        <v>40-45 ГБ</v>
      </c>
    </row>
    <row r="142" ht="15.75" customHeight="1">
      <c r="A142" s="24"/>
      <c r="B142" s="41" t="s">
        <v>171</v>
      </c>
      <c r="C142" s="50"/>
      <c r="D142" s="42">
        <f>IFERROR(__xludf.DUMMYFUNCTION("SPLIT($B142,""|"")
"),1.513984392E9)</f>
        <v>1513984392</v>
      </c>
      <c r="E142" s="42" t="str">
        <f>IFERROR(__xludf.DUMMYFUNCTION("""COMPUTED_VALUE"""),"Caracas")</f>
        <v>Caracas</v>
      </c>
      <c r="F142" s="42">
        <f>IFERROR(__xludf.DUMMYFUNCTION("""COMPUTED_VALUE"""),5.0)</f>
        <v>5</v>
      </c>
      <c r="G142" s="42">
        <f>IFERROR(__xludf.DUMMYFUNCTION("""COMPUTED_VALUE"""),4901.0)</f>
        <v>4901</v>
      </c>
      <c r="H142" s="45" t="str">
        <f>IFERROR(__xludf.DUMMYFUNCTION("""COMPUTED_VALUE"""),"10782,2")</f>
        <v>10782,2</v>
      </c>
      <c r="I142" s="42" t="str">
        <f>IFERROR(__xludf.DUMMYFUNCTION("""COMPUTED_VALUE"""),"TP-LINK TD")</f>
        <v>TP-LINK TD</v>
      </c>
      <c r="J142" s="42">
        <f t="shared" si="1"/>
        <v>10782.2</v>
      </c>
      <c r="K142" s="42">
        <f t="shared" si="2"/>
        <v>4901</v>
      </c>
      <c r="L142" s="42">
        <f t="shared" si="3"/>
        <v>15.315625</v>
      </c>
      <c r="M142" s="51" t="str">
        <f t="shared" si="4"/>
        <v>B2C</v>
      </c>
      <c r="N142" s="52" t="str">
        <f t="shared" si="5"/>
        <v>15-20 ГБ</v>
      </c>
    </row>
    <row r="143" ht="15.75" customHeight="1">
      <c r="A143" s="24"/>
      <c r="B143" s="41" t="s">
        <v>172</v>
      </c>
      <c r="C143" s="50"/>
      <c r="D143" s="42">
        <f>IFERROR(__xludf.DUMMYFUNCTION("SPLIT($B143,""|"")
"),1.514099842E9)</f>
        <v>1514099842</v>
      </c>
      <c r="E143" s="42" t="str">
        <f>IFERROR(__xludf.DUMMYFUNCTION("""COMPUTED_VALUE"""),"Maracay")</f>
        <v>Maracay</v>
      </c>
      <c r="F143" s="42">
        <f>IFERROR(__xludf.DUMMYFUNCTION("""COMPUTED_VALUE"""),20.0)</f>
        <v>20</v>
      </c>
      <c r="G143" s="42">
        <f>IFERROR(__xludf.DUMMYFUNCTION("""COMPUTED_VALUE"""),4089.0)</f>
        <v>4089</v>
      </c>
      <c r="H143" s="45" t="str">
        <f>IFERROR(__xludf.DUMMYFUNCTION("""COMPUTED_VALUE"""),"6542,4")</f>
        <v>6542,4</v>
      </c>
      <c r="I143" s="42" t="str">
        <f>IFERROR(__xludf.DUMMYFUNCTION("""COMPUTED_VALUE"""),"TP-LINK Archer")</f>
        <v>TP-LINK Archer</v>
      </c>
      <c r="J143" s="42">
        <f t="shared" si="1"/>
        <v>6542.4</v>
      </c>
      <c r="K143" s="42">
        <f t="shared" si="2"/>
        <v>4089</v>
      </c>
      <c r="L143" s="42">
        <f t="shared" si="3"/>
        <v>10.38222656</v>
      </c>
      <c r="M143" s="51" t="str">
        <f t="shared" si="4"/>
        <v>B2O</v>
      </c>
      <c r="N143" s="52" t="str">
        <f t="shared" si="5"/>
        <v>10-15 ГБ</v>
      </c>
    </row>
    <row r="144" ht="15.75" customHeight="1">
      <c r="A144" s="24"/>
      <c r="B144" s="41" t="s">
        <v>173</v>
      </c>
      <c r="C144" s="50"/>
      <c r="D144" s="42">
        <f>IFERROR(__xludf.DUMMYFUNCTION("SPLIT($B144,""|"")
"),1.515071464E9)</f>
        <v>1515071464</v>
      </c>
      <c r="E144" s="42" t="str">
        <f>IFERROR(__xludf.DUMMYFUNCTION("""COMPUTED_VALUE"""),"Maracay")</f>
        <v>Maracay</v>
      </c>
      <c r="F144" s="42">
        <f>IFERROR(__xludf.DUMMYFUNCTION("""COMPUTED_VALUE"""),5.0)</f>
        <v>5</v>
      </c>
      <c r="G144" s="42">
        <f>IFERROR(__xludf.DUMMYFUNCTION("""COMPUTED_VALUE"""),9804.0)</f>
        <v>9804</v>
      </c>
      <c r="H144" s="45" t="str">
        <f>IFERROR(__xludf.DUMMYFUNCTION("""COMPUTED_VALUE"""),"23529,6")</f>
        <v>23529,6</v>
      </c>
      <c r="I144" s="42" t="str">
        <f>IFERROR(__xludf.DUMMYFUNCTION("""COMPUTED_VALUE"""),"Mercusys AC12G")</f>
        <v>Mercusys AC12G</v>
      </c>
      <c r="J144" s="42">
        <f t="shared" si="1"/>
        <v>23529.6</v>
      </c>
      <c r="K144" s="42">
        <f t="shared" si="2"/>
        <v>9804</v>
      </c>
      <c r="L144" s="42">
        <f t="shared" si="3"/>
        <v>32.55234375</v>
      </c>
      <c r="M144" s="51" t="str">
        <f t="shared" si="4"/>
        <v>B2C</v>
      </c>
      <c r="N144" s="52" t="str">
        <f t="shared" si="5"/>
        <v>30-35 ГБ</v>
      </c>
    </row>
    <row r="145" ht="15.75" customHeight="1">
      <c r="A145" s="24"/>
      <c r="B145" s="41" t="s">
        <v>174</v>
      </c>
      <c r="C145" s="50"/>
      <c r="D145" s="42">
        <f>IFERROR(__xludf.DUMMYFUNCTION("SPLIT($B145,""|"")
"),1.516239258E9)</f>
        <v>1516239258</v>
      </c>
      <c r="E145" s="42" t="str">
        <f>IFERROR(__xludf.DUMMYFUNCTION("""COMPUTED_VALUE"""),"Maracay")</f>
        <v>Maracay</v>
      </c>
      <c r="F145" s="42">
        <f>IFERROR(__xludf.DUMMYFUNCTION("""COMPUTED_VALUE"""),20.0)</f>
        <v>20</v>
      </c>
      <c r="G145" s="42">
        <f>IFERROR(__xludf.DUMMYFUNCTION("""COMPUTED_VALUE"""),9962.0)</f>
        <v>9962</v>
      </c>
      <c r="H145" s="45" t="str">
        <f>IFERROR(__xludf.DUMMYFUNCTION("""COMPUTED_VALUE"""),"32874,6")</f>
        <v>32874,6</v>
      </c>
      <c r="I145" s="42" t="str">
        <f>IFERROR(__xludf.DUMMYFUNCTION("""COMPUTED_VALUE"""),"Xiaomi Mi Wi-Fi")</f>
        <v>Xiaomi Mi Wi-Fi</v>
      </c>
      <c r="J145" s="42">
        <f t="shared" si="1"/>
        <v>32874.6</v>
      </c>
      <c r="K145" s="42">
        <f t="shared" si="2"/>
        <v>9962</v>
      </c>
      <c r="L145" s="42">
        <f t="shared" si="3"/>
        <v>41.83261719</v>
      </c>
      <c r="M145" s="51" t="str">
        <f t="shared" si="4"/>
        <v>B2O</v>
      </c>
      <c r="N145" s="52" t="str">
        <f t="shared" si="5"/>
        <v>40-45 ГБ</v>
      </c>
    </row>
    <row r="146" ht="15.75" customHeight="1">
      <c r="A146" s="24"/>
      <c r="B146" s="41" t="s">
        <v>175</v>
      </c>
      <c r="C146" s="50"/>
      <c r="D146" s="42">
        <f>IFERROR(__xludf.DUMMYFUNCTION("SPLIT($B146,""|"")
"),1.518452123E9)</f>
        <v>1518452123</v>
      </c>
      <c r="E146" s="42" t="str">
        <f>IFERROR(__xludf.DUMMYFUNCTION("""COMPUTED_VALUE"""),"Caracas")</f>
        <v>Caracas</v>
      </c>
      <c r="F146" s="42">
        <f>IFERROR(__xludf.DUMMYFUNCTION("""COMPUTED_VALUE"""),4.0)</f>
        <v>4</v>
      </c>
      <c r="G146" s="42">
        <f>IFERROR(__xludf.DUMMYFUNCTION("""COMPUTED_VALUE"""),14934.0)</f>
        <v>14934</v>
      </c>
      <c r="H146" s="45" t="str">
        <f>IFERROR(__xludf.DUMMYFUNCTION("""COMPUTED_VALUE"""),"40321,8")</f>
        <v>40321,8</v>
      </c>
      <c r="I146" s="42" t="str">
        <f>IFERROR(__xludf.DUMMYFUNCTION("""COMPUTED_VALUE"""),"TP-LINK TD")</f>
        <v>TP-LINK TD</v>
      </c>
      <c r="J146" s="42">
        <f t="shared" si="1"/>
        <v>40321.8</v>
      </c>
      <c r="K146" s="42">
        <f t="shared" si="2"/>
        <v>14934</v>
      </c>
      <c r="L146" s="42">
        <f t="shared" si="3"/>
        <v>53.96074219</v>
      </c>
      <c r="M146" s="51" t="str">
        <f t="shared" si="4"/>
        <v>B2B</v>
      </c>
      <c r="N146" s="52" t="str">
        <f t="shared" si="5"/>
        <v>50+ ГБ</v>
      </c>
    </row>
    <row r="147" ht="15.75" customHeight="1">
      <c r="A147" s="24"/>
      <c r="B147" s="41" t="s">
        <v>176</v>
      </c>
      <c r="C147" s="50"/>
      <c r="D147" s="42">
        <f>IFERROR(__xludf.DUMMYFUNCTION("SPLIT($B147,""|"")
"),1.513926174E9)</f>
        <v>1513926174</v>
      </c>
      <c r="E147" s="42" t="str">
        <f>IFERROR(__xludf.DUMMYFUNCTION("""COMPUTED_VALUE"""),"Caracas")</f>
        <v>Caracas</v>
      </c>
      <c r="F147" s="42">
        <f>IFERROR(__xludf.DUMMYFUNCTION("""COMPUTED_VALUE"""),5.0)</f>
        <v>5</v>
      </c>
      <c r="G147" s="42">
        <f>IFERROR(__xludf.DUMMYFUNCTION("""COMPUTED_VALUE"""),17359.0)</f>
        <v>17359</v>
      </c>
      <c r="H147" s="45" t="str">
        <f>IFERROR(__xludf.DUMMYFUNCTION("""COMPUTED_VALUE"""),"59020,6")</f>
        <v>59020,6</v>
      </c>
      <c r="I147" s="42" t="str">
        <f>IFERROR(__xludf.DUMMYFUNCTION("""COMPUTED_VALUE"""),"TP-LINK Archer")</f>
        <v>TP-LINK Archer</v>
      </c>
      <c r="J147" s="42">
        <f t="shared" si="1"/>
        <v>59020.6</v>
      </c>
      <c r="K147" s="42">
        <f t="shared" si="2"/>
        <v>17359</v>
      </c>
      <c r="L147" s="42">
        <f t="shared" si="3"/>
        <v>74.58945313</v>
      </c>
      <c r="M147" s="51" t="str">
        <f t="shared" si="4"/>
        <v>B2C</v>
      </c>
      <c r="N147" s="52" t="str">
        <f t="shared" si="5"/>
        <v>50+ ГБ</v>
      </c>
    </row>
    <row r="148" ht="15.75" customHeight="1">
      <c r="A148" s="24"/>
      <c r="B148" s="41" t="s">
        <v>177</v>
      </c>
      <c r="C148" s="50"/>
      <c r="D148" s="42">
        <f>IFERROR(__xludf.DUMMYFUNCTION("SPLIT($B148,""|"")
"),1.515740018E9)</f>
        <v>1515740018</v>
      </c>
      <c r="E148" s="42" t="str">
        <f>IFERROR(__xludf.DUMMYFUNCTION("""COMPUTED_VALUE"""),"Caracas")</f>
        <v>Caracas</v>
      </c>
      <c r="F148" s="42">
        <f>IFERROR(__xludf.DUMMYFUNCTION("""COMPUTED_VALUE"""),4.0)</f>
        <v>4</v>
      </c>
      <c r="G148" s="42">
        <f>IFERROR(__xludf.DUMMYFUNCTION("""COMPUTED_VALUE"""),6468.0)</f>
        <v>6468</v>
      </c>
      <c r="H148" s="45" t="str">
        <f>IFERROR(__xludf.DUMMYFUNCTION("""COMPUTED_VALUE"""),"13582,8")</f>
        <v>13582,8</v>
      </c>
      <c r="I148" s="42" t="str">
        <f>IFERROR(__xludf.DUMMYFUNCTION("""COMPUTED_VALUE"""),"Mercusys AC12G")</f>
        <v>Mercusys AC12G</v>
      </c>
      <c r="J148" s="42">
        <f t="shared" si="1"/>
        <v>13582.8</v>
      </c>
      <c r="K148" s="42">
        <f t="shared" si="2"/>
        <v>6468</v>
      </c>
      <c r="L148" s="42">
        <f t="shared" si="3"/>
        <v>19.58085938</v>
      </c>
      <c r="M148" s="51" t="str">
        <f t="shared" si="4"/>
        <v>B2B</v>
      </c>
      <c r="N148" s="52" t="str">
        <f t="shared" si="5"/>
        <v>15-20 ГБ</v>
      </c>
    </row>
    <row r="149" ht="15.75" customHeight="1">
      <c r="A149" s="24"/>
      <c r="B149" s="41" t="s">
        <v>178</v>
      </c>
      <c r="C149" s="50"/>
      <c r="D149" s="42">
        <f>IFERROR(__xludf.DUMMYFUNCTION("SPLIT($B149,""|"")
"),1.514032479E9)</f>
        <v>1514032479</v>
      </c>
      <c r="E149" s="42" t="str">
        <f>IFERROR(__xludf.DUMMYFUNCTION("""COMPUTED_VALUE"""),"Maracay")</f>
        <v>Maracay</v>
      </c>
      <c r="F149" s="42">
        <f>IFERROR(__xludf.DUMMYFUNCTION("""COMPUTED_VALUE"""),5.0)</f>
        <v>5</v>
      </c>
      <c r="G149" s="42">
        <f>IFERROR(__xludf.DUMMYFUNCTION("""COMPUTED_VALUE"""),13810.0)</f>
        <v>13810</v>
      </c>
      <c r="H149" s="45">
        <f>IFERROR(__xludf.DUMMYFUNCTION("""COMPUTED_VALUE"""),48335.0)</f>
        <v>48335</v>
      </c>
      <c r="I149" s="42" t="str">
        <f>IFERROR(__xludf.DUMMYFUNCTION("""COMPUTED_VALUE"""),"Xiaomi Mi Wi-Fi")</f>
        <v>Xiaomi Mi Wi-Fi</v>
      </c>
      <c r="J149" s="42">
        <f t="shared" si="1"/>
        <v>48335</v>
      </c>
      <c r="K149" s="42">
        <f t="shared" si="2"/>
        <v>13810</v>
      </c>
      <c r="L149" s="42">
        <f t="shared" si="3"/>
        <v>60.68847656</v>
      </c>
      <c r="M149" s="51" t="str">
        <f t="shared" si="4"/>
        <v>B2C</v>
      </c>
      <c r="N149" s="52" t="str">
        <f t="shared" si="5"/>
        <v>50+ ГБ</v>
      </c>
    </row>
    <row r="150" ht="15.75" customHeight="1">
      <c r="A150" s="24"/>
      <c r="B150" s="41" t="s">
        <v>179</v>
      </c>
      <c r="C150" s="50"/>
      <c r="D150" s="42">
        <f>IFERROR(__xludf.DUMMYFUNCTION("SPLIT($B150,""|"")
"),1.515438147E9)</f>
        <v>1515438147</v>
      </c>
      <c r="E150" s="42" t="str">
        <f>IFERROR(__xludf.DUMMYFUNCTION("""COMPUTED_VALUE"""),"Caracas")</f>
        <v>Caracas</v>
      </c>
      <c r="F150" s="42">
        <f>IFERROR(__xludf.DUMMYFUNCTION("""COMPUTED_VALUE"""),5.0)</f>
        <v>5</v>
      </c>
      <c r="G150" s="42">
        <f>IFERROR(__xludf.DUMMYFUNCTION("""COMPUTED_VALUE"""),16150.0)</f>
        <v>16150</v>
      </c>
      <c r="H150" s="45">
        <f>IFERROR(__xludf.DUMMYFUNCTION("""COMPUTED_VALUE"""),30685.0)</f>
        <v>30685</v>
      </c>
      <c r="I150" s="42" t="str">
        <f>IFERROR(__xludf.DUMMYFUNCTION("""COMPUTED_VALUE"""),"TP-LINK TD")</f>
        <v>TP-LINK TD</v>
      </c>
      <c r="J150" s="42">
        <f t="shared" si="1"/>
        <v>30685</v>
      </c>
      <c r="K150" s="42">
        <f t="shared" si="2"/>
        <v>16150</v>
      </c>
      <c r="L150" s="42">
        <f t="shared" si="3"/>
        <v>45.73730469</v>
      </c>
      <c r="M150" s="51" t="str">
        <f t="shared" si="4"/>
        <v>B2C</v>
      </c>
      <c r="N150" s="52" t="str">
        <f t="shared" si="5"/>
        <v>45-50 ГБ</v>
      </c>
    </row>
    <row r="151" ht="15.75" customHeight="1">
      <c r="A151" s="24"/>
      <c r="B151" s="41" t="s">
        <v>180</v>
      </c>
      <c r="C151" s="50"/>
      <c r="D151" s="42">
        <f>IFERROR(__xludf.DUMMYFUNCTION("SPLIT($B151,""|"")
"),1.51606606E9)</f>
        <v>1516066060</v>
      </c>
      <c r="E151" s="42" t="str">
        <f>IFERROR(__xludf.DUMMYFUNCTION("""COMPUTED_VALUE"""),"Caracas")</f>
        <v>Caracas</v>
      </c>
      <c r="F151" s="42">
        <f>IFERROR(__xludf.DUMMYFUNCTION("""COMPUTED_VALUE"""),5.0)</f>
        <v>5</v>
      </c>
      <c r="G151" s="42">
        <f>IFERROR(__xludf.DUMMYFUNCTION("""COMPUTED_VALUE"""),3819.0)</f>
        <v>3819</v>
      </c>
      <c r="H151" s="45" t="str">
        <f>IFERROR(__xludf.DUMMYFUNCTION("""COMPUTED_VALUE"""),"9547,5")</f>
        <v>9547,5</v>
      </c>
      <c r="I151" s="42" t="str">
        <f>IFERROR(__xludf.DUMMYFUNCTION("""COMPUTED_VALUE"""),"TP-LINK Archer")</f>
        <v>TP-LINK Archer</v>
      </c>
      <c r="J151" s="42">
        <f t="shared" si="1"/>
        <v>9547.5</v>
      </c>
      <c r="K151" s="42">
        <f t="shared" si="2"/>
        <v>3819</v>
      </c>
      <c r="L151" s="42">
        <f t="shared" si="3"/>
        <v>13.05322266</v>
      </c>
      <c r="M151" s="51" t="str">
        <f t="shared" si="4"/>
        <v>B2C</v>
      </c>
      <c r="N151" s="52" t="str">
        <f t="shared" si="5"/>
        <v>10-15 ГБ</v>
      </c>
    </row>
    <row r="152" ht="15.75" customHeight="1">
      <c r="A152" s="24"/>
      <c r="B152" s="41" t="s">
        <v>181</v>
      </c>
      <c r="C152" s="50"/>
      <c r="D152" s="42">
        <f>IFERROR(__xludf.DUMMYFUNCTION("SPLIT($B152,""|"")
"),1.517656149E9)</f>
        <v>1517656149</v>
      </c>
      <c r="E152" s="42" t="str">
        <f>IFERROR(__xludf.DUMMYFUNCTION("""COMPUTED_VALUE"""),"Caracas")</f>
        <v>Caracas</v>
      </c>
      <c r="F152" s="42">
        <f>IFERROR(__xludf.DUMMYFUNCTION("""COMPUTED_VALUE"""),4.0)</f>
        <v>4</v>
      </c>
      <c r="G152" s="42">
        <f>IFERROR(__xludf.DUMMYFUNCTION("""COMPUTED_VALUE"""),17544.0)</f>
        <v>17544</v>
      </c>
      <c r="H152" s="45">
        <f>IFERROR(__xludf.DUMMYFUNCTION("""COMPUTED_VALUE"""),61404.0)</f>
        <v>61404</v>
      </c>
      <c r="I152" s="42" t="str">
        <f>IFERROR(__xludf.DUMMYFUNCTION("""COMPUTED_VALUE"""),"Mercusys AC12G")</f>
        <v>Mercusys AC12G</v>
      </c>
      <c r="J152" s="42">
        <f t="shared" si="1"/>
        <v>61404</v>
      </c>
      <c r="K152" s="42">
        <f t="shared" si="2"/>
        <v>17544</v>
      </c>
      <c r="L152" s="42">
        <f t="shared" si="3"/>
        <v>77.09765625</v>
      </c>
      <c r="M152" s="51" t="str">
        <f t="shared" si="4"/>
        <v>B2B</v>
      </c>
      <c r="N152" s="52" t="str">
        <f t="shared" si="5"/>
        <v>50+ ГБ</v>
      </c>
    </row>
    <row r="153" ht="15.75" customHeight="1">
      <c r="A153" s="24"/>
      <c r="B153" s="41" t="s">
        <v>182</v>
      </c>
      <c r="C153" s="50"/>
      <c r="D153" s="42">
        <f>IFERROR(__xludf.DUMMYFUNCTION("SPLIT($B153,""|"")
"),1.515657294E9)</f>
        <v>1515657294</v>
      </c>
      <c r="E153" s="42" t="str">
        <f>IFERROR(__xludf.DUMMYFUNCTION("""COMPUTED_VALUE"""),"Maracay")</f>
        <v>Maracay</v>
      </c>
      <c r="F153" s="42">
        <f>IFERROR(__xludf.DUMMYFUNCTION("""COMPUTED_VALUE"""),4.0)</f>
        <v>4</v>
      </c>
      <c r="G153" s="42">
        <f>IFERROR(__xludf.DUMMYFUNCTION("""COMPUTED_VALUE"""),8203.0)</f>
        <v>8203</v>
      </c>
      <c r="H153" s="45">
        <f>IFERROR(__xludf.DUMMYFUNCTION("""COMPUTED_VALUE"""),16406.0)</f>
        <v>16406</v>
      </c>
      <c r="I153" s="42" t="str">
        <f>IFERROR(__xludf.DUMMYFUNCTION("""COMPUTED_VALUE"""),"Xiaomi Mi Wi-Fi")</f>
        <v>Xiaomi Mi Wi-Fi</v>
      </c>
      <c r="J153" s="42">
        <f t="shared" si="1"/>
        <v>16406</v>
      </c>
      <c r="K153" s="42">
        <f t="shared" si="2"/>
        <v>8203</v>
      </c>
      <c r="L153" s="42">
        <f t="shared" si="3"/>
        <v>24.03222656</v>
      </c>
      <c r="M153" s="51" t="str">
        <f t="shared" si="4"/>
        <v>B2B</v>
      </c>
      <c r="N153" s="52" t="str">
        <f t="shared" si="5"/>
        <v>20-25 ГБ</v>
      </c>
    </row>
    <row r="154" ht="15.75" customHeight="1">
      <c r="A154" s="24"/>
      <c r="B154" s="41" t="s">
        <v>183</v>
      </c>
      <c r="C154" s="50"/>
      <c r="D154" s="42">
        <f>IFERROR(__xludf.DUMMYFUNCTION("SPLIT($B154,""|"")
"),1.515628813E9)</f>
        <v>1515628813</v>
      </c>
      <c r="E154" s="42" t="str">
        <f>IFERROR(__xludf.DUMMYFUNCTION("""COMPUTED_VALUE"""),"Maracay")</f>
        <v>Maracay</v>
      </c>
      <c r="F154" s="42">
        <f>IFERROR(__xludf.DUMMYFUNCTION("""COMPUTED_VALUE"""),4.0)</f>
        <v>4</v>
      </c>
      <c r="G154" s="42">
        <f>IFERROR(__xludf.DUMMYFUNCTION("""COMPUTED_VALUE"""),8160.0)</f>
        <v>8160</v>
      </c>
      <c r="H154" s="45">
        <f>IFERROR(__xludf.DUMMYFUNCTION("""COMPUTED_VALUE"""),14688.0)</f>
        <v>14688</v>
      </c>
      <c r="I154" s="42" t="str">
        <f>IFERROR(__xludf.DUMMYFUNCTION("""COMPUTED_VALUE"""),"TP-LINK TD")</f>
        <v>TP-LINK TD</v>
      </c>
      <c r="J154" s="42">
        <f t="shared" si="1"/>
        <v>14688</v>
      </c>
      <c r="K154" s="42">
        <f t="shared" si="2"/>
        <v>8160</v>
      </c>
      <c r="L154" s="42">
        <f t="shared" si="3"/>
        <v>22.3125</v>
      </c>
      <c r="M154" s="51" t="str">
        <f t="shared" si="4"/>
        <v>B2B</v>
      </c>
      <c r="N154" s="52" t="str">
        <f t="shared" si="5"/>
        <v>20-25 ГБ</v>
      </c>
    </row>
    <row r="155" ht="15.75" customHeight="1">
      <c r="A155" s="24"/>
      <c r="B155" s="41" t="s">
        <v>184</v>
      </c>
      <c r="C155" s="50"/>
      <c r="D155" s="42">
        <f>IFERROR(__xludf.DUMMYFUNCTION("SPLIT($B155,""|"")
"),1.511489842E9)</f>
        <v>1511489842</v>
      </c>
      <c r="E155" s="42" t="str">
        <f>IFERROR(__xludf.DUMMYFUNCTION("""COMPUTED_VALUE"""),"Caracas")</f>
        <v>Caracas</v>
      </c>
      <c r="F155" s="42">
        <f>IFERROR(__xludf.DUMMYFUNCTION("""COMPUTED_VALUE"""),15.0)</f>
        <v>15</v>
      </c>
      <c r="G155" s="42">
        <f>IFERROR(__xludf.DUMMYFUNCTION("""COMPUTED_VALUE"""),17648.0)</f>
        <v>17648</v>
      </c>
      <c r="H155" s="45">
        <f>IFERROR(__xludf.DUMMYFUNCTION("""COMPUTED_VALUE"""),61768.0)</f>
        <v>61768</v>
      </c>
      <c r="I155" s="42" t="str">
        <f>IFERROR(__xludf.DUMMYFUNCTION("""COMPUTED_VALUE"""),"TP-LINK Archer")</f>
        <v>TP-LINK Archer</v>
      </c>
      <c r="J155" s="42">
        <f t="shared" si="1"/>
        <v>61768</v>
      </c>
      <c r="K155" s="42">
        <f t="shared" si="2"/>
        <v>17648</v>
      </c>
      <c r="L155" s="42">
        <f t="shared" si="3"/>
        <v>77.5546875</v>
      </c>
      <c r="M155" s="51" t="str">
        <f t="shared" si="4"/>
        <v>VIP</v>
      </c>
      <c r="N155" s="52" t="str">
        <f t="shared" si="5"/>
        <v>50+ ГБ</v>
      </c>
    </row>
    <row r="156" ht="15.75" customHeight="1">
      <c r="A156" s="24"/>
      <c r="B156" s="41" t="s">
        <v>185</v>
      </c>
      <c r="C156" s="50"/>
      <c r="D156" s="42">
        <f>IFERROR(__xludf.DUMMYFUNCTION("SPLIT($B156,""|"")
"),1.517781224E9)</f>
        <v>1517781224</v>
      </c>
      <c r="E156" s="42" t="str">
        <f>IFERROR(__xludf.DUMMYFUNCTION("""COMPUTED_VALUE"""),"Caracas")</f>
        <v>Caracas</v>
      </c>
      <c r="F156" s="42">
        <f>IFERROR(__xludf.DUMMYFUNCTION("""COMPUTED_VALUE"""),4.0)</f>
        <v>4</v>
      </c>
      <c r="G156" s="42">
        <f>IFERROR(__xludf.DUMMYFUNCTION("""COMPUTED_VALUE"""),18645.0)</f>
        <v>18645</v>
      </c>
      <c r="H156" s="45" t="str">
        <f>IFERROR(__xludf.DUMMYFUNCTION("""COMPUTED_VALUE"""),"50341,5")</f>
        <v>50341,5</v>
      </c>
      <c r="I156" s="42" t="str">
        <f>IFERROR(__xludf.DUMMYFUNCTION("""COMPUTED_VALUE"""),"Mercusys AC12G")</f>
        <v>Mercusys AC12G</v>
      </c>
      <c r="J156" s="42">
        <f t="shared" si="1"/>
        <v>50341.5</v>
      </c>
      <c r="K156" s="42">
        <f t="shared" si="2"/>
        <v>18645</v>
      </c>
      <c r="L156" s="42">
        <f t="shared" si="3"/>
        <v>67.36962891</v>
      </c>
      <c r="M156" s="51" t="str">
        <f t="shared" si="4"/>
        <v>B2B</v>
      </c>
      <c r="N156" s="52" t="str">
        <f t="shared" si="5"/>
        <v>50+ ГБ</v>
      </c>
    </row>
    <row r="157" ht="15.75" customHeight="1">
      <c r="A157" s="24"/>
      <c r="B157" s="41" t="s">
        <v>186</v>
      </c>
      <c r="C157" s="50"/>
      <c r="D157" s="42">
        <f>IFERROR(__xludf.DUMMYFUNCTION("SPLIT($B157,""|"")
"),1.51825744E9)</f>
        <v>1518257440</v>
      </c>
      <c r="E157" s="42" t="str">
        <f>IFERROR(__xludf.DUMMYFUNCTION("""COMPUTED_VALUE"""),"Caracas")</f>
        <v>Caracas</v>
      </c>
      <c r="F157" s="42">
        <f>IFERROR(__xludf.DUMMYFUNCTION("""COMPUTED_VALUE"""),5.0)</f>
        <v>5</v>
      </c>
      <c r="G157" s="42">
        <f>IFERROR(__xludf.DUMMYFUNCTION("""COMPUTED_VALUE"""),5295.0)</f>
        <v>5295</v>
      </c>
      <c r="H157" s="45">
        <f>IFERROR(__xludf.DUMMYFUNCTION("""COMPUTED_VALUE"""),8472.0)</f>
        <v>8472</v>
      </c>
      <c r="I157" s="42" t="str">
        <f>IFERROR(__xludf.DUMMYFUNCTION("""COMPUTED_VALUE"""),"Xiaomi Mi Wi-Fi")</f>
        <v>Xiaomi Mi Wi-Fi</v>
      </c>
      <c r="J157" s="42">
        <f t="shared" si="1"/>
        <v>8472</v>
      </c>
      <c r="K157" s="42">
        <f t="shared" si="2"/>
        <v>5295</v>
      </c>
      <c r="L157" s="42">
        <f t="shared" si="3"/>
        <v>13.44433594</v>
      </c>
      <c r="M157" s="51" t="str">
        <f t="shared" si="4"/>
        <v>B2C</v>
      </c>
      <c r="N157" s="52" t="str">
        <f t="shared" si="5"/>
        <v>10-15 ГБ</v>
      </c>
    </row>
    <row r="158" ht="15.75" customHeight="1">
      <c r="A158" s="24"/>
      <c r="B158" s="41" t="s">
        <v>187</v>
      </c>
      <c r="C158" s="50"/>
      <c r="D158" s="42">
        <f>IFERROR(__xludf.DUMMYFUNCTION("SPLIT($B158,""|"")
"),1.512158294E9)</f>
        <v>1512158294</v>
      </c>
      <c r="E158" s="42" t="str">
        <f>IFERROR(__xludf.DUMMYFUNCTION("""COMPUTED_VALUE"""),"Maracay")</f>
        <v>Maracay</v>
      </c>
      <c r="F158" s="42">
        <f>IFERROR(__xludf.DUMMYFUNCTION("""COMPUTED_VALUE"""),5.0)</f>
        <v>5</v>
      </c>
      <c r="G158" s="42">
        <f>IFERROR(__xludf.DUMMYFUNCTION("""COMPUTED_VALUE"""),396.0)</f>
        <v>396</v>
      </c>
      <c r="H158" s="45" t="str">
        <f>IFERROR(__xludf.DUMMYFUNCTION("""COMPUTED_VALUE"""),"1306,8")</f>
        <v>1306,8</v>
      </c>
      <c r="I158" s="42" t="str">
        <f>IFERROR(__xludf.DUMMYFUNCTION("""COMPUTED_VALUE"""),"TP-LINK TD")</f>
        <v>TP-LINK TD</v>
      </c>
      <c r="J158" s="42">
        <f t="shared" si="1"/>
        <v>1306.8</v>
      </c>
      <c r="K158" s="42">
        <f t="shared" si="2"/>
        <v>396</v>
      </c>
      <c r="L158" s="42">
        <f t="shared" si="3"/>
        <v>1.662890625</v>
      </c>
      <c r="M158" s="51" t="str">
        <f t="shared" si="4"/>
        <v>B2C</v>
      </c>
      <c r="N158" s="52" t="str">
        <f t="shared" si="5"/>
        <v>0-5 ГБ</v>
      </c>
    </row>
    <row r="159" ht="15.75" customHeight="1">
      <c r="A159" s="24"/>
      <c r="B159" s="41" t="s">
        <v>188</v>
      </c>
      <c r="C159" s="50"/>
      <c r="D159" s="42">
        <f>IFERROR(__xludf.DUMMYFUNCTION("SPLIT($B159,""|"")
"),1.515014139E9)</f>
        <v>1515014139</v>
      </c>
      <c r="E159" s="42" t="str">
        <f>IFERROR(__xludf.DUMMYFUNCTION("""COMPUTED_VALUE"""),"Caracas")</f>
        <v>Caracas</v>
      </c>
      <c r="F159" s="42">
        <f>IFERROR(__xludf.DUMMYFUNCTION("""COMPUTED_VALUE"""),5.0)</f>
        <v>5</v>
      </c>
      <c r="G159" s="42">
        <f>IFERROR(__xludf.DUMMYFUNCTION("""COMPUTED_VALUE"""),18913.0)</f>
        <v>18913</v>
      </c>
      <c r="H159" s="45" t="str">
        <f>IFERROR(__xludf.DUMMYFUNCTION("""COMPUTED_VALUE"""),"34043,4")</f>
        <v>34043,4</v>
      </c>
      <c r="I159" s="42" t="str">
        <f>IFERROR(__xludf.DUMMYFUNCTION("""COMPUTED_VALUE"""),"TP-LINK Archer")</f>
        <v>TP-LINK Archer</v>
      </c>
      <c r="J159" s="42">
        <f t="shared" si="1"/>
        <v>34043.4</v>
      </c>
      <c r="K159" s="42">
        <f t="shared" si="2"/>
        <v>18913</v>
      </c>
      <c r="L159" s="42">
        <f t="shared" si="3"/>
        <v>51.71523438</v>
      </c>
      <c r="M159" s="51" t="str">
        <f t="shared" si="4"/>
        <v>B2C</v>
      </c>
      <c r="N159" s="52" t="str">
        <f t="shared" si="5"/>
        <v>50+ ГБ</v>
      </c>
    </row>
    <row r="160" ht="15.75" customHeight="1">
      <c r="A160" s="24"/>
      <c r="B160" s="41" t="s">
        <v>189</v>
      </c>
      <c r="C160" s="50"/>
      <c r="D160" s="42">
        <f>IFERROR(__xludf.DUMMYFUNCTION("SPLIT($B160,""|"")
"),1.51350986E9)</f>
        <v>1513509860</v>
      </c>
      <c r="E160" s="42" t="str">
        <f>IFERROR(__xludf.DUMMYFUNCTION("""COMPUTED_VALUE"""),"Caracas")</f>
        <v>Caracas</v>
      </c>
      <c r="F160" s="42">
        <f>IFERROR(__xludf.DUMMYFUNCTION("""COMPUTED_VALUE"""),5.0)</f>
        <v>5</v>
      </c>
      <c r="G160" s="42">
        <f>IFERROR(__xludf.DUMMYFUNCTION("""COMPUTED_VALUE"""),19990.0)</f>
        <v>19990</v>
      </c>
      <c r="H160" s="45">
        <f>IFERROR(__xludf.DUMMYFUNCTION("""COMPUTED_VALUE"""),57971.0)</f>
        <v>57971</v>
      </c>
      <c r="I160" s="42" t="str">
        <f>IFERROR(__xludf.DUMMYFUNCTION("""COMPUTED_VALUE"""),"Mercusys AC12G")</f>
        <v>Mercusys AC12G</v>
      </c>
      <c r="J160" s="42">
        <f t="shared" si="1"/>
        <v>57971</v>
      </c>
      <c r="K160" s="42">
        <f t="shared" si="2"/>
        <v>19990</v>
      </c>
      <c r="L160" s="42">
        <f t="shared" si="3"/>
        <v>76.13378906</v>
      </c>
      <c r="M160" s="51" t="str">
        <f t="shared" si="4"/>
        <v>B2C</v>
      </c>
      <c r="N160" s="52" t="str">
        <f t="shared" si="5"/>
        <v>50+ ГБ</v>
      </c>
    </row>
    <row r="161" ht="15.75" customHeight="1">
      <c r="A161" s="24"/>
      <c r="B161" s="41" t="s">
        <v>190</v>
      </c>
      <c r="C161" s="50"/>
      <c r="D161" s="42">
        <f>IFERROR(__xludf.DUMMYFUNCTION("SPLIT($B161,""|"")
"),1.518377203E9)</f>
        <v>1518377203</v>
      </c>
      <c r="E161" s="42" t="str">
        <f>IFERROR(__xludf.DUMMYFUNCTION("""COMPUTED_VALUE"""),"Caracas")</f>
        <v>Caracas</v>
      </c>
      <c r="F161" s="42">
        <f>IFERROR(__xludf.DUMMYFUNCTION("""COMPUTED_VALUE"""),5.0)</f>
        <v>5</v>
      </c>
      <c r="G161" s="42">
        <f>IFERROR(__xludf.DUMMYFUNCTION("""COMPUTED_VALUE"""),20092.0)</f>
        <v>20092</v>
      </c>
      <c r="H161" s="45" t="str">
        <f>IFERROR(__xludf.DUMMYFUNCTION("""COMPUTED_VALUE"""),"34156,4")</f>
        <v>34156,4</v>
      </c>
      <c r="I161" s="42" t="str">
        <f>IFERROR(__xludf.DUMMYFUNCTION("""COMPUTED_VALUE"""),"Xiaomi Mi Wi-Fi")</f>
        <v>Xiaomi Mi Wi-Fi</v>
      </c>
      <c r="J161" s="42">
        <f t="shared" si="1"/>
        <v>34156.4</v>
      </c>
      <c r="K161" s="42">
        <f t="shared" si="2"/>
        <v>20092</v>
      </c>
      <c r="L161" s="42">
        <f t="shared" si="3"/>
        <v>52.97695313</v>
      </c>
      <c r="M161" s="51" t="str">
        <f t="shared" si="4"/>
        <v>B2C</v>
      </c>
      <c r="N161" s="52" t="str">
        <f t="shared" si="5"/>
        <v>50+ ГБ</v>
      </c>
    </row>
    <row r="162" ht="15.75" customHeight="1">
      <c r="A162" s="24"/>
      <c r="B162" s="41" t="s">
        <v>191</v>
      </c>
      <c r="C162" s="50"/>
      <c r="D162" s="42">
        <f>IFERROR(__xludf.DUMMYFUNCTION("SPLIT($B162,""|"")
"),1.518550373E9)</f>
        <v>1518550373</v>
      </c>
      <c r="E162" s="42" t="str">
        <f>IFERROR(__xludf.DUMMYFUNCTION("""COMPUTED_VALUE"""),"Maracay")</f>
        <v>Maracay</v>
      </c>
      <c r="F162" s="42">
        <f>IFERROR(__xludf.DUMMYFUNCTION("""COMPUTED_VALUE"""),20.0)</f>
        <v>20</v>
      </c>
      <c r="G162" s="42">
        <f>IFERROR(__xludf.DUMMYFUNCTION("""COMPUTED_VALUE"""),10534.0)</f>
        <v>10534</v>
      </c>
      <c r="H162" s="45" t="str">
        <f>IFERROR(__xludf.DUMMYFUNCTION("""COMPUTED_VALUE"""),"29495,2")</f>
        <v>29495,2</v>
      </c>
      <c r="I162" s="42" t="str">
        <f>IFERROR(__xludf.DUMMYFUNCTION("""COMPUTED_VALUE"""),"TP-LINK TD")</f>
        <v>TP-LINK TD</v>
      </c>
      <c r="J162" s="42">
        <f t="shared" si="1"/>
        <v>29495.2</v>
      </c>
      <c r="K162" s="42">
        <f t="shared" si="2"/>
        <v>10534</v>
      </c>
      <c r="L162" s="42">
        <f t="shared" si="3"/>
        <v>39.09101563</v>
      </c>
      <c r="M162" s="51" t="str">
        <f t="shared" si="4"/>
        <v>B2O</v>
      </c>
      <c r="N162" s="52" t="str">
        <f t="shared" si="5"/>
        <v>35-40 ГБ</v>
      </c>
    </row>
    <row r="163" ht="15.75" customHeight="1">
      <c r="A163" s="24"/>
      <c r="B163" s="41" t="s">
        <v>192</v>
      </c>
      <c r="C163" s="50"/>
      <c r="D163" s="42">
        <f>IFERROR(__xludf.DUMMYFUNCTION("SPLIT($B163,""|"")
"),1.515879599E9)</f>
        <v>1515879599</v>
      </c>
      <c r="E163" s="42" t="str">
        <f>IFERROR(__xludf.DUMMYFUNCTION("""COMPUTED_VALUE"""),"Caracas")</f>
        <v>Caracas</v>
      </c>
      <c r="F163" s="42">
        <f>IFERROR(__xludf.DUMMYFUNCTION("""COMPUTED_VALUE"""),5.0)</f>
        <v>5</v>
      </c>
      <c r="G163" s="42">
        <f>IFERROR(__xludf.DUMMYFUNCTION("""COMPUTED_VALUE"""),16624.0)</f>
        <v>16624</v>
      </c>
      <c r="H163" s="45" t="str">
        <f>IFERROR(__xludf.DUMMYFUNCTION("""COMPUTED_VALUE"""),"46547,2")</f>
        <v>46547,2</v>
      </c>
      <c r="I163" s="42" t="str">
        <f>IFERROR(__xludf.DUMMYFUNCTION("""COMPUTED_VALUE"""),"TP-LINK Archer")</f>
        <v>TP-LINK Archer</v>
      </c>
      <c r="J163" s="42">
        <f t="shared" si="1"/>
        <v>46547.2</v>
      </c>
      <c r="K163" s="42">
        <f t="shared" si="2"/>
        <v>16624</v>
      </c>
      <c r="L163" s="42">
        <f t="shared" si="3"/>
        <v>61.690625</v>
      </c>
      <c r="M163" s="51" t="str">
        <f t="shared" si="4"/>
        <v>B2C</v>
      </c>
      <c r="N163" s="52" t="str">
        <f t="shared" si="5"/>
        <v>50+ ГБ</v>
      </c>
    </row>
    <row r="164" ht="15.75" customHeight="1">
      <c r="A164" s="24"/>
      <c r="B164" s="41" t="s">
        <v>193</v>
      </c>
      <c r="C164" s="50"/>
      <c r="D164" s="42">
        <f>IFERROR(__xludf.DUMMYFUNCTION("SPLIT($B164,""|"")
"),1.517685304E9)</f>
        <v>1517685304</v>
      </c>
      <c r="E164" s="42" t="str">
        <f>IFERROR(__xludf.DUMMYFUNCTION("""COMPUTED_VALUE"""),"Caracas")</f>
        <v>Caracas</v>
      </c>
      <c r="F164" s="42">
        <f>IFERROR(__xludf.DUMMYFUNCTION("""COMPUTED_VALUE"""),4.0)</f>
        <v>4</v>
      </c>
      <c r="G164" s="42">
        <f>IFERROR(__xludf.DUMMYFUNCTION("""COMPUTED_VALUE"""),1716.0)</f>
        <v>1716</v>
      </c>
      <c r="H164" s="45" t="str">
        <f>IFERROR(__xludf.DUMMYFUNCTION("""COMPUTED_VALUE"""),"4118,4")</f>
        <v>4118,4</v>
      </c>
      <c r="I164" s="42" t="str">
        <f>IFERROR(__xludf.DUMMYFUNCTION("""COMPUTED_VALUE"""),"Mercusys AC12G")</f>
        <v>Mercusys AC12G</v>
      </c>
      <c r="J164" s="42">
        <f t="shared" si="1"/>
        <v>4118.4</v>
      </c>
      <c r="K164" s="42">
        <f t="shared" si="2"/>
        <v>1716</v>
      </c>
      <c r="L164" s="42">
        <f t="shared" si="3"/>
        <v>5.69765625</v>
      </c>
      <c r="M164" s="51" t="str">
        <f t="shared" si="4"/>
        <v>B2B</v>
      </c>
      <c r="N164" s="52" t="str">
        <f t="shared" si="5"/>
        <v>5-10 ГБ</v>
      </c>
    </row>
    <row r="165" ht="15.75" customHeight="1">
      <c r="A165" s="24"/>
      <c r="B165" s="41" t="s">
        <v>194</v>
      </c>
      <c r="C165" s="50"/>
      <c r="D165" s="42">
        <f>IFERROR(__xludf.DUMMYFUNCTION("SPLIT($B165,""|"")
"),1.51348596E9)</f>
        <v>1513485960</v>
      </c>
      <c r="E165" s="42" t="str">
        <f>IFERROR(__xludf.DUMMYFUNCTION("""COMPUTED_VALUE"""),"Caracas")</f>
        <v>Caracas</v>
      </c>
      <c r="F165" s="42">
        <f>IFERROR(__xludf.DUMMYFUNCTION("""COMPUTED_VALUE"""),5.0)</f>
        <v>5</v>
      </c>
      <c r="G165" s="42">
        <f>IFERROR(__xludf.DUMMYFUNCTION("""COMPUTED_VALUE"""),10806.0)</f>
        <v>10806</v>
      </c>
      <c r="H165" s="45" t="str">
        <f>IFERROR(__xludf.DUMMYFUNCTION("""COMPUTED_VALUE"""),"35659,8")</f>
        <v>35659,8</v>
      </c>
      <c r="I165" s="42" t="str">
        <f>IFERROR(__xludf.DUMMYFUNCTION("""COMPUTED_VALUE"""),"Xiaomi Mi Wi-Fi")</f>
        <v>Xiaomi Mi Wi-Fi</v>
      </c>
      <c r="J165" s="42">
        <f t="shared" si="1"/>
        <v>35659.8</v>
      </c>
      <c r="K165" s="42">
        <f t="shared" si="2"/>
        <v>10806</v>
      </c>
      <c r="L165" s="42">
        <f t="shared" si="3"/>
        <v>45.37675781</v>
      </c>
      <c r="M165" s="51" t="str">
        <f t="shared" si="4"/>
        <v>B2C</v>
      </c>
      <c r="N165" s="52" t="str">
        <f t="shared" si="5"/>
        <v>45-50 ГБ</v>
      </c>
    </row>
    <row r="166" ht="15.75" customHeight="1">
      <c r="A166" s="24"/>
      <c r="B166" s="41" t="s">
        <v>195</v>
      </c>
      <c r="C166" s="50"/>
      <c r="D166" s="42">
        <f>IFERROR(__xludf.DUMMYFUNCTION("SPLIT($B166,""|"")
"),1.513495225E9)</f>
        <v>1513495225</v>
      </c>
      <c r="E166" s="42" t="str">
        <f>IFERROR(__xludf.DUMMYFUNCTION("""COMPUTED_VALUE"""),"Caracas")</f>
        <v>Caracas</v>
      </c>
      <c r="F166" s="42">
        <f>IFERROR(__xludf.DUMMYFUNCTION("""COMPUTED_VALUE"""),5.0)</f>
        <v>5</v>
      </c>
      <c r="G166" s="42">
        <f>IFERROR(__xludf.DUMMYFUNCTION("""COMPUTED_VALUE"""),8091.0)</f>
        <v>8091</v>
      </c>
      <c r="H166" s="45" t="str">
        <f>IFERROR(__xludf.DUMMYFUNCTION("""COMPUTED_VALUE"""),"21036,6")</f>
        <v>21036,6</v>
      </c>
      <c r="I166" s="42" t="str">
        <f>IFERROR(__xludf.DUMMYFUNCTION("""COMPUTED_VALUE"""),"TP-LINK TD")</f>
        <v>TP-LINK TD</v>
      </c>
      <c r="J166" s="42">
        <f t="shared" si="1"/>
        <v>21036.6</v>
      </c>
      <c r="K166" s="42">
        <f t="shared" si="2"/>
        <v>8091</v>
      </c>
      <c r="L166" s="42">
        <f t="shared" si="3"/>
        <v>28.44492188</v>
      </c>
      <c r="M166" s="51" t="str">
        <f t="shared" si="4"/>
        <v>B2C</v>
      </c>
      <c r="N166" s="52" t="str">
        <f t="shared" si="5"/>
        <v>25-30 ГБ</v>
      </c>
    </row>
    <row r="167" ht="15.75" customHeight="1">
      <c r="A167" s="24"/>
      <c r="B167" s="41" t="s">
        <v>196</v>
      </c>
      <c r="C167" s="50"/>
      <c r="D167" s="42">
        <f>IFERROR(__xludf.DUMMYFUNCTION("SPLIT($B167,""|"")
"),1.515489166E9)</f>
        <v>1515489166</v>
      </c>
      <c r="E167" s="42" t="str">
        <f>IFERROR(__xludf.DUMMYFUNCTION("""COMPUTED_VALUE"""),"Caracas")</f>
        <v>Caracas</v>
      </c>
      <c r="F167" s="42">
        <f>IFERROR(__xludf.DUMMYFUNCTION("""COMPUTED_VALUE"""),5.0)</f>
        <v>5</v>
      </c>
      <c r="G167" s="42">
        <f>IFERROR(__xludf.DUMMYFUNCTION("""COMPUTED_VALUE"""),7558.0)</f>
        <v>7558</v>
      </c>
      <c r="H167" s="45" t="str">
        <f>IFERROR(__xludf.DUMMYFUNCTION("""COMPUTED_VALUE"""),"12092,8")</f>
        <v>12092,8</v>
      </c>
      <c r="I167" s="42" t="str">
        <f>IFERROR(__xludf.DUMMYFUNCTION("""COMPUTED_VALUE"""),"TP-LINK Archer")</f>
        <v>TP-LINK Archer</v>
      </c>
      <c r="J167" s="42">
        <f t="shared" si="1"/>
        <v>12092.8</v>
      </c>
      <c r="K167" s="42">
        <f t="shared" si="2"/>
        <v>7558</v>
      </c>
      <c r="L167" s="42">
        <f t="shared" si="3"/>
        <v>19.19023438</v>
      </c>
      <c r="M167" s="51" t="str">
        <f t="shared" si="4"/>
        <v>B2C</v>
      </c>
      <c r="N167" s="52" t="str">
        <f t="shared" si="5"/>
        <v>15-20 ГБ</v>
      </c>
    </row>
    <row r="168" ht="15.75" customHeight="1">
      <c r="A168" s="24"/>
      <c r="B168" s="41" t="s">
        <v>197</v>
      </c>
      <c r="C168" s="50"/>
      <c r="D168" s="42">
        <f>IFERROR(__xludf.DUMMYFUNCTION("SPLIT($B168,""|"")
"),1.51726804E9)</f>
        <v>1517268040</v>
      </c>
      <c r="E168" s="42" t="str">
        <f>IFERROR(__xludf.DUMMYFUNCTION("""COMPUTED_VALUE"""),"Maracay")</f>
        <v>Maracay</v>
      </c>
      <c r="F168" s="42">
        <f>IFERROR(__xludf.DUMMYFUNCTION("""COMPUTED_VALUE"""),20.0)</f>
        <v>20</v>
      </c>
      <c r="G168" s="42">
        <f>IFERROR(__xludf.DUMMYFUNCTION("""COMPUTED_VALUE"""),15446.0)</f>
        <v>15446</v>
      </c>
      <c r="H168" s="45" t="str">
        <f>IFERROR(__xludf.DUMMYFUNCTION("""COMPUTED_VALUE"""),"40159,6")</f>
        <v>40159,6</v>
      </c>
      <c r="I168" s="42" t="str">
        <f>IFERROR(__xludf.DUMMYFUNCTION("""COMPUTED_VALUE"""),"Mercusys AC12G")</f>
        <v>Mercusys AC12G</v>
      </c>
      <c r="J168" s="42">
        <f t="shared" si="1"/>
        <v>40159.6</v>
      </c>
      <c r="K168" s="42">
        <f t="shared" si="2"/>
        <v>15446</v>
      </c>
      <c r="L168" s="42">
        <f t="shared" si="3"/>
        <v>54.30234375</v>
      </c>
      <c r="M168" s="51" t="str">
        <f t="shared" si="4"/>
        <v>B2O</v>
      </c>
      <c r="N168" s="52" t="str">
        <f t="shared" si="5"/>
        <v>50+ ГБ</v>
      </c>
    </row>
    <row r="169" ht="15.75" customHeight="1">
      <c r="A169" s="24"/>
      <c r="B169" s="41" t="s">
        <v>198</v>
      </c>
      <c r="C169" s="50"/>
      <c r="D169" s="42">
        <f>IFERROR(__xludf.DUMMYFUNCTION("SPLIT($B169,""|"")
"),1.5138377E9)</f>
        <v>1513837700</v>
      </c>
      <c r="E169" s="42" t="str">
        <f>IFERROR(__xludf.DUMMYFUNCTION("""COMPUTED_VALUE"""),"Caracas")</f>
        <v>Caracas</v>
      </c>
      <c r="F169" s="42">
        <f>IFERROR(__xludf.DUMMYFUNCTION("""COMPUTED_VALUE"""),4.0)</f>
        <v>4</v>
      </c>
      <c r="G169" s="42">
        <f>IFERROR(__xludf.DUMMYFUNCTION("""COMPUTED_VALUE"""),16825.0)</f>
        <v>16825</v>
      </c>
      <c r="H169" s="45">
        <f>IFERROR(__xludf.DUMMYFUNCTION("""COMPUTED_VALUE"""),37015.0)</f>
        <v>37015</v>
      </c>
      <c r="I169" s="42" t="str">
        <f>IFERROR(__xludf.DUMMYFUNCTION("""COMPUTED_VALUE"""),"Xiaomi Mi Wi-Fi")</f>
        <v>Xiaomi Mi Wi-Fi</v>
      </c>
      <c r="J169" s="42">
        <f t="shared" si="1"/>
        <v>37015</v>
      </c>
      <c r="K169" s="42">
        <f t="shared" si="2"/>
        <v>16825</v>
      </c>
      <c r="L169" s="42">
        <f t="shared" si="3"/>
        <v>52.578125</v>
      </c>
      <c r="M169" s="51" t="str">
        <f t="shared" si="4"/>
        <v>B2B</v>
      </c>
      <c r="N169" s="52" t="str">
        <f t="shared" si="5"/>
        <v>50+ ГБ</v>
      </c>
    </row>
    <row r="170" ht="15.75" customHeight="1">
      <c r="A170" s="24"/>
      <c r="B170" s="41" t="s">
        <v>199</v>
      </c>
      <c r="C170" s="50"/>
      <c r="D170" s="42">
        <f>IFERROR(__xludf.DUMMYFUNCTION("SPLIT($B170,""|"")
"),1.517180868E9)</f>
        <v>1517180868</v>
      </c>
      <c r="E170" s="42" t="str">
        <f>IFERROR(__xludf.DUMMYFUNCTION("""COMPUTED_VALUE"""),"Maracay")</f>
        <v>Maracay</v>
      </c>
      <c r="F170" s="42">
        <f>IFERROR(__xludf.DUMMYFUNCTION("""COMPUTED_VALUE"""),5.0)</f>
        <v>5</v>
      </c>
      <c r="G170" s="42">
        <f>IFERROR(__xludf.DUMMYFUNCTION("""COMPUTED_VALUE"""),2418.0)</f>
        <v>2418</v>
      </c>
      <c r="H170" s="45" t="str">
        <f>IFERROR(__xludf.DUMMYFUNCTION("""COMPUTED_VALUE"""),"5319,6")</f>
        <v>5319,6</v>
      </c>
      <c r="I170" s="42" t="str">
        <f>IFERROR(__xludf.DUMMYFUNCTION("""COMPUTED_VALUE"""),"TP-LINK TD")</f>
        <v>TP-LINK TD</v>
      </c>
      <c r="J170" s="42">
        <f t="shared" si="1"/>
        <v>5319.6</v>
      </c>
      <c r="K170" s="42">
        <f t="shared" si="2"/>
        <v>2418</v>
      </c>
      <c r="L170" s="42">
        <f t="shared" si="3"/>
        <v>7.55625</v>
      </c>
      <c r="M170" s="51" t="str">
        <f t="shared" si="4"/>
        <v>B2C</v>
      </c>
      <c r="N170" s="52" t="str">
        <f t="shared" si="5"/>
        <v>5-10 ГБ</v>
      </c>
    </row>
    <row r="171" ht="15.75" customHeight="1">
      <c r="A171" s="24"/>
      <c r="B171" s="41" t="s">
        <v>200</v>
      </c>
      <c r="C171" s="50"/>
      <c r="D171" s="42">
        <f>IFERROR(__xludf.DUMMYFUNCTION("SPLIT($B171,""|"")
"),1.513715451E9)</f>
        <v>1513715451</v>
      </c>
      <c r="E171" s="42" t="str">
        <f>IFERROR(__xludf.DUMMYFUNCTION("""COMPUTED_VALUE"""),"Maracay")</f>
        <v>Maracay</v>
      </c>
      <c r="F171" s="42">
        <f>IFERROR(__xludf.DUMMYFUNCTION("""COMPUTED_VALUE"""),5.0)</f>
        <v>5</v>
      </c>
      <c r="G171" s="42">
        <f>IFERROR(__xludf.DUMMYFUNCTION("""COMPUTED_VALUE"""),7933.0)</f>
        <v>7933</v>
      </c>
      <c r="H171" s="45" t="str">
        <f>IFERROR(__xludf.DUMMYFUNCTION("""COMPUTED_VALUE"""),"26972,2")</f>
        <v>26972,2</v>
      </c>
      <c r="I171" s="42" t="str">
        <f>IFERROR(__xludf.DUMMYFUNCTION("""COMPUTED_VALUE"""),"TP-LINK Archer")</f>
        <v>TP-LINK Archer</v>
      </c>
      <c r="J171" s="42">
        <f t="shared" si="1"/>
        <v>26972.2</v>
      </c>
      <c r="K171" s="42">
        <f t="shared" si="2"/>
        <v>7933</v>
      </c>
      <c r="L171" s="42">
        <f t="shared" si="3"/>
        <v>34.08710938</v>
      </c>
      <c r="M171" s="51" t="str">
        <f t="shared" si="4"/>
        <v>B2C</v>
      </c>
      <c r="N171" s="52" t="str">
        <f t="shared" si="5"/>
        <v>30-35 ГБ</v>
      </c>
    </row>
    <row r="172" ht="15.75" customHeight="1">
      <c r="A172" s="24"/>
      <c r="B172" s="41" t="s">
        <v>201</v>
      </c>
      <c r="C172" s="50"/>
      <c r="D172" s="42">
        <f>IFERROR(__xludf.DUMMYFUNCTION("SPLIT($B172,""|"")
"),1.514706047E9)</f>
        <v>1514706047</v>
      </c>
      <c r="E172" s="42" t="str">
        <f>IFERROR(__xludf.DUMMYFUNCTION("""COMPUTED_VALUE"""),"Maracay")</f>
        <v>Maracay</v>
      </c>
      <c r="F172" s="42">
        <f>IFERROR(__xludf.DUMMYFUNCTION("""COMPUTED_VALUE"""),20.0)</f>
        <v>20</v>
      </c>
      <c r="G172" s="42">
        <f>IFERROR(__xludf.DUMMYFUNCTION("""COMPUTED_VALUE"""),11296.0)</f>
        <v>11296</v>
      </c>
      <c r="H172" s="45">
        <f>IFERROR(__xludf.DUMMYFUNCTION("""COMPUTED_VALUE"""),39536.0)</f>
        <v>39536</v>
      </c>
      <c r="I172" s="42" t="str">
        <f>IFERROR(__xludf.DUMMYFUNCTION("""COMPUTED_VALUE"""),"Mercusys AC12G")</f>
        <v>Mercusys AC12G</v>
      </c>
      <c r="J172" s="42">
        <f t="shared" si="1"/>
        <v>39536</v>
      </c>
      <c r="K172" s="42">
        <f t="shared" si="2"/>
        <v>11296</v>
      </c>
      <c r="L172" s="42">
        <f t="shared" si="3"/>
        <v>49.640625</v>
      </c>
      <c r="M172" s="51" t="str">
        <f t="shared" si="4"/>
        <v>B2O</v>
      </c>
      <c r="N172" s="52" t="str">
        <f t="shared" si="5"/>
        <v>45-50 ГБ</v>
      </c>
    </row>
    <row r="173" ht="15.75" customHeight="1">
      <c r="A173" s="24"/>
      <c r="B173" s="41" t="s">
        <v>202</v>
      </c>
      <c r="C173" s="50"/>
      <c r="D173" s="42">
        <f>IFERROR(__xludf.DUMMYFUNCTION("SPLIT($B173,""|"")
"),1.516393975E9)</f>
        <v>1516393975</v>
      </c>
      <c r="E173" s="42" t="str">
        <f>IFERROR(__xludf.DUMMYFUNCTION("""COMPUTED_VALUE"""),"Caracas")</f>
        <v>Caracas</v>
      </c>
      <c r="F173" s="42">
        <f>IFERROR(__xludf.DUMMYFUNCTION("""COMPUTED_VALUE"""),5.0)</f>
        <v>5</v>
      </c>
      <c r="G173" s="42">
        <f>IFERROR(__xludf.DUMMYFUNCTION("""COMPUTED_VALUE"""),132.0)</f>
        <v>132</v>
      </c>
      <c r="H173" s="45" t="str">
        <f>IFERROR(__xludf.DUMMYFUNCTION("""COMPUTED_VALUE"""),"211,2")</f>
        <v>211,2</v>
      </c>
      <c r="I173" s="42" t="str">
        <f>IFERROR(__xludf.DUMMYFUNCTION("""COMPUTED_VALUE"""),"Xiaomi Mi Wi-Fi")</f>
        <v>Xiaomi Mi Wi-Fi</v>
      </c>
      <c r="J173" s="42">
        <f t="shared" si="1"/>
        <v>211.2</v>
      </c>
      <c r="K173" s="42">
        <f t="shared" si="2"/>
        <v>132</v>
      </c>
      <c r="L173" s="42">
        <f t="shared" si="3"/>
        <v>0.33515625</v>
      </c>
      <c r="M173" s="51" t="str">
        <f t="shared" si="4"/>
        <v>B2C</v>
      </c>
      <c r="N173" s="52" t="str">
        <f t="shared" si="5"/>
        <v>0-5 ГБ</v>
      </c>
    </row>
    <row r="174" ht="15.75" customHeight="1">
      <c r="A174" s="24"/>
      <c r="B174" s="41" t="s">
        <v>203</v>
      </c>
      <c r="C174" s="50"/>
      <c r="D174" s="42">
        <f>IFERROR(__xludf.DUMMYFUNCTION("SPLIT($B174,""|"")
"),1.515071108E9)</f>
        <v>1515071108</v>
      </c>
      <c r="E174" s="42" t="str">
        <f>IFERROR(__xludf.DUMMYFUNCTION("""COMPUTED_VALUE"""),"Caracas")</f>
        <v>Caracas</v>
      </c>
      <c r="F174" s="42">
        <f>IFERROR(__xludf.DUMMYFUNCTION("""COMPUTED_VALUE"""),5.0)</f>
        <v>5</v>
      </c>
      <c r="G174" s="42">
        <f>IFERROR(__xludf.DUMMYFUNCTION("""COMPUTED_VALUE"""),12611.0)</f>
        <v>12611</v>
      </c>
      <c r="H174" s="45" t="str">
        <f>IFERROR(__xludf.DUMMYFUNCTION("""COMPUTED_VALUE"""),"20177,6")</f>
        <v>20177,6</v>
      </c>
      <c r="I174" s="42" t="str">
        <f>IFERROR(__xludf.DUMMYFUNCTION("""COMPUTED_VALUE"""),"TP-LINK TD")</f>
        <v>TP-LINK TD</v>
      </c>
      <c r="J174" s="42">
        <f t="shared" si="1"/>
        <v>20177.6</v>
      </c>
      <c r="K174" s="42">
        <f t="shared" si="2"/>
        <v>12611</v>
      </c>
      <c r="L174" s="42">
        <f t="shared" si="3"/>
        <v>32.02011719</v>
      </c>
      <c r="M174" s="51" t="str">
        <f t="shared" si="4"/>
        <v>B2C</v>
      </c>
      <c r="N174" s="52" t="str">
        <f t="shared" si="5"/>
        <v>30-35 ГБ</v>
      </c>
    </row>
    <row r="175" ht="15.75" customHeight="1">
      <c r="A175" s="24"/>
      <c r="B175" s="41" t="s">
        <v>204</v>
      </c>
      <c r="C175" s="50"/>
      <c r="D175" s="42">
        <f>IFERROR(__xludf.DUMMYFUNCTION("SPLIT($B175,""|"")
"),1.51607129E9)</f>
        <v>1516071290</v>
      </c>
      <c r="E175" s="42" t="str">
        <f>IFERROR(__xludf.DUMMYFUNCTION("""COMPUTED_VALUE"""),"Caracas")</f>
        <v>Caracas</v>
      </c>
      <c r="F175" s="42">
        <f>IFERROR(__xludf.DUMMYFUNCTION("""COMPUTED_VALUE"""),5.0)</f>
        <v>5</v>
      </c>
      <c r="G175" s="42">
        <f>IFERROR(__xludf.DUMMYFUNCTION("""COMPUTED_VALUE"""),4684.0)</f>
        <v>4684</v>
      </c>
      <c r="H175" s="45" t="str">
        <f>IFERROR(__xludf.DUMMYFUNCTION("""COMPUTED_VALUE"""),"7962,8")</f>
        <v>7962,8</v>
      </c>
      <c r="I175" s="42" t="str">
        <f>IFERROR(__xludf.DUMMYFUNCTION("""COMPUTED_VALUE"""),"TP-LINK Archer")</f>
        <v>TP-LINK Archer</v>
      </c>
      <c r="J175" s="42">
        <f t="shared" si="1"/>
        <v>7962.8</v>
      </c>
      <c r="K175" s="42">
        <f t="shared" si="2"/>
        <v>4684</v>
      </c>
      <c r="L175" s="42">
        <f t="shared" si="3"/>
        <v>12.35039063</v>
      </c>
      <c r="M175" s="51" t="str">
        <f t="shared" si="4"/>
        <v>B2C</v>
      </c>
      <c r="N175" s="52" t="str">
        <f t="shared" si="5"/>
        <v>10-15 ГБ</v>
      </c>
    </row>
    <row r="176" ht="15.75" customHeight="1">
      <c r="A176" s="24"/>
      <c r="B176" s="41" t="s">
        <v>205</v>
      </c>
      <c r="C176" s="50"/>
      <c r="D176" s="42">
        <f>IFERROR(__xludf.DUMMYFUNCTION("SPLIT($B176,""|"")
"),1.515791249E9)</f>
        <v>1515791249</v>
      </c>
      <c r="E176" s="42" t="str">
        <f>IFERROR(__xludf.DUMMYFUNCTION("""COMPUTED_VALUE"""),"Caracas")</f>
        <v>Caracas</v>
      </c>
      <c r="F176" s="42">
        <f>IFERROR(__xludf.DUMMYFUNCTION("""COMPUTED_VALUE"""),5.0)</f>
        <v>5</v>
      </c>
      <c r="G176" s="42">
        <f>IFERROR(__xludf.DUMMYFUNCTION("""COMPUTED_VALUE"""),14448.0)</f>
        <v>14448</v>
      </c>
      <c r="H176" s="45" t="str">
        <f>IFERROR(__xludf.DUMMYFUNCTION("""COMPUTED_VALUE"""),"41899,2")</f>
        <v>41899,2</v>
      </c>
      <c r="I176" s="42" t="str">
        <f>IFERROR(__xludf.DUMMYFUNCTION("""COMPUTED_VALUE"""),"Mercusys AC12G")</f>
        <v>Mercusys AC12G</v>
      </c>
      <c r="J176" s="42">
        <f t="shared" si="1"/>
        <v>41899.2</v>
      </c>
      <c r="K176" s="42">
        <f t="shared" si="2"/>
        <v>14448</v>
      </c>
      <c r="L176" s="42">
        <f t="shared" si="3"/>
        <v>55.0265625</v>
      </c>
      <c r="M176" s="51" t="str">
        <f t="shared" si="4"/>
        <v>B2C</v>
      </c>
      <c r="N176" s="52" t="str">
        <f t="shared" si="5"/>
        <v>50+ ГБ</v>
      </c>
    </row>
    <row r="177" ht="15.75" customHeight="1">
      <c r="A177" s="24"/>
      <c r="B177" s="41" t="s">
        <v>206</v>
      </c>
      <c r="C177" s="50"/>
      <c r="D177" s="42">
        <f>IFERROR(__xludf.DUMMYFUNCTION("SPLIT($B177,""|"")
"),1.51681373E9)</f>
        <v>1516813730</v>
      </c>
      <c r="E177" s="42" t="str">
        <f>IFERROR(__xludf.DUMMYFUNCTION("""COMPUTED_VALUE"""),"Caracas")</f>
        <v>Caracas</v>
      </c>
      <c r="F177" s="42">
        <f>IFERROR(__xludf.DUMMYFUNCTION("""COMPUTED_VALUE"""),5.0)</f>
        <v>5</v>
      </c>
      <c r="G177" s="42">
        <f>IFERROR(__xludf.DUMMYFUNCTION("""COMPUTED_VALUE"""),1605.0)</f>
        <v>1605</v>
      </c>
      <c r="H177" s="45">
        <f>IFERROR(__xludf.DUMMYFUNCTION("""COMPUTED_VALUE"""),4173.0)</f>
        <v>4173</v>
      </c>
      <c r="I177" s="42" t="str">
        <f>IFERROR(__xludf.DUMMYFUNCTION("""COMPUTED_VALUE"""),"Xiaomi Mi Wi-Fi")</f>
        <v>Xiaomi Mi Wi-Fi</v>
      </c>
      <c r="J177" s="42">
        <f t="shared" si="1"/>
        <v>4173</v>
      </c>
      <c r="K177" s="42">
        <f t="shared" si="2"/>
        <v>1605</v>
      </c>
      <c r="L177" s="42">
        <f t="shared" si="3"/>
        <v>5.642578125</v>
      </c>
      <c r="M177" s="51" t="str">
        <f t="shared" si="4"/>
        <v>B2C</v>
      </c>
      <c r="N177" s="52" t="str">
        <f t="shared" si="5"/>
        <v>5-10 ГБ</v>
      </c>
    </row>
    <row r="178" ht="15.75" customHeight="1">
      <c r="A178" s="24"/>
      <c r="B178" s="41" t="s">
        <v>207</v>
      </c>
      <c r="C178" s="50"/>
      <c r="D178" s="42">
        <f>IFERROR(__xludf.DUMMYFUNCTION("SPLIT($B178,""|"")
"),1.512641074E9)</f>
        <v>1512641074</v>
      </c>
      <c r="E178" s="42" t="str">
        <f>IFERROR(__xludf.DUMMYFUNCTION("""COMPUTED_VALUE"""),"Caracas")</f>
        <v>Caracas</v>
      </c>
      <c r="F178" s="42">
        <f>IFERROR(__xludf.DUMMYFUNCTION("""COMPUTED_VALUE"""),20.0)</f>
        <v>20</v>
      </c>
      <c r="G178" s="42">
        <f>IFERROR(__xludf.DUMMYFUNCTION("""COMPUTED_VALUE"""),2102.0)</f>
        <v>2102</v>
      </c>
      <c r="H178" s="45" t="str">
        <f>IFERROR(__xludf.DUMMYFUNCTION("""COMPUTED_VALUE"""),"6516,2")</f>
        <v>6516,2</v>
      </c>
      <c r="I178" s="42" t="str">
        <f>IFERROR(__xludf.DUMMYFUNCTION("""COMPUTED_VALUE"""),"TP-LINK TD")</f>
        <v>TP-LINK TD</v>
      </c>
      <c r="J178" s="42">
        <f t="shared" si="1"/>
        <v>6516.2</v>
      </c>
      <c r="K178" s="42">
        <f t="shared" si="2"/>
        <v>2102</v>
      </c>
      <c r="L178" s="42">
        <f t="shared" si="3"/>
        <v>8.416210938</v>
      </c>
      <c r="M178" s="51" t="str">
        <f t="shared" si="4"/>
        <v>B2O</v>
      </c>
      <c r="N178" s="52" t="str">
        <f t="shared" si="5"/>
        <v>5-10 ГБ</v>
      </c>
    </row>
    <row r="179" ht="15.75" customHeight="1">
      <c r="A179" s="24"/>
      <c r="B179" s="41" t="s">
        <v>208</v>
      </c>
      <c r="C179" s="50"/>
      <c r="D179" s="42">
        <f>IFERROR(__xludf.DUMMYFUNCTION("SPLIT($B179,""|"")
"),1.518293162E9)</f>
        <v>1518293162</v>
      </c>
      <c r="E179" s="42" t="str">
        <f>IFERROR(__xludf.DUMMYFUNCTION("""COMPUTED_VALUE"""),"Caracas")</f>
        <v>Caracas</v>
      </c>
      <c r="F179" s="42">
        <f>IFERROR(__xludf.DUMMYFUNCTION("""COMPUTED_VALUE"""),5.0)</f>
        <v>5</v>
      </c>
      <c r="G179" s="42">
        <f>IFERROR(__xludf.DUMMYFUNCTION("""COMPUTED_VALUE"""),1714.0)</f>
        <v>1714</v>
      </c>
      <c r="H179" s="45">
        <f>IFERROR(__xludf.DUMMYFUNCTION("""COMPUTED_VALUE"""),3428.0)</f>
        <v>3428</v>
      </c>
      <c r="I179" s="42" t="str">
        <f>IFERROR(__xludf.DUMMYFUNCTION("""COMPUTED_VALUE"""),"TP-LINK Archer")</f>
        <v>TP-LINK Archer</v>
      </c>
      <c r="J179" s="42">
        <f t="shared" si="1"/>
        <v>3428</v>
      </c>
      <c r="K179" s="42">
        <f t="shared" si="2"/>
        <v>1714</v>
      </c>
      <c r="L179" s="42">
        <f t="shared" si="3"/>
        <v>5.021484375</v>
      </c>
      <c r="M179" s="51" t="str">
        <f t="shared" si="4"/>
        <v>B2C</v>
      </c>
      <c r="N179" s="52" t="str">
        <f t="shared" si="5"/>
        <v>5-10 ГБ</v>
      </c>
    </row>
    <row r="180" ht="15.75" customHeight="1">
      <c r="A180" s="24"/>
      <c r="B180" s="41" t="s">
        <v>209</v>
      </c>
      <c r="C180" s="50"/>
      <c r="D180" s="42">
        <f>IFERROR(__xludf.DUMMYFUNCTION("SPLIT($B180,""|"")
"),1.51632338E9)</f>
        <v>1516323380</v>
      </c>
      <c r="E180" s="42" t="str">
        <f>IFERROR(__xludf.DUMMYFUNCTION("""COMPUTED_VALUE"""),"Caracas")</f>
        <v>Caracas</v>
      </c>
      <c r="F180" s="42">
        <f>IFERROR(__xludf.DUMMYFUNCTION("""COMPUTED_VALUE"""),5.0)</f>
        <v>5</v>
      </c>
      <c r="G180" s="42">
        <f>IFERROR(__xludf.DUMMYFUNCTION("""COMPUTED_VALUE"""),15321.0)</f>
        <v>15321</v>
      </c>
      <c r="H180" s="45" t="str">
        <f>IFERROR(__xludf.DUMMYFUNCTION("""COMPUTED_VALUE"""),"52091,4")</f>
        <v>52091,4</v>
      </c>
      <c r="I180" s="42" t="str">
        <f>IFERROR(__xludf.DUMMYFUNCTION("""COMPUTED_VALUE"""),"Mercusys AC12G")</f>
        <v>Mercusys AC12G</v>
      </c>
      <c r="J180" s="42">
        <f t="shared" si="1"/>
        <v>52091.4</v>
      </c>
      <c r="K180" s="42">
        <f t="shared" si="2"/>
        <v>15321</v>
      </c>
      <c r="L180" s="42">
        <f t="shared" si="3"/>
        <v>65.83242188</v>
      </c>
      <c r="M180" s="51" t="str">
        <f t="shared" si="4"/>
        <v>B2C</v>
      </c>
      <c r="N180" s="52" t="str">
        <f t="shared" si="5"/>
        <v>50+ ГБ</v>
      </c>
    </row>
    <row r="181" ht="15.75" customHeight="1">
      <c r="A181" s="24"/>
      <c r="B181" s="41" t="s">
        <v>210</v>
      </c>
      <c r="C181" s="50"/>
      <c r="D181" s="42">
        <f>IFERROR(__xludf.DUMMYFUNCTION("SPLIT($B181,""|"")
"),1.514913262E9)</f>
        <v>1514913262</v>
      </c>
      <c r="E181" s="42" t="str">
        <f>IFERROR(__xludf.DUMMYFUNCTION("""COMPUTED_VALUE"""),"Maracay")</f>
        <v>Maracay</v>
      </c>
      <c r="F181" s="42">
        <f>IFERROR(__xludf.DUMMYFUNCTION("""COMPUTED_VALUE"""),4.0)</f>
        <v>4</v>
      </c>
      <c r="G181" s="42">
        <f>IFERROR(__xludf.DUMMYFUNCTION("""COMPUTED_VALUE"""),11427.0)</f>
        <v>11427</v>
      </c>
      <c r="H181" s="45" t="str">
        <f>IFERROR(__xludf.DUMMYFUNCTION("""COMPUTED_VALUE"""),"20568,6")</f>
        <v>20568,6</v>
      </c>
      <c r="I181" s="42" t="str">
        <f>IFERROR(__xludf.DUMMYFUNCTION("""COMPUTED_VALUE"""),"Xiaomi Mi Wi-Fi")</f>
        <v>Xiaomi Mi Wi-Fi</v>
      </c>
      <c r="J181" s="42">
        <f t="shared" si="1"/>
        <v>20568.6</v>
      </c>
      <c r="K181" s="42">
        <f t="shared" si="2"/>
        <v>11427</v>
      </c>
      <c r="L181" s="42">
        <f t="shared" si="3"/>
        <v>31.24570313</v>
      </c>
      <c r="M181" s="51" t="str">
        <f t="shared" si="4"/>
        <v>B2B</v>
      </c>
      <c r="N181" s="52" t="str">
        <f t="shared" si="5"/>
        <v>30-35 ГБ</v>
      </c>
    </row>
    <row r="182" ht="15.75" customHeight="1">
      <c r="A182" s="24"/>
      <c r="B182" s="41" t="s">
        <v>211</v>
      </c>
      <c r="C182" s="50"/>
      <c r="D182" s="42">
        <f>IFERROR(__xludf.DUMMYFUNCTION("SPLIT($B182,""|"")
"),1.518394205E9)</f>
        <v>1518394205</v>
      </c>
      <c r="E182" s="42" t="str">
        <f>IFERROR(__xludf.DUMMYFUNCTION("""COMPUTED_VALUE"""),"Caracas")</f>
        <v>Caracas</v>
      </c>
      <c r="F182" s="42">
        <f>IFERROR(__xludf.DUMMYFUNCTION("""COMPUTED_VALUE"""),5.0)</f>
        <v>5</v>
      </c>
      <c r="G182" s="42">
        <f>IFERROR(__xludf.DUMMYFUNCTION("""COMPUTED_VALUE"""),7843.0)</f>
        <v>7843</v>
      </c>
      <c r="H182" s="45" t="str">
        <f>IFERROR(__xludf.DUMMYFUNCTION("""COMPUTED_VALUE"""),"22744,7")</f>
        <v>22744,7</v>
      </c>
      <c r="I182" s="42" t="str">
        <f>IFERROR(__xludf.DUMMYFUNCTION("""COMPUTED_VALUE"""),"TP-LINK TD")</f>
        <v>TP-LINK TD</v>
      </c>
      <c r="J182" s="42">
        <f t="shared" si="1"/>
        <v>22744.7</v>
      </c>
      <c r="K182" s="42">
        <f t="shared" si="2"/>
        <v>7843</v>
      </c>
      <c r="L182" s="42">
        <f t="shared" si="3"/>
        <v>29.87080078</v>
      </c>
      <c r="M182" s="51" t="str">
        <f t="shared" si="4"/>
        <v>B2C</v>
      </c>
      <c r="N182" s="52" t="str">
        <f t="shared" si="5"/>
        <v>25-30 ГБ</v>
      </c>
    </row>
    <row r="183" ht="15.75" customHeight="1">
      <c r="A183" s="24"/>
      <c r="B183" s="41" t="s">
        <v>212</v>
      </c>
      <c r="C183" s="50"/>
      <c r="D183" s="42">
        <f>IFERROR(__xludf.DUMMYFUNCTION("SPLIT($B183,""|"")
"),1.511639515E9)</f>
        <v>1511639515</v>
      </c>
      <c r="E183" s="42" t="str">
        <f>IFERROR(__xludf.DUMMYFUNCTION("""COMPUTED_VALUE"""),"Maracay")</f>
        <v>Maracay</v>
      </c>
      <c r="F183" s="42">
        <f>IFERROR(__xludf.DUMMYFUNCTION("""COMPUTED_VALUE"""),5.0)</f>
        <v>5</v>
      </c>
      <c r="G183" s="42">
        <f>IFERROR(__xludf.DUMMYFUNCTION("""COMPUTED_VALUE"""),6226.0)</f>
        <v>6226</v>
      </c>
      <c r="H183" s="45" t="str">
        <f>IFERROR(__xludf.DUMMYFUNCTION("""COMPUTED_VALUE"""),"14942,4")</f>
        <v>14942,4</v>
      </c>
      <c r="I183" s="42" t="str">
        <f>IFERROR(__xludf.DUMMYFUNCTION("""COMPUTED_VALUE"""),"TP-LINK Archer")</f>
        <v>TP-LINK Archer</v>
      </c>
      <c r="J183" s="42">
        <f t="shared" si="1"/>
        <v>14942.4</v>
      </c>
      <c r="K183" s="42">
        <f t="shared" si="2"/>
        <v>6226</v>
      </c>
      <c r="L183" s="42">
        <f t="shared" si="3"/>
        <v>20.67226563</v>
      </c>
      <c r="M183" s="51" t="str">
        <f t="shared" si="4"/>
        <v>B2C</v>
      </c>
      <c r="N183" s="52" t="str">
        <f t="shared" si="5"/>
        <v>20-25 ГБ</v>
      </c>
    </row>
    <row r="184" ht="15.75" customHeight="1">
      <c r="A184" s="24"/>
      <c r="B184" s="41" t="s">
        <v>213</v>
      </c>
      <c r="C184" s="50"/>
      <c r="D184" s="42">
        <f>IFERROR(__xludf.DUMMYFUNCTION("SPLIT($B184,""|"")
"),1.513649306E9)</f>
        <v>1513649306</v>
      </c>
      <c r="E184" s="42" t="str">
        <f>IFERROR(__xludf.DUMMYFUNCTION("""COMPUTED_VALUE"""),"Maracay")</f>
        <v>Maracay</v>
      </c>
      <c r="F184" s="42">
        <f>IFERROR(__xludf.DUMMYFUNCTION("""COMPUTED_VALUE"""),5.0)</f>
        <v>5</v>
      </c>
      <c r="G184" s="42">
        <f>IFERROR(__xludf.DUMMYFUNCTION("""COMPUTED_VALUE"""),10572.0)</f>
        <v>10572</v>
      </c>
      <c r="H184" s="45">
        <f>IFERROR(__xludf.DUMMYFUNCTION("""COMPUTED_VALUE"""),37002.0)</f>
        <v>37002</v>
      </c>
      <c r="I184" s="42" t="str">
        <f>IFERROR(__xludf.DUMMYFUNCTION("""COMPUTED_VALUE"""),"Mercusys AC12G")</f>
        <v>Mercusys AC12G</v>
      </c>
      <c r="J184" s="42">
        <f t="shared" si="1"/>
        <v>37002</v>
      </c>
      <c r="K184" s="42">
        <f t="shared" si="2"/>
        <v>10572</v>
      </c>
      <c r="L184" s="42">
        <f t="shared" si="3"/>
        <v>46.45898438</v>
      </c>
      <c r="M184" s="51" t="str">
        <f t="shared" si="4"/>
        <v>B2C</v>
      </c>
      <c r="N184" s="52" t="str">
        <f t="shared" si="5"/>
        <v>45-50 ГБ</v>
      </c>
    </row>
    <row r="185" ht="15.75" customHeight="1">
      <c r="A185" s="24"/>
      <c r="B185" s="41" t="s">
        <v>214</v>
      </c>
      <c r="C185" s="50"/>
      <c r="D185" s="42">
        <f>IFERROR(__xludf.DUMMYFUNCTION("SPLIT($B185,""|"")
"),1.512413286E9)</f>
        <v>1512413286</v>
      </c>
      <c r="E185" s="42" t="str">
        <f>IFERROR(__xludf.DUMMYFUNCTION("""COMPUTED_VALUE"""),"Caracas")</f>
        <v>Caracas</v>
      </c>
      <c r="F185" s="42">
        <f>IFERROR(__xludf.DUMMYFUNCTION("""COMPUTED_VALUE"""),5.0)</f>
        <v>5</v>
      </c>
      <c r="G185" s="42">
        <f>IFERROR(__xludf.DUMMYFUNCTION("""COMPUTED_VALUE"""),7230.0)</f>
        <v>7230</v>
      </c>
      <c r="H185" s="45">
        <f>IFERROR(__xludf.DUMMYFUNCTION("""COMPUTED_VALUE"""),20244.0)</f>
        <v>20244</v>
      </c>
      <c r="I185" s="42" t="str">
        <f>IFERROR(__xludf.DUMMYFUNCTION("""COMPUTED_VALUE"""),"Xiaomi Mi Wi-Fi")</f>
        <v>Xiaomi Mi Wi-Fi</v>
      </c>
      <c r="J185" s="42">
        <f t="shared" si="1"/>
        <v>20244</v>
      </c>
      <c r="K185" s="42">
        <f t="shared" si="2"/>
        <v>7230</v>
      </c>
      <c r="L185" s="42">
        <f t="shared" si="3"/>
        <v>26.83007813</v>
      </c>
      <c r="M185" s="51" t="str">
        <f t="shared" si="4"/>
        <v>B2C</v>
      </c>
      <c r="N185" s="52" t="str">
        <f t="shared" si="5"/>
        <v>25-30 ГБ</v>
      </c>
    </row>
    <row r="186" ht="15.75" customHeight="1">
      <c r="A186" s="24"/>
      <c r="B186" s="41" t="s">
        <v>215</v>
      </c>
      <c r="C186" s="50"/>
      <c r="D186" s="42">
        <f>IFERROR(__xludf.DUMMYFUNCTION("SPLIT($B186,""|"")
"),1.514740632E9)</f>
        <v>1514740632</v>
      </c>
      <c r="E186" s="42" t="str">
        <f>IFERROR(__xludf.DUMMYFUNCTION("""COMPUTED_VALUE"""),"Caracas")</f>
        <v>Caracas</v>
      </c>
      <c r="F186" s="42">
        <f>IFERROR(__xludf.DUMMYFUNCTION("""COMPUTED_VALUE"""),5.0)</f>
        <v>5</v>
      </c>
      <c r="G186" s="42">
        <f>IFERROR(__xludf.DUMMYFUNCTION("""COMPUTED_VALUE"""),10791.0)</f>
        <v>10791</v>
      </c>
      <c r="H186" s="45" t="str">
        <f>IFERROR(__xludf.DUMMYFUNCTION("""COMPUTED_VALUE"""),"23740,2")</f>
        <v>23740,2</v>
      </c>
      <c r="I186" s="42" t="str">
        <f>IFERROR(__xludf.DUMMYFUNCTION("""COMPUTED_VALUE"""),"TP-LINK TD")</f>
        <v>TP-LINK TD</v>
      </c>
      <c r="J186" s="42">
        <f t="shared" si="1"/>
        <v>23740.2</v>
      </c>
      <c r="K186" s="42">
        <f t="shared" si="2"/>
        <v>10791</v>
      </c>
      <c r="L186" s="42">
        <f t="shared" si="3"/>
        <v>33.721875</v>
      </c>
      <c r="M186" s="51" t="str">
        <f t="shared" si="4"/>
        <v>B2C</v>
      </c>
      <c r="N186" s="52" t="str">
        <f t="shared" si="5"/>
        <v>30-35 ГБ</v>
      </c>
    </row>
    <row r="187" ht="15.75" customHeight="1">
      <c r="A187" s="24"/>
      <c r="B187" s="41" t="s">
        <v>216</v>
      </c>
      <c r="C187" s="50"/>
      <c r="D187" s="42">
        <f>IFERROR(__xludf.DUMMYFUNCTION("SPLIT($B187,""|"")
"),1.516678279E9)</f>
        <v>1516678279</v>
      </c>
      <c r="E187" s="42" t="str">
        <f>IFERROR(__xludf.DUMMYFUNCTION("""COMPUTED_VALUE"""),"Maracay")</f>
        <v>Maracay</v>
      </c>
      <c r="F187" s="42">
        <f>IFERROR(__xludf.DUMMYFUNCTION("""COMPUTED_VALUE"""),5.0)</f>
        <v>5</v>
      </c>
      <c r="G187" s="42">
        <f>IFERROR(__xludf.DUMMYFUNCTION("""COMPUTED_VALUE"""),8059.0)</f>
        <v>8059</v>
      </c>
      <c r="H187" s="45">
        <f>IFERROR(__xludf.DUMMYFUNCTION("""COMPUTED_VALUE"""),16118.0)</f>
        <v>16118</v>
      </c>
      <c r="I187" s="42" t="str">
        <f>IFERROR(__xludf.DUMMYFUNCTION("""COMPUTED_VALUE"""),"TP-LINK Archer")</f>
        <v>TP-LINK Archer</v>
      </c>
      <c r="J187" s="42">
        <f t="shared" si="1"/>
        <v>16118</v>
      </c>
      <c r="K187" s="42">
        <f t="shared" si="2"/>
        <v>8059</v>
      </c>
      <c r="L187" s="42">
        <f t="shared" si="3"/>
        <v>23.61035156</v>
      </c>
      <c r="M187" s="51" t="str">
        <f t="shared" si="4"/>
        <v>B2C</v>
      </c>
      <c r="N187" s="52" t="str">
        <f t="shared" si="5"/>
        <v>20-25 ГБ</v>
      </c>
    </row>
    <row r="188" ht="15.75" customHeight="1">
      <c r="A188" s="24"/>
      <c r="B188" s="41" t="s">
        <v>217</v>
      </c>
      <c r="C188" s="50"/>
      <c r="D188" s="42">
        <f>IFERROR(__xludf.DUMMYFUNCTION("SPLIT($B188,""|"")
"),1.513938604E9)</f>
        <v>1513938604</v>
      </c>
      <c r="E188" s="42" t="str">
        <f>IFERROR(__xludf.DUMMYFUNCTION("""COMPUTED_VALUE"""),"Caracas")</f>
        <v>Caracas</v>
      </c>
      <c r="F188" s="42">
        <f>IFERROR(__xludf.DUMMYFUNCTION("""COMPUTED_VALUE"""),5.0)</f>
        <v>5</v>
      </c>
      <c r="G188" s="42">
        <f>IFERROR(__xludf.DUMMYFUNCTION("""COMPUTED_VALUE"""),3335.0)</f>
        <v>3335</v>
      </c>
      <c r="H188" s="45">
        <f>IFERROR(__xludf.DUMMYFUNCTION("""COMPUTED_VALUE"""),9338.0)</f>
        <v>9338</v>
      </c>
      <c r="I188" s="42" t="str">
        <f>IFERROR(__xludf.DUMMYFUNCTION("""COMPUTED_VALUE"""),"Mercusys AC12G")</f>
        <v>Mercusys AC12G</v>
      </c>
      <c r="J188" s="42">
        <f t="shared" si="1"/>
        <v>9338</v>
      </c>
      <c r="K188" s="42">
        <f t="shared" si="2"/>
        <v>3335</v>
      </c>
      <c r="L188" s="42">
        <f t="shared" si="3"/>
        <v>12.37597656</v>
      </c>
      <c r="M188" s="51" t="str">
        <f t="shared" si="4"/>
        <v>B2C</v>
      </c>
      <c r="N188" s="52" t="str">
        <f t="shared" si="5"/>
        <v>10-15 ГБ</v>
      </c>
    </row>
    <row r="189" ht="15.75" customHeight="1">
      <c r="A189" s="24"/>
      <c r="B189" s="41" t="s">
        <v>218</v>
      </c>
      <c r="C189" s="50"/>
      <c r="D189" s="42">
        <f>IFERROR(__xludf.DUMMYFUNCTION("SPLIT($B189,""|"")
"),1.51163674E9)</f>
        <v>1511636740</v>
      </c>
      <c r="E189" s="42" t="str">
        <f>IFERROR(__xludf.DUMMYFUNCTION("""COMPUTED_VALUE"""),"Caracas")</f>
        <v>Caracas</v>
      </c>
      <c r="F189" s="42">
        <f>IFERROR(__xludf.DUMMYFUNCTION("""COMPUTED_VALUE"""),4.0)</f>
        <v>4</v>
      </c>
      <c r="G189" s="42">
        <f>IFERROR(__xludf.DUMMYFUNCTION("""COMPUTED_VALUE"""),18606.0)</f>
        <v>18606</v>
      </c>
      <c r="H189" s="45" t="str">
        <f>IFERROR(__xludf.DUMMYFUNCTION("""COMPUTED_VALUE"""),"33490,8")</f>
        <v>33490,8</v>
      </c>
      <c r="I189" s="42" t="str">
        <f>IFERROR(__xludf.DUMMYFUNCTION("""COMPUTED_VALUE"""),"Xiaomi Mi Wi-Fi")</f>
        <v>Xiaomi Mi Wi-Fi</v>
      </c>
      <c r="J189" s="42">
        <f t="shared" si="1"/>
        <v>33490.8</v>
      </c>
      <c r="K189" s="42">
        <f t="shared" si="2"/>
        <v>18606</v>
      </c>
      <c r="L189" s="42">
        <f t="shared" si="3"/>
        <v>50.87578125</v>
      </c>
      <c r="M189" s="51" t="str">
        <f t="shared" si="4"/>
        <v>B2B</v>
      </c>
      <c r="N189" s="52" t="str">
        <f t="shared" si="5"/>
        <v>50+ ГБ</v>
      </c>
    </row>
    <row r="190" ht="15.75" customHeight="1">
      <c r="A190" s="24"/>
      <c r="B190" s="41" t="s">
        <v>219</v>
      </c>
      <c r="C190" s="50"/>
      <c r="D190" s="42">
        <f>IFERROR(__xludf.DUMMYFUNCTION("SPLIT($B190,""|"")
"),1.514453475E9)</f>
        <v>1514453475</v>
      </c>
      <c r="E190" s="42" t="str">
        <f>IFERROR(__xludf.DUMMYFUNCTION("""COMPUTED_VALUE"""),"Caracas")</f>
        <v>Caracas</v>
      </c>
      <c r="F190" s="42">
        <f>IFERROR(__xludf.DUMMYFUNCTION("""COMPUTED_VALUE"""),4.0)</f>
        <v>4</v>
      </c>
      <c r="G190" s="42">
        <f>IFERROR(__xludf.DUMMYFUNCTION("""COMPUTED_VALUE"""),10944.0)</f>
        <v>10944</v>
      </c>
      <c r="H190" s="45" t="str">
        <f>IFERROR(__xludf.DUMMYFUNCTION("""COMPUTED_VALUE"""),"36115,2")</f>
        <v>36115,2</v>
      </c>
      <c r="I190" s="42" t="str">
        <f>IFERROR(__xludf.DUMMYFUNCTION("""COMPUTED_VALUE"""),"TP-LINK TD")</f>
        <v>TP-LINK TD</v>
      </c>
      <c r="J190" s="42">
        <f t="shared" si="1"/>
        <v>36115.2</v>
      </c>
      <c r="K190" s="42">
        <f t="shared" si="2"/>
        <v>10944</v>
      </c>
      <c r="L190" s="42">
        <f t="shared" si="3"/>
        <v>45.95625</v>
      </c>
      <c r="M190" s="51" t="str">
        <f t="shared" si="4"/>
        <v>B2B</v>
      </c>
      <c r="N190" s="52" t="str">
        <f t="shared" si="5"/>
        <v>45-50 ГБ</v>
      </c>
    </row>
    <row r="191" ht="15.75" customHeight="1">
      <c r="A191" s="24"/>
      <c r="B191" s="41" t="s">
        <v>220</v>
      </c>
      <c r="C191" s="50"/>
      <c r="D191" s="42">
        <f>IFERROR(__xludf.DUMMYFUNCTION("SPLIT($B191,""|"")
"),1.515368981E9)</f>
        <v>1515368981</v>
      </c>
      <c r="E191" s="42" t="str">
        <f>IFERROR(__xludf.DUMMYFUNCTION("""COMPUTED_VALUE"""),"Caracas")</f>
        <v>Caracas</v>
      </c>
      <c r="F191" s="42">
        <f>IFERROR(__xludf.DUMMYFUNCTION("""COMPUTED_VALUE"""),5.0)</f>
        <v>5</v>
      </c>
      <c r="G191" s="42">
        <f>IFERROR(__xludf.DUMMYFUNCTION("""COMPUTED_VALUE"""),5719.0)</f>
        <v>5719</v>
      </c>
      <c r="H191" s="45" t="str">
        <f>IFERROR(__xludf.DUMMYFUNCTION("""COMPUTED_VALUE"""),"12009,9")</f>
        <v>12009,9</v>
      </c>
      <c r="I191" s="42" t="str">
        <f>IFERROR(__xludf.DUMMYFUNCTION("""COMPUTED_VALUE"""),"TP-LINK Archer")</f>
        <v>TP-LINK Archer</v>
      </c>
      <c r="J191" s="42">
        <f t="shared" si="1"/>
        <v>12009.9</v>
      </c>
      <c r="K191" s="42">
        <f t="shared" si="2"/>
        <v>5719</v>
      </c>
      <c r="L191" s="42">
        <f t="shared" si="3"/>
        <v>17.31337891</v>
      </c>
      <c r="M191" s="51" t="str">
        <f t="shared" si="4"/>
        <v>B2C</v>
      </c>
      <c r="N191" s="52" t="str">
        <f t="shared" si="5"/>
        <v>15-20 ГБ</v>
      </c>
    </row>
    <row r="192" ht="15.75" customHeight="1">
      <c r="A192" s="24"/>
      <c r="B192" s="41" t="s">
        <v>221</v>
      </c>
      <c r="C192" s="50"/>
      <c r="D192" s="42">
        <f>IFERROR(__xludf.DUMMYFUNCTION("SPLIT($B192,""|"")
"),1.514944682E9)</f>
        <v>1514944682</v>
      </c>
      <c r="E192" s="42" t="str">
        <f>IFERROR(__xludf.DUMMYFUNCTION("""COMPUTED_VALUE"""),"Caracas")</f>
        <v>Caracas</v>
      </c>
      <c r="F192" s="42">
        <f>IFERROR(__xludf.DUMMYFUNCTION("""COMPUTED_VALUE"""),20.0)</f>
        <v>20</v>
      </c>
      <c r="G192" s="42">
        <f>IFERROR(__xludf.DUMMYFUNCTION("""COMPUTED_VALUE"""),10266.0)</f>
        <v>10266</v>
      </c>
      <c r="H192" s="45" t="str">
        <f>IFERROR(__xludf.DUMMYFUNCTION("""COMPUTED_VALUE"""),"34904,4")</f>
        <v>34904,4</v>
      </c>
      <c r="I192" s="42" t="str">
        <f>IFERROR(__xludf.DUMMYFUNCTION("""COMPUTED_VALUE"""),"Mercusys AC12G")</f>
        <v>Mercusys AC12G</v>
      </c>
      <c r="J192" s="42">
        <f t="shared" si="1"/>
        <v>34904.4</v>
      </c>
      <c r="K192" s="42">
        <f t="shared" si="2"/>
        <v>10266</v>
      </c>
      <c r="L192" s="42">
        <f t="shared" si="3"/>
        <v>44.11171875</v>
      </c>
      <c r="M192" s="51" t="str">
        <f t="shared" si="4"/>
        <v>B2O</v>
      </c>
      <c r="N192" s="52" t="str">
        <f t="shared" si="5"/>
        <v>40-45 ГБ</v>
      </c>
    </row>
    <row r="193" ht="15.75" customHeight="1">
      <c r="A193" s="24"/>
      <c r="B193" s="41" t="s">
        <v>222</v>
      </c>
      <c r="C193" s="50"/>
      <c r="D193" s="42">
        <f>IFERROR(__xludf.DUMMYFUNCTION("SPLIT($B193,""|"")
"),1.516989344E9)</f>
        <v>1516989344</v>
      </c>
      <c r="E193" s="42" t="str">
        <f>IFERROR(__xludf.DUMMYFUNCTION("""COMPUTED_VALUE"""),"Caracas")</f>
        <v>Caracas</v>
      </c>
      <c r="F193" s="42">
        <f>IFERROR(__xludf.DUMMYFUNCTION("""COMPUTED_VALUE"""),15.0)</f>
        <v>15</v>
      </c>
      <c r="G193" s="42">
        <f>IFERROR(__xludf.DUMMYFUNCTION("""COMPUTED_VALUE"""),1056.0)</f>
        <v>1056</v>
      </c>
      <c r="H193" s="45" t="str">
        <f>IFERROR(__xludf.DUMMYFUNCTION("""COMPUTED_VALUE"""),"2428,8")</f>
        <v>2428,8</v>
      </c>
      <c r="I193" s="42" t="str">
        <f>IFERROR(__xludf.DUMMYFUNCTION("""COMPUTED_VALUE"""),"Xiaomi Mi Wi-Fi")</f>
        <v>Xiaomi Mi Wi-Fi</v>
      </c>
      <c r="J193" s="42">
        <f t="shared" si="1"/>
        <v>2428.8</v>
      </c>
      <c r="K193" s="42">
        <f t="shared" si="2"/>
        <v>1056</v>
      </c>
      <c r="L193" s="42">
        <f t="shared" si="3"/>
        <v>3.403125</v>
      </c>
      <c r="M193" s="51" t="str">
        <f t="shared" si="4"/>
        <v>VIP</v>
      </c>
      <c r="N193" s="52" t="str">
        <f t="shared" si="5"/>
        <v>0-5 ГБ</v>
      </c>
    </row>
    <row r="194" ht="15.75" customHeight="1">
      <c r="A194" s="24"/>
      <c r="B194" s="41" t="s">
        <v>223</v>
      </c>
      <c r="C194" s="50"/>
      <c r="D194" s="42">
        <f>IFERROR(__xludf.DUMMYFUNCTION("SPLIT($B194,""|"")
"),1.511355998E9)</f>
        <v>1511355998</v>
      </c>
      <c r="E194" s="42" t="str">
        <f>IFERROR(__xludf.DUMMYFUNCTION("""COMPUTED_VALUE"""),"Caracas")</f>
        <v>Caracas</v>
      </c>
      <c r="F194" s="42">
        <f>IFERROR(__xludf.DUMMYFUNCTION("""COMPUTED_VALUE"""),5.0)</f>
        <v>5</v>
      </c>
      <c r="G194" s="42">
        <f>IFERROR(__xludf.DUMMYFUNCTION("""COMPUTED_VALUE"""),17241.0)</f>
        <v>17241</v>
      </c>
      <c r="H194" s="45" t="str">
        <f>IFERROR(__xludf.DUMMYFUNCTION("""COMPUTED_VALUE"""),"49998,9")</f>
        <v>49998,9</v>
      </c>
      <c r="I194" s="42" t="str">
        <f>IFERROR(__xludf.DUMMYFUNCTION("""COMPUTED_VALUE"""),"TP-LINK TD")</f>
        <v>TP-LINK TD</v>
      </c>
      <c r="J194" s="42">
        <f t="shared" si="1"/>
        <v>49998.9</v>
      </c>
      <c r="K194" s="42">
        <f t="shared" si="2"/>
        <v>17241</v>
      </c>
      <c r="L194" s="42">
        <f t="shared" si="3"/>
        <v>65.66396484</v>
      </c>
      <c r="M194" s="51" t="str">
        <f t="shared" si="4"/>
        <v>B2C</v>
      </c>
      <c r="N194" s="52" t="str">
        <f t="shared" si="5"/>
        <v>50+ ГБ</v>
      </c>
    </row>
    <row r="195" ht="15.75" customHeight="1">
      <c r="A195" s="24"/>
      <c r="B195" s="41" t="s">
        <v>224</v>
      </c>
      <c r="C195" s="50"/>
      <c r="D195" s="42">
        <f>IFERROR(__xludf.DUMMYFUNCTION("SPLIT($B195,""|"")
"),1.512385399E9)</f>
        <v>1512385399</v>
      </c>
      <c r="E195" s="42" t="str">
        <f>IFERROR(__xludf.DUMMYFUNCTION("""COMPUTED_VALUE"""),"Maracay")</f>
        <v>Maracay</v>
      </c>
      <c r="F195" s="42">
        <f>IFERROR(__xludf.DUMMYFUNCTION("""COMPUTED_VALUE"""),5.0)</f>
        <v>5</v>
      </c>
      <c r="G195" s="42">
        <f>IFERROR(__xludf.DUMMYFUNCTION("""COMPUTED_VALUE"""),7497.0)</f>
        <v>7497</v>
      </c>
      <c r="H195" s="45" t="str">
        <f>IFERROR(__xludf.DUMMYFUNCTION("""COMPUTED_VALUE"""),"23240,7")</f>
        <v>23240,7</v>
      </c>
      <c r="I195" s="42" t="str">
        <f>IFERROR(__xludf.DUMMYFUNCTION("""COMPUTED_VALUE"""),"TP-LINK Archer")</f>
        <v>TP-LINK Archer</v>
      </c>
      <c r="J195" s="42">
        <f t="shared" si="1"/>
        <v>23240.7</v>
      </c>
      <c r="K195" s="42">
        <f t="shared" si="2"/>
        <v>7497</v>
      </c>
      <c r="L195" s="42">
        <f t="shared" si="3"/>
        <v>30.01728516</v>
      </c>
      <c r="M195" s="51" t="str">
        <f t="shared" si="4"/>
        <v>B2C</v>
      </c>
      <c r="N195" s="52" t="str">
        <f t="shared" si="5"/>
        <v>30-35 ГБ</v>
      </c>
    </row>
    <row r="196" ht="15.75" customHeight="1">
      <c r="A196" s="24"/>
      <c r="B196" s="41" t="s">
        <v>225</v>
      </c>
      <c r="C196" s="50"/>
      <c r="D196" s="42">
        <f>IFERROR(__xludf.DUMMYFUNCTION("SPLIT($B196,""|"")
"),1.516332067E9)</f>
        <v>1516332067</v>
      </c>
      <c r="E196" s="42" t="str">
        <f>IFERROR(__xludf.DUMMYFUNCTION("""COMPUTED_VALUE"""),"Caracas")</f>
        <v>Caracas</v>
      </c>
      <c r="F196" s="42">
        <f>IFERROR(__xludf.DUMMYFUNCTION("""COMPUTED_VALUE"""),5.0)</f>
        <v>5</v>
      </c>
      <c r="G196" s="42">
        <f>IFERROR(__xludf.DUMMYFUNCTION("""COMPUTED_VALUE"""),6575.0)</f>
        <v>6575</v>
      </c>
      <c r="H196" s="45">
        <f>IFERROR(__xludf.DUMMYFUNCTION("""COMPUTED_VALUE"""),15780.0)</f>
        <v>15780</v>
      </c>
      <c r="I196" s="42" t="str">
        <f>IFERROR(__xludf.DUMMYFUNCTION("""COMPUTED_VALUE"""),"Mercusys AC12G")</f>
        <v>Mercusys AC12G</v>
      </c>
      <c r="J196" s="42">
        <f t="shared" si="1"/>
        <v>15780</v>
      </c>
      <c r="K196" s="42">
        <f t="shared" si="2"/>
        <v>6575</v>
      </c>
      <c r="L196" s="42">
        <f t="shared" si="3"/>
        <v>21.83105469</v>
      </c>
      <c r="M196" s="51" t="str">
        <f t="shared" si="4"/>
        <v>B2C</v>
      </c>
      <c r="N196" s="52" t="str">
        <f t="shared" si="5"/>
        <v>20-25 ГБ</v>
      </c>
    </row>
    <row r="197" ht="15.75" customHeight="1">
      <c r="A197" s="24"/>
      <c r="B197" s="41" t="s">
        <v>226</v>
      </c>
      <c r="C197" s="50"/>
      <c r="D197" s="42">
        <f>IFERROR(__xludf.DUMMYFUNCTION("SPLIT($B197,""|"")
"),1.516392329E9)</f>
        <v>1516392329</v>
      </c>
      <c r="E197" s="42" t="str">
        <f>IFERROR(__xludf.DUMMYFUNCTION("""COMPUTED_VALUE"""),"Caracas")</f>
        <v>Caracas</v>
      </c>
      <c r="F197" s="42">
        <f>IFERROR(__xludf.DUMMYFUNCTION("""COMPUTED_VALUE"""),20.0)</f>
        <v>20</v>
      </c>
      <c r="G197" s="42">
        <f>IFERROR(__xludf.DUMMYFUNCTION("""COMPUTED_VALUE"""),8293.0)</f>
        <v>8293</v>
      </c>
      <c r="H197" s="45">
        <f>IFERROR(__xludf.DUMMYFUNCTION("""COMPUTED_VALUE"""),16586.0)</f>
        <v>16586</v>
      </c>
      <c r="I197" s="42" t="str">
        <f>IFERROR(__xludf.DUMMYFUNCTION("""COMPUTED_VALUE"""),"Xiaomi Mi Wi-Fi")</f>
        <v>Xiaomi Mi Wi-Fi</v>
      </c>
      <c r="J197" s="42">
        <f t="shared" si="1"/>
        <v>16586</v>
      </c>
      <c r="K197" s="42">
        <f t="shared" si="2"/>
        <v>8293</v>
      </c>
      <c r="L197" s="42">
        <f t="shared" si="3"/>
        <v>24.29589844</v>
      </c>
      <c r="M197" s="51" t="str">
        <f t="shared" si="4"/>
        <v>B2O</v>
      </c>
      <c r="N197" s="52" t="str">
        <f t="shared" si="5"/>
        <v>20-25 ГБ</v>
      </c>
    </row>
    <row r="198" ht="15.75" customHeight="1">
      <c r="A198" s="24"/>
      <c r="B198" s="41" t="s">
        <v>227</v>
      </c>
      <c r="C198" s="50"/>
      <c r="D198" s="42">
        <f>IFERROR(__xludf.DUMMYFUNCTION("SPLIT($B198,""|"")
"),1.513624514E9)</f>
        <v>1513624514</v>
      </c>
      <c r="E198" s="42" t="str">
        <f>IFERROR(__xludf.DUMMYFUNCTION("""COMPUTED_VALUE"""),"Caracas")</f>
        <v>Caracas</v>
      </c>
      <c r="F198" s="42">
        <f>IFERROR(__xludf.DUMMYFUNCTION("""COMPUTED_VALUE"""),20.0)</f>
        <v>20</v>
      </c>
      <c r="G198" s="42">
        <f>IFERROR(__xludf.DUMMYFUNCTION("""COMPUTED_VALUE"""),17046.0)</f>
        <v>17046</v>
      </c>
      <c r="H198" s="45" t="str">
        <f>IFERROR(__xludf.DUMMYFUNCTION("""COMPUTED_VALUE"""),"27273,6")</f>
        <v>27273,6</v>
      </c>
      <c r="I198" s="42" t="str">
        <f>IFERROR(__xludf.DUMMYFUNCTION("""COMPUTED_VALUE"""),"TP-LINK TD")</f>
        <v>TP-LINK TD</v>
      </c>
      <c r="J198" s="42">
        <f t="shared" si="1"/>
        <v>27273.6</v>
      </c>
      <c r="K198" s="42">
        <f t="shared" si="2"/>
        <v>17046</v>
      </c>
      <c r="L198" s="42">
        <f t="shared" si="3"/>
        <v>43.28085938</v>
      </c>
      <c r="M198" s="51" t="str">
        <f t="shared" si="4"/>
        <v>B2O</v>
      </c>
      <c r="N198" s="52" t="str">
        <f t="shared" si="5"/>
        <v>40-45 ГБ</v>
      </c>
    </row>
    <row r="199" ht="15.75" customHeight="1">
      <c r="A199" s="24"/>
      <c r="B199" s="41" t="s">
        <v>228</v>
      </c>
      <c r="C199" s="50"/>
      <c r="D199" s="42">
        <f>IFERROR(__xludf.DUMMYFUNCTION("SPLIT($B199,""|"")
"),1.511329933E9)</f>
        <v>1511329933</v>
      </c>
      <c r="E199" s="42" t="str">
        <f>IFERROR(__xludf.DUMMYFUNCTION("""COMPUTED_VALUE"""),"Caracas")</f>
        <v>Caracas</v>
      </c>
      <c r="F199" s="42">
        <f>IFERROR(__xludf.DUMMYFUNCTION("""COMPUTED_VALUE"""),4.0)</f>
        <v>4</v>
      </c>
      <c r="G199" s="42">
        <f>IFERROR(__xludf.DUMMYFUNCTION("""COMPUTED_VALUE"""),7135.0)</f>
        <v>7135</v>
      </c>
      <c r="H199" s="45" t="str">
        <f>IFERROR(__xludf.DUMMYFUNCTION("""COMPUTED_VALUE"""),"20691,5")</f>
        <v>20691,5</v>
      </c>
      <c r="I199" s="42" t="str">
        <f>IFERROR(__xludf.DUMMYFUNCTION("""COMPUTED_VALUE"""),"TP-LINK Archer")</f>
        <v>TP-LINK Archer</v>
      </c>
      <c r="J199" s="42">
        <f t="shared" si="1"/>
        <v>20691.5</v>
      </c>
      <c r="K199" s="42">
        <f t="shared" si="2"/>
        <v>7135</v>
      </c>
      <c r="L199" s="42">
        <f t="shared" si="3"/>
        <v>27.17431641</v>
      </c>
      <c r="M199" s="51" t="str">
        <f t="shared" si="4"/>
        <v>B2B</v>
      </c>
      <c r="N199" s="52" t="str">
        <f t="shared" si="5"/>
        <v>25-30 ГБ</v>
      </c>
    </row>
    <row r="200" ht="15.75" customHeight="1">
      <c r="A200" s="24"/>
      <c r="B200" s="41" t="s">
        <v>229</v>
      </c>
      <c r="C200" s="50"/>
      <c r="D200" s="42">
        <f>IFERROR(__xludf.DUMMYFUNCTION("SPLIT($B200,""|"")
"),1.512937723E9)</f>
        <v>1512937723</v>
      </c>
      <c r="E200" s="42" t="str">
        <f>IFERROR(__xludf.DUMMYFUNCTION("""COMPUTED_VALUE"""),"Maracay")</f>
        <v>Maracay</v>
      </c>
      <c r="F200" s="42">
        <f>IFERROR(__xludf.DUMMYFUNCTION("""COMPUTED_VALUE"""),4.0)</f>
        <v>4</v>
      </c>
      <c r="G200" s="42">
        <f>IFERROR(__xludf.DUMMYFUNCTION("""COMPUTED_VALUE"""),1759.0)</f>
        <v>1759</v>
      </c>
      <c r="H200" s="45">
        <f>IFERROR(__xludf.DUMMYFUNCTION("""COMPUTED_VALUE"""),3518.0)</f>
        <v>3518</v>
      </c>
      <c r="I200" s="42" t="str">
        <f>IFERROR(__xludf.DUMMYFUNCTION("""COMPUTED_VALUE"""),"Mercusys AC12G")</f>
        <v>Mercusys AC12G</v>
      </c>
      <c r="J200" s="42">
        <f t="shared" si="1"/>
        <v>3518</v>
      </c>
      <c r="K200" s="42">
        <f t="shared" si="2"/>
        <v>1759</v>
      </c>
      <c r="L200" s="42">
        <f t="shared" si="3"/>
        <v>5.153320313</v>
      </c>
      <c r="M200" s="51" t="str">
        <f t="shared" si="4"/>
        <v>B2B</v>
      </c>
      <c r="N200" s="52" t="str">
        <f t="shared" si="5"/>
        <v>5-10 ГБ</v>
      </c>
    </row>
    <row r="201" ht="15.75" customHeight="1">
      <c r="A201" s="24"/>
      <c r="B201" s="41" t="s">
        <v>230</v>
      </c>
      <c r="C201" s="50"/>
      <c r="D201" s="42">
        <f>IFERROR(__xludf.DUMMYFUNCTION("SPLIT($B201,""|"")
"),1.516143443E9)</f>
        <v>1516143443</v>
      </c>
      <c r="E201" s="42" t="str">
        <f>IFERROR(__xludf.DUMMYFUNCTION("""COMPUTED_VALUE"""),"Caracas")</f>
        <v>Caracas</v>
      </c>
      <c r="F201" s="42">
        <f>IFERROR(__xludf.DUMMYFUNCTION("""COMPUTED_VALUE"""),4.0)</f>
        <v>4</v>
      </c>
      <c r="G201" s="42">
        <f>IFERROR(__xludf.DUMMYFUNCTION("""COMPUTED_VALUE"""),14781.0)</f>
        <v>14781</v>
      </c>
      <c r="H201" s="45" t="str">
        <f>IFERROR(__xludf.DUMMYFUNCTION("""COMPUTED_VALUE"""),"32518,2")</f>
        <v>32518,2</v>
      </c>
      <c r="I201" s="42" t="str">
        <f>IFERROR(__xludf.DUMMYFUNCTION("""COMPUTED_VALUE"""),"Xiaomi Mi Wi-Fi")</f>
        <v>Xiaomi Mi Wi-Fi</v>
      </c>
      <c r="J201" s="42">
        <f t="shared" si="1"/>
        <v>32518.2</v>
      </c>
      <c r="K201" s="42">
        <f t="shared" si="2"/>
        <v>14781</v>
      </c>
      <c r="L201" s="42">
        <f t="shared" si="3"/>
        <v>46.190625</v>
      </c>
      <c r="M201" s="51" t="str">
        <f t="shared" si="4"/>
        <v>B2B</v>
      </c>
      <c r="N201" s="52" t="str">
        <f t="shared" si="5"/>
        <v>45-50 ГБ</v>
      </c>
    </row>
    <row r="202" ht="15.75" customHeight="1">
      <c r="A202" s="24"/>
      <c r="B202" s="41" t="s">
        <v>231</v>
      </c>
      <c r="C202" s="50"/>
      <c r="D202" s="42">
        <f>IFERROR(__xludf.DUMMYFUNCTION("SPLIT($B202,""|"")
"),1.516514425E9)</f>
        <v>1516514425</v>
      </c>
      <c r="E202" s="42" t="str">
        <f>IFERROR(__xludf.DUMMYFUNCTION("""COMPUTED_VALUE"""),"Caracas")</f>
        <v>Caracas</v>
      </c>
      <c r="F202" s="42">
        <f>IFERROR(__xludf.DUMMYFUNCTION("""COMPUTED_VALUE"""),5.0)</f>
        <v>5</v>
      </c>
      <c r="G202" s="42">
        <f>IFERROR(__xludf.DUMMYFUNCTION("""COMPUTED_VALUE"""),12601.0)</f>
        <v>12601</v>
      </c>
      <c r="H202" s="45" t="str">
        <f>IFERROR(__xludf.DUMMYFUNCTION("""COMPUTED_VALUE"""),"31502,5")</f>
        <v>31502,5</v>
      </c>
      <c r="I202" s="42" t="str">
        <f>IFERROR(__xludf.DUMMYFUNCTION("""COMPUTED_VALUE"""),"TP-LINK TD")</f>
        <v>TP-LINK TD</v>
      </c>
      <c r="J202" s="42">
        <f t="shared" si="1"/>
        <v>31502.5</v>
      </c>
      <c r="K202" s="42">
        <f t="shared" si="2"/>
        <v>12601</v>
      </c>
      <c r="L202" s="42">
        <f t="shared" si="3"/>
        <v>43.06982422</v>
      </c>
      <c r="M202" s="51" t="str">
        <f t="shared" si="4"/>
        <v>B2C</v>
      </c>
      <c r="N202" s="52" t="str">
        <f t="shared" si="5"/>
        <v>40-45 ГБ</v>
      </c>
    </row>
    <row r="203" ht="15.75" customHeight="1">
      <c r="A203" s="24"/>
      <c r="B203" s="41" t="s">
        <v>232</v>
      </c>
      <c r="C203" s="50"/>
      <c r="D203" s="42">
        <f>IFERROR(__xludf.DUMMYFUNCTION("SPLIT($B203,""|"")
"),1.515005147E9)</f>
        <v>1515005147</v>
      </c>
      <c r="E203" s="42" t="str">
        <f>IFERROR(__xludf.DUMMYFUNCTION("""COMPUTED_VALUE"""),"Caracas")</f>
        <v>Caracas</v>
      </c>
      <c r="F203" s="42">
        <f>IFERROR(__xludf.DUMMYFUNCTION("""COMPUTED_VALUE"""),5.0)</f>
        <v>5</v>
      </c>
      <c r="G203" s="42">
        <f>IFERROR(__xludf.DUMMYFUNCTION("""COMPUTED_VALUE"""),2256.0)</f>
        <v>2256</v>
      </c>
      <c r="H203" s="45" t="str">
        <f>IFERROR(__xludf.DUMMYFUNCTION("""COMPUTED_VALUE"""),"7219,2")</f>
        <v>7219,2</v>
      </c>
      <c r="I203" s="42" t="str">
        <f>IFERROR(__xludf.DUMMYFUNCTION("""COMPUTED_VALUE"""),"TP-LINK Archer")</f>
        <v>TP-LINK Archer</v>
      </c>
      <c r="J203" s="42">
        <f t="shared" si="1"/>
        <v>7219.2</v>
      </c>
      <c r="K203" s="42">
        <f t="shared" si="2"/>
        <v>2256</v>
      </c>
      <c r="L203" s="42">
        <f t="shared" si="3"/>
        <v>9.253125</v>
      </c>
      <c r="M203" s="51" t="str">
        <f t="shared" si="4"/>
        <v>B2C</v>
      </c>
      <c r="N203" s="52" t="str">
        <f t="shared" si="5"/>
        <v>5-10 ГБ</v>
      </c>
    </row>
    <row r="204" ht="15.75" customHeight="1">
      <c r="A204" s="24"/>
      <c r="B204" s="41" t="s">
        <v>233</v>
      </c>
      <c r="C204" s="50"/>
      <c r="D204" s="42">
        <f>IFERROR(__xludf.DUMMYFUNCTION("SPLIT($B204,""|"")
"),1.513793384E9)</f>
        <v>1513793384</v>
      </c>
      <c r="E204" s="42" t="str">
        <f>IFERROR(__xludf.DUMMYFUNCTION("""COMPUTED_VALUE"""),"Caracas")</f>
        <v>Caracas</v>
      </c>
      <c r="F204" s="42">
        <f>IFERROR(__xludf.DUMMYFUNCTION("""COMPUTED_VALUE"""),4.0)</f>
        <v>4</v>
      </c>
      <c r="G204" s="42">
        <f>IFERROR(__xludf.DUMMYFUNCTION("""COMPUTED_VALUE"""),14331.0)</f>
        <v>14331</v>
      </c>
      <c r="H204" s="45" t="str">
        <f>IFERROR(__xludf.DUMMYFUNCTION("""COMPUTED_VALUE"""),"32961,3")</f>
        <v>32961,3</v>
      </c>
      <c r="I204" s="42" t="str">
        <f>IFERROR(__xludf.DUMMYFUNCTION("""COMPUTED_VALUE"""),"Mercusys AC12G")</f>
        <v>Mercusys AC12G</v>
      </c>
      <c r="J204" s="42">
        <f t="shared" si="1"/>
        <v>32961.3</v>
      </c>
      <c r="K204" s="42">
        <f t="shared" si="2"/>
        <v>14331</v>
      </c>
      <c r="L204" s="42">
        <f t="shared" si="3"/>
        <v>46.18388672</v>
      </c>
      <c r="M204" s="51" t="str">
        <f t="shared" si="4"/>
        <v>B2B</v>
      </c>
      <c r="N204" s="52" t="str">
        <f t="shared" si="5"/>
        <v>45-50 ГБ</v>
      </c>
    </row>
    <row r="205" ht="15.75" customHeight="1">
      <c r="A205" s="24"/>
      <c r="B205" s="41" t="s">
        <v>234</v>
      </c>
      <c r="C205" s="50"/>
      <c r="D205" s="42">
        <f>IFERROR(__xludf.DUMMYFUNCTION("SPLIT($B205,""|"")
"),1.517302505E9)</f>
        <v>1517302505</v>
      </c>
      <c r="E205" s="42" t="str">
        <f>IFERROR(__xludf.DUMMYFUNCTION("""COMPUTED_VALUE"""),"Caracas")</f>
        <v>Caracas</v>
      </c>
      <c r="F205" s="42">
        <f>IFERROR(__xludf.DUMMYFUNCTION("""COMPUTED_VALUE"""),5.0)</f>
        <v>5</v>
      </c>
      <c r="G205" s="42">
        <f>IFERROR(__xludf.DUMMYFUNCTION("""COMPUTED_VALUE"""),2509.0)</f>
        <v>2509</v>
      </c>
      <c r="H205" s="45" t="str">
        <f>IFERROR(__xludf.DUMMYFUNCTION("""COMPUTED_VALUE"""),"8781,5")</f>
        <v>8781,5</v>
      </c>
      <c r="I205" s="42" t="str">
        <f>IFERROR(__xludf.DUMMYFUNCTION("""COMPUTED_VALUE"""),"Xiaomi Mi Wi-Fi")</f>
        <v>Xiaomi Mi Wi-Fi</v>
      </c>
      <c r="J205" s="42">
        <f t="shared" si="1"/>
        <v>8781.5</v>
      </c>
      <c r="K205" s="42">
        <f t="shared" si="2"/>
        <v>2509</v>
      </c>
      <c r="L205" s="42">
        <f t="shared" si="3"/>
        <v>11.02587891</v>
      </c>
      <c r="M205" s="51" t="str">
        <f t="shared" si="4"/>
        <v>B2C</v>
      </c>
      <c r="N205" s="52" t="str">
        <f t="shared" si="5"/>
        <v>10-15 ГБ</v>
      </c>
    </row>
    <row r="206" ht="15.75" customHeight="1">
      <c r="A206" s="24"/>
      <c r="B206" s="41" t="s">
        <v>235</v>
      </c>
      <c r="C206" s="50"/>
      <c r="D206" s="42">
        <f>IFERROR(__xludf.DUMMYFUNCTION("SPLIT($B206,""|"")
"),1.517384033E9)</f>
        <v>1517384033</v>
      </c>
      <c r="E206" s="42" t="str">
        <f>IFERROR(__xludf.DUMMYFUNCTION("""COMPUTED_VALUE"""),"Maracay")</f>
        <v>Maracay</v>
      </c>
      <c r="F206" s="42">
        <f>IFERROR(__xludf.DUMMYFUNCTION("""COMPUTED_VALUE"""),5.0)</f>
        <v>5</v>
      </c>
      <c r="G206" s="42">
        <f>IFERROR(__xludf.DUMMYFUNCTION("""COMPUTED_VALUE"""),4080.0)</f>
        <v>4080</v>
      </c>
      <c r="H206" s="45">
        <f>IFERROR(__xludf.DUMMYFUNCTION("""COMPUTED_VALUE"""),11832.0)</f>
        <v>11832</v>
      </c>
      <c r="I206" s="42" t="str">
        <f>IFERROR(__xludf.DUMMYFUNCTION("""COMPUTED_VALUE"""),"TP-LINK TD")</f>
        <v>TP-LINK TD</v>
      </c>
      <c r="J206" s="42">
        <f t="shared" si="1"/>
        <v>11832</v>
      </c>
      <c r="K206" s="42">
        <f t="shared" si="2"/>
        <v>4080</v>
      </c>
      <c r="L206" s="42">
        <f t="shared" si="3"/>
        <v>15.5390625</v>
      </c>
      <c r="M206" s="51" t="str">
        <f t="shared" si="4"/>
        <v>B2C</v>
      </c>
      <c r="N206" s="52" t="str">
        <f t="shared" si="5"/>
        <v>15-20 ГБ</v>
      </c>
    </row>
    <row r="207" ht="15.75" customHeight="1">
      <c r="A207" s="24"/>
      <c r="B207" s="41" t="s">
        <v>236</v>
      </c>
      <c r="C207" s="50"/>
      <c r="D207" s="42">
        <f>IFERROR(__xludf.DUMMYFUNCTION("SPLIT($B207,""|"")
"),1.513544862E9)</f>
        <v>1513544862</v>
      </c>
      <c r="E207" s="42" t="str">
        <f>IFERROR(__xludf.DUMMYFUNCTION("""COMPUTED_VALUE"""),"Caracas")</f>
        <v>Caracas</v>
      </c>
      <c r="F207" s="42">
        <f>IFERROR(__xludf.DUMMYFUNCTION("""COMPUTED_VALUE"""),20.0)</f>
        <v>20</v>
      </c>
      <c r="G207" s="42">
        <f>IFERROR(__xludf.DUMMYFUNCTION("""COMPUTED_VALUE"""),13805.0)</f>
        <v>13805</v>
      </c>
      <c r="H207" s="45" t="str">
        <f>IFERROR(__xludf.DUMMYFUNCTION("""COMPUTED_VALUE"""),"20707,5")</f>
        <v>20707,5</v>
      </c>
      <c r="I207" s="42" t="str">
        <f>IFERROR(__xludf.DUMMYFUNCTION("""COMPUTED_VALUE"""),"TP-LINK Archer")</f>
        <v>TP-LINK Archer</v>
      </c>
      <c r="J207" s="42">
        <f t="shared" si="1"/>
        <v>20707.5</v>
      </c>
      <c r="K207" s="42">
        <f t="shared" si="2"/>
        <v>13805</v>
      </c>
      <c r="L207" s="42">
        <f t="shared" si="3"/>
        <v>33.70361328</v>
      </c>
      <c r="M207" s="51" t="str">
        <f t="shared" si="4"/>
        <v>B2O</v>
      </c>
      <c r="N207" s="52" t="str">
        <f t="shared" si="5"/>
        <v>30-35 ГБ</v>
      </c>
    </row>
    <row r="208" ht="15.75" customHeight="1">
      <c r="A208" s="24"/>
      <c r="B208" s="41" t="s">
        <v>237</v>
      </c>
      <c r="C208" s="50"/>
      <c r="D208" s="42">
        <f>IFERROR(__xludf.DUMMYFUNCTION("SPLIT($B208,""|"")
"),1.513852175E9)</f>
        <v>1513852175</v>
      </c>
      <c r="E208" s="42" t="str">
        <f>IFERROR(__xludf.DUMMYFUNCTION("""COMPUTED_VALUE"""),"Caracas")</f>
        <v>Caracas</v>
      </c>
      <c r="F208" s="42">
        <f>IFERROR(__xludf.DUMMYFUNCTION("""COMPUTED_VALUE"""),15.0)</f>
        <v>15</v>
      </c>
      <c r="G208" s="42">
        <f>IFERROR(__xludf.DUMMYFUNCTION("""COMPUTED_VALUE"""),15368.0)</f>
        <v>15368</v>
      </c>
      <c r="H208" s="45">
        <f>IFERROR(__xludf.DUMMYFUNCTION("""COMPUTED_VALUE"""),38420.0)</f>
        <v>38420</v>
      </c>
      <c r="I208" s="42" t="str">
        <f>IFERROR(__xludf.DUMMYFUNCTION("""COMPUTED_VALUE"""),"Mercusys AC12G")</f>
        <v>Mercusys AC12G</v>
      </c>
      <c r="J208" s="42">
        <f t="shared" si="1"/>
        <v>38420</v>
      </c>
      <c r="K208" s="42">
        <f t="shared" si="2"/>
        <v>15368</v>
      </c>
      <c r="L208" s="42">
        <f t="shared" si="3"/>
        <v>52.52734375</v>
      </c>
      <c r="M208" s="51" t="str">
        <f t="shared" si="4"/>
        <v>VIP</v>
      </c>
      <c r="N208" s="52" t="str">
        <f t="shared" si="5"/>
        <v>50+ ГБ</v>
      </c>
    </row>
    <row r="209" ht="15.75" customHeight="1">
      <c r="A209" s="24"/>
      <c r="B209" s="41" t="s">
        <v>238</v>
      </c>
      <c r="C209" s="50"/>
      <c r="D209" s="42">
        <f>IFERROR(__xludf.DUMMYFUNCTION("SPLIT($B209,""|"")
"),1.511787333E9)</f>
        <v>1511787333</v>
      </c>
      <c r="E209" s="42" t="str">
        <f>IFERROR(__xludf.DUMMYFUNCTION("""COMPUTED_VALUE"""),"Caracas")</f>
        <v>Caracas</v>
      </c>
      <c r="F209" s="42">
        <f>IFERROR(__xludf.DUMMYFUNCTION("""COMPUTED_VALUE"""),5.0)</f>
        <v>5</v>
      </c>
      <c r="G209" s="42">
        <f>IFERROR(__xludf.DUMMYFUNCTION("""COMPUTED_VALUE"""),12677.0)</f>
        <v>12677</v>
      </c>
      <c r="H209" s="45" t="str">
        <f>IFERROR(__xludf.DUMMYFUNCTION("""COMPUTED_VALUE"""),"34227,9")</f>
        <v>34227,9</v>
      </c>
      <c r="I209" s="42" t="str">
        <f>IFERROR(__xludf.DUMMYFUNCTION("""COMPUTED_VALUE"""),"Xiaomi Mi Wi-Fi")</f>
        <v>Xiaomi Mi Wi-Fi</v>
      </c>
      <c r="J209" s="42">
        <f t="shared" si="1"/>
        <v>34227.9</v>
      </c>
      <c r="K209" s="42">
        <f t="shared" si="2"/>
        <v>12677</v>
      </c>
      <c r="L209" s="42">
        <f t="shared" si="3"/>
        <v>45.80556641</v>
      </c>
      <c r="M209" s="51" t="str">
        <f t="shared" si="4"/>
        <v>B2C</v>
      </c>
      <c r="N209" s="52" t="str">
        <f t="shared" si="5"/>
        <v>45-50 ГБ</v>
      </c>
    </row>
    <row r="210" ht="15.75" customHeight="1">
      <c r="A210" s="24"/>
      <c r="B210" s="41" t="s">
        <v>239</v>
      </c>
      <c r="C210" s="50"/>
      <c r="D210" s="42">
        <f>IFERROR(__xludf.DUMMYFUNCTION("SPLIT($B210,""|"")
"),1.514246401E9)</f>
        <v>1514246401</v>
      </c>
      <c r="E210" s="42" t="str">
        <f>IFERROR(__xludf.DUMMYFUNCTION("""COMPUTED_VALUE"""),"Maracay")</f>
        <v>Maracay</v>
      </c>
      <c r="F210" s="42">
        <f>IFERROR(__xludf.DUMMYFUNCTION("""COMPUTED_VALUE"""),5.0)</f>
        <v>5</v>
      </c>
      <c r="G210" s="42">
        <f>IFERROR(__xludf.DUMMYFUNCTION("""COMPUTED_VALUE"""),2423.0)</f>
        <v>2423</v>
      </c>
      <c r="H210" s="45" t="str">
        <f>IFERROR(__xludf.DUMMYFUNCTION("""COMPUTED_VALUE"""),"3876,8")</f>
        <v>3876,8</v>
      </c>
      <c r="I210" s="42" t="str">
        <f>IFERROR(__xludf.DUMMYFUNCTION("""COMPUTED_VALUE"""),"TP-LINK TD")</f>
        <v>TP-LINK TD</v>
      </c>
      <c r="J210" s="42">
        <f t="shared" si="1"/>
        <v>3876.8</v>
      </c>
      <c r="K210" s="42">
        <f t="shared" si="2"/>
        <v>2423</v>
      </c>
      <c r="L210" s="42">
        <f t="shared" si="3"/>
        <v>6.152148438</v>
      </c>
      <c r="M210" s="51" t="str">
        <f t="shared" si="4"/>
        <v>B2C</v>
      </c>
      <c r="N210" s="52" t="str">
        <f t="shared" si="5"/>
        <v>5-10 ГБ</v>
      </c>
    </row>
    <row r="211" ht="15.75" customHeight="1">
      <c r="A211" s="24"/>
      <c r="B211" s="41" t="s">
        <v>240</v>
      </c>
      <c r="C211" s="50"/>
      <c r="D211" s="42">
        <f>IFERROR(__xludf.DUMMYFUNCTION("SPLIT($B211,""|"")
"),1.512099833E9)</f>
        <v>1512099833</v>
      </c>
      <c r="E211" s="42" t="str">
        <f>IFERROR(__xludf.DUMMYFUNCTION("""COMPUTED_VALUE"""),"Maracay")</f>
        <v>Maracay</v>
      </c>
      <c r="F211" s="42">
        <f>IFERROR(__xludf.DUMMYFUNCTION("""COMPUTED_VALUE"""),4.0)</f>
        <v>4</v>
      </c>
      <c r="G211" s="42">
        <f>IFERROR(__xludf.DUMMYFUNCTION("""COMPUTED_VALUE"""),16039.0)</f>
        <v>16039</v>
      </c>
      <c r="H211" s="45" t="str">
        <f>IFERROR(__xludf.DUMMYFUNCTION("""COMPUTED_VALUE"""),"24058,5")</f>
        <v>24058,5</v>
      </c>
      <c r="I211" s="42" t="str">
        <f>IFERROR(__xludf.DUMMYFUNCTION("""COMPUTED_VALUE"""),"TP-LINK Archer")</f>
        <v>TP-LINK Archer</v>
      </c>
      <c r="J211" s="42">
        <f t="shared" si="1"/>
        <v>24058.5</v>
      </c>
      <c r="K211" s="42">
        <f t="shared" si="2"/>
        <v>16039</v>
      </c>
      <c r="L211" s="42">
        <f t="shared" si="3"/>
        <v>39.15771484</v>
      </c>
      <c r="M211" s="51" t="str">
        <f t="shared" si="4"/>
        <v>B2B</v>
      </c>
      <c r="N211" s="52" t="str">
        <f t="shared" si="5"/>
        <v>35-40 ГБ</v>
      </c>
    </row>
    <row r="212" ht="15.75" customHeight="1">
      <c r="A212" s="24"/>
      <c r="B212" s="41" t="s">
        <v>241</v>
      </c>
      <c r="C212" s="50"/>
      <c r="D212" s="42">
        <f>IFERROR(__xludf.DUMMYFUNCTION("SPLIT($B212,""|"")
"),1.511393044E9)</f>
        <v>1511393044</v>
      </c>
      <c r="E212" s="42" t="str">
        <f>IFERROR(__xludf.DUMMYFUNCTION("""COMPUTED_VALUE"""),"Maracay")</f>
        <v>Maracay</v>
      </c>
      <c r="F212" s="42">
        <f>IFERROR(__xludf.DUMMYFUNCTION("""COMPUTED_VALUE"""),20.0)</f>
        <v>20</v>
      </c>
      <c r="G212" s="42">
        <f>IFERROR(__xludf.DUMMYFUNCTION("""COMPUTED_VALUE"""),12654.0)</f>
        <v>12654</v>
      </c>
      <c r="H212" s="45" t="str">
        <f>IFERROR(__xludf.DUMMYFUNCTION("""COMPUTED_VALUE"""),"29104,2")</f>
        <v>29104,2</v>
      </c>
      <c r="I212" s="42" t="str">
        <f>IFERROR(__xludf.DUMMYFUNCTION("""COMPUTED_VALUE"""),"Mercusys AC12G")</f>
        <v>Mercusys AC12G</v>
      </c>
      <c r="J212" s="42">
        <f t="shared" si="1"/>
        <v>29104.2</v>
      </c>
      <c r="K212" s="42">
        <f t="shared" si="2"/>
        <v>12654</v>
      </c>
      <c r="L212" s="42">
        <f t="shared" si="3"/>
        <v>40.77949219</v>
      </c>
      <c r="M212" s="51" t="str">
        <f t="shared" si="4"/>
        <v>B2O</v>
      </c>
      <c r="N212" s="52" t="str">
        <f t="shared" si="5"/>
        <v>40-45 ГБ</v>
      </c>
    </row>
    <row r="213" ht="15.75" customHeight="1">
      <c r="A213" s="24"/>
      <c r="B213" s="41" t="s">
        <v>242</v>
      </c>
      <c r="C213" s="50"/>
      <c r="D213" s="42">
        <f>IFERROR(__xludf.DUMMYFUNCTION("SPLIT($B213,""|"")
"),1.513743409E9)</f>
        <v>1513743409</v>
      </c>
      <c r="E213" s="42" t="str">
        <f>IFERROR(__xludf.DUMMYFUNCTION("""COMPUTED_VALUE"""),"Caracas")</f>
        <v>Caracas</v>
      </c>
      <c r="F213" s="42">
        <f>IFERROR(__xludf.DUMMYFUNCTION("""COMPUTED_VALUE"""),15.0)</f>
        <v>15</v>
      </c>
      <c r="G213" s="42">
        <f>IFERROR(__xludf.DUMMYFUNCTION("""COMPUTED_VALUE"""),773.0)</f>
        <v>773</v>
      </c>
      <c r="H213" s="45" t="str">
        <f>IFERROR(__xludf.DUMMYFUNCTION("""COMPUTED_VALUE"""),"2009,8")</f>
        <v>2009,8</v>
      </c>
      <c r="I213" s="42" t="str">
        <f>IFERROR(__xludf.DUMMYFUNCTION("""COMPUTED_VALUE"""),"Xiaomi Mi Wi-Fi")</f>
        <v>Xiaomi Mi Wi-Fi</v>
      </c>
      <c r="J213" s="42">
        <f t="shared" si="1"/>
        <v>2009.8</v>
      </c>
      <c r="K213" s="42">
        <f t="shared" si="2"/>
        <v>773</v>
      </c>
      <c r="L213" s="42">
        <f t="shared" si="3"/>
        <v>2.717578125</v>
      </c>
      <c r="M213" s="51" t="str">
        <f t="shared" si="4"/>
        <v>VIP</v>
      </c>
      <c r="N213" s="52" t="str">
        <f t="shared" si="5"/>
        <v>0-5 ГБ</v>
      </c>
    </row>
    <row r="214" ht="15.75" customHeight="1">
      <c r="A214" s="24"/>
      <c r="B214" s="41" t="s">
        <v>243</v>
      </c>
      <c r="C214" s="50"/>
      <c r="D214" s="42">
        <f>IFERROR(__xludf.DUMMYFUNCTION("SPLIT($B214,""|"")
"),1.517063955E9)</f>
        <v>1517063955</v>
      </c>
      <c r="E214" s="42" t="str">
        <f>IFERROR(__xludf.DUMMYFUNCTION("""COMPUTED_VALUE"""),"Caracas")</f>
        <v>Caracas</v>
      </c>
      <c r="F214" s="42">
        <f>IFERROR(__xludf.DUMMYFUNCTION("""COMPUTED_VALUE"""),5.0)</f>
        <v>5</v>
      </c>
      <c r="G214" s="42">
        <f>IFERROR(__xludf.DUMMYFUNCTION("""COMPUTED_VALUE"""),1713.0)</f>
        <v>1713</v>
      </c>
      <c r="H214" s="45" t="str">
        <f>IFERROR(__xludf.DUMMYFUNCTION("""COMPUTED_VALUE"""),"4796,4")</f>
        <v>4796,4</v>
      </c>
      <c r="I214" s="42" t="str">
        <f>IFERROR(__xludf.DUMMYFUNCTION("""COMPUTED_VALUE"""),"TP-LINK TD")</f>
        <v>TP-LINK TD</v>
      </c>
      <c r="J214" s="42">
        <f t="shared" si="1"/>
        <v>4796.4</v>
      </c>
      <c r="K214" s="42">
        <f t="shared" si="2"/>
        <v>1713</v>
      </c>
      <c r="L214" s="42">
        <f t="shared" si="3"/>
        <v>6.356835938</v>
      </c>
      <c r="M214" s="51" t="str">
        <f t="shared" si="4"/>
        <v>B2C</v>
      </c>
      <c r="N214" s="52" t="str">
        <f t="shared" si="5"/>
        <v>5-10 ГБ</v>
      </c>
    </row>
    <row r="215" ht="15.75" customHeight="1">
      <c r="A215" s="24"/>
      <c r="B215" s="41" t="s">
        <v>244</v>
      </c>
      <c r="C215" s="50"/>
      <c r="D215" s="42">
        <f>IFERROR(__xludf.DUMMYFUNCTION("SPLIT($B215,""|"")
"),1.518740524E9)</f>
        <v>1518740524</v>
      </c>
      <c r="E215" s="42" t="str">
        <f>IFERROR(__xludf.DUMMYFUNCTION("""COMPUTED_VALUE"""),"Caracas")</f>
        <v>Caracas</v>
      </c>
      <c r="F215" s="42">
        <f>IFERROR(__xludf.DUMMYFUNCTION("""COMPUTED_VALUE"""),5.0)</f>
        <v>5</v>
      </c>
      <c r="G215" s="42">
        <f>IFERROR(__xludf.DUMMYFUNCTION("""COMPUTED_VALUE"""),8280.0)</f>
        <v>8280</v>
      </c>
      <c r="H215" s="45">
        <f>IFERROR(__xludf.DUMMYFUNCTION("""COMPUTED_VALUE"""),25668.0)</f>
        <v>25668</v>
      </c>
      <c r="I215" s="42" t="str">
        <f>IFERROR(__xludf.DUMMYFUNCTION("""COMPUTED_VALUE"""),"TP-LINK Archer")</f>
        <v>TP-LINK Archer</v>
      </c>
      <c r="J215" s="42">
        <f t="shared" si="1"/>
        <v>25668</v>
      </c>
      <c r="K215" s="42">
        <f t="shared" si="2"/>
        <v>8280</v>
      </c>
      <c r="L215" s="42">
        <f t="shared" si="3"/>
        <v>33.15234375</v>
      </c>
      <c r="M215" s="51" t="str">
        <f t="shared" si="4"/>
        <v>B2C</v>
      </c>
      <c r="N215" s="52" t="str">
        <f t="shared" si="5"/>
        <v>30-35 ГБ</v>
      </c>
    </row>
    <row r="216" ht="15.75" customHeight="1">
      <c r="A216" s="24"/>
      <c r="B216" s="41" t="s">
        <v>245</v>
      </c>
      <c r="C216" s="50"/>
      <c r="D216" s="42">
        <f>IFERROR(__xludf.DUMMYFUNCTION("SPLIT($B216,""|"")
"),1.512637506E9)</f>
        <v>1512637506</v>
      </c>
      <c r="E216" s="42" t="str">
        <f>IFERROR(__xludf.DUMMYFUNCTION("""COMPUTED_VALUE"""),"Caracas")</f>
        <v>Caracas</v>
      </c>
      <c r="F216" s="42">
        <f>IFERROR(__xludf.DUMMYFUNCTION("""COMPUTED_VALUE"""),5.0)</f>
        <v>5</v>
      </c>
      <c r="G216" s="42">
        <f>IFERROR(__xludf.DUMMYFUNCTION("""COMPUTED_VALUE"""),5942.0)</f>
        <v>5942</v>
      </c>
      <c r="H216" s="45" t="str">
        <f>IFERROR(__xludf.DUMMYFUNCTION("""COMPUTED_VALUE"""),"13666,6")</f>
        <v>13666,6</v>
      </c>
      <c r="I216" s="42" t="str">
        <f>IFERROR(__xludf.DUMMYFUNCTION("""COMPUTED_VALUE"""),"Mercusys AC12G")</f>
        <v>Mercusys AC12G</v>
      </c>
      <c r="J216" s="42">
        <f t="shared" si="1"/>
        <v>13666.6</v>
      </c>
      <c r="K216" s="42">
        <f t="shared" si="2"/>
        <v>5942</v>
      </c>
      <c r="L216" s="42">
        <f t="shared" si="3"/>
        <v>19.14902344</v>
      </c>
      <c r="M216" s="51" t="str">
        <f t="shared" si="4"/>
        <v>B2C</v>
      </c>
      <c r="N216" s="52" t="str">
        <f t="shared" si="5"/>
        <v>15-20 ГБ</v>
      </c>
    </row>
    <row r="217" ht="15.75" customHeight="1">
      <c r="A217" s="24"/>
      <c r="B217" s="41" t="s">
        <v>246</v>
      </c>
      <c r="C217" s="50"/>
      <c r="D217" s="42">
        <f>IFERROR(__xludf.DUMMYFUNCTION("SPLIT($B217,""|"")
"),1.51500808E9)</f>
        <v>1515008080</v>
      </c>
      <c r="E217" s="42" t="str">
        <f>IFERROR(__xludf.DUMMYFUNCTION("""COMPUTED_VALUE"""),"Caracas")</f>
        <v>Caracas</v>
      </c>
      <c r="F217" s="42">
        <f>IFERROR(__xludf.DUMMYFUNCTION("""COMPUTED_VALUE"""),5.0)</f>
        <v>5</v>
      </c>
      <c r="G217" s="42">
        <f>IFERROR(__xludf.DUMMYFUNCTION("""COMPUTED_VALUE"""),4413.0)</f>
        <v>4413</v>
      </c>
      <c r="H217" s="45" t="str">
        <f>IFERROR(__xludf.DUMMYFUNCTION("""COMPUTED_VALUE"""),"15004,2")</f>
        <v>15004,2</v>
      </c>
      <c r="I217" s="42" t="str">
        <f>IFERROR(__xludf.DUMMYFUNCTION("""COMPUTED_VALUE"""),"Xiaomi Mi Wi-Fi")</f>
        <v>Xiaomi Mi Wi-Fi</v>
      </c>
      <c r="J217" s="42">
        <f t="shared" si="1"/>
        <v>15004.2</v>
      </c>
      <c r="K217" s="42">
        <f t="shared" si="2"/>
        <v>4413</v>
      </c>
      <c r="L217" s="42">
        <f t="shared" si="3"/>
        <v>18.96210938</v>
      </c>
      <c r="M217" s="51" t="str">
        <f t="shared" si="4"/>
        <v>B2C</v>
      </c>
      <c r="N217" s="52" t="str">
        <f t="shared" si="5"/>
        <v>15-20 ГБ</v>
      </c>
    </row>
    <row r="218" ht="15.75" customHeight="1">
      <c r="A218" s="24"/>
      <c r="B218" s="41" t="s">
        <v>247</v>
      </c>
      <c r="C218" s="50"/>
      <c r="D218" s="42">
        <f>IFERROR(__xludf.DUMMYFUNCTION("SPLIT($B218,""|"")
"),1.514835483E9)</f>
        <v>1514835483</v>
      </c>
      <c r="E218" s="42" t="str">
        <f>IFERROR(__xludf.DUMMYFUNCTION("""COMPUTED_VALUE"""),"Caracas")</f>
        <v>Caracas</v>
      </c>
      <c r="F218" s="42">
        <f>IFERROR(__xludf.DUMMYFUNCTION("""COMPUTED_VALUE"""),5.0)</f>
        <v>5</v>
      </c>
      <c r="G218" s="42">
        <f>IFERROR(__xludf.DUMMYFUNCTION("""COMPUTED_VALUE"""),900.0)</f>
        <v>900</v>
      </c>
      <c r="H218" s="45">
        <f>IFERROR(__xludf.DUMMYFUNCTION("""COMPUTED_VALUE"""),2430.0)</f>
        <v>2430</v>
      </c>
      <c r="I218" s="42" t="str">
        <f>IFERROR(__xludf.DUMMYFUNCTION("""COMPUTED_VALUE"""),"TP-LINK TD")</f>
        <v>TP-LINK TD</v>
      </c>
      <c r="J218" s="42">
        <f t="shared" si="1"/>
        <v>2430</v>
      </c>
      <c r="K218" s="42">
        <f t="shared" si="2"/>
        <v>900</v>
      </c>
      <c r="L218" s="42">
        <f t="shared" si="3"/>
        <v>3.251953125</v>
      </c>
      <c r="M218" s="51" t="str">
        <f t="shared" si="4"/>
        <v>B2C</v>
      </c>
      <c r="N218" s="52" t="str">
        <f t="shared" si="5"/>
        <v>0-5 ГБ</v>
      </c>
    </row>
    <row r="219" ht="15.75" customHeight="1">
      <c r="A219" s="24"/>
      <c r="B219" s="41" t="s">
        <v>248</v>
      </c>
      <c r="C219" s="50"/>
      <c r="D219" s="42">
        <f>IFERROR(__xludf.DUMMYFUNCTION("SPLIT($B219,""|"")
"),1.514734016E9)</f>
        <v>1514734016</v>
      </c>
      <c r="E219" s="42" t="str">
        <f>IFERROR(__xludf.DUMMYFUNCTION("""COMPUTED_VALUE"""),"Caracas")</f>
        <v>Caracas</v>
      </c>
      <c r="F219" s="42">
        <f>IFERROR(__xludf.DUMMYFUNCTION("""COMPUTED_VALUE"""),4.0)</f>
        <v>4</v>
      </c>
      <c r="G219" s="42">
        <f>IFERROR(__xludf.DUMMYFUNCTION("""COMPUTED_VALUE"""),670.0)</f>
        <v>670</v>
      </c>
      <c r="H219" s="45">
        <f>IFERROR(__xludf.DUMMYFUNCTION("""COMPUTED_VALUE"""),1742.0)</f>
        <v>1742</v>
      </c>
      <c r="I219" s="42" t="str">
        <f>IFERROR(__xludf.DUMMYFUNCTION("""COMPUTED_VALUE"""),"TP-LINK Archer")</f>
        <v>TP-LINK Archer</v>
      </c>
      <c r="J219" s="42">
        <f t="shared" si="1"/>
        <v>1742</v>
      </c>
      <c r="K219" s="42">
        <f t="shared" si="2"/>
        <v>670</v>
      </c>
      <c r="L219" s="42">
        <f t="shared" si="3"/>
        <v>2.35546875</v>
      </c>
      <c r="M219" s="51" t="str">
        <f t="shared" si="4"/>
        <v>B2B</v>
      </c>
      <c r="N219" s="52" t="str">
        <f t="shared" si="5"/>
        <v>0-5 ГБ</v>
      </c>
    </row>
    <row r="220" ht="15.75" customHeight="1">
      <c r="A220" s="24"/>
      <c r="B220" s="41" t="s">
        <v>249</v>
      </c>
      <c r="C220" s="50"/>
      <c r="D220" s="42">
        <f>IFERROR(__xludf.DUMMYFUNCTION("SPLIT($B220,""|"")
"),1.51490355E9)</f>
        <v>1514903550</v>
      </c>
      <c r="E220" s="42" t="str">
        <f>IFERROR(__xludf.DUMMYFUNCTION("""COMPUTED_VALUE"""),"Caracas")</f>
        <v>Caracas</v>
      </c>
      <c r="F220" s="42">
        <f>IFERROR(__xludf.DUMMYFUNCTION("""COMPUTED_VALUE"""),15.0)</f>
        <v>15</v>
      </c>
      <c r="G220" s="42">
        <f>IFERROR(__xludf.DUMMYFUNCTION("""COMPUTED_VALUE"""),9590.0)</f>
        <v>9590</v>
      </c>
      <c r="H220" s="45">
        <f>IFERROR(__xludf.DUMMYFUNCTION("""COMPUTED_VALUE"""),27811.0)</f>
        <v>27811</v>
      </c>
      <c r="I220" s="42" t="str">
        <f>IFERROR(__xludf.DUMMYFUNCTION("""COMPUTED_VALUE"""),"Mercusys AC12G")</f>
        <v>Mercusys AC12G</v>
      </c>
      <c r="J220" s="42">
        <f t="shared" si="1"/>
        <v>27811</v>
      </c>
      <c r="K220" s="42">
        <f t="shared" si="2"/>
        <v>9590</v>
      </c>
      <c r="L220" s="42">
        <f t="shared" si="3"/>
        <v>36.52441406</v>
      </c>
      <c r="M220" s="51" t="str">
        <f t="shared" si="4"/>
        <v>VIP</v>
      </c>
      <c r="N220" s="52" t="str">
        <f t="shared" si="5"/>
        <v>35-40 ГБ</v>
      </c>
    </row>
    <row r="221" ht="15.75" customHeight="1">
      <c r="A221" s="24"/>
      <c r="B221" s="41" t="s">
        <v>250</v>
      </c>
      <c r="C221" s="50"/>
      <c r="D221" s="42">
        <f>IFERROR(__xludf.DUMMYFUNCTION("SPLIT($B221,""|"")
"),1.516225388E9)</f>
        <v>1516225388</v>
      </c>
      <c r="E221" s="42" t="str">
        <f>IFERROR(__xludf.DUMMYFUNCTION("""COMPUTED_VALUE"""),"Caracas")</f>
        <v>Caracas</v>
      </c>
      <c r="F221" s="42">
        <f>IFERROR(__xludf.DUMMYFUNCTION("""COMPUTED_VALUE"""),5.0)</f>
        <v>5</v>
      </c>
      <c r="G221" s="42">
        <f>IFERROR(__xludf.DUMMYFUNCTION("""COMPUTED_VALUE"""),8248.0)</f>
        <v>8248</v>
      </c>
      <c r="H221" s="45" t="str">
        <f>IFERROR(__xludf.DUMMYFUNCTION("""COMPUTED_VALUE"""),"17320,8")</f>
        <v>17320,8</v>
      </c>
      <c r="I221" s="42" t="str">
        <f>IFERROR(__xludf.DUMMYFUNCTION("""COMPUTED_VALUE"""),"Xiaomi Mi Wi-Fi")</f>
        <v>Xiaomi Mi Wi-Fi</v>
      </c>
      <c r="J221" s="42">
        <f t="shared" si="1"/>
        <v>17320.8</v>
      </c>
      <c r="K221" s="42">
        <f t="shared" si="2"/>
        <v>8248</v>
      </c>
      <c r="L221" s="42">
        <f t="shared" si="3"/>
        <v>24.96953125</v>
      </c>
      <c r="M221" s="51" t="str">
        <f t="shared" si="4"/>
        <v>B2C</v>
      </c>
      <c r="N221" s="52" t="str">
        <f t="shared" si="5"/>
        <v>20-25 ГБ</v>
      </c>
    </row>
    <row r="222" ht="15.75" customHeight="1">
      <c r="A222" s="24"/>
      <c r="B222" s="41" t="s">
        <v>251</v>
      </c>
      <c r="C222" s="50"/>
      <c r="D222" s="42">
        <f>IFERROR(__xludf.DUMMYFUNCTION("SPLIT($B222,""|"")
"),1.516346654E9)</f>
        <v>1516346654</v>
      </c>
      <c r="E222" s="42" t="str">
        <f>IFERROR(__xludf.DUMMYFUNCTION("""COMPUTED_VALUE"""),"Maracay")</f>
        <v>Maracay</v>
      </c>
      <c r="F222" s="42">
        <f>IFERROR(__xludf.DUMMYFUNCTION("""COMPUTED_VALUE"""),15.0)</f>
        <v>15</v>
      </c>
      <c r="G222" s="42">
        <f>IFERROR(__xludf.DUMMYFUNCTION("""COMPUTED_VALUE"""),20415.0)</f>
        <v>20415</v>
      </c>
      <c r="H222" s="45" t="str">
        <f>IFERROR(__xludf.DUMMYFUNCTION("""COMPUTED_VALUE"""),"55120,5")</f>
        <v>55120,5</v>
      </c>
      <c r="I222" s="42" t="str">
        <f>IFERROR(__xludf.DUMMYFUNCTION("""COMPUTED_VALUE"""),"TP-LINK TD")</f>
        <v>TP-LINK TD</v>
      </c>
      <c r="J222" s="42">
        <f t="shared" si="1"/>
        <v>55120.5</v>
      </c>
      <c r="K222" s="42">
        <f t="shared" si="2"/>
        <v>20415</v>
      </c>
      <c r="L222" s="42">
        <f t="shared" si="3"/>
        <v>73.76513672</v>
      </c>
      <c r="M222" s="51" t="str">
        <f t="shared" si="4"/>
        <v>VIP</v>
      </c>
      <c r="N222" s="52" t="str">
        <f t="shared" si="5"/>
        <v>50+ ГБ</v>
      </c>
    </row>
    <row r="223" ht="15.75" customHeight="1">
      <c r="A223" s="24"/>
      <c r="B223" s="41" t="s">
        <v>252</v>
      </c>
      <c r="C223" s="50"/>
      <c r="D223" s="42">
        <f>IFERROR(__xludf.DUMMYFUNCTION("SPLIT($B223,""|"")
"),1.512155475E9)</f>
        <v>1512155475</v>
      </c>
      <c r="E223" s="42" t="str">
        <f>IFERROR(__xludf.DUMMYFUNCTION("""COMPUTED_VALUE"""),"Caracas")</f>
        <v>Caracas</v>
      </c>
      <c r="F223" s="42">
        <f>IFERROR(__xludf.DUMMYFUNCTION("""COMPUTED_VALUE"""),5.0)</f>
        <v>5</v>
      </c>
      <c r="G223" s="42">
        <f>IFERROR(__xludf.DUMMYFUNCTION("""COMPUTED_VALUE"""),19274.0)</f>
        <v>19274</v>
      </c>
      <c r="H223" s="45" t="str">
        <f>IFERROR(__xludf.DUMMYFUNCTION("""COMPUTED_VALUE"""),"59749,4")</f>
        <v>59749,4</v>
      </c>
      <c r="I223" s="42" t="str">
        <f>IFERROR(__xludf.DUMMYFUNCTION("""COMPUTED_VALUE"""),"TP-LINK Archer")</f>
        <v>TP-LINK Archer</v>
      </c>
      <c r="J223" s="42">
        <f t="shared" si="1"/>
        <v>59749.4</v>
      </c>
      <c r="K223" s="42">
        <f t="shared" si="2"/>
        <v>19274</v>
      </c>
      <c r="L223" s="42">
        <f t="shared" si="3"/>
        <v>77.17128906</v>
      </c>
      <c r="M223" s="51" t="str">
        <f t="shared" si="4"/>
        <v>B2C</v>
      </c>
      <c r="N223" s="52" t="str">
        <f t="shared" si="5"/>
        <v>50+ ГБ</v>
      </c>
    </row>
    <row r="224" ht="15.75" customHeight="1">
      <c r="A224" s="24"/>
      <c r="B224" s="41" t="s">
        <v>253</v>
      </c>
      <c r="C224" s="50"/>
      <c r="D224" s="42">
        <f>IFERROR(__xludf.DUMMYFUNCTION("SPLIT($B224,""|"")
"),1.516614422E9)</f>
        <v>1516614422</v>
      </c>
      <c r="E224" s="42" t="str">
        <f>IFERROR(__xludf.DUMMYFUNCTION("""COMPUTED_VALUE"""),"Maracay")</f>
        <v>Maracay</v>
      </c>
      <c r="F224" s="42">
        <f>IFERROR(__xludf.DUMMYFUNCTION("""COMPUTED_VALUE"""),4.0)</f>
        <v>4</v>
      </c>
      <c r="G224" s="42">
        <f>IFERROR(__xludf.DUMMYFUNCTION("""COMPUTED_VALUE"""),20214.0)</f>
        <v>20214</v>
      </c>
      <c r="H224" s="45">
        <f>IFERROR(__xludf.DUMMYFUNCTION("""COMPUTED_VALUE"""),30321.0)</f>
        <v>30321</v>
      </c>
      <c r="I224" s="42" t="str">
        <f>IFERROR(__xludf.DUMMYFUNCTION("""COMPUTED_VALUE"""),"Mercusys AC12G")</f>
        <v>Mercusys AC12G</v>
      </c>
      <c r="J224" s="42">
        <f t="shared" si="1"/>
        <v>30321</v>
      </c>
      <c r="K224" s="42">
        <f t="shared" si="2"/>
        <v>20214</v>
      </c>
      <c r="L224" s="42">
        <f t="shared" si="3"/>
        <v>49.35058594</v>
      </c>
      <c r="M224" s="51" t="str">
        <f t="shared" si="4"/>
        <v>B2B</v>
      </c>
      <c r="N224" s="52" t="str">
        <f t="shared" si="5"/>
        <v>45-50 ГБ</v>
      </c>
    </row>
    <row r="225" ht="15.75" customHeight="1">
      <c r="A225" s="24"/>
      <c r="B225" s="41" t="s">
        <v>254</v>
      </c>
      <c r="C225" s="50"/>
      <c r="D225" s="42">
        <f>IFERROR(__xludf.DUMMYFUNCTION("SPLIT($B225,""|"")
"),1.515526152E9)</f>
        <v>1515526152</v>
      </c>
      <c r="E225" s="42" t="str">
        <f>IFERROR(__xludf.DUMMYFUNCTION("""COMPUTED_VALUE"""),"Caracas")</f>
        <v>Caracas</v>
      </c>
      <c r="F225" s="42">
        <f>IFERROR(__xludf.DUMMYFUNCTION("""COMPUTED_VALUE"""),5.0)</f>
        <v>5</v>
      </c>
      <c r="G225" s="42">
        <f>IFERROR(__xludf.DUMMYFUNCTION("""COMPUTED_VALUE"""),12447.0)</f>
        <v>12447</v>
      </c>
      <c r="H225" s="45" t="str">
        <f>IFERROR(__xludf.DUMMYFUNCTION("""COMPUTED_VALUE"""),"33606,9")</f>
        <v>33606,9</v>
      </c>
      <c r="I225" s="42" t="str">
        <f>IFERROR(__xludf.DUMMYFUNCTION("""COMPUTED_VALUE"""),"Xiaomi Mi Wi-Fi")</f>
        <v>Xiaomi Mi Wi-Fi</v>
      </c>
      <c r="J225" s="42">
        <f t="shared" si="1"/>
        <v>33606.9</v>
      </c>
      <c r="K225" s="42">
        <f t="shared" si="2"/>
        <v>12447</v>
      </c>
      <c r="L225" s="42">
        <f t="shared" si="3"/>
        <v>44.97451172</v>
      </c>
      <c r="M225" s="51" t="str">
        <f t="shared" si="4"/>
        <v>B2C</v>
      </c>
      <c r="N225" s="52" t="str">
        <f t="shared" si="5"/>
        <v>40-45 ГБ</v>
      </c>
    </row>
    <row r="226" ht="15.75" customHeight="1">
      <c r="A226" s="24"/>
      <c r="B226" s="41" t="s">
        <v>255</v>
      </c>
      <c r="C226" s="50"/>
      <c r="D226" s="42">
        <f>IFERROR(__xludf.DUMMYFUNCTION("SPLIT($B226,""|"")
"),1.516376208E9)</f>
        <v>1516376208</v>
      </c>
      <c r="E226" s="42" t="str">
        <f>IFERROR(__xludf.DUMMYFUNCTION("""COMPUTED_VALUE"""),"Caracas")</f>
        <v>Caracas</v>
      </c>
      <c r="F226" s="42">
        <f>IFERROR(__xludf.DUMMYFUNCTION("""COMPUTED_VALUE"""),15.0)</f>
        <v>15</v>
      </c>
      <c r="G226" s="42">
        <f>IFERROR(__xludf.DUMMYFUNCTION("""COMPUTED_VALUE"""),3648.0)</f>
        <v>3648</v>
      </c>
      <c r="H226" s="45">
        <f>IFERROR(__xludf.DUMMYFUNCTION("""COMPUTED_VALUE"""),7296.0)</f>
        <v>7296</v>
      </c>
      <c r="I226" s="42" t="str">
        <f>IFERROR(__xludf.DUMMYFUNCTION("""COMPUTED_VALUE"""),"TP-LINK TD")</f>
        <v>TP-LINK TD</v>
      </c>
      <c r="J226" s="42">
        <f t="shared" si="1"/>
        <v>7296</v>
      </c>
      <c r="K226" s="42">
        <f t="shared" si="2"/>
        <v>3648</v>
      </c>
      <c r="L226" s="42">
        <f t="shared" si="3"/>
        <v>10.6875</v>
      </c>
      <c r="M226" s="51" t="str">
        <f t="shared" si="4"/>
        <v>VIP</v>
      </c>
      <c r="N226" s="52" t="str">
        <f t="shared" si="5"/>
        <v>10-15 ГБ</v>
      </c>
    </row>
    <row r="227" ht="15.75" customHeight="1">
      <c r="A227" s="24"/>
      <c r="B227" s="41" t="s">
        <v>256</v>
      </c>
      <c r="C227" s="50"/>
      <c r="D227" s="42">
        <f>IFERROR(__xludf.DUMMYFUNCTION("SPLIT($B227,""|"")
"),1.517665652E9)</f>
        <v>1517665652</v>
      </c>
      <c r="E227" s="42" t="str">
        <f>IFERROR(__xludf.DUMMYFUNCTION("""COMPUTED_VALUE"""),"Caracas")</f>
        <v>Caracas</v>
      </c>
      <c r="F227" s="42">
        <f>IFERROR(__xludf.DUMMYFUNCTION("""COMPUTED_VALUE"""),15.0)</f>
        <v>15</v>
      </c>
      <c r="G227" s="42">
        <f>IFERROR(__xludf.DUMMYFUNCTION("""COMPUTED_VALUE"""),9435.0)</f>
        <v>9435</v>
      </c>
      <c r="H227" s="45">
        <f>IFERROR(__xludf.DUMMYFUNCTION("""COMPUTED_VALUE"""),20757.0)</f>
        <v>20757</v>
      </c>
      <c r="I227" s="42" t="str">
        <f>IFERROR(__xludf.DUMMYFUNCTION("""COMPUTED_VALUE"""),"TP-LINK Archer")</f>
        <v>TP-LINK Archer</v>
      </c>
      <c r="J227" s="42">
        <f t="shared" si="1"/>
        <v>20757</v>
      </c>
      <c r="K227" s="42">
        <f t="shared" si="2"/>
        <v>9435</v>
      </c>
      <c r="L227" s="42">
        <f t="shared" si="3"/>
        <v>29.484375</v>
      </c>
      <c r="M227" s="51" t="str">
        <f t="shared" si="4"/>
        <v>VIP</v>
      </c>
      <c r="N227" s="52" t="str">
        <f t="shared" si="5"/>
        <v>25-30 ГБ</v>
      </c>
    </row>
    <row r="228" ht="15.75" customHeight="1">
      <c r="A228" s="24"/>
      <c r="B228" s="41" t="s">
        <v>257</v>
      </c>
      <c r="C228" s="50"/>
      <c r="D228" s="42">
        <f>IFERROR(__xludf.DUMMYFUNCTION("SPLIT($B228,""|"")
"),1.51480257E9)</f>
        <v>1514802570</v>
      </c>
      <c r="E228" s="42" t="str">
        <f>IFERROR(__xludf.DUMMYFUNCTION("""COMPUTED_VALUE"""),"Caracas")</f>
        <v>Caracas</v>
      </c>
      <c r="F228" s="42">
        <f>IFERROR(__xludf.DUMMYFUNCTION("""COMPUTED_VALUE"""),5.0)</f>
        <v>5</v>
      </c>
      <c r="G228" s="42">
        <f>IFERROR(__xludf.DUMMYFUNCTION("""COMPUTED_VALUE"""),18825.0)</f>
        <v>18825</v>
      </c>
      <c r="H228" s="45" t="str">
        <f>IFERROR(__xludf.DUMMYFUNCTION("""COMPUTED_VALUE"""),"43297,5")</f>
        <v>43297,5</v>
      </c>
      <c r="I228" s="42" t="str">
        <f>IFERROR(__xludf.DUMMYFUNCTION("""COMPUTED_VALUE"""),"Mercusys AC12G")</f>
        <v>Mercusys AC12G</v>
      </c>
      <c r="J228" s="42">
        <f t="shared" si="1"/>
        <v>43297.5</v>
      </c>
      <c r="K228" s="42">
        <f t="shared" si="2"/>
        <v>18825</v>
      </c>
      <c r="L228" s="42">
        <f t="shared" si="3"/>
        <v>60.66650391</v>
      </c>
      <c r="M228" s="51" t="str">
        <f t="shared" si="4"/>
        <v>B2C</v>
      </c>
      <c r="N228" s="52" t="str">
        <f t="shared" si="5"/>
        <v>50+ ГБ</v>
      </c>
    </row>
    <row r="229" ht="15.75" customHeight="1">
      <c r="A229" s="24"/>
      <c r="B229" s="41" t="s">
        <v>258</v>
      </c>
      <c r="C229" s="50"/>
      <c r="D229" s="42">
        <f>IFERROR(__xludf.DUMMYFUNCTION("SPLIT($B229,""|"")
"),1.513479262E9)</f>
        <v>1513479262</v>
      </c>
      <c r="E229" s="42" t="str">
        <f>IFERROR(__xludf.DUMMYFUNCTION("""COMPUTED_VALUE"""),"Caracas")</f>
        <v>Caracas</v>
      </c>
      <c r="F229" s="42">
        <f>IFERROR(__xludf.DUMMYFUNCTION("""COMPUTED_VALUE"""),5.0)</f>
        <v>5</v>
      </c>
      <c r="G229" s="42">
        <f>IFERROR(__xludf.DUMMYFUNCTION("""COMPUTED_VALUE"""),15149.0)</f>
        <v>15149</v>
      </c>
      <c r="H229" s="45" t="str">
        <f>IFERROR(__xludf.DUMMYFUNCTION("""COMPUTED_VALUE"""),"28783,1")</f>
        <v>28783,1</v>
      </c>
      <c r="I229" s="42" t="str">
        <f>IFERROR(__xludf.DUMMYFUNCTION("""COMPUTED_VALUE"""),"Xiaomi Mi Wi-Fi")</f>
        <v>Xiaomi Mi Wi-Fi</v>
      </c>
      <c r="J229" s="42">
        <f t="shared" si="1"/>
        <v>28783.1</v>
      </c>
      <c r="K229" s="42">
        <f t="shared" si="2"/>
        <v>15149</v>
      </c>
      <c r="L229" s="42">
        <f t="shared" si="3"/>
        <v>42.90244141</v>
      </c>
      <c r="M229" s="51" t="str">
        <f t="shared" si="4"/>
        <v>B2C</v>
      </c>
      <c r="N229" s="52" t="str">
        <f t="shared" si="5"/>
        <v>40-45 ГБ</v>
      </c>
    </row>
    <row r="230" ht="15.75" customHeight="1">
      <c r="A230" s="24"/>
      <c r="B230" s="41" t="s">
        <v>259</v>
      </c>
      <c r="C230" s="50"/>
      <c r="D230" s="42">
        <f>IFERROR(__xludf.DUMMYFUNCTION("SPLIT($B230,""|"")
"),1.511995058E9)</f>
        <v>1511995058</v>
      </c>
      <c r="E230" s="42" t="str">
        <f>IFERROR(__xludf.DUMMYFUNCTION("""COMPUTED_VALUE"""),"Maracay")</f>
        <v>Maracay</v>
      </c>
      <c r="F230" s="42">
        <f>IFERROR(__xludf.DUMMYFUNCTION("""COMPUTED_VALUE"""),20.0)</f>
        <v>20</v>
      </c>
      <c r="G230" s="42">
        <f>IFERROR(__xludf.DUMMYFUNCTION("""COMPUTED_VALUE"""),4638.0)</f>
        <v>4638</v>
      </c>
      <c r="H230" s="45" t="str">
        <f>IFERROR(__xludf.DUMMYFUNCTION("""COMPUTED_VALUE"""),"13450,2")</f>
        <v>13450,2</v>
      </c>
      <c r="I230" s="42" t="str">
        <f>IFERROR(__xludf.DUMMYFUNCTION("""COMPUTED_VALUE"""),"TP-LINK TD")</f>
        <v>TP-LINK TD</v>
      </c>
      <c r="J230" s="42">
        <f t="shared" si="1"/>
        <v>13450.2</v>
      </c>
      <c r="K230" s="42">
        <f t="shared" si="2"/>
        <v>4638</v>
      </c>
      <c r="L230" s="42">
        <f t="shared" si="3"/>
        <v>17.66425781</v>
      </c>
      <c r="M230" s="51" t="str">
        <f t="shared" si="4"/>
        <v>B2O</v>
      </c>
      <c r="N230" s="52" t="str">
        <f t="shared" si="5"/>
        <v>15-20 ГБ</v>
      </c>
    </row>
    <row r="231" ht="15.75" customHeight="1">
      <c r="A231" s="24"/>
      <c r="B231" s="41" t="s">
        <v>260</v>
      </c>
      <c r="C231" s="50"/>
      <c r="D231" s="42">
        <f>IFERROR(__xludf.DUMMYFUNCTION("SPLIT($B231,""|"")
"),1.514215713E9)</f>
        <v>1514215713</v>
      </c>
      <c r="E231" s="42" t="str">
        <f>IFERROR(__xludf.DUMMYFUNCTION("""COMPUTED_VALUE"""),"Caracas")</f>
        <v>Caracas</v>
      </c>
      <c r="F231" s="42">
        <f>IFERROR(__xludf.DUMMYFUNCTION("""COMPUTED_VALUE"""),5.0)</f>
        <v>5</v>
      </c>
      <c r="G231" s="42">
        <f>IFERROR(__xludf.DUMMYFUNCTION("""COMPUTED_VALUE"""),14847.0)</f>
        <v>14847</v>
      </c>
      <c r="H231" s="45" t="str">
        <f>IFERROR(__xludf.DUMMYFUNCTION("""COMPUTED_VALUE"""),"51964,5")</f>
        <v>51964,5</v>
      </c>
      <c r="I231" s="42" t="str">
        <f>IFERROR(__xludf.DUMMYFUNCTION("""COMPUTED_VALUE"""),"TP-LINK Archer")</f>
        <v>TP-LINK Archer</v>
      </c>
      <c r="J231" s="42">
        <f t="shared" si="1"/>
        <v>51964.5</v>
      </c>
      <c r="K231" s="42">
        <f t="shared" si="2"/>
        <v>14847</v>
      </c>
      <c r="L231" s="42">
        <f t="shared" si="3"/>
        <v>65.24560547</v>
      </c>
      <c r="M231" s="51" t="str">
        <f t="shared" si="4"/>
        <v>B2C</v>
      </c>
      <c r="N231" s="52" t="str">
        <f t="shared" si="5"/>
        <v>50+ ГБ</v>
      </c>
    </row>
    <row r="232" ht="15.75" customHeight="1">
      <c r="A232" s="24"/>
      <c r="B232" s="41" t="s">
        <v>261</v>
      </c>
      <c r="C232" s="50"/>
      <c r="D232" s="42">
        <f>IFERROR(__xludf.DUMMYFUNCTION("SPLIT($B232,""|"")
"),1.517936711E9)</f>
        <v>1517936711</v>
      </c>
      <c r="E232" s="42" t="str">
        <f>IFERROR(__xludf.DUMMYFUNCTION("""COMPUTED_VALUE"""),"Caracas")</f>
        <v>Caracas</v>
      </c>
      <c r="F232" s="42">
        <f>IFERROR(__xludf.DUMMYFUNCTION("""COMPUTED_VALUE"""),15.0)</f>
        <v>15</v>
      </c>
      <c r="G232" s="42">
        <f>IFERROR(__xludf.DUMMYFUNCTION("""COMPUTED_VALUE"""),4432.0)</f>
        <v>4432</v>
      </c>
      <c r="H232" s="45" t="str">
        <f>IFERROR(__xludf.DUMMYFUNCTION("""COMPUTED_VALUE"""),"9307,2")</f>
        <v>9307,2</v>
      </c>
      <c r="I232" s="42" t="str">
        <f>IFERROR(__xludf.DUMMYFUNCTION("""COMPUTED_VALUE"""),"Mercusys AC12G")</f>
        <v>Mercusys AC12G</v>
      </c>
      <c r="J232" s="42">
        <f t="shared" si="1"/>
        <v>9307.2</v>
      </c>
      <c r="K232" s="42">
        <f t="shared" si="2"/>
        <v>4432</v>
      </c>
      <c r="L232" s="42">
        <f t="shared" si="3"/>
        <v>13.4171875</v>
      </c>
      <c r="M232" s="51" t="str">
        <f t="shared" si="4"/>
        <v>VIP</v>
      </c>
      <c r="N232" s="52" t="str">
        <f t="shared" si="5"/>
        <v>10-15 ГБ</v>
      </c>
    </row>
    <row r="233" ht="15.75" customHeight="1">
      <c r="A233" s="24"/>
      <c r="B233" s="41" t="s">
        <v>262</v>
      </c>
      <c r="C233" s="50"/>
      <c r="D233" s="42">
        <f>IFERROR(__xludf.DUMMYFUNCTION("SPLIT($B233,""|"")
"),1.51231054E9)</f>
        <v>1512310540</v>
      </c>
      <c r="E233" s="42" t="str">
        <f>IFERROR(__xludf.DUMMYFUNCTION("""COMPUTED_VALUE"""),"Caracas")</f>
        <v>Caracas</v>
      </c>
      <c r="F233" s="42">
        <f>IFERROR(__xludf.DUMMYFUNCTION("""COMPUTED_VALUE"""),5.0)</f>
        <v>5</v>
      </c>
      <c r="G233" s="42">
        <f>IFERROR(__xludf.DUMMYFUNCTION("""COMPUTED_VALUE"""),3001.0)</f>
        <v>3001</v>
      </c>
      <c r="H233" s="45" t="str">
        <f>IFERROR(__xludf.DUMMYFUNCTION("""COMPUTED_VALUE"""),"6302,1")</f>
        <v>6302,1</v>
      </c>
      <c r="I233" s="42" t="str">
        <f>IFERROR(__xludf.DUMMYFUNCTION("""COMPUTED_VALUE"""),"Xiaomi Mi Wi-Fi")</f>
        <v>Xiaomi Mi Wi-Fi</v>
      </c>
      <c r="J233" s="42">
        <f t="shared" si="1"/>
        <v>6302.1</v>
      </c>
      <c r="K233" s="42">
        <f t="shared" si="2"/>
        <v>3001</v>
      </c>
      <c r="L233" s="42">
        <f t="shared" si="3"/>
        <v>9.085058594</v>
      </c>
      <c r="M233" s="51" t="str">
        <f t="shared" si="4"/>
        <v>B2C</v>
      </c>
      <c r="N233" s="52" t="str">
        <f t="shared" si="5"/>
        <v>5-10 ГБ</v>
      </c>
    </row>
    <row r="234" ht="15.75" customHeight="1">
      <c r="A234" s="24"/>
      <c r="B234" s="41" t="s">
        <v>263</v>
      </c>
      <c r="C234" s="50"/>
      <c r="D234" s="42">
        <f>IFERROR(__xludf.DUMMYFUNCTION("SPLIT($B234,""|"")
"),1.515234533E9)</f>
        <v>1515234533</v>
      </c>
      <c r="E234" s="42" t="str">
        <f>IFERROR(__xludf.DUMMYFUNCTION("""COMPUTED_VALUE"""),"Maracay")</f>
        <v>Maracay</v>
      </c>
      <c r="F234" s="42">
        <f>IFERROR(__xludf.DUMMYFUNCTION("""COMPUTED_VALUE"""),5.0)</f>
        <v>5</v>
      </c>
      <c r="G234" s="42">
        <f>IFERROR(__xludf.DUMMYFUNCTION("""COMPUTED_VALUE"""),17380.0)</f>
        <v>17380</v>
      </c>
      <c r="H234" s="45">
        <f>IFERROR(__xludf.DUMMYFUNCTION("""COMPUTED_VALUE"""),53878.0)</f>
        <v>53878</v>
      </c>
      <c r="I234" s="42" t="str">
        <f>IFERROR(__xludf.DUMMYFUNCTION("""COMPUTED_VALUE"""),"TP-LINK TD")</f>
        <v>TP-LINK TD</v>
      </c>
      <c r="J234" s="42">
        <f t="shared" si="1"/>
        <v>53878</v>
      </c>
      <c r="K234" s="42">
        <f t="shared" si="2"/>
        <v>17380</v>
      </c>
      <c r="L234" s="42">
        <f t="shared" si="3"/>
        <v>69.58789063</v>
      </c>
      <c r="M234" s="51" t="str">
        <f t="shared" si="4"/>
        <v>B2C</v>
      </c>
      <c r="N234" s="52" t="str">
        <f t="shared" si="5"/>
        <v>50+ ГБ</v>
      </c>
    </row>
    <row r="235" ht="15.75" customHeight="1">
      <c r="A235" s="24"/>
      <c r="B235" s="41" t="s">
        <v>264</v>
      </c>
      <c r="C235" s="50"/>
      <c r="D235" s="42">
        <f>IFERROR(__xludf.DUMMYFUNCTION("SPLIT($B235,""|"")
"),1.513908156E9)</f>
        <v>1513908156</v>
      </c>
      <c r="E235" s="42" t="str">
        <f>IFERROR(__xludf.DUMMYFUNCTION("""COMPUTED_VALUE"""),"Maracay")</f>
        <v>Maracay</v>
      </c>
      <c r="F235" s="42">
        <f>IFERROR(__xludf.DUMMYFUNCTION("""COMPUTED_VALUE"""),20.0)</f>
        <v>20</v>
      </c>
      <c r="G235" s="42">
        <f>IFERROR(__xludf.DUMMYFUNCTION("""COMPUTED_VALUE"""),17930.0)</f>
        <v>17930</v>
      </c>
      <c r="H235" s="45">
        <f>IFERROR(__xludf.DUMMYFUNCTION("""COMPUTED_VALUE"""),39446.0)</f>
        <v>39446</v>
      </c>
      <c r="I235" s="42" t="str">
        <f>IFERROR(__xludf.DUMMYFUNCTION("""COMPUTED_VALUE"""),"TP-LINK Archer")</f>
        <v>TP-LINK Archer</v>
      </c>
      <c r="J235" s="42">
        <f t="shared" si="1"/>
        <v>39446</v>
      </c>
      <c r="K235" s="42">
        <f t="shared" si="2"/>
        <v>17930</v>
      </c>
      <c r="L235" s="42">
        <f t="shared" si="3"/>
        <v>56.03125</v>
      </c>
      <c r="M235" s="51" t="str">
        <f t="shared" si="4"/>
        <v>B2O</v>
      </c>
      <c r="N235" s="52" t="str">
        <f t="shared" si="5"/>
        <v>50+ ГБ</v>
      </c>
    </row>
    <row r="236" ht="15.75" customHeight="1">
      <c r="A236" s="24"/>
      <c r="B236" s="41" t="s">
        <v>265</v>
      </c>
      <c r="C236" s="50"/>
      <c r="D236" s="42">
        <f>IFERROR(__xludf.DUMMYFUNCTION("SPLIT($B236,""|"")
"),1.515031573E9)</f>
        <v>1515031573</v>
      </c>
      <c r="E236" s="42" t="str">
        <f>IFERROR(__xludf.DUMMYFUNCTION("""COMPUTED_VALUE"""),"Caracas")</f>
        <v>Caracas</v>
      </c>
      <c r="F236" s="42">
        <f>IFERROR(__xludf.DUMMYFUNCTION("""COMPUTED_VALUE"""),5.0)</f>
        <v>5</v>
      </c>
      <c r="G236" s="42">
        <f>IFERROR(__xludf.DUMMYFUNCTION("""COMPUTED_VALUE"""),5648.0)</f>
        <v>5648</v>
      </c>
      <c r="H236" s="45">
        <f>IFERROR(__xludf.DUMMYFUNCTION("""COMPUTED_VALUE"""),14120.0)</f>
        <v>14120</v>
      </c>
      <c r="I236" s="42" t="str">
        <f>IFERROR(__xludf.DUMMYFUNCTION("""COMPUTED_VALUE"""),"Mercusys AC12G")</f>
        <v>Mercusys AC12G</v>
      </c>
      <c r="J236" s="42">
        <f t="shared" si="1"/>
        <v>14120</v>
      </c>
      <c r="K236" s="42">
        <f t="shared" si="2"/>
        <v>5648</v>
      </c>
      <c r="L236" s="42">
        <f t="shared" si="3"/>
        <v>19.3046875</v>
      </c>
      <c r="M236" s="51" t="str">
        <f t="shared" si="4"/>
        <v>B2C</v>
      </c>
      <c r="N236" s="52" t="str">
        <f t="shared" si="5"/>
        <v>15-20 ГБ</v>
      </c>
    </row>
    <row r="237" ht="15.75" customHeight="1">
      <c r="A237" s="24"/>
      <c r="B237" s="41" t="s">
        <v>266</v>
      </c>
      <c r="C237" s="50"/>
      <c r="D237" s="42">
        <f>IFERROR(__xludf.DUMMYFUNCTION("SPLIT($B237,""|"")
"),1.513570681E9)</f>
        <v>1513570681</v>
      </c>
      <c r="E237" s="42" t="str">
        <f>IFERROR(__xludf.DUMMYFUNCTION("""COMPUTED_VALUE"""),"Caracas")</f>
        <v>Caracas</v>
      </c>
      <c r="F237" s="42">
        <f>IFERROR(__xludf.DUMMYFUNCTION("""COMPUTED_VALUE"""),20.0)</f>
        <v>20</v>
      </c>
      <c r="G237" s="42">
        <f>IFERROR(__xludf.DUMMYFUNCTION("""COMPUTED_VALUE"""),12231.0)</f>
        <v>12231</v>
      </c>
      <c r="H237" s="45" t="str">
        <f>IFERROR(__xludf.DUMMYFUNCTION("""COMPUTED_VALUE"""),"23238,9")</f>
        <v>23238,9</v>
      </c>
      <c r="I237" s="42" t="str">
        <f>IFERROR(__xludf.DUMMYFUNCTION("""COMPUTED_VALUE"""),"Xiaomi Mi Wi-Fi")</f>
        <v>Xiaomi Mi Wi-Fi</v>
      </c>
      <c r="J237" s="42">
        <f t="shared" si="1"/>
        <v>23238.9</v>
      </c>
      <c r="K237" s="42">
        <f t="shared" si="2"/>
        <v>12231</v>
      </c>
      <c r="L237" s="42">
        <f t="shared" si="3"/>
        <v>34.63857422</v>
      </c>
      <c r="M237" s="51" t="str">
        <f t="shared" si="4"/>
        <v>B2O</v>
      </c>
      <c r="N237" s="52" t="str">
        <f t="shared" si="5"/>
        <v>30-35 ГБ</v>
      </c>
    </row>
    <row r="238" ht="15.75" customHeight="1">
      <c r="A238" s="24"/>
      <c r="B238" s="41" t="s">
        <v>267</v>
      </c>
      <c r="C238" s="50"/>
      <c r="D238" s="42">
        <f>IFERROR(__xludf.DUMMYFUNCTION("SPLIT($B238,""|"")
"),1.511732186E9)</f>
        <v>1511732186</v>
      </c>
      <c r="E238" s="42" t="str">
        <f>IFERROR(__xludf.DUMMYFUNCTION("""COMPUTED_VALUE"""),"Caracas")</f>
        <v>Caracas</v>
      </c>
      <c r="F238" s="42">
        <f>IFERROR(__xludf.DUMMYFUNCTION("""COMPUTED_VALUE"""),5.0)</f>
        <v>5</v>
      </c>
      <c r="G238" s="42">
        <f>IFERROR(__xludf.DUMMYFUNCTION("""COMPUTED_VALUE"""),792.0)</f>
        <v>792</v>
      </c>
      <c r="H238" s="45" t="str">
        <f>IFERROR(__xludf.DUMMYFUNCTION("""COMPUTED_VALUE"""),"1821,6")</f>
        <v>1821,6</v>
      </c>
      <c r="I238" s="42" t="str">
        <f>IFERROR(__xludf.DUMMYFUNCTION("""COMPUTED_VALUE"""),"TP-LINK TD")</f>
        <v>TP-LINK TD</v>
      </c>
      <c r="J238" s="42">
        <f t="shared" si="1"/>
        <v>1821.6</v>
      </c>
      <c r="K238" s="42">
        <f t="shared" si="2"/>
        <v>792</v>
      </c>
      <c r="L238" s="42">
        <f t="shared" si="3"/>
        <v>2.55234375</v>
      </c>
      <c r="M238" s="51" t="str">
        <f t="shared" si="4"/>
        <v>B2C</v>
      </c>
      <c r="N238" s="52" t="str">
        <f t="shared" si="5"/>
        <v>0-5 ГБ</v>
      </c>
    </row>
    <row r="239" ht="15.75" customHeight="1">
      <c r="A239" s="24"/>
      <c r="B239" s="41" t="s">
        <v>268</v>
      </c>
      <c r="C239" s="50"/>
      <c r="D239" s="42">
        <f>IFERROR(__xludf.DUMMYFUNCTION("SPLIT($B239,""|"")
"),1.517143525E9)</f>
        <v>1517143525</v>
      </c>
      <c r="E239" s="42" t="str">
        <f>IFERROR(__xludf.DUMMYFUNCTION("""COMPUTED_VALUE"""),"Maracay")</f>
        <v>Maracay</v>
      </c>
      <c r="F239" s="42">
        <f>IFERROR(__xludf.DUMMYFUNCTION("""COMPUTED_VALUE"""),20.0)</f>
        <v>20</v>
      </c>
      <c r="G239" s="42">
        <f>IFERROR(__xludf.DUMMYFUNCTION("""COMPUTED_VALUE"""),287.0)</f>
        <v>287</v>
      </c>
      <c r="H239" s="45" t="str">
        <f>IFERROR(__xludf.DUMMYFUNCTION("""COMPUTED_VALUE"""),"717,5")</f>
        <v>717,5</v>
      </c>
      <c r="I239" s="42" t="str">
        <f>IFERROR(__xludf.DUMMYFUNCTION("""COMPUTED_VALUE"""),"TP-LINK Archer")</f>
        <v>TP-LINK Archer</v>
      </c>
      <c r="J239" s="42">
        <f t="shared" si="1"/>
        <v>717.5</v>
      </c>
      <c r="K239" s="42">
        <f t="shared" si="2"/>
        <v>287</v>
      </c>
      <c r="L239" s="42">
        <f t="shared" si="3"/>
        <v>0.9809570313</v>
      </c>
      <c r="M239" s="51" t="str">
        <f t="shared" si="4"/>
        <v>B2O</v>
      </c>
      <c r="N239" s="52" t="str">
        <f t="shared" si="5"/>
        <v>0-5 ГБ</v>
      </c>
    </row>
    <row r="240" ht="15.75" customHeight="1">
      <c r="A240" s="24"/>
      <c r="B240" s="41" t="s">
        <v>269</v>
      </c>
      <c r="C240" s="50"/>
      <c r="D240" s="42">
        <f>IFERROR(__xludf.DUMMYFUNCTION("SPLIT($B240,""|"")
"),1.514597992E9)</f>
        <v>1514597992</v>
      </c>
      <c r="E240" s="42" t="str">
        <f>IFERROR(__xludf.DUMMYFUNCTION("""COMPUTED_VALUE"""),"Caracas")</f>
        <v>Caracas</v>
      </c>
      <c r="F240" s="42">
        <f>IFERROR(__xludf.DUMMYFUNCTION("""COMPUTED_VALUE"""),15.0)</f>
        <v>15</v>
      </c>
      <c r="G240" s="42">
        <f>IFERROR(__xludf.DUMMYFUNCTION("""COMPUTED_VALUE"""),3967.0)</f>
        <v>3967</v>
      </c>
      <c r="H240" s="45" t="str">
        <f>IFERROR(__xludf.DUMMYFUNCTION("""COMPUTED_VALUE"""),"7537,3")</f>
        <v>7537,3</v>
      </c>
      <c r="I240" s="42" t="str">
        <f>IFERROR(__xludf.DUMMYFUNCTION("""COMPUTED_VALUE"""),"Mercusys AC12G")</f>
        <v>Mercusys AC12G</v>
      </c>
      <c r="J240" s="42">
        <f t="shared" si="1"/>
        <v>7537.3</v>
      </c>
      <c r="K240" s="42">
        <f t="shared" si="2"/>
        <v>3967</v>
      </c>
      <c r="L240" s="42">
        <f t="shared" si="3"/>
        <v>11.23466797</v>
      </c>
      <c r="M240" s="51" t="str">
        <f t="shared" si="4"/>
        <v>VIP</v>
      </c>
      <c r="N240" s="52" t="str">
        <f t="shared" si="5"/>
        <v>10-15 ГБ</v>
      </c>
    </row>
    <row r="241" ht="15.75" customHeight="1">
      <c r="A241" s="24"/>
      <c r="B241" s="41" t="s">
        <v>270</v>
      </c>
      <c r="C241" s="50"/>
      <c r="D241" s="42">
        <f>IFERROR(__xludf.DUMMYFUNCTION("SPLIT($B241,""|"")
"),1.512016636E9)</f>
        <v>1512016636</v>
      </c>
      <c r="E241" s="42" t="str">
        <f>IFERROR(__xludf.DUMMYFUNCTION("""COMPUTED_VALUE"""),"Maracay")</f>
        <v>Maracay</v>
      </c>
      <c r="F241" s="42">
        <f>IFERROR(__xludf.DUMMYFUNCTION("""COMPUTED_VALUE"""),4.0)</f>
        <v>4</v>
      </c>
      <c r="G241" s="42">
        <f>IFERROR(__xludf.DUMMYFUNCTION("""COMPUTED_VALUE"""),13090.0)</f>
        <v>13090</v>
      </c>
      <c r="H241" s="45">
        <f>IFERROR(__xludf.DUMMYFUNCTION("""COMPUTED_VALUE"""),45815.0)</f>
        <v>45815</v>
      </c>
      <c r="I241" s="42" t="str">
        <f>IFERROR(__xludf.DUMMYFUNCTION("""COMPUTED_VALUE"""),"Xiaomi Mi Wi-Fi")</f>
        <v>Xiaomi Mi Wi-Fi</v>
      </c>
      <c r="J241" s="42">
        <f t="shared" si="1"/>
        <v>45815</v>
      </c>
      <c r="K241" s="42">
        <f t="shared" si="2"/>
        <v>13090</v>
      </c>
      <c r="L241" s="42">
        <f t="shared" si="3"/>
        <v>57.52441406</v>
      </c>
      <c r="M241" s="51" t="str">
        <f t="shared" si="4"/>
        <v>B2B</v>
      </c>
      <c r="N241" s="52" t="str">
        <f t="shared" si="5"/>
        <v>50+ ГБ</v>
      </c>
    </row>
    <row r="242" ht="15.75" customHeight="1">
      <c r="A242" s="24"/>
      <c r="B242" s="41" t="s">
        <v>271</v>
      </c>
      <c r="C242" s="50"/>
      <c r="D242" s="42">
        <f>IFERROR(__xludf.DUMMYFUNCTION("SPLIT($B242,""|"")
"),1.516214801E9)</f>
        <v>1516214801</v>
      </c>
      <c r="E242" s="42" t="str">
        <f>IFERROR(__xludf.DUMMYFUNCTION("""COMPUTED_VALUE"""),"Caracas")</f>
        <v>Caracas</v>
      </c>
      <c r="F242" s="42">
        <f>IFERROR(__xludf.DUMMYFUNCTION("""COMPUTED_VALUE"""),5.0)</f>
        <v>5</v>
      </c>
      <c r="G242" s="42">
        <f>IFERROR(__xludf.DUMMYFUNCTION("""COMPUTED_VALUE"""),5848.0)</f>
        <v>5848</v>
      </c>
      <c r="H242" s="45" t="str">
        <f>IFERROR(__xludf.DUMMYFUNCTION("""COMPUTED_VALUE"""),"19883,2")</f>
        <v>19883,2</v>
      </c>
      <c r="I242" s="42" t="str">
        <f>IFERROR(__xludf.DUMMYFUNCTION("""COMPUTED_VALUE"""),"TP-LINK TD")</f>
        <v>TP-LINK TD</v>
      </c>
      <c r="J242" s="42">
        <f t="shared" si="1"/>
        <v>19883.2</v>
      </c>
      <c r="K242" s="42">
        <f t="shared" si="2"/>
        <v>5848</v>
      </c>
      <c r="L242" s="42">
        <f t="shared" si="3"/>
        <v>25.128125</v>
      </c>
      <c r="M242" s="51" t="str">
        <f t="shared" si="4"/>
        <v>B2C</v>
      </c>
      <c r="N242" s="52" t="str">
        <f t="shared" si="5"/>
        <v>25-30 ГБ</v>
      </c>
    </row>
    <row r="243" ht="15.75" customHeight="1">
      <c r="A243" s="24"/>
      <c r="B243" s="41" t="s">
        <v>272</v>
      </c>
      <c r="C243" s="50"/>
      <c r="D243" s="42">
        <f>IFERROR(__xludf.DUMMYFUNCTION("SPLIT($B243,""|"")
"),1.518045346E9)</f>
        <v>1518045346</v>
      </c>
      <c r="E243" s="42" t="str">
        <f>IFERROR(__xludf.DUMMYFUNCTION("""COMPUTED_VALUE"""),"Maracay")</f>
        <v>Maracay</v>
      </c>
      <c r="F243" s="42">
        <f>IFERROR(__xludf.DUMMYFUNCTION("""COMPUTED_VALUE"""),20.0)</f>
        <v>20</v>
      </c>
      <c r="G243" s="42">
        <f>IFERROR(__xludf.DUMMYFUNCTION("""COMPUTED_VALUE"""),15292.0)</f>
        <v>15292</v>
      </c>
      <c r="H243" s="45" t="str">
        <f>IFERROR(__xludf.DUMMYFUNCTION("""COMPUTED_VALUE"""),"32113,2")</f>
        <v>32113,2</v>
      </c>
      <c r="I243" s="42" t="str">
        <f>IFERROR(__xludf.DUMMYFUNCTION("""COMPUTED_VALUE"""),"TP-LINK Archer")</f>
        <v>TP-LINK Archer</v>
      </c>
      <c r="J243" s="42">
        <f t="shared" si="1"/>
        <v>32113.2</v>
      </c>
      <c r="K243" s="42">
        <f t="shared" si="2"/>
        <v>15292</v>
      </c>
      <c r="L243" s="42">
        <f t="shared" si="3"/>
        <v>46.29414063</v>
      </c>
      <c r="M243" s="51" t="str">
        <f t="shared" si="4"/>
        <v>B2O</v>
      </c>
      <c r="N243" s="52" t="str">
        <f t="shared" si="5"/>
        <v>45-50 ГБ</v>
      </c>
    </row>
    <row r="244" ht="15.75" customHeight="1">
      <c r="A244" s="24"/>
      <c r="B244" s="41" t="s">
        <v>273</v>
      </c>
      <c r="C244" s="50"/>
      <c r="D244" s="42">
        <f>IFERROR(__xludf.DUMMYFUNCTION("SPLIT($B244,""|"")
"),1.511464512E9)</f>
        <v>1511464512</v>
      </c>
      <c r="E244" s="42" t="str">
        <f>IFERROR(__xludf.DUMMYFUNCTION("""COMPUTED_VALUE"""),"Caracas")</f>
        <v>Caracas</v>
      </c>
      <c r="F244" s="42">
        <f>IFERROR(__xludf.DUMMYFUNCTION("""COMPUTED_VALUE"""),5.0)</f>
        <v>5</v>
      </c>
      <c r="G244" s="42">
        <f>IFERROR(__xludf.DUMMYFUNCTION("""COMPUTED_VALUE"""),16589.0)</f>
        <v>16589</v>
      </c>
      <c r="H244" s="45" t="str">
        <f>IFERROR(__xludf.DUMMYFUNCTION("""COMPUTED_VALUE"""),"34836,9")</f>
        <v>34836,9</v>
      </c>
      <c r="I244" s="42" t="str">
        <f>IFERROR(__xludf.DUMMYFUNCTION("""COMPUTED_VALUE"""),"Mercusys AC12G")</f>
        <v>Mercusys AC12G</v>
      </c>
      <c r="J244" s="42">
        <f t="shared" si="1"/>
        <v>34836.9</v>
      </c>
      <c r="K244" s="42">
        <f t="shared" si="2"/>
        <v>16589</v>
      </c>
      <c r="L244" s="42">
        <f t="shared" si="3"/>
        <v>50.22060547</v>
      </c>
      <c r="M244" s="51" t="str">
        <f t="shared" si="4"/>
        <v>B2C</v>
      </c>
      <c r="N244" s="52" t="str">
        <f t="shared" si="5"/>
        <v>50+ ГБ</v>
      </c>
    </row>
    <row r="245" ht="15.75" customHeight="1">
      <c r="A245" s="24"/>
      <c r="B245" s="41" t="s">
        <v>274</v>
      </c>
      <c r="C245" s="50"/>
      <c r="D245" s="42">
        <f>IFERROR(__xludf.DUMMYFUNCTION("SPLIT($B245,""|"")
"),1.515564189E9)</f>
        <v>1515564189</v>
      </c>
      <c r="E245" s="42" t="str">
        <f>IFERROR(__xludf.DUMMYFUNCTION("""COMPUTED_VALUE"""),"Maracay")</f>
        <v>Maracay</v>
      </c>
      <c r="F245" s="42">
        <f>IFERROR(__xludf.DUMMYFUNCTION("""COMPUTED_VALUE"""),5.0)</f>
        <v>5</v>
      </c>
      <c r="G245" s="42">
        <f>IFERROR(__xludf.DUMMYFUNCTION("""COMPUTED_VALUE"""),17071.0)</f>
        <v>17071</v>
      </c>
      <c r="H245" s="45" t="str">
        <f>IFERROR(__xludf.DUMMYFUNCTION("""COMPUTED_VALUE"""),"40970,4")</f>
        <v>40970,4</v>
      </c>
      <c r="I245" s="42" t="str">
        <f>IFERROR(__xludf.DUMMYFUNCTION("""COMPUTED_VALUE"""),"Xiaomi Mi Wi-Fi")</f>
        <v>Xiaomi Mi Wi-Fi</v>
      </c>
      <c r="J245" s="42">
        <f t="shared" si="1"/>
        <v>40970.4</v>
      </c>
      <c r="K245" s="42">
        <f t="shared" si="2"/>
        <v>17071</v>
      </c>
      <c r="L245" s="42">
        <f t="shared" si="3"/>
        <v>56.68105469</v>
      </c>
      <c r="M245" s="51" t="str">
        <f t="shared" si="4"/>
        <v>B2C</v>
      </c>
      <c r="N245" s="52" t="str">
        <f t="shared" si="5"/>
        <v>50+ ГБ</v>
      </c>
    </row>
    <row r="246" ht="15.75" customHeight="1">
      <c r="A246" s="24"/>
      <c r="B246" s="41" t="s">
        <v>275</v>
      </c>
      <c r="C246" s="50"/>
      <c r="D246" s="42">
        <f>IFERROR(__xludf.DUMMYFUNCTION("SPLIT($B246,""|"")
"),1.518508883E9)</f>
        <v>1518508883</v>
      </c>
      <c r="E246" s="42" t="str">
        <f>IFERROR(__xludf.DUMMYFUNCTION("""COMPUTED_VALUE"""),"Caracas")</f>
        <v>Caracas</v>
      </c>
      <c r="F246" s="42">
        <f>IFERROR(__xludf.DUMMYFUNCTION("""COMPUTED_VALUE"""),5.0)</f>
        <v>5</v>
      </c>
      <c r="G246" s="42">
        <f>IFERROR(__xludf.DUMMYFUNCTION("""COMPUTED_VALUE"""),18193.0)</f>
        <v>18193</v>
      </c>
      <c r="H246" s="45">
        <f>IFERROR(__xludf.DUMMYFUNCTION("""COMPUTED_VALUE"""),54579.0)</f>
        <v>54579</v>
      </c>
      <c r="I246" s="42" t="str">
        <f>IFERROR(__xludf.DUMMYFUNCTION("""COMPUTED_VALUE"""),"TP-LINK TD")</f>
        <v>TP-LINK TD</v>
      </c>
      <c r="J246" s="42">
        <f t="shared" si="1"/>
        <v>54579</v>
      </c>
      <c r="K246" s="42">
        <f t="shared" si="2"/>
        <v>18193</v>
      </c>
      <c r="L246" s="42">
        <f t="shared" si="3"/>
        <v>71.06640625</v>
      </c>
      <c r="M246" s="51" t="str">
        <f t="shared" si="4"/>
        <v>B2C</v>
      </c>
      <c r="N246" s="52" t="str">
        <f t="shared" si="5"/>
        <v>50+ ГБ</v>
      </c>
    </row>
    <row r="247" ht="15.75" customHeight="1">
      <c r="A247" s="24"/>
      <c r="B247" s="41" t="s">
        <v>276</v>
      </c>
      <c r="C247" s="50"/>
      <c r="D247" s="42">
        <f>IFERROR(__xludf.DUMMYFUNCTION("SPLIT($B247,""|"")
"),1.517035775E9)</f>
        <v>1517035775</v>
      </c>
      <c r="E247" s="42" t="str">
        <f>IFERROR(__xludf.DUMMYFUNCTION("""COMPUTED_VALUE"""),"Caracas")</f>
        <v>Caracas</v>
      </c>
      <c r="F247" s="42">
        <f>IFERROR(__xludf.DUMMYFUNCTION("""COMPUTED_VALUE"""),5.0)</f>
        <v>5</v>
      </c>
      <c r="G247" s="42">
        <f>IFERROR(__xludf.DUMMYFUNCTION("""COMPUTED_VALUE"""),18637.0)</f>
        <v>18637</v>
      </c>
      <c r="H247" s="45" t="str">
        <f>IFERROR(__xludf.DUMMYFUNCTION("""COMPUTED_VALUE"""),"35410,3")</f>
        <v>35410,3</v>
      </c>
      <c r="I247" s="42" t="str">
        <f>IFERROR(__xludf.DUMMYFUNCTION("""COMPUTED_VALUE"""),"TP-LINK Archer")</f>
        <v>TP-LINK Archer</v>
      </c>
      <c r="J247" s="42">
        <f t="shared" si="1"/>
        <v>35410.3</v>
      </c>
      <c r="K247" s="42">
        <f t="shared" si="2"/>
        <v>18637</v>
      </c>
      <c r="L247" s="42">
        <f t="shared" si="3"/>
        <v>52.78056641</v>
      </c>
      <c r="M247" s="51" t="str">
        <f t="shared" si="4"/>
        <v>B2C</v>
      </c>
      <c r="N247" s="52" t="str">
        <f t="shared" si="5"/>
        <v>50+ ГБ</v>
      </c>
    </row>
    <row r="248" ht="15.75" customHeight="1">
      <c r="A248" s="24"/>
      <c r="B248" s="41" t="s">
        <v>277</v>
      </c>
      <c r="C248" s="50"/>
      <c r="D248" s="42">
        <f>IFERROR(__xludf.DUMMYFUNCTION("SPLIT($B248,""|"")
"),1.518008287E9)</f>
        <v>1518008287</v>
      </c>
      <c r="E248" s="42" t="str">
        <f>IFERROR(__xludf.DUMMYFUNCTION("""COMPUTED_VALUE"""),"Maracay")</f>
        <v>Maracay</v>
      </c>
      <c r="F248" s="42">
        <f>IFERROR(__xludf.DUMMYFUNCTION("""COMPUTED_VALUE"""),5.0)</f>
        <v>5</v>
      </c>
      <c r="G248" s="42">
        <f>IFERROR(__xludf.DUMMYFUNCTION("""COMPUTED_VALUE"""),14631.0)</f>
        <v>14631</v>
      </c>
      <c r="H248" s="45">
        <f>IFERROR(__xludf.DUMMYFUNCTION("""COMPUTED_VALUE"""),29262.0)</f>
        <v>29262</v>
      </c>
      <c r="I248" s="42" t="str">
        <f>IFERROR(__xludf.DUMMYFUNCTION("""COMPUTED_VALUE"""),"Mercusys AC12G")</f>
        <v>Mercusys AC12G</v>
      </c>
      <c r="J248" s="42">
        <f t="shared" si="1"/>
        <v>29262</v>
      </c>
      <c r="K248" s="42">
        <f t="shared" si="2"/>
        <v>14631</v>
      </c>
      <c r="L248" s="42">
        <f t="shared" si="3"/>
        <v>42.86425781</v>
      </c>
      <c r="M248" s="51" t="str">
        <f t="shared" si="4"/>
        <v>B2C</v>
      </c>
      <c r="N248" s="52" t="str">
        <f t="shared" si="5"/>
        <v>40-45 ГБ</v>
      </c>
    </row>
    <row r="249" ht="15.75" customHeight="1">
      <c r="A249" s="24"/>
      <c r="B249" s="41" t="s">
        <v>278</v>
      </c>
      <c r="C249" s="50"/>
      <c r="D249" s="42">
        <f>IFERROR(__xludf.DUMMYFUNCTION("SPLIT($B249,""|"")
"),1.511438006E9)</f>
        <v>1511438006</v>
      </c>
      <c r="E249" s="42" t="str">
        <f>IFERROR(__xludf.DUMMYFUNCTION("""COMPUTED_VALUE"""),"Caracas")</f>
        <v>Caracas</v>
      </c>
      <c r="F249" s="42">
        <f>IFERROR(__xludf.DUMMYFUNCTION("""COMPUTED_VALUE"""),20.0)</f>
        <v>20</v>
      </c>
      <c r="G249" s="42">
        <f>IFERROR(__xludf.DUMMYFUNCTION("""COMPUTED_VALUE"""),2962.0)</f>
        <v>2962</v>
      </c>
      <c r="H249" s="45" t="str">
        <f>IFERROR(__xludf.DUMMYFUNCTION("""COMPUTED_VALUE"""),"7701,2")</f>
        <v>7701,2</v>
      </c>
      <c r="I249" s="42" t="str">
        <f>IFERROR(__xludf.DUMMYFUNCTION("""COMPUTED_VALUE"""),"Xiaomi Mi Wi-Fi")</f>
        <v>Xiaomi Mi Wi-Fi</v>
      </c>
      <c r="J249" s="42">
        <f t="shared" si="1"/>
        <v>7701.2</v>
      </c>
      <c r="K249" s="42">
        <f t="shared" si="2"/>
        <v>2962</v>
      </c>
      <c r="L249" s="42">
        <f t="shared" si="3"/>
        <v>10.41328125</v>
      </c>
      <c r="M249" s="51" t="str">
        <f t="shared" si="4"/>
        <v>B2O</v>
      </c>
      <c r="N249" s="52" t="str">
        <f t="shared" si="5"/>
        <v>10-15 ГБ</v>
      </c>
    </row>
    <row r="250" ht="15.75" customHeight="1">
      <c r="A250" s="24"/>
      <c r="B250" s="41" t="s">
        <v>279</v>
      </c>
      <c r="C250" s="50"/>
      <c r="D250" s="42">
        <f>IFERROR(__xludf.DUMMYFUNCTION("SPLIT($B250,""|"")
"),1.516295788E9)</f>
        <v>1516295788</v>
      </c>
      <c r="E250" s="42" t="str">
        <f>IFERROR(__xludf.DUMMYFUNCTION("""COMPUTED_VALUE"""),"Caracas")</f>
        <v>Caracas</v>
      </c>
      <c r="F250" s="42">
        <f>IFERROR(__xludf.DUMMYFUNCTION("""COMPUTED_VALUE"""),15.0)</f>
        <v>15</v>
      </c>
      <c r="G250" s="42">
        <f>IFERROR(__xludf.DUMMYFUNCTION("""COMPUTED_VALUE"""),11901.0)</f>
        <v>11901</v>
      </c>
      <c r="H250" s="45" t="str">
        <f>IFERROR(__xludf.DUMMYFUNCTION("""COMPUTED_VALUE"""),"28562,4")</f>
        <v>28562,4</v>
      </c>
      <c r="I250" s="42" t="str">
        <f>IFERROR(__xludf.DUMMYFUNCTION("""COMPUTED_VALUE"""),"TP-LINK TD")</f>
        <v>TP-LINK TD</v>
      </c>
      <c r="J250" s="42">
        <f t="shared" si="1"/>
        <v>28562.4</v>
      </c>
      <c r="K250" s="42">
        <f t="shared" si="2"/>
        <v>11901</v>
      </c>
      <c r="L250" s="42">
        <f t="shared" si="3"/>
        <v>39.51503906</v>
      </c>
      <c r="M250" s="51" t="str">
        <f t="shared" si="4"/>
        <v>VIP</v>
      </c>
      <c r="N250" s="52" t="str">
        <f t="shared" si="5"/>
        <v>35-40 ГБ</v>
      </c>
    </row>
    <row r="251" ht="15.75" customHeight="1">
      <c r="A251" s="24"/>
      <c r="B251" s="41" t="s">
        <v>280</v>
      </c>
      <c r="C251" s="50"/>
      <c r="D251" s="42">
        <f>IFERROR(__xludf.DUMMYFUNCTION("SPLIT($B251,""|"")
"),1.5181797E9)</f>
        <v>1518179700</v>
      </c>
      <c r="E251" s="42" t="str">
        <f>IFERROR(__xludf.DUMMYFUNCTION("""COMPUTED_VALUE"""),"Maracay")</f>
        <v>Maracay</v>
      </c>
      <c r="F251" s="42">
        <f>IFERROR(__xludf.DUMMYFUNCTION("""COMPUTED_VALUE"""),5.0)</f>
        <v>5</v>
      </c>
      <c r="G251" s="42">
        <f>IFERROR(__xludf.DUMMYFUNCTION("""COMPUTED_VALUE"""),19344.0)</f>
        <v>19344</v>
      </c>
      <c r="H251" s="45" t="str">
        <f>IFERROR(__xludf.DUMMYFUNCTION("""COMPUTED_VALUE"""),"59966,4")</f>
        <v>59966,4</v>
      </c>
      <c r="I251" s="42" t="str">
        <f>IFERROR(__xludf.DUMMYFUNCTION("""COMPUTED_VALUE"""),"TP-LINK Archer")</f>
        <v>TP-LINK Archer</v>
      </c>
      <c r="J251" s="42">
        <f t="shared" si="1"/>
        <v>59966.4</v>
      </c>
      <c r="K251" s="42">
        <f t="shared" si="2"/>
        <v>19344</v>
      </c>
      <c r="L251" s="42">
        <f t="shared" si="3"/>
        <v>77.4515625</v>
      </c>
      <c r="M251" s="51" t="str">
        <f t="shared" si="4"/>
        <v>B2C</v>
      </c>
      <c r="N251" s="52" t="str">
        <f t="shared" si="5"/>
        <v>50+ ГБ</v>
      </c>
    </row>
    <row r="252" ht="15.75" customHeight="1">
      <c r="A252" s="24"/>
      <c r="B252" s="41" t="s">
        <v>281</v>
      </c>
      <c r="C252" s="50"/>
      <c r="D252" s="42">
        <f>IFERROR(__xludf.DUMMYFUNCTION("SPLIT($B252,""|"")
"),1.516314414E9)</f>
        <v>1516314414</v>
      </c>
      <c r="E252" s="42" t="str">
        <f>IFERROR(__xludf.DUMMYFUNCTION("""COMPUTED_VALUE"""),"Maracay")</f>
        <v>Maracay</v>
      </c>
      <c r="F252" s="42">
        <f>IFERROR(__xludf.DUMMYFUNCTION("""COMPUTED_VALUE"""),20.0)</f>
        <v>20</v>
      </c>
      <c r="G252" s="42">
        <f>IFERROR(__xludf.DUMMYFUNCTION("""COMPUTED_VALUE"""),17780.0)</f>
        <v>17780</v>
      </c>
      <c r="H252" s="45">
        <f>IFERROR(__xludf.DUMMYFUNCTION("""COMPUTED_VALUE"""),28448.0)</f>
        <v>28448</v>
      </c>
      <c r="I252" s="42" t="str">
        <f>IFERROR(__xludf.DUMMYFUNCTION("""COMPUTED_VALUE"""),"Mercusys AC12G")</f>
        <v>Mercusys AC12G</v>
      </c>
      <c r="J252" s="42">
        <f t="shared" si="1"/>
        <v>28448</v>
      </c>
      <c r="K252" s="42">
        <f t="shared" si="2"/>
        <v>17780</v>
      </c>
      <c r="L252" s="42">
        <f t="shared" si="3"/>
        <v>45.14453125</v>
      </c>
      <c r="M252" s="51" t="str">
        <f t="shared" si="4"/>
        <v>B2O</v>
      </c>
      <c r="N252" s="52" t="str">
        <f t="shared" si="5"/>
        <v>45-50 ГБ</v>
      </c>
    </row>
    <row r="253" ht="15.75" customHeight="1">
      <c r="A253" s="24"/>
      <c r="B253" s="41" t="s">
        <v>282</v>
      </c>
      <c r="C253" s="50"/>
      <c r="D253" s="42">
        <f>IFERROR(__xludf.DUMMYFUNCTION("SPLIT($B253,""|"")
"),1.518245113E9)</f>
        <v>1518245113</v>
      </c>
      <c r="E253" s="42" t="str">
        <f>IFERROR(__xludf.DUMMYFUNCTION("""COMPUTED_VALUE"""),"Caracas")</f>
        <v>Caracas</v>
      </c>
      <c r="F253" s="42">
        <f>IFERROR(__xludf.DUMMYFUNCTION("""COMPUTED_VALUE"""),5.0)</f>
        <v>5</v>
      </c>
      <c r="G253" s="42">
        <f>IFERROR(__xludf.DUMMYFUNCTION("""COMPUTED_VALUE"""),10719.0)</f>
        <v>10719</v>
      </c>
      <c r="H253" s="45" t="str">
        <f>IFERROR(__xludf.DUMMYFUNCTION("""COMPUTED_VALUE"""),"20366,1")</f>
        <v>20366,1</v>
      </c>
      <c r="I253" s="42" t="str">
        <f>IFERROR(__xludf.DUMMYFUNCTION("""COMPUTED_VALUE"""),"Xiaomi Mi Wi-Fi")</f>
        <v>Xiaomi Mi Wi-Fi</v>
      </c>
      <c r="J253" s="42">
        <f t="shared" si="1"/>
        <v>20366.1</v>
      </c>
      <c r="K253" s="42">
        <f t="shared" si="2"/>
        <v>10719</v>
      </c>
      <c r="L253" s="42">
        <f t="shared" si="3"/>
        <v>30.35654297</v>
      </c>
      <c r="M253" s="51" t="str">
        <f t="shared" si="4"/>
        <v>B2C</v>
      </c>
      <c r="N253" s="52" t="str">
        <f t="shared" si="5"/>
        <v>30-35 ГБ</v>
      </c>
    </row>
    <row r="254" ht="15.75" customHeight="1">
      <c r="A254" s="24"/>
      <c r="B254" s="41" t="s">
        <v>283</v>
      </c>
      <c r="C254" s="50"/>
      <c r="D254" s="42">
        <f>IFERROR(__xludf.DUMMYFUNCTION("SPLIT($B254,""|"")
"),1.514498649E9)</f>
        <v>1514498649</v>
      </c>
      <c r="E254" s="42" t="str">
        <f>IFERROR(__xludf.DUMMYFUNCTION("""COMPUTED_VALUE"""),"Caracas")</f>
        <v>Caracas</v>
      </c>
      <c r="F254" s="42">
        <f>IFERROR(__xludf.DUMMYFUNCTION("""COMPUTED_VALUE"""),15.0)</f>
        <v>15</v>
      </c>
      <c r="G254" s="42">
        <f>IFERROR(__xludf.DUMMYFUNCTION("""COMPUTED_VALUE"""),17770.0)</f>
        <v>17770</v>
      </c>
      <c r="H254" s="45">
        <f>IFERROR(__xludf.DUMMYFUNCTION("""COMPUTED_VALUE"""),28432.0)</f>
        <v>28432</v>
      </c>
      <c r="I254" s="42" t="str">
        <f>IFERROR(__xludf.DUMMYFUNCTION("""COMPUTED_VALUE"""),"TP-LINK TD")</f>
        <v>TP-LINK TD</v>
      </c>
      <c r="J254" s="42">
        <f t="shared" si="1"/>
        <v>28432</v>
      </c>
      <c r="K254" s="42">
        <f t="shared" si="2"/>
        <v>17770</v>
      </c>
      <c r="L254" s="42">
        <f t="shared" si="3"/>
        <v>45.11914063</v>
      </c>
      <c r="M254" s="51" t="str">
        <f t="shared" si="4"/>
        <v>VIP</v>
      </c>
      <c r="N254" s="52" t="str">
        <f t="shared" si="5"/>
        <v>45-50 ГБ</v>
      </c>
    </row>
    <row r="255" ht="15.75" customHeight="1">
      <c r="A255" s="24"/>
      <c r="B255" s="41" t="s">
        <v>284</v>
      </c>
      <c r="C255" s="50"/>
      <c r="D255" s="42">
        <f>IFERROR(__xludf.DUMMYFUNCTION("SPLIT($B255,""|"")
"),1.517764119E9)</f>
        <v>1517764119</v>
      </c>
      <c r="E255" s="42" t="str">
        <f>IFERROR(__xludf.DUMMYFUNCTION("""COMPUTED_VALUE"""),"Maracay")</f>
        <v>Maracay</v>
      </c>
      <c r="F255" s="42">
        <f>IFERROR(__xludf.DUMMYFUNCTION("""COMPUTED_VALUE"""),5.0)</f>
        <v>5</v>
      </c>
      <c r="G255" s="42">
        <f>IFERROR(__xludf.DUMMYFUNCTION("""COMPUTED_VALUE"""),7145.0)</f>
        <v>7145</v>
      </c>
      <c r="H255" s="45">
        <f>IFERROR(__xludf.DUMMYFUNCTION("""COMPUTED_VALUE"""),21435.0)</f>
        <v>21435</v>
      </c>
      <c r="I255" s="42" t="str">
        <f>IFERROR(__xludf.DUMMYFUNCTION("""COMPUTED_VALUE"""),"TP-LINK Archer")</f>
        <v>TP-LINK Archer</v>
      </c>
      <c r="J255" s="42">
        <f t="shared" si="1"/>
        <v>21435</v>
      </c>
      <c r="K255" s="42">
        <f t="shared" si="2"/>
        <v>7145</v>
      </c>
      <c r="L255" s="42">
        <f t="shared" si="3"/>
        <v>27.91015625</v>
      </c>
      <c r="M255" s="51" t="str">
        <f t="shared" si="4"/>
        <v>B2C</v>
      </c>
      <c r="N255" s="52" t="str">
        <f t="shared" si="5"/>
        <v>25-30 ГБ</v>
      </c>
    </row>
    <row r="256" ht="15.75" customHeight="1">
      <c r="A256" s="24"/>
      <c r="B256" s="41" t="s">
        <v>285</v>
      </c>
      <c r="C256" s="50"/>
      <c r="D256" s="42">
        <f>IFERROR(__xludf.DUMMYFUNCTION("SPLIT($B256,""|"")
"),1.513387214E9)</f>
        <v>1513387214</v>
      </c>
      <c r="E256" s="42" t="str">
        <f>IFERROR(__xludf.DUMMYFUNCTION("""COMPUTED_VALUE"""),"Caracas")</f>
        <v>Caracas</v>
      </c>
      <c r="F256" s="42">
        <f>IFERROR(__xludf.DUMMYFUNCTION("""COMPUTED_VALUE"""),5.0)</f>
        <v>5</v>
      </c>
      <c r="G256" s="42">
        <f>IFERROR(__xludf.DUMMYFUNCTION("""COMPUTED_VALUE"""),811.0)</f>
        <v>811</v>
      </c>
      <c r="H256" s="45" t="str">
        <f>IFERROR(__xludf.DUMMYFUNCTION("""COMPUTED_VALUE"""),"2838,5")</f>
        <v>2838,5</v>
      </c>
      <c r="I256" s="42" t="str">
        <f>IFERROR(__xludf.DUMMYFUNCTION("""COMPUTED_VALUE"""),"Mercusys AC12G")</f>
        <v>Mercusys AC12G</v>
      </c>
      <c r="J256" s="42">
        <f t="shared" si="1"/>
        <v>2838.5</v>
      </c>
      <c r="K256" s="42">
        <f t="shared" si="2"/>
        <v>811</v>
      </c>
      <c r="L256" s="42">
        <f t="shared" si="3"/>
        <v>3.563964844</v>
      </c>
      <c r="M256" s="51" t="str">
        <f t="shared" si="4"/>
        <v>B2C</v>
      </c>
      <c r="N256" s="52" t="str">
        <f t="shared" si="5"/>
        <v>0-5 ГБ</v>
      </c>
    </row>
    <row r="257" ht="15.75" customHeight="1">
      <c r="A257" s="24"/>
      <c r="B257" s="41" t="s">
        <v>286</v>
      </c>
      <c r="C257" s="50"/>
      <c r="D257" s="42">
        <f>IFERROR(__xludf.DUMMYFUNCTION("SPLIT($B257,""|"")
"),1.511978455E9)</f>
        <v>1511978455</v>
      </c>
      <c r="E257" s="42" t="str">
        <f>IFERROR(__xludf.DUMMYFUNCTION("""COMPUTED_VALUE"""),"Maracay")</f>
        <v>Maracay</v>
      </c>
      <c r="F257" s="42">
        <f>IFERROR(__xludf.DUMMYFUNCTION("""COMPUTED_VALUE"""),5.0)</f>
        <v>5</v>
      </c>
      <c r="G257" s="42">
        <f>IFERROR(__xludf.DUMMYFUNCTION("""COMPUTED_VALUE"""),18917.0)</f>
        <v>18917</v>
      </c>
      <c r="H257" s="45" t="str">
        <f>IFERROR(__xludf.DUMMYFUNCTION("""COMPUTED_VALUE"""),"58642,7")</f>
        <v>58642,7</v>
      </c>
      <c r="I257" s="42" t="str">
        <f>IFERROR(__xludf.DUMMYFUNCTION("""COMPUTED_VALUE"""),"Xiaomi Mi Wi-Fi")</f>
        <v>Xiaomi Mi Wi-Fi</v>
      </c>
      <c r="J257" s="42">
        <f t="shared" si="1"/>
        <v>58642.7</v>
      </c>
      <c r="K257" s="42">
        <f t="shared" si="2"/>
        <v>18917</v>
      </c>
      <c r="L257" s="42">
        <f t="shared" si="3"/>
        <v>75.74189453</v>
      </c>
      <c r="M257" s="51" t="str">
        <f t="shared" si="4"/>
        <v>B2C</v>
      </c>
      <c r="N257" s="52" t="str">
        <f t="shared" si="5"/>
        <v>50+ ГБ</v>
      </c>
    </row>
    <row r="258" ht="15.75" customHeight="1">
      <c r="A258" s="24"/>
      <c r="B258" s="41" t="s">
        <v>287</v>
      </c>
      <c r="C258" s="50"/>
      <c r="D258" s="42">
        <f>IFERROR(__xludf.DUMMYFUNCTION("SPLIT($B258,""|"")
"),1.517608376E9)</f>
        <v>1517608376</v>
      </c>
      <c r="E258" s="42" t="str">
        <f>IFERROR(__xludf.DUMMYFUNCTION("""COMPUTED_VALUE"""),"Caracas")</f>
        <v>Caracas</v>
      </c>
      <c r="F258" s="42">
        <f>IFERROR(__xludf.DUMMYFUNCTION("""COMPUTED_VALUE"""),4.0)</f>
        <v>4</v>
      </c>
      <c r="G258" s="42">
        <f>IFERROR(__xludf.DUMMYFUNCTION("""COMPUTED_VALUE"""),15669.0)</f>
        <v>15669</v>
      </c>
      <c r="H258" s="45" t="str">
        <f>IFERROR(__xludf.DUMMYFUNCTION("""COMPUTED_VALUE"""),"48573,9")</f>
        <v>48573,9</v>
      </c>
      <c r="I258" s="42" t="str">
        <f>IFERROR(__xludf.DUMMYFUNCTION("""COMPUTED_VALUE"""),"TP-LINK TD")</f>
        <v>TP-LINK TD</v>
      </c>
      <c r="J258" s="42">
        <f t="shared" si="1"/>
        <v>48573.9</v>
      </c>
      <c r="K258" s="42">
        <f t="shared" si="2"/>
        <v>15669</v>
      </c>
      <c r="L258" s="42">
        <f t="shared" si="3"/>
        <v>62.73720703</v>
      </c>
      <c r="M258" s="51" t="str">
        <f t="shared" si="4"/>
        <v>B2B</v>
      </c>
      <c r="N258" s="52" t="str">
        <f t="shared" si="5"/>
        <v>50+ ГБ</v>
      </c>
    </row>
    <row r="259" ht="15.75" customHeight="1">
      <c r="A259" s="24"/>
      <c r="B259" s="41" t="s">
        <v>288</v>
      </c>
      <c r="C259" s="50"/>
      <c r="D259" s="42">
        <f>IFERROR(__xludf.DUMMYFUNCTION("SPLIT($B259,""|"")
"),1.515709176E9)</f>
        <v>1515709176</v>
      </c>
      <c r="E259" s="42" t="str">
        <f>IFERROR(__xludf.DUMMYFUNCTION("""COMPUTED_VALUE"""),"Maracay")</f>
        <v>Maracay</v>
      </c>
      <c r="F259" s="42">
        <f>IFERROR(__xludf.DUMMYFUNCTION("""COMPUTED_VALUE"""),20.0)</f>
        <v>20</v>
      </c>
      <c r="G259" s="42">
        <f>IFERROR(__xludf.DUMMYFUNCTION("""COMPUTED_VALUE"""),13279.0)</f>
        <v>13279</v>
      </c>
      <c r="H259" s="45" t="str">
        <f>IFERROR(__xludf.DUMMYFUNCTION("""COMPUTED_VALUE"""),"35853,3")</f>
        <v>35853,3</v>
      </c>
      <c r="I259" s="42" t="str">
        <f>IFERROR(__xludf.DUMMYFUNCTION("""COMPUTED_VALUE"""),"TP-LINK Archer")</f>
        <v>TP-LINK Archer</v>
      </c>
      <c r="J259" s="42">
        <f t="shared" si="1"/>
        <v>35853.3</v>
      </c>
      <c r="K259" s="42">
        <f t="shared" si="2"/>
        <v>13279</v>
      </c>
      <c r="L259" s="42">
        <f t="shared" si="3"/>
        <v>47.98076172</v>
      </c>
      <c r="M259" s="51" t="str">
        <f t="shared" si="4"/>
        <v>B2O</v>
      </c>
      <c r="N259" s="52" t="str">
        <f t="shared" si="5"/>
        <v>45-50 ГБ</v>
      </c>
    </row>
    <row r="260" ht="15.75" customHeight="1">
      <c r="A260" s="24"/>
      <c r="B260" s="41" t="s">
        <v>289</v>
      </c>
      <c r="C260" s="50"/>
      <c r="D260" s="42">
        <f>IFERROR(__xludf.DUMMYFUNCTION("SPLIT($B260,""|"")
"),1.515418835E9)</f>
        <v>1515418835</v>
      </c>
      <c r="E260" s="42" t="str">
        <f>IFERROR(__xludf.DUMMYFUNCTION("""COMPUTED_VALUE"""),"Caracas")</f>
        <v>Caracas</v>
      </c>
      <c r="F260" s="42">
        <f>IFERROR(__xludf.DUMMYFUNCTION("""COMPUTED_VALUE"""),4.0)</f>
        <v>4</v>
      </c>
      <c r="G260" s="42">
        <f>IFERROR(__xludf.DUMMYFUNCTION("""COMPUTED_VALUE"""),12406.0)</f>
        <v>12406</v>
      </c>
      <c r="H260" s="45">
        <f>IFERROR(__xludf.DUMMYFUNCTION("""COMPUTED_VALUE"""),37218.0)</f>
        <v>37218</v>
      </c>
      <c r="I260" s="42" t="str">
        <f>IFERROR(__xludf.DUMMYFUNCTION("""COMPUTED_VALUE"""),"Mercusys AC12G")</f>
        <v>Mercusys AC12G</v>
      </c>
      <c r="J260" s="42">
        <f t="shared" si="1"/>
        <v>37218</v>
      </c>
      <c r="K260" s="42">
        <f t="shared" si="2"/>
        <v>12406</v>
      </c>
      <c r="L260" s="42">
        <f t="shared" si="3"/>
        <v>48.4609375</v>
      </c>
      <c r="M260" s="51" t="str">
        <f t="shared" si="4"/>
        <v>B2B</v>
      </c>
      <c r="N260" s="52" t="str">
        <f t="shared" si="5"/>
        <v>45-50 ГБ</v>
      </c>
    </row>
    <row r="261" ht="15.75" customHeight="1">
      <c r="A261" s="24"/>
      <c r="B261" s="41" t="s">
        <v>290</v>
      </c>
      <c r="C261" s="50"/>
      <c r="D261" s="42">
        <f>IFERROR(__xludf.DUMMYFUNCTION("SPLIT($B261,""|"")
"),1.511820525E9)</f>
        <v>1511820525</v>
      </c>
      <c r="E261" s="42" t="str">
        <f>IFERROR(__xludf.DUMMYFUNCTION("""COMPUTED_VALUE"""),"Maracay")</f>
        <v>Maracay</v>
      </c>
      <c r="F261" s="42">
        <f>IFERROR(__xludf.DUMMYFUNCTION("""COMPUTED_VALUE"""),15.0)</f>
        <v>15</v>
      </c>
      <c r="G261" s="42">
        <f>IFERROR(__xludf.DUMMYFUNCTION("""COMPUTED_VALUE"""),10510.0)</f>
        <v>10510</v>
      </c>
      <c r="H261" s="45">
        <f>IFERROR(__xludf.DUMMYFUNCTION("""COMPUTED_VALUE"""),35734.0)</f>
        <v>35734</v>
      </c>
      <c r="I261" s="42" t="str">
        <f>IFERROR(__xludf.DUMMYFUNCTION("""COMPUTED_VALUE"""),"Xiaomi Mi Wi-Fi")</f>
        <v>Xiaomi Mi Wi-Fi</v>
      </c>
      <c r="J261" s="42">
        <f t="shared" si="1"/>
        <v>35734</v>
      </c>
      <c r="K261" s="42">
        <f t="shared" si="2"/>
        <v>10510</v>
      </c>
      <c r="L261" s="42">
        <f t="shared" si="3"/>
        <v>45.16015625</v>
      </c>
      <c r="M261" s="51" t="str">
        <f t="shared" si="4"/>
        <v>VIP</v>
      </c>
      <c r="N261" s="52" t="str">
        <f t="shared" si="5"/>
        <v>45-50 ГБ</v>
      </c>
    </row>
    <row r="262" ht="15.75" customHeight="1">
      <c r="A262" s="24"/>
      <c r="B262" s="41" t="s">
        <v>291</v>
      </c>
      <c r="C262" s="50"/>
      <c r="D262" s="42">
        <f>IFERROR(__xludf.DUMMYFUNCTION("SPLIT($B262,""|"")
"),1.513574884E9)</f>
        <v>1513574884</v>
      </c>
      <c r="E262" s="42" t="str">
        <f>IFERROR(__xludf.DUMMYFUNCTION("""COMPUTED_VALUE"""),"Maracay")</f>
        <v>Maracay</v>
      </c>
      <c r="F262" s="42">
        <f>IFERROR(__xludf.DUMMYFUNCTION("""COMPUTED_VALUE"""),5.0)</f>
        <v>5</v>
      </c>
      <c r="G262" s="42">
        <f>IFERROR(__xludf.DUMMYFUNCTION("""COMPUTED_VALUE"""),3086.0)</f>
        <v>3086</v>
      </c>
      <c r="H262" s="45" t="str">
        <f>IFERROR(__xludf.DUMMYFUNCTION("""COMPUTED_VALUE"""),"8949,4")</f>
        <v>8949,4</v>
      </c>
      <c r="I262" s="42" t="str">
        <f>IFERROR(__xludf.DUMMYFUNCTION("""COMPUTED_VALUE"""),"TP-LINK TD")</f>
        <v>TP-LINK TD</v>
      </c>
      <c r="J262" s="42">
        <f t="shared" si="1"/>
        <v>8949.4</v>
      </c>
      <c r="K262" s="42">
        <f t="shared" si="2"/>
        <v>3086</v>
      </c>
      <c r="L262" s="42">
        <f t="shared" si="3"/>
        <v>11.75332031</v>
      </c>
      <c r="M262" s="51" t="str">
        <f t="shared" si="4"/>
        <v>B2C</v>
      </c>
      <c r="N262" s="52" t="str">
        <f t="shared" si="5"/>
        <v>10-15 ГБ</v>
      </c>
    </row>
    <row r="263" ht="15.75" customHeight="1">
      <c r="A263" s="24"/>
      <c r="B263" s="41" t="s">
        <v>292</v>
      </c>
      <c r="C263" s="50"/>
      <c r="D263" s="42">
        <f>IFERROR(__xludf.DUMMYFUNCTION("SPLIT($B263,""|"")
"),1.514516895E9)</f>
        <v>1514516895</v>
      </c>
      <c r="E263" s="42" t="str">
        <f>IFERROR(__xludf.DUMMYFUNCTION("""COMPUTED_VALUE"""),"Maracay")</f>
        <v>Maracay</v>
      </c>
      <c r="F263" s="42">
        <f>IFERROR(__xludf.DUMMYFUNCTION("""COMPUTED_VALUE"""),5.0)</f>
        <v>5</v>
      </c>
      <c r="G263" s="42">
        <f>IFERROR(__xludf.DUMMYFUNCTION("""COMPUTED_VALUE"""),11148.0)</f>
        <v>11148</v>
      </c>
      <c r="H263" s="45" t="str">
        <f>IFERROR(__xludf.DUMMYFUNCTION("""COMPUTED_VALUE"""),"23410,8")</f>
        <v>23410,8</v>
      </c>
      <c r="I263" s="42" t="str">
        <f>IFERROR(__xludf.DUMMYFUNCTION("""COMPUTED_VALUE"""),"TP-LINK Archer")</f>
        <v>TP-LINK Archer</v>
      </c>
      <c r="J263" s="42">
        <f t="shared" si="1"/>
        <v>23410.8</v>
      </c>
      <c r="K263" s="42">
        <f t="shared" si="2"/>
        <v>11148</v>
      </c>
      <c r="L263" s="42">
        <f t="shared" si="3"/>
        <v>33.74882813</v>
      </c>
      <c r="M263" s="51" t="str">
        <f t="shared" si="4"/>
        <v>B2C</v>
      </c>
      <c r="N263" s="52" t="str">
        <f t="shared" si="5"/>
        <v>30-35 ГБ</v>
      </c>
    </row>
    <row r="264" ht="15.75" customHeight="1">
      <c r="A264" s="24"/>
      <c r="B264" s="41" t="s">
        <v>293</v>
      </c>
      <c r="C264" s="50"/>
      <c r="D264" s="42">
        <f>IFERROR(__xludf.DUMMYFUNCTION("SPLIT($B264,""|"")
"),1.516902691E9)</f>
        <v>1516902691</v>
      </c>
      <c r="E264" s="42" t="str">
        <f>IFERROR(__xludf.DUMMYFUNCTION("""COMPUTED_VALUE"""),"Caracas")</f>
        <v>Caracas</v>
      </c>
      <c r="F264" s="42">
        <f>IFERROR(__xludf.DUMMYFUNCTION("""COMPUTED_VALUE"""),20.0)</f>
        <v>20</v>
      </c>
      <c r="G264" s="42">
        <f>IFERROR(__xludf.DUMMYFUNCTION("""COMPUTED_VALUE"""),2824.0)</f>
        <v>2824</v>
      </c>
      <c r="H264" s="45" t="str">
        <f>IFERROR(__xludf.DUMMYFUNCTION("""COMPUTED_VALUE"""),"4518,4")</f>
        <v>4518,4</v>
      </c>
      <c r="I264" s="42" t="str">
        <f>IFERROR(__xludf.DUMMYFUNCTION("""COMPUTED_VALUE"""),"Mercusys AC12G")</f>
        <v>Mercusys AC12G</v>
      </c>
      <c r="J264" s="42">
        <f t="shared" si="1"/>
        <v>4518.4</v>
      </c>
      <c r="K264" s="42">
        <f t="shared" si="2"/>
        <v>2824</v>
      </c>
      <c r="L264" s="42">
        <f t="shared" si="3"/>
        <v>7.1703125</v>
      </c>
      <c r="M264" s="51" t="str">
        <f t="shared" si="4"/>
        <v>B2O</v>
      </c>
      <c r="N264" s="52" t="str">
        <f t="shared" si="5"/>
        <v>5-10 ГБ</v>
      </c>
    </row>
    <row r="265" ht="15.75" customHeight="1">
      <c r="A265" s="24"/>
      <c r="B265" s="41" t="s">
        <v>294</v>
      </c>
      <c r="C265" s="50"/>
      <c r="D265" s="42">
        <f>IFERROR(__xludf.DUMMYFUNCTION("SPLIT($B265,""|"")
"),1.512790832E9)</f>
        <v>1512790832</v>
      </c>
      <c r="E265" s="42" t="str">
        <f>IFERROR(__xludf.DUMMYFUNCTION("""COMPUTED_VALUE"""),"Caracas")</f>
        <v>Caracas</v>
      </c>
      <c r="F265" s="42">
        <f>IFERROR(__xludf.DUMMYFUNCTION("""COMPUTED_VALUE"""),4.0)</f>
        <v>4</v>
      </c>
      <c r="G265" s="42">
        <f>IFERROR(__xludf.DUMMYFUNCTION("""COMPUTED_VALUE"""),19521.0)</f>
        <v>19521</v>
      </c>
      <c r="H265" s="45" t="str">
        <f>IFERROR(__xludf.DUMMYFUNCTION("""COMPUTED_VALUE"""),"52706,7")</f>
        <v>52706,7</v>
      </c>
      <c r="I265" s="42" t="str">
        <f>IFERROR(__xludf.DUMMYFUNCTION("""COMPUTED_VALUE"""),"Xiaomi Mi Wi-Fi")</f>
        <v>Xiaomi Mi Wi-Fi</v>
      </c>
      <c r="J265" s="42">
        <f t="shared" si="1"/>
        <v>52706.7</v>
      </c>
      <c r="K265" s="42">
        <f t="shared" si="2"/>
        <v>19521</v>
      </c>
      <c r="L265" s="42">
        <f t="shared" si="3"/>
        <v>70.53486328</v>
      </c>
      <c r="M265" s="51" t="str">
        <f t="shared" si="4"/>
        <v>B2B</v>
      </c>
      <c r="N265" s="52" t="str">
        <f t="shared" si="5"/>
        <v>50+ ГБ</v>
      </c>
    </row>
    <row r="266" ht="15.75" customHeight="1">
      <c r="A266" s="24"/>
      <c r="B266" s="41" t="s">
        <v>295</v>
      </c>
      <c r="C266" s="50"/>
      <c r="D266" s="42">
        <f>IFERROR(__xludf.DUMMYFUNCTION("SPLIT($B266,""|"")
"),1.514545487E9)</f>
        <v>1514545487</v>
      </c>
      <c r="E266" s="42" t="str">
        <f>IFERROR(__xludf.DUMMYFUNCTION("""COMPUTED_VALUE"""),"Maracay")</f>
        <v>Maracay</v>
      </c>
      <c r="F266" s="42">
        <f>IFERROR(__xludf.DUMMYFUNCTION("""COMPUTED_VALUE"""),20.0)</f>
        <v>20</v>
      </c>
      <c r="G266" s="42">
        <f>IFERROR(__xludf.DUMMYFUNCTION("""COMPUTED_VALUE"""),19887.0)</f>
        <v>19887</v>
      </c>
      <c r="H266" s="45" t="str">
        <f>IFERROR(__xludf.DUMMYFUNCTION("""COMPUTED_VALUE"""),"29830,5")</f>
        <v>29830,5</v>
      </c>
      <c r="I266" s="42" t="str">
        <f>IFERROR(__xludf.DUMMYFUNCTION("""COMPUTED_VALUE"""),"TP-LINK TD")</f>
        <v>TP-LINK TD</v>
      </c>
      <c r="J266" s="42">
        <f t="shared" si="1"/>
        <v>29830.5</v>
      </c>
      <c r="K266" s="42">
        <f t="shared" si="2"/>
        <v>19887</v>
      </c>
      <c r="L266" s="42">
        <f t="shared" si="3"/>
        <v>48.55224609</v>
      </c>
      <c r="M266" s="51" t="str">
        <f t="shared" si="4"/>
        <v>B2O</v>
      </c>
      <c r="N266" s="52" t="str">
        <f t="shared" si="5"/>
        <v>45-50 ГБ</v>
      </c>
    </row>
    <row r="267" ht="15.75" customHeight="1">
      <c r="A267" s="24"/>
      <c r="B267" s="41" t="s">
        <v>296</v>
      </c>
      <c r="C267" s="50"/>
      <c r="D267" s="42">
        <f>IFERROR(__xludf.DUMMYFUNCTION("SPLIT($B267,""|"")
"),1.514099372E9)</f>
        <v>1514099372</v>
      </c>
      <c r="E267" s="42" t="str">
        <f>IFERROR(__xludf.DUMMYFUNCTION("""COMPUTED_VALUE"""),"Caracas")</f>
        <v>Caracas</v>
      </c>
      <c r="F267" s="42">
        <f>IFERROR(__xludf.DUMMYFUNCTION("""COMPUTED_VALUE"""),5.0)</f>
        <v>5</v>
      </c>
      <c r="G267" s="42">
        <f>IFERROR(__xludf.DUMMYFUNCTION("""COMPUTED_VALUE"""),12425.0)</f>
        <v>12425</v>
      </c>
      <c r="H267" s="45" t="str">
        <f>IFERROR(__xludf.DUMMYFUNCTION("""COMPUTED_VALUE"""),"18637,5")</f>
        <v>18637,5</v>
      </c>
      <c r="I267" s="42" t="str">
        <f>IFERROR(__xludf.DUMMYFUNCTION("""COMPUTED_VALUE"""),"TP-LINK Archer")</f>
        <v>TP-LINK Archer</v>
      </c>
      <c r="J267" s="42">
        <f t="shared" si="1"/>
        <v>18637.5</v>
      </c>
      <c r="K267" s="42">
        <f t="shared" si="2"/>
        <v>12425</v>
      </c>
      <c r="L267" s="42">
        <f t="shared" si="3"/>
        <v>30.33447266</v>
      </c>
      <c r="M267" s="51" t="str">
        <f t="shared" si="4"/>
        <v>B2C</v>
      </c>
      <c r="N267" s="52" t="str">
        <f t="shared" si="5"/>
        <v>30-35 ГБ</v>
      </c>
    </row>
    <row r="268" ht="15.75" customHeight="1">
      <c r="A268" s="24"/>
      <c r="B268" s="41" t="s">
        <v>297</v>
      </c>
      <c r="C268" s="50"/>
      <c r="D268" s="42">
        <f>IFERROR(__xludf.DUMMYFUNCTION("SPLIT($B268,""|"")
"),1.517758383E9)</f>
        <v>1517758383</v>
      </c>
      <c r="E268" s="42" t="str">
        <f>IFERROR(__xludf.DUMMYFUNCTION("""COMPUTED_VALUE"""),"Caracas")</f>
        <v>Caracas</v>
      </c>
      <c r="F268" s="42">
        <f>IFERROR(__xludf.DUMMYFUNCTION("""COMPUTED_VALUE"""),5.0)</f>
        <v>5</v>
      </c>
      <c r="G268" s="42">
        <f>IFERROR(__xludf.DUMMYFUNCTION("""COMPUTED_VALUE"""),19966.0)</f>
        <v>19966</v>
      </c>
      <c r="H268" s="45" t="str">
        <f>IFERROR(__xludf.DUMMYFUNCTION("""COMPUTED_VALUE"""),"47918,4")</f>
        <v>47918,4</v>
      </c>
      <c r="I268" s="42" t="str">
        <f>IFERROR(__xludf.DUMMYFUNCTION("""COMPUTED_VALUE"""),"Mercusys AC12G")</f>
        <v>Mercusys AC12G</v>
      </c>
      <c r="J268" s="42">
        <f t="shared" si="1"/>
        <v>47918.4</v>
      </c>
      <c r="K268" s="42">
        <f t="shared" si="2"/>
        <v>19966</v>
      </c>
      <c r="L268" s="42">
        <f t="shared" si="3"/>
        <v>66.29335938</v>
      </c>
      <c r="M268" s="51" t="str">
        <f t="shared" si="4"/>
        <v>B2C</v>
      </c>
      <c r="N268" s="52" t="str">
        <f t="shared" si="5"/>
        <v>50+ ГБ</v>
      </c>
    </row>
    <row r="269" ht="15.75" customHeight="1">
      <c r="A269" s="24"/>
      <c r="B269" s="41" t="s">
        <v>298</v>
      </c>
      <c r="C269" s="50"/>
      <c r="D269" s="42">
        <f>IFERROR(__xludf.DUMMYFUNCTION("SPLIT($B269,""|"")
"),1.513224614E9)</f>
        <v>1513224614</v>
      </c>
      <c r="E269" s="42" t="str">
        <f>IFERROR(__xludf.DUMMYFUNCTION("""COMPUTED_VALUE"""),"Caracas")</f>
        <v>Caracas</v>
      </c>
      <c r="F269" s="42">
        <f>IFERROR(__xludf.DUMMYFUNCTION("""COMPUTED_VALUE"""),4.0)</f>
        <v>4</v>
      </c>
      <c r="G269" s="42">
        <f>IFERROR(__xludf.DUMMYFUNCTION("""COMPUTED_VALUE"""),17846.0)</f>
        <v>17846</v>
      </c>
      <c r="H269" s="45" t="str">
        <f>IFERROR(__xludf.DUMMYFUNCTION("""COMPUTED_VALUE"""),"58891,8")</f>
        <v>58891,8</v>
      </c>
      <c r="I269" s="42" t="str">
        <f>IFERROR(__xludf.DUMMYFUNCTION("""COMPUTED_VALUE"""),"Xiaomi Mi Wi-Fi")</f>
        <v>Xiaomi Mi Wi-Fi</v>
      </c>
      <c r="J269" s="42">
        <f t="shared" si="1"/>
        <v>58891.8</v>
      </c>
      <c r="K269" s="42">
        <f t="shared" si="2"/>
        <v>17846</v>
      </c>
      <c r="L269" s="42">
        <f t="shared" si="3"/>
        <v>74.93925781</v>
      </c>
      <c r="M269" s="51" t="str">
        <f t="shared" si="4"/>
        <v>B2B</v>
      </c>
      <c r="N269" s="52" t="str">
        <f t="shared" si="5"/>
        <v>50+ ГБ</v>
      </c>
    </row>
    <row r="270" ht="15.75" customHeight="1">
      <c r="A270" s="24"/>
      <c r="B270" s="41" t="s">
        <v>299</v>
      </c>
      <c r="C270" s="50"/>
      <c r="D270" s="42">
        <f>IFERROR(__xludf.DUMMYFUNCTION("SPLIT($B270,""|"")
"),1.511975337E9)</f>
        <v>1511975337</v>
      </c>
      <c r="E270" s="42" t="str">
        <f>IFERROR(__xludf.DUMMYFUNCTION("""COMPUTED_VALUE"""),"Maracay")</f>
        <v>Maracay</v>
      </c>
      <c r="F270" s="42">
        <f>IFERROR(__xludf.DUMMYFUNCTION("""COMPUTED_VALUE"""),4.0)</f>
        <v>4</v>
      </c>
      <c r="G270" s="42">
        <f>IFERROR(__xludf.DUMMYFUNCTION("""COMPUTED_VALUE"""),14029.0)</f>
        <v>14029</v>
      </c>
      <c r="H270" s="45" t="str">
        <f>IFERROR(__xludf.DUMMYFUNCTION("""COMPUTED_VALUE"""),"40684,1")</f>
        <v>40684,1</v>
      </c>
      <c r="I270" s="42" t="str">
        <f>IFERROR(__xludf.DUMMYFUNCTION("""COMPUTED_VALUE"""),"TP-LINK TD")</f>
        <v>TP-LINK TD</v>
      </c>
      <c r="J270" s="42">
        <f t="shared" si="1"/>
        <v>40684.1</v>
      </c>
      <c r="K270" s="42">
        <f t="shared" si="2"/>
        <v>14029</v>
      </c>
      <c r="L270" s="42">
        <f t="shared" si="3"/>
        <v>53.43076172</v>
      </c>
      <c r="M270" s="51" t="str">
        <f t="shared" si="4"/>
        <v>B2B</v>
      </c>
      <c r="N270" s="52" t="str">
        <f t="shared" si="5"/>
        <v>50+ ГБ</v>
      </c>
    </row>
    <row r="271" ht="15.75" customHeight="1">
      <c r="A271" s="24"/>
      <c r="B271" s="41" t="s">
        <v>300</v>
      </c>
      <c r="C271" s="50"/>
      <c r="D271" s="42">
        <f>IFERROR(__xludf.DUMMYFUNCTION("SPLIT($B271,""|"")
"),1.51760578E9)</f>
        <v>1517605780</v>
      </c>
      <c r="E271" s="42" t="str">
        <f>IFERROR(__xludf.DUMMYFUNCTION("""COMPUTED_VALUE"""),"Maracay")</f>
        <v>Maracay</v>
      </c>
      <c r="F271" s="42">
        <f>IFERROR(__xludf.DUMMYFUNCTION("""COMPUTED_VALUE"""),5.0)</f>
        <v>5</v>
      </c>
      <c r="G271" s="42">
        <f>IFERROR(__xludf.DUMMYFUNCTION("""COMPUTED_VALUE"""),6500.0)</f>
        <v>6500</v>
      </c>
      <c r="H271" s="45">
        <f>IFERROR(__xludf.DUMMYFUNCTION("""COMPUTED_VALUE"""),20800.0)</f>
        <v>20800</v>
      </c>
      <c r="I271" s="42" t="str">
        <f>IFERROR(__xludf.DUMMYFUNCTION("""COMPUTED_VALUE"""),"TP-LINK Archer")</f>
        <v>TP-LINK Archer</v>
      </c>
      <c r="J271" s="42">
        <f t="shared" si="1"/>
        <v>20800</v>
      </c>
      <c r="K271" s="42">
        <f t="shared" si="2"/>
        <v>6500</v>
      </c>
      <c r="L271" s="42">
        <f t="shared" si="3"/>
        <v>26.66015625</v>
      </c>
      <c r="M271" s="51" t="str">
        <f t="shared" si="4"/>
        <v>B2C</v>
      </c>
      <c r="N271" s="52" t="str">
        <f t="shared" si="5"/>
        <v>25-30 ГБ</v>
      </c>
    </row>
    <row r="272" ht="15.75" customHeight="1">
      <c r="A272" s="24"/>
      <c r="B272" s="41" t="s">
        <v>301</v>
      </c>
      <c r="C272" s="50"/>
      <c r="D272" s="42">
        <f>IFERROR(__xludf.DUMMYFUNCTION("SPLIT($B272,""|"")
"),1.517650223E9)</f>
        <v>1517650223</v>
      </c>
      <c r="E272" s="42" t="str">
        <f>IFERROR(__xludf.DUMMYFUNCTION("""COMPUTED_VALUE"""),"Caracas")</f>
        <v>Caracas</v>
      </c>
      <c r="F272" s="42">
        <f>IFERROR(__xludf.DUMMYFUNCTION("""COMPUTED_VALUE"""),5.0)</f>
        <v>5</v>
      </c>
      <c r="G272" s="42">
        <f>IFERROR(__xludf.DUMMYFUNCTION("""COMPUTED_VALUE"""),12829.0)</f>
        <v>12829</v>
      </c>
      <c r="H272" s="45" t="str">
        <f>IFERROR(__xludf.DUMMYFUNCTION("""COMPUTED_VALUE"""),"24375,1")</f>
        <v>24375,1</v>
      </c>
      <c r="I272" s="42" t="str">
        <f>IFERROR(__xludf.DUMMYFUNCTION("""COMPUTED_VALUE"""),"Mercusys AC12G")</f>
        <v>Mercusys AC12G</v>
      </c>
      <c r="J272" s="42">
        <f t="shared" si="1"/>
        <v>24375.1</v>
      </c>
      <c r="K272" s="42">
        <f t="shared" si="2"/>
        <v>12829</v>
      </c>
      <c r="L272" s="42">
        <f t="shared" si="3"/>
        <v>36.33212891</v>
      </c>
      <c r="M272" s="51" t="str">
        <f t="shared" si="4"/>
        <v>B2C</v>
      </c>
      <c r="N272" s="52" t="str">
        <f t="shared" si="5"/>
        <v>35-40 ГБ</v>
      </c>
    </row>
    <row r="273" ht="15.75" customHeight="1">
      <c r="A273" s="24"/>
      <c r="B273" s="41" t="s">
        <v>302</v>
      </c>
      <c r="C273" s="50"/>
      <c r="D273" s="42">
        <f>IFERROR(__xludf.DUMMYFUNCTION("SPLIT($B273,""|"")
"),1.512452943E9)</f>
        <v>1512452943</v>
      </c>
      <c r="E273" s="42" t="str">
        <f>IFERROR(__xludf.DUMMYFUNCTION("""COMPUTED_VALUE"""),"Caracas")</f>
        <v>Caracas</v>
      </c>
      <c r="F273" s="42">
        <f>IFERROR(__xludf.DUMMYFUNCTION("""COMPUTED_VALUE"""),15.0)</f>
        <v>15</v>
      </c>
      <c r="G273" s="42">
        <f>IFERROR(__xludf.DUMMYFUNCTION("""COMPUTED_VALUE"""),14315.0)</f>
        <v>14315</v>
      </c>
      <c r="H273" s="45" t="str">
        <f>IFERROR(__xludf.DUMMYFUNCTION("""COMPUTED_VALUE"""),"47239,5")</f>
        <v>47239,5</v>
      </c>
      <c r="I273" s="42" t="str">
        <f>IFERROR(__xludf.DUMMYFUNCTION("""COMPUTED_VALUE"""),"Xiaomi Mi Wi-Fi")</f>
        <v>Xiaomi Mi Wi-Fi</v>
      </c>
      <c r="J273" s="42">
        <f t="shared" si="1"/>
        <v>47239.5</v>
      </c>
      <c r="K273" s="42">
        <f t="shared" si="2"/>
        <v>14315</v>
      </c>
      <c r="L273" s="42">
        <f t="shared" si="3"/>
        <v>60.11181641</v>
      </c>
      <c r="M273" s="51" t="str">
        <f t="shared" si="4"/>
        <v>VIP</v>
      </c>
      <c r="N273" s="52" t="str">
        <f t="shared" si="5"/>
        <v>50+ ГБ</v>
      </c>
    </row>
    <row r="274" ht="15.75" customHeight="1">
      <c r="A274" s="24"/>
      <c r="B274" s="41" t="s">
        <v>303</v>
      </c>
      <c r="C274" s="50"/>
      <c r="D274" s="42">
        <f>IFERROR(__xludf.DUMMYFUNCTION("SPLIT($B274,""|"")
"),1.518055321E9)</f>
        <v>1518055321</v>
      </c>
      <c r="E274" s="42" t="str">
        <f>IFERROR(__xludf.DUMMYFUNCTION("""COMPUTED_VALUE"""),"Maracay")</f>
        <v>Maracay</v>
      </c>
      <c r="F274" s="42">
        <f>IFERROR(__xludf.DUMMYFUNCTION("""COMPUTED_VALUE"""),15.0)</f>
        <v>15</v>
      </c>
      <c r="G274" s="42">
        <f>IFERROR(__xludf.DUMMYFUNCTION("""COMPUTED_VALUE"""),606.0)</f>
        <v>606</v>
      </c>
      <c r="H274" s="45">
        <f>IFERROR(__xludf.DUMMYFUNCTION("""COMPUTED_VALUE"""),1515.0)</f>
        <v>1515</v>
      </c>
      <c r="I274" s="42" t="str">
        <f>IFERROR(__xludf.DUMMYFUNCTION("""COMPUTED_VALUE"""),"TP-LINK TD")</f>
        <v>TP-LINK TD</v>
      </c>
      <c r="J274" s="42">
        <f t="shared" si="1"/>
        <v>1515</v>
      </c>
      <c r="K274" s="42">
        <f t="shared" si="2"/>
        <v>606</v>
      </c>
      <c r="L274" s="42">
        <f t="shared" si="3"/>
        <v>2.071289063</v>
      </c>
      <c r="M274" s="51" t="str">
        <f t="shared" si="4"/>
        <v>VIP</v>
      </c>
      <c r="N274" s="52" t="str">
        <f t="shared" si="5"/>
        <v>0-5 ГБ</v>
      </c>
    </row>
    <row r="275" ht="15.75" customHeight="1">
      <c r="A275" s="24"/>
      <c r="B275" s="41" t="s">
        <v>304</v>
      </c>
      <c r="C275" s="50"/>
      <c r="D275" s="42">
        <f>IFERROR(__xludf.DUMMYFUNCTION("SPLIT($B275,""|"")
"),1.514913789E9)</f>
        <v>1514913789</v>
      </c>
      <c r="E275" s="42" t="str">
        <f>IFERROR(__xludf.DUMMYFUNCTION("""COMPUTED_VALUE"""),"Caracas")</f>
        <v>Caracas</v>
      </c>
      <c r="F275" s="42">
        <f>IFERROR(__xludf.DUMMYFUNCTION("""COMPUTED_VALUE"""),5.0)</f>
        <v>5</v>
      </c>
      <c r="G275" s="42">
        <f>IFERROR(__xludf.DUMMYFUNCTION("""COMPUTED_VALUE"""),6916.0)</f>
        <v>6916</v>
      </c>
      <c r="H275" s="45" t="str">
        <f>IFERROR(__xludf.DUMMYFUNCTION("""COMPUTED_VALUE"""),"18673,2")</f>
        <v>18673,2</v>
      </c>
      <c r="I275" s="42" t="str">
        <f>IFERROR(__xludf.DUMMYFUNCTION("""COMPUTED_VALUE"""),"TP-LINK Archer")</f>
        <v>TP-LINK Archer</v>
      </c>
      <c r="J275" s="42">
        <f t="shared" si="1"/>
        <v>18673.2</v>
      </c>
      <c r="K275" s="42">
        <f t="shared" si="2"/>
        <v>6916</v>
      </c>
      <c r="L275" s="42">
        <f t="shared" si="3"/>
        <v>24.98945313</v>
      </c>
      <c r="M275" s="51" t="str">
        <f t="shared" si="4"/>
        <v>B2C</v>
      </c>
      <c r="N275" s="52" t="str">
        <f t="shared" si="5"/>
        <v>20-25 ГБ</v>
      </c>
    </row>
    <row r="276" ht="15.75" customHeight="1">
      <c r="A276" s="24"/>
      <c r="B276" s="41" t="s">
        <v>305</v>
      </c>
      <c r="C276" s="50"/>
      <c r="D276" s="42">
        <f>IFERROR(__xludf.DUMMYFUNCTION("SPLIT($B276,""|"")
"),1.514034414E9)</f>
        <v>1514034414</v>
      </c>
      <c r="E276" s="42" t="str">
        <f>IFERROR(__xludf.DUMMYFUNCTION("""COMPUTED_VALUE"""),"Caracas")</f>
        <v>Caracas</v>
      </c>
      <c r="F276" s="42">
        <f>IFERROR(__xludf.DUMMYFUNCTION("""COMPUTED_VALUE"""),15.0)</f>
        <v>15</v>
      </c>
      <c r="G276" s="42">
        <f>IFERROR(__xludf.DUMMYFUNCTION("""COMPUTED_VALUE"""),5505.0)</f>
        <v>5505</v>
      </c>
      <c r="H276" s="45">
        <f>IFERROR(__xludf.DUMMYFUNCTION("""COMPUTED_VALUE"""),12111.0)</f>
        <v>12111</v>
      </c>
      <c r="I276" s="42" t="str">
        <f>IFERROR(__xludf.DUMMYFUNCTION("""COMPUTED_VALUE"""),"Mercusys AC12G")</f>
        <v>Mercusys AC12G</v>
      </c>
      <c r="J276" s="42">
        <f t="shared" si="1"/>
        <v>12111</v>
      </c>
      <c r="K276" s="42">
        <f t="shared" si="2"/>
        <v>5505</v>
      </c>
      <c r="L276" s="42">
        <f t="shared" si="3"/>
        <v>17.203125</v>
      </c>
      <c r="M276" s="51" t="str">
        <f t="shared" si="4"/>
        <v>VIP</v>
      </c>
      <c r="N276" s="52" t="str">
        <f t="shared" si="5"/>
        <v>15-20 ГБ</v>
      </c>
    </row>
    <row r="277" ht="15.75" customHeight="1">
      <c r="A277" s="24"/>
      <c r="B277" s="41" t="s">
        <v>306</v>
      </c>
      <c r="C277" s="50"/>
      <c r="D277" s="42">
        <f>IFERROR(__xludf.DUMMYFUNCTION("SPLIT($B277,""|"")
"),1.513474923E9)</f>
        <v>1513474923</v>
      </c>
      <c r="E277" s="42" t="str">
        <f>IFERROR(__xludf.DUMMYFUNCTION("""COMPUTED_VALUE"""),"Caracas")</f>
        <v>Caracas</v>
      </c>
      <c r="F277" s="42">
        <f>IFERROR(__xludf.DUMMYFUNCTION("""COMPUTED_VALUE"""),5.0)</f>
        <v>5</v>
      </c>
      <c r="G277" s="42">
        <f>IFERROR(__xludf.DUMMYFUNCTION("""COMPUTED_VALUE"""),4472.0)</f>
        <v>4472</v>
      </c>
      <c r="H277" s="45">
        <f>IFERROR(__xludf.DUMMYFUNCTION("""COMPUTED_VALUE"""),13416.0)</f>
        <v>13416</v>
      </c>
      <c r="I277" s="42" t="str">
        <f>IFERROR(__xludf.DUMMYFUNCTION("""COMPUTED_VALUE"""),"Xiaomi Mi Wi-Fi")</f>
        <v>Xiaomi Mi Wi-Fi</v>
      </c>
      <c r="J277" s="42">
        <f t="shared" si="1"/>
        <v>13416</v>
      </c>
      <c r="K277" s="42">
        <f t="shared" si="2"/>
        <v>4472</v>
      </c>
      <c r="L277" s="42">
        <f t="shared" si="3"/>
        <v>17.46875</v>
      </c>
      <c r="M277" s="51" t="str">
        <f t="shared" si="4"/>
        <v>B2C</v>
      </c>
      <c r="N277" s="52" t="str">
        <f t="shared" si="5"/>
        <v>15-20 ГБ</v>
      </c>
    </row>
    <row r="278" ht="15.75" customHeight="1">
      <c r="A278" s="24"/>
      <c r="B278" s="41" t="s">
        <v>307</v>
      </c>
      <c r="C278" s="50"/>
      <c r="D278" s="42">
        <f>IFERROR(__xludf.DUMMYFUNCTION("SPLIT($B278,""|"")
"),1.513509233E9)</f>
        <v>1513509233</v>
      </c>
      <c r="E278" s="42" t="str">
        <f>IFERROR(__xludf.DUMMYFUNCTION("""COMPUTED_VALUE"""),"Caracas")</f>
        <v>Caracas</v>
      </c>
      <c r="F278" s="42">
        <f>IFERROR(__xludf.DUMMYFUNCTION("""COMPUTED_VALUE"""),5.0)</f>
        <v>5</v>
      </c>
      <c r="G278" s="42">
        <f>IFERROR(__xludf.DUMMYFUNCTION("""COMPUTED_VALUE"""),18071.0)</f>
        <v>18071</v>
      </c>
      <c r="H278" s="45" t="str">
        <f>IFERROR(__xludf.DUMMYFUNCTION("""COMPUTED_VALUE"""),"57827,2")</f>
        <v>57827,2</v>
      </c>
      <c r="I278" s="42" t="str">
        <f>IFERROR(__xludf.DUMMYFUNCTION("""COMPUTED_VALUE"""),"TP-LINK TD")</f>
        <v>TP-LINK TD</v>
      </c>
      <c r="J278" s="42">
        <f t="shared" si="1"/>
        <v>57827.2</v>
      </c>
      <c r="K278" s="42">
        <f t="shared" si="2"/>
        <v>18071</v>
      </c>
      <c r="L278" s="42">
        <f t="shared" si="3"/>
        <v>74.11933594</v>
      </c>
      <c r="M278" s="51" t="str">
        <f t="shared" si="4"/>
        <v>B2C</v>
      </c>
      <c r="N278" s="52" t="str">
        <f t="shared" si="5"/>
        <v>50+ ГБ</v>
      </c>
    </row>
    <row r="279" ht="15.75" customHeight="1">
      <c r="A279" s="24"/>
      <c r="B279" s="41" t="s">
        <v>308</v>
      </c>
      <c r="C279" s="50"/>
      <c r="D279" s="42">
        <f>IFERROR(__xludf.DUMMYFUNCTION("SPLIT($B279,""|"")
"),1.515165423E9)</f>
        <v>1515165423</v>
      </c>
      <c r="E279" s="42" t="str">
        <f>IFERROR(__xludf.DUMMYFUNCTION("""COMPUTED_VALUE"""),"Maracay")</f>
        <v>Maracay</v>
      </c>
      <c r="F279" s="42">
        <f>IFERROR(__xludf.DUMMYFUNCTION("""COMPUTED_VALUE"""),4.0)</f>
        <v>4</v>
      </c>
      <c r="G279" s="42">
        <f>IFERROR(__xludf.DUMMYFUNCTION("""COMPUTED_VALUE"""),4873.0)</f>
        <v>4873</v>
      </c>
      <c r="H279" s="45" t="str">
        <f>IFERROR(__xludf.DUMMYFUNCTION("""COMPUTED_VALUE"""),"9258,7")</f>
        <v>9258,7</v>
      </c>
      <c r="I279" s="42" t="str">
        <f>IFERROR(__xludf.DUMMYFUNCTION("""COMPUTED_VALUE"""),"TP-LINK Archer")</f>
        <v>TP-LINK Archer</v>
      </c>
      <c r="J279" s="42">
        <f t="shared" si="1"/>
        <v>9258.7</v>
      </c>
      <c r="K279" s="42">
        <f t="shared" si="2"/>
        <v>4873</v>
      </c>
      <c r="L279" s="42">
        <f t="shared" si="3"/>
        <v>13.80048828</v>
      </c>
      <c r="M279" s="51" t="str">
        <f t="shared" si="4"/>
        <v>B2B</v>
      </c>
      <c r="N279" s="52" t="str">
        <f t="shared" si="5"/>
        <v>10-15 ГБ</v>
      </c>
    </row>
    <row r="280" ht="15.75" customHeight="1">
      <c r="A280" s="24"/>
      <c r="B280" s="41" t="s">
        <v>309</v>
      </c>
      <c r="C280" s="50"/>
      <c r="D280" s="42">
        <f>IFERROR(__xludf.DUMMYFUNCTION("SPLIT($B280,""|"")
"),1.514350322E9)</f>
        <v>1514350322</v>
      </c>
      <c r="E280" s="42" t="str">
        <f>IFERROR(__xludf.DUMMYFUNCTION("""COMPUTED_VALUE"""),"Maracay")</f>
        <v>Maracay</v>
      </c>
      <c r="F280" s="42">
        <f>IFERROR(__xludf.DUMMYFUNCTION("""COMPUTED_VALUE"""),5.0)</f>
        <v>5</v>
      </c>
      <c r="G280" s="42">
        <f>IFERROR(__xludf.DUMMYFUNCTION("""COMPUTED_VALUE"""),5605.0)</f>
        <v>5605</v>
      </c>
      <c r="H280" s="45" t="str">
        <f>IFERROR(__xludf.DUMMYFUNCTION("""COMPUTED_VALUE"""),"19617,5")</f>
        <v>19617,5</v>
      </c>
      <c r="I280" s="42" t="str">
        <f>IFERROR(__xludf.DUMMYFUNCTION("""COMPUTED_VALUE"""),"Mercusys AC12G")</f>
        <v>Mercusys AC12G</v>
      </c>
      <c r="J280" s="42">
        <f t="shared" si="1"/>
        <v>19617.5</v>
      </c>
      <c r="K280" s="42">
        <f t="shared" si="2"/>
        <v>5605</v>
      </c>
      <c r="L280" s="42">
        <f t="shared" si="3"/>
        <v>24.63134766</v>
      </c>
      <c r="M280" s="51" t="str">
        <f t="shared" si="4"/>
        <v>B2C</v>
      </c>
      <c r="N280" s="52" t="str">
        <f t="shared" si="5"/>
        <v>20-25 ГБ</v>
      </c>
    </row>
    <row r="281" ht="15.75" customHeight="1">
      <c r="A281" s="24"/>
      <c r="B281" s="41" t="s">
        <v>310</v>
      </c>
      <c r="C281" s="50"/>
      <c r="D281" s="42">
        <f>IFERROR(__xludf.DUMMYFUNCTION("SPLIT($B281,""|"")
"),1.514124763E9)</f>
        <v>1514124763</v>
      </c>
      <c r="E281" s="42" t="str">
        <f>IFERROR(__xludf.DUMMYFUNCTION("""COMPUTED_VALUE"""),"Caracas")</f>
        <v>Caracas</v>
      </c>
      <c r="F281" s="42">
        <f>IFERROR(__xludf.DUMMYFUNCTION("""COMPUTED_VALUE"""),5.0)</f>
        <v>5</v>
      </c>
      <c r="G281" s="42">
        <f>IFERROR(__xludf.DUMMYFUNCTION("""COMPUTED_VALUE"""),4012.0)</f>
        <v>4012</v>
      </c>
      <c r="H281" s="45" t="str">
        <f>IFERROR(__xludf.DUMMYFUNCTION("""COMPUTED_VALUE"""),"6820,4")</f>
        <v>6820,4</v>
      </c>
      <c r="I281" s="42" t="str">
        <f>IFERROR(__xludf.DUMMYFUNCTION("""COMPUTED_VALUE"""),"Xiaomi Mi Wi-Fi")</f>
        <v>Xiaomi Mi Wi-Fi</v>
      </c>
      <c r="J281" s="42">
        <f t="shared" si="1"/>
        <v>6820.4</v>
      </c>
      <c r="K281" s="42">
        <f t="shared" si="2"/>
        <v>4012</v>
      </c>
      <c r="L281" s="42">
        <f t="shared" si="3"/>
        <v>10.57851563</v>
      </c>
      <c r="M281" s="51" t="str">
        <f t="shared" si="4"/>
        <v>B2C</v>
      </c>
      <c r="N281" s="52" t="str">
        <f t="shared" si="5"/>
        <v>10-15 ГБ</v>
      </c>
    </row>
    <row r="282" ht="15.75" customHeight="1">
      <c r="A282" s="24"/>
      <c r="B282" s="41" t="s">
        <v>311</v>
      </c>
      <c r="C282" s="50"/>
      <c r="D282" s="42">
        <f>IFERROR(__xludf.DUMMYFUNCTION("SPLIT($B282,""|"")
"),1.518282279E9)</f>
        <v>1518282279</v>
      </c>
      <c r="E282" s="42" t="str">
        <f>IFERROR(__xludf.DUMMYFUNCTION("""COMPUTED_VALUE"""),"Caracas")</f>
        <v>Caracas</v>
      </c>
      <c r="F282" s="42">
        <f>IFERROR(__xludf.DUMMYFUNCTION("""COMPUTED_VALUE"""),15.0)</f>
        <v>15</v>
      </c>
      <c r="G282" s="42">
        <f>IFERROR(__xludf.DUMMYFUNCTION("""COMPUTED_VALUE"""),17618.0)</f>
        <v>17618</v>
      </c>
      <c r="H282" s="45">
        <f>IFERROR(__xludf.DUMMYFUNCTION("""COMPUTED_VALUE"""),35236.0)</f>
        <v>35236</v>
      </c>
      <c r="I282" s="42" t="str">
        <f>IFERROR(__xludf.DUMMYFUNCTION("""COMPUTED_VALUE"""),"TP-LINK TD")</f>
        <v>TP-LINK TD</v>
      </c>
      <c r="J282" s="42">
        <f t="shared" si="1"/>
        <v>35236</v>
      </c>
      <c r="K282" s="42">
        <f t="shared" si="2"/>
        <v>17618</v>
      </c>
      <c r="L282" s="42">
        <f t="shared" si="3"/>
        <v>51.61523438</v>
      </c>
      <c r="M282" s="51" t="str">
        <f t="shared" si="4"/>
        <v>VIP</v>
      </c>
      <c r="N282" s="52" t="str">
        <f t="shared" si="5"/>
        <v>50+ ГБ</v>
      </c>
    </row>
    <row r="283" ht="15.75" customHeight="1">
      <c r="A283" s="24"/>
      <c r="B283" s="41" t="s">
        <v>312</v>
      </c>
      <c r="C283" s="50"/>
      <c r="D283" s="42">
        <f>IFERROR(__xludf.DUMMYFUNCTION("SPLIT($B283,""|"")
"),1.517812771E9)</f>
        <v>1517812771</v>
      </c>
      <c r="E283" s="42" t="str">
        <f>IFERROR(__xludf.DUMMYFUNCTION("""COMPUTED_VALUE"""),"Caracas")</f>
        <v>Caracas</v>
      </c>
      <c r="F283" s="42">
        <f>IFERROR(__xludf.DUMMYFUNCTION("""COMPUTED_VALUE"""),20.0)</f>
        <v>20</v>
      </c>
      <c r="G283" s="42">
        <f>IFERROR(__xludf.DUMMYFUNCTION("""COMPUTED_VALUE"""),11452.0)</f>
        <v>11452</v>
      </c>
      <c r="H283" s="45" t="str">
        <f>IFERROR(__xludf.DUMMYFUNCTION("""COMPUTED_VALUE"""),"24049,2")</f>
        <v>24049,2</v>
      </c>
      <c r="I283" s="42" t="str">
        <f>IFERROR(__xludf.DUMMYFUNCTION("""COMPUTED_VALUE"""),"TP-LINK Archer")</f>
        <v>TP-LINK Archer</v>
      </c>
      <c r="J283" s="42">
        <f t="shared" si="1"/>
        <v>24049.2</v>
      </c>
      <c r="K283" s="42">
        <f t="shared" si="2"/>
        <v>11452</v>
      </c>
      <c r="L283" s="42">
        <f t="shared" si="3"/>
        <v>34.66914063</v>
      </c>
      <c r="M283" s="51" t="str">
        <f t="shared" si="4"/>
        <v>B2O</v>
      </c>
      <c r="N283" s="52" t="str">
        <f t="shared" si="5"/>
        <v>30-35 ГБ</v>
      </c>
    </row>
    <row r="284" ht="15.75" customHeight="1">
      <c r="A284" s="24"/>
      <c r="B284" s="41" t="s">
        <v>313</v>
      </c>
      <c r="C284" s="50"/>
      <c r="D284" s="42">
        <f>IFERROR(__xludf.DUMMYFUNCTION("SPLIT($B284,""|"")
"),1.514101538E9)</f>
        <v>1514101538</v>
      </c>
      <c r="E284" s="42" t="str">
        <f>IFERROR(__xludf.DUMMYFUNCTION("""COMPUTED_VALUE"""),"Caracas")</f>
        <v>Caracas</v>
      </c>
      <c r="F284" s="42">
        <f>IFERROR(__xludf.DUMMYFUNCTION("""COMPUTED_VALUE"""),5.0)</f>
        <v>5</v>
      </c>
      <c r="G284" s="42">
        <f>IFERROR(__xludf.DUMMYFUNCTION("""COMPUTED_VALUE"""),14659.0)</f>
        <v>14659</v>
      </c>
      <c r="H284" s="45" t="str">
        <f>IFERROR(__xludf.DUMMYFUNCTION("""COMPUTED_VALUE"""),"39579,3")</f>
        <v>39579,3</v>
      </c>
      <c r="I284" s="42" t="str">
        <f>IFERROR(__xludf.DUMMYFUNCTION("""COMPUTED_VALUE"""),"Mercusys AC12G")</f>
        <v>Mercusys AC12G</v>
      </c>
      <c r="J284" s="42">
        <f t="shared" si="1"/>
        <v>39579.3</v>
      </c>
      <c r="K284" s="42">
        <f t="shared" si="2"/>
        <v>14659</v>
      </c>
      <c r="L284" s="42">
        <f t="shared" si="3"/>
        <v>52.96708984</v>
      </c>
      <c r="M284" s="51" t="str">
        <f t="shared" si="4"/>
        <v>B2C</v>
      </c>
      <c r="N284" s="52" t="str">
        <f t="shared" si="5"/>
        <v>50+ ГБ</v>
      </c>
    </row>
    <row r="285" ht="15.75" customHeight="1">
      <c r="A285" s="24"/>
      <c r="B285" s="41" t="s">
        <v>314</v>
      </c>
      <c r="C285" s="50"/>
      <c r="D285" s="42">
        <f>IFERROR(__xludf.DUMMYFUNCTION("SPLIT($B285,""|"")
"),1.51207617E9)</f>
        <v>1512076170</v>
      </c>
      <c r="E285" s="42" t="str">
        <f>IFERROR(__xludf.DUMMYFUNCTION("""COMPUTED_VALUE"""),"Caracas")</f>
        <v>Caracas</v>
      </c>
      <c r="F285" s="42">
        <f>IFERROR(__xludf.DUMMYFUNCTION("""COMPUTED_VALUE"""),20.0)</f>
        <v>20</v>
      </c>
      <c r="G285" s="42">
        <f>IFERROR(__xludf.DUMMYFUNCTION("""COMPUTED_VALUE"""),3534.0)</f>
        <v>3534</v>
      </c>
      <c r="H285" s="45" t="str">
        <f>IFERROR(__xludf.DUMMYFUNCTION("""COMPUTED_VALUE"""),"6007,8")</f>
        <v>6007,8</v>
      </c>
      <c r="I285" s="42" t="str">
        <f>IFERROR(__xludf.DUMMYFUNCTION("""COMPUTED_VALUE"""),"Xiaomi Mi Wi-Fi")</f>
        <v>Xiaomi Mi Wi-Fi</v>
      </c>
      <c r="J285" s="42">
        <f t="shared" si="1"/>
        <v>6007.8</v>
      </c>
      <c r="K285" s="42">
        <f t="shared" si="2"/>
        <v>3534</v>
      </c>
      <c r="L285" s="42">
        <f t="shared" si="3"/>
        <v>9.318164063</v>
      </c>
      <c r="M285" s="51" t="str">
        <f t="shared" si="4"/>
        <v>B2O</v>
      </c>
      <c r="N285" s="52" t="str">
        <f t="shared" si="5"/>
        <v>5-10 ГБ</v>
      </c>
    </row>
    <row r="286" ht="15.75" customHeight="1">
      <c r="A286" s="24"/>
      <c r="B286" s="41" t="s">
        <v>315</v>
      </c>
      <c r="C286" s="50"/>
      <c r="D286" s="42">
        <f>IFERROR(__xludf.DUMMYFUNCTION("SPLIT($B286,""|"")
"),1.512719556E9)</f>
        <v>1512719556</v>
      </c>
      <c r="E286" s="42" t="str">
        <f>IFERROR(__xludf.DUMMYFUNCTION("""COMPUTED_VALUE"""),"Maracay")</f>
        <v>Maracay</v>
      </c>
      <c r="F286" s="42">
        <f>IFERROR(__xludf.DUMMYFUNCTION("""COMPUTED_VALUE"""),4.0)</f>
        <v>4</v>
      </c>
      <c r="G286" s="42">
        <f>IFERROR(__xludf.DUMMYFUNCTION("""COMPUTED_VALUE"""),4683.0)</f>
        <v>4683</v>
      </c>
      <c r="H286" s="45" t="str">
        <f>IFERROR(__xludf.DUMMYFUNCTION("""COMPUTED_VALUE"""),"7961,1")</f>
        <v>7961,1</v>
      </c>
      <c r="I286" s="42" t="str">
        <f>IFERROR(__xludf.DUMMYFUNCTION("""COMPUTED_VALUE"""),"TP-LINK TD")</f>
        <v>TP-LINK TD</v>
      </c>
      <c r="J286" s="42">
        <f t="shared" si="1"/>
        <v>7961.1</v>
      </c>
      <c r="K286" s="42">
        <f t="shared" si="2"/>
        <v>4683</v>
      </c>
      <c r="L286" s="42">
        <f t="shared" si="3"/>
        <v>12.34775391</v>
      </c>
      <c r="M286" s="51" t="str">
        <f t="shared" si="4"/>
        <v>B2B</v>
      </c>
      <c r="N286" s="52" t="str">
        <f t="shared" si="5"/>
        <v>10-15 ГБ</v>
      </c>
    </row>
    <row r="287" ht="15.75" customHeight="1">
      <c r="A287" s="24"/>
      <c r="B287" s="41" t="s">
        <v>316</v>
      </c>
      <c r="C287" s="50"/>
      <c r="D287" s="42">
        <f>IFERROR(__xludf.DUMMYFUNCTION("SPLIT($B287,""|"")
"),1.515139116E9)</f>
        <v>1515139116</v>
      </c>
      <c r="E287" s="42" t="str">
        <f>IFERROR(__xludf.DUMMYFUNCTION("""COMPUTED_VALUE"""),"Maracay")</f>
        <v>Maracay</v>
      </c>
      <c r="F287" s="42">
        <f>IFERROR(__xludf.DUMMYFUNCTION("""COMPUTED_VALUE"""),20.0)</f>
        <v>20</v>
      </c>
      <c r="G287" s="42">
        <f>IFERROR(__xludf.DUMMYFUNCTION("""COMPUTED_VALUE"""),9934.0)</f>
        <v>9934</v>
      </c>
      <c r="H287" s="45">
        <f>IFERROR(__xludf.DUMMYFUNCTION("""COMPUTED_VALUE"""),19868.0)</f>
        <v>19868</v>
      </c>
      <c r="I287" s="42" t="str">
        <f>IFERROR(__xludf.DUMMYFUNCTION("""COMPUTED_VALUE"""),"TP-LINK Archer")</f>
        <v>TP-LINK Archer</v>
      </c>
      <c r="J287" s="42">
        <f t="shared" si="1"/>
        <v>19868</v>
      </c>
      <c r="K287" s="42">
        <f t="shared" si="2"/>
        <v>9934</v>
      </c>
      <c r="L287" s="42">
        <f t="shared" si="3"/>
        <v>29.10351563</v>
      </c>
      <c r="M287" s="51" t="str">
        <f t="shared" si="4"/>
        <v>B2O</v>
      </c>
      <c r="N287" s="52" t="str">
        <f t="shared" si="5"/>
        <v>25-30 ГБ</v>
      </c>
    </row>
    <row r="288" ht="15.75" customHeight="1">
      <c r="A288" s="24"/>
      <c r="B288" s="41" t="s">
        <v>317</v>
      </c>
      <c r="C288" s="50"/>
      <c r="D288" s="42">
        <f>IFERROR(__xludf.DUMMYFUNCTION("SPLIT($B288,""|"")
"),1.513917058E9)</f>
        <v>1513917058</v>
      </c>
      <c r="E288" s="42" t="str">
        <f>IFERROR(__xludf.DUMMYFUNCTION("""COMPUTED_VALUE"""),"Caracas")</f>
        <v>Caracas</v>
      </c>
      <c r="F288" s="42">
        <f>IFERROR(__xludf.DUMMYFUNCTION("""COMPUTED_VALUE"""),5.0)</f>
        <v>5</v>
      </c>
      <c r="G288" s="42">
        <f>IFERROR(__xludf.DUMMYFUNCTION("""COMPUTED_VALUE"""),10098.0)</f>
        <v>10098</v>
      </c>
      <c r="H288" s="45" t="str">
        <f>IFERROR(__xludf.DUMMYFUNCTION("""COMPUTED_VALUE"""),"21205,8")</f>
        <v>21205,8</v>
      </c>
      <c r="I288" s="42" t="str">
        <f>IFERROR(__xludf.DUMMYFUNCTION("""COMPUTED_VALUE"""),"Mercusys AC12G")</f>
        <v>Mercusys AC12G</v>
      </c>
      <c r="J288" s="42">
        <f t="shared" si="1"/>
        <v>21205.8</v>
      </c>
      <c r="K288" s="42">
        <f t="shared" si="2"/>
        <v>10098</v>
      </c>
      <c r="L288" s="42">
        <f t="shared" si="3"/>
        <v>30.57011719</v>
      </c>
      <c r="M288" s="51" t="str">
        <f t="shared" si="4"/>
        <v>B2C</v>
      </c>
      <c r="N288" s="52" t="str">
        <f t="shared" si="5"/>
        <v>30-35 ГБ</v>
      </c>
    </row>
    <row r="289" ht="15.75" customHeight="1">
      <c r="A289" s="24"/>
      <c r="B289" s="41" t="s">
        <v>318</v>
      </c>
      <c r="C289" s="50"/>
      <c r="D289" s="42">
        <f>IFERROR(__xludf.DUMMYFUNCTION("SPLIT($B289,""|"")
"),1.517297314E9)</f>
        <v>1517297314</v>
      </c>
      <c r="E289" s="42" t="str">
        <f>IFERROR(__xludf.DUMMYFUNCTION("""COMPUTED_VALUE"""),"Maracay")</f>
        <v>Maracay</v>
      </c>
      <c r="F289" s="42">
        <f>IFERROR(__xludf.DUMMYFUNCTION("""COMPUTED_VALUE"""),5.0)</f>
        <v>5</v>
      </c>
      <c r="G289" s="42">
        <f>IFERROR(__xludf.DUMMYFUNCTION("""COMPUTED_VALUE"""),5212.0)</f>
        <v>5212</v>
      </c>
      <c r="H289" s="45" t="str">
        <f>IFERROR(__xludf.DUMMYFUNCTION("""COMPUTED_VALUE"""),"8860,4")</f>
        <v>8860,4</v>
      </c>
      <c r="I289" s="42" t="str">
        <f>IFERROR(__xludf.DUMMYFUNCTION("""COMPUTED_VALUE"""),"Xiaomi Mi Wi-Fi")</f>
        <v>Xiaomi Mi Wi-Fi</v>
      </c>
      <c r="J289" s="42">
        <f t="shared" si="1"/>
        <v>8860.4</v>
      </c>
      <c r="K289" s="42">
        <f t="shared" si="2"/>
        <v>5212</v>
      </c>
      <c r="L289" s="42">
        <f t="shared" si="3"/>
        <v>13.74257813</v>
      </c>
      <c r="M289" s="51" t="str">
        <f t="shared" si="4"/>
        <v>B2C</v>
      </c>
      <c r="N289" s="52" t="str">
        <f t="shared" si="5"/>
        <v>10-15 ГБ</v>
      </c>
    </row>
    <row r="290" ht="15.75" customHeight="1">
      <c r="A290" s="24"/>
      <c r="B290" s="41" t="s">
        <v>319</v>
      </c>
      <c r="C290" s="50"/>
      <c r="D290" s="42">
        <f>IFERROR(__xludf.DUMMYFUNCTION("SPLIT($B290,""|"")
"),1.518580407E9)</f>
        <v>1518580407</v>
      </c>
      <c r="E290" s="42" t="str">
        <f>IFERROR(__xludf.DUMMYFUNCTION("""COMPUTED_VALUE"""),"Caracas")</f>
        <v>Caracas</v>
      </c>
      <c r="F290" s="42">
        <f>IFERROR(__xludf.DUMMYFUNCTION("""COMPUTED_VALUE"""),5.0)</f>
        <v>5</v>
      </c>
      <c r="G290" s="42">
        <f>IFERROR(__xludf.DUMMYFUNCTION("""COMPUTED_VALUE"""),1962.0)</f>
        <v>1962</v>
      </c>
      <c r="H290" s="45" t="str">
        <f>IFERROR(__xludf.DUMMYFUNCTION("""COMPUTED_VALUE"""),"6278,4")</f>
        <v>6278,4</v>
      </c>
      <c r="I290" s="42" t="str">
        <f>IFERROR(__xludf.DUMMYFUNCTION("""COMPUTED_VALUE"""),"TP-LINK TD")</f>
        <v>TP-LINK TD</v>
      </c>
      <c r="J290" s="42">
        <f t="shared" si="1"/>
        <v>6278.4</v>
      </c>
      <c r="K290" s="42">
        <f t="shared" si="2"/>
        <v>1962</v>
      </c>
      <c r="L290" s="42">
        <f t="shared" si="3"/>
        <v>8.047265625</v>
      </c>
      <c r="M290" s="51" t="str">
        <f t="shared" si="4"/>
        <v>B2C</v>
      </c>
      <c r="N290" s="52" t="str">
        <f t="shared" si="5"/>
        <v>5-10 ГБ</v>
      </c>
    </row>
    <row r="291" ht="15.75" customHeight="1">
      <c r="A291" s="24"/>
      <c r="B291" s="41" t="s">
        <v>320</v>
      </c>
      <c r="C291" s="50"/>
      <c r="D291" s="42">
        <f>IFERROR(__xludf.DUMMYFUNCTION("SPLIT($B291,""|"")
"),1.516987281E9)</f>
        <v>1516987281</v>
      </c>
      <c r="E291" s="42" t="str">
        <f>IFERROR(__xludf.DUMMYFUNCTION("""COMPUTED_VALUE"""),"Caracas")</f>
        <v>Caracas</v>
      </c>
      <c r="F291" s="42">
        <f>IFERROR(__xludf.DUMMYFUNCTION("""COMPUTED_VALUE"""),4.0)</f>
        <v>4</v>
      </c>
      <c r="G291" s="42">
        <f>IFERROR(__xludf.DUMMYFUNCTION("""COMPUTED_VALUE"""),8683.0)</f>
        <v>8683</v>
      </c>
      <c r="H291" s="45" t="str">
        <f>IFERROR(__xludf.DUMMYFUNCTION("""COMPUTED_VALUE"""),"25180,7")</f>
        <v>25180,7</v>
      </c>
      <c r="I291" s="42" t="str">
        <f>IFERROR(__xludf.DUMMYFUNCTION("""COMPUTED_VALUE"""),"TP-LINK Archer")</f>
        <v>TP-LINK Archer</v>
      </c>
      <c r="J291" s="42">
        <f t="shared" si="1"/>
        <v>25180.7</v>
      </c>
      <c r="K291" s="42">
        <f t="shared" si="2"/>
        <v>8683</v>
      </c>
      <c r="L291" s="42">
        <f t="shared" si="3"/>
        <v>33.07001953</v>
      </c>
      <c r="M291" s="51" t="str">
        <f t="shared" si="4"/>
        <v>B2B</v>
      </c>
      <c r="N291" s="52" t="str">
        <f t="shared" si="5"/>
        <v>30-35 ГБ</v>
      </c>
    </row>
    <row r="292" ht="15.75" customHeight="1">
      <c r="A292" s="24"/>
      <c r="B292" s="41" t="s">
        <v>321</v>
      </c>
      <c r="C292" s="50"/>
      <c r="D292" s="42">
        <f>IFERROR(__xludf.DUMMYFUNCTION("SPLIT($B292,""|"")
"),1.513002903E9)</f>
        <v>1513002903</v>
      </c>
      <c r="E292" s="42" t="str">
        <f>IFERROR(__xludf.DUMMYFUNCTION("""COMPUTED_VALUE"""),"Caracas")</f>
        <v>Caracas</v>
      </c>
      <c r="F292" s="42">
        <f>IFERROR(__xludf.DUMMYFUNCTION("""COMPUTED_VALUE"""),20.0)</f>
        <v>20</v>
      </c>
      <c r="G292" s="42">
        <f>IFERROR(__xludf.DUMMYFUNCTION("""COMPUTED_VALUE"""),9866.0)</f>
        <v>9866</v>
      </c>
      <c r="H292" s="45">
        <f>IFERROR(__xludf.DUMMYFUNCTION("""COMPUTED_VALUE"""),14799.0)</f>
        <v>14799</v>
      </c>
      <c r="I292" s="42" t="str">
        <f>IFERROR(__xludf.DUMMYFUNCTION("""COMPUTED_VALUE"""),"Mercusys AC12G")</f>
        <v>Mercusys AC12G</v>
      </c>
      <c r="J292" s="42">
        <f t="shared" si="1"/>
        <v>14799</v>
      </c>
      <c r="K292" s="42">
        <f t="shared" si="2"/>
        <v>9866</v>
      </c>
      <c r="L292" s="42">
        <f t="shared" si="3"/>
        <v>24.08691406</v>
      </c>
      <c r="M292" s="51" t="str">
        <f t="shared" si="4"/>
        <v>B2O</v>
      </c>
      <c r="N292" s="52" t="str">
        <f t="shared" si="5"/>
        <v>20-25 ГБ</v>
      </c>
    </row>
    <row r="293" ht="15.75" customHeight="1">
      <c r="A293" s="24"/>
      <c r="B293" s="41" t="s">
        <v>322</v>
      </c>
      <c r="C293" s="50"/>
      <c r="D293" s="42">
        <f>IFERROR(__xludf.DUMMYFUNCTION("SPLIT($B293,""|"")
"),1.515388221E9)</f>
        <v>1515388221</v>
      </c>
      <c r="E293" s="42" t="str">
        <f>IFERROR(__xludf.DUMMYFUNCTION("""COMPUTED_VALUE"""),"Maracay")</f>
        <v>Maracay</v>
      </c>
      <c r="F293" s="42">
        <f>IFERROR(__xludf.DUMMYFUNCTION("""COMPUTED_VALUE"""),15.0)</f>
        <v>15</v>
      </c>
      <c r="G293" s="42">
        <f>IFERROR(__xludf.DUMMYFUNCTION("""COMPUTED_VALUE"""),10155.0)</f>
        <v>10155</v>
      </c>
      <c r="H293" s="45" t="str">
        <f>IFERROR(__xludf.DUMMYFUNCTION("""COMPUTED_VALUE"""),"19294,5")</f>
        <v>19294,5</v>
      </c>
      <c r="I293" s="42" t="str">
        <f>IFERROR(__xludf.DUMMYFUNCTION("""COMPUTED_VALUE"""),"Xiaomi Mi Wi-Fi")</f>
        <v>Xiaomi Mi Wi-Fi</v>
      </c>
      <c r="J293" s="42">
        <f t="shared" si="1"/>
        <v>19294.5</v>
      </c>
      <c r="K293" s="42">
        <f t="shared" si="2"/>
        <v>10155</v>
      </c>
      <c r="L293" s="42">
        <f t="shared" si="3"/>
        <v>28.75927734</v>
      </c>
      <c r="M293" s="51" t="str">
        <f t="shared" si="4"/>
        <v>VIP</v>
      </c>
      <c r="N293" s="52" t="str">
        <f t="shared" si="5"/>
        <v>25-30 ГБ</v>
      </c>
    </row>
    <row r="294" ht="15.75" customHeight="1">
      <c r="A294" s="24"/>
      <c r="B294" s="41" t="s">
        <v>323</v>
      </c>
      <c r="C294" s="50"/>
      <c r="D294" s="42">
        <f>IFERROR(__xludf.DUMMYFUNCTION("SPLIT($B294,""|"")
"),1.515742691E9)</f>
        <v>1515742691</v>
      </c>
      <c r="E294" s="42" t="str">
        <f>IFERROR(__xludf.DUMMYFUNCTION("""COMPUTED_VALUE"""),"Maracay")</f>
        <v>Maracay</v>
      </c>
      <c r="F294" s="42">
        <f>IFERROR(__xludf.DUMMYFUNCTION("""COMPUTED_VALUE"""),5.0)</f>
        <v>5</v>
      </c>
      <c r="G294" s="42">
        <f>IFERROR(__xludf.DUMMYFUNCTION("""COMPUTED_VALUE"""),13899.0)</f>
        <v>13899</v>
      </c>
      <c r="H294" s="45" t="str">
        <f>IFERROR(__xludf.DUMMYFUNCTION("""COMPUTED_VALUE"""),"45866,7")</f>
        <v>45866,7</v>
      </c>
      <c r="I294" s="42" t="str">
        <f>IFERROR(__xludf.DUMMYFUNCTION("""COMPUTED_VALUE"""),"TP-LINK TD")</f>
        <v>TP-LINK TD</v>
      </c>
      <c r="J294" s="42">
        <f t="shared" si="1"/>
        <v>45866.7</v>
      </c>
      <c r="K294" s="42">
        <f t="shared" si="2"/>
        <v>13899</v>
      </c>
      <c r="L294" s="42">
        <f t="shared" si="3"/>
        <v>58.36494141</v>
      </c>
      <c r="M294" s="51" t="str">
        <f t="shared" si="4"/>
        <v>B2C</v>
      </c>
      <c r="N294" s="52" t="str">
        <f t="shared" si="5"/>
        <v>50+ ГБ</v>
      </c>
    </row>
    <row r="295" ht="15.75" customHeight="1">
      <c r="A295" s="24"/>
      <c r="B295" s="41" t="s">
        <v>324</v>
      </c>
      <c r="C295" s="50"/>
      <c r="D295" s="42">
        <f>IFERROR(__xludf.DUMMYFUNCTION("SPLIT($B295,""|"")
"),1.516177823E9)</f>
        <v>1516177823</v>
      </c>
      <c r="E295" s="42" t="str">
        <f>IFERROR(__xludf.DUMMYFUNCTION("""COMPUTED_VALUE"""),"Caracas")</f>
        <v>Caracas</v>
      </c>
      <c r="F295" s="42">
        <f>IFERROR(__xludf.DUMMYFUNCTION("""COMPUTED_VALUE"""),5.0)</f>
        <v>5</v>
      </c>
      <c r="G295" s="42">
        <f>IFERROR(__xludf.DUMMYFUNCTION("""COMPUTED_VALUE"""),16922.0)</f>
        <v>16922</v>
      </c>
      <c r="H295" s="45" t="str">
        <f>IFERROR(__xludf.DUMMYFUNCTION("""COMPUTED_VALUE"""),"37228,4")</f>
        <v>37228,4</v>
      </c>
      <c r="I295" s="42" t="str">
        <f>IFERROR(__xludf.DUMMYFUNCTION("""COMPUTED_VALUE"""),"TP-LINK Archer")</f>
        <v>TP-LINK Archer</v>
      </c>
      <c r="J295" s="42">
        <f t="shared" si="1"/>
        <v>37228.4</v>
      </c>
      <c r="K295" s="42">
        <f t="shared" si="2"/>
        <v>16922</v>
      </c>
      <c r="L295" s="42">
        <f t="shared" si="3"/>
        <v>52.88125</v>
      </c>
      <c r="M295" s="51" t="str">
        <f t="shared" si="4"/>
        <v>B2C</v>
      </c>
      <c r="N295" s="52" t="str">
        <f t="shared" si="5"/>
        <v>50+ ГБ</v>
      </c>
    </row>
    <row r="296" ht="15.75" customHeight="1">
      <c r="A296" s="24"/>
      <c r="B296" s="41" t="s">
        <v>325</v>
      </c>
      <c r="C296" s="50"/>
      <c r="D296" s="42">
        <f>IFERROR(__xludf.DUMMYFUNCTION("SPLIT($B296,""|"")
"),1.518138052E9)</f>
        <v>1518138052</v>
      </c>
      <c r="E296" s="42" t="str">
        <f>IFERROR(__xludf.DUMMYFUNCTION("""COMPUTED_VALUE"""),"Caracas")</f>
        <v>Caracas</v>
      </c>
      <c r="F296" s="42">
        <f>IFERROR(__xludf.DUMMYFUNCTION("""COMPUTED_VALUE"""),5.0)</f>
        <v>5</v>
      </c>
      <c r="G296" s="42">
        <f>IFERROR(__xludf.DUMMYFUNCTION("""COMPUTED_VALUE"""),19681.0)</f>
        <v>19681</v>
      </c>
      <c r="H296" s="45" t="str">
        <f>IFERROR(__xludf.DUMMYFUNCTION("""COMPUTED_VALUE"""),"55106,8")</f>
        <v>55106,8</v>
      </c>
      <c r="I296" s="42" t="str">
        <f>IFERROR(__xludf.DUMMYFUNCTION("""COMPUTED_VALUE"""),"Mercusys AC12G")</f>
        <v>Mercusys AC12G</v>
      </c>
      <c r="J296" s="42">
        <f t="shared" si="1"/>
        <v>55106.8</v>
      </c>
      <c r="K296" s="42">
        <f t="shared" si="2"/>
        <v>19681</v>
      </c>
      <c r="L296" s="42">
        <f t="shared" si="3"/>
        <v>73.03496094</v>
      </c>
      <c r="M296" s="51" t="str">
        <f t="shared" si="4"/>
        <v>B2C</v>
      </c>
      <c r="N296" s="52" t="str">
        <f t="shared" si="5"/>
        <v>50+ ГБ</v>
      </c>
    </row>
    <row r="297" ht="15.75" customHeight="1">
      <c r="A297" s="24"/>
      <c r="B297" s="41" t="s">
        <v>326</v>
      </c>
      <c r="C297" s="50"/>
      <c r="D297" s="42">
        <f>IFERROR(__xludf.DUMMYFUNCTION("SPLIT($B297,""|"")
"),1.512710165E9)</f>
        <v>1512710165</v>
      </c>
      <c r="E297" s="42" t="str">
        <f>IFERROR(__xludf.DUMMYFUNCTION("""COMPUTED_VALUE"""),"Caracas")</f>
        <v>Caracas</v>
      </c>
      <c r="F297" s="42">
        <f>IFERROR(__xludf.DUMMYFUNCTION("""COMPUTED_VALUE"""),20.0)</f>
        <v>20</v>
      </c>
      <c r="G297" s="42">
        <f>IFERROR(__xludf.DUMMYFUNCTION("""COMPUTED_VALUE"""),11003.0)</f>
        <v>11003</v>
      </c>
      <c r="H297" s="45" t="str">
        <f>IFERROR(__xludf.DUMMYFUNCTION("""COMPUTED_VALUE"""),"16504,5")</f>
        <v>16504,5</v>
      </c>
      <c r="I297" s="42" t="str">
        <f>IFERROR(__xludf.DUMMYFUNCTION("""COMPUTED_VALUE"""),"Xiaomi Mi Wi-Fi")</f>
        <v>Xiaomi Mi Wi-Fi</v>
      </c>
      <c r="J297" s="42">
        <f t="shared" si="1"/>
        <v>16504.5</v>
      </c>
      <c r="K297" s="42">
        <f t="shared" si="2"/>
        <v>11003</v>
      </c>
      <c r="L297" s="42">
        <f t="shared" si="3"/>
        <v>26.86279297</v>
      </c>
      <c r="M297" s="51" t="str">
        <f t="shared" si="4"/>
        <v>B2O</v>
      </c>
      <c r="N297" s="52" t="str">
        <f t="shared" si="5"/>
        <v>25-30 ГБ</v>
      </c>
    </row>
    <row r="298" ht="15.75" customHeight="1">
      <c r="A298" s="24"/>
      <c r="B298" s="41" t="s">
        <v>327</v>
      </c>
      <c r="C298" s="50"/>
      <c r="D298" s="42">
        <f>IFERROR(__xludf.DUMMYFUNCTION("SPLIT($B298,""|"")
"),1.51860789E9)</f>
        <v>1518607890</v>
      </c>
      <c r="E298" s="42" t="str">
        <f>IFERROR(__xludf.DUMMYFUNCTION("""COMPUTED_VALUE"""),"Maracay")</f>
        <v>Maracay</v>
      </c>
      <c r="F298" s="42">
        <f>IFERROR(__xludf.DUMMYFUNCTION("""COMPUTED_VALUE"""),20.0)</f>
        <v>20</v>
      </c>
      <c r="G298" s="42">
        <f>IFERROR(__xludf.DUMMYFUNCTION("""COMPUTED_VALUE"""),20410.0)</f>
        <v>20410</v>
      </c>
      <c r="H298" s="45">
        <f>IFERROR(__xludf.DUMMYFUNCTION("""COMPUTED_VALUE"""),63271.0)</f>
        <v>63271</v>
      </c>
      <c r="I298" s="42" t="str">
        <f>IFERROR(__xludf.DUMMYFUNCTION("""COMPUTED_VALUE"""),"TP-LINK TD")</f>
        <v>TP-LINK TD</v>
      </c>
      <c r="J298" s="42">
        <f t="shared" si="1"/>
        <v>63271</v>
      </c>
      <c r="K298" s="42">
        <f t="shared" si="2"/>
        <v>20410</v>
      </c>
      <c r="L298" s="42">
        <f t="shared" si="3"/>
        <v>81.71972656</v>
      </c>
      <c r="M298" s="51" t="str">
        <f t="shared" si="4"/>
        <v>B2O</v>
      </c>
      <c r="N298" s="52" t="str">
        <f t="shared" si="5"/>
        <v>50+ ГБ</v>
      </c>
    </row>
    <row r="299" ht="15.75" customHeight="1">
      <c r="A299" s="24"/>
      <c r="B299" s="41" t="s">
        <v>328</v>
      </c>
      <c r="C299" s="50"/>
      <c r="D299" s="42">
        <f>IFERROR(__xludf.DUMMYFUNCTION("SPLIT($B299,""|"")
"),1.511857676E9)</f>
        <v>1511857676</v>
      </c>
      <c r="E299" s="42" t="str">
        <f>IFERROR(__xludf.DUMMYFUNCTION("""COMPUTED_VALUE"""),"Maracay")</f>
        <v>Maracay</v>
      </c>
      <c r="F299" s="42">
        <f>IFERROR(__xludf.DUMMYFUNCTION("""COMPUTED_VALUE"""),4.0)</f>
        <v>4</v>
      </c>
      <c r="G299" s="42">
        <f>IFERROR(__xludf.DUMMYFUNCTION("""COMPUTED_VALUE"""),17753.0)</f>
        <v>17753</v>
      </c>
      <c r="H299" s="45" t="str">
        <f>IFERROR(__xludf.DUMMYFUNCTION("""COMPUTED_VALUE"""),"26629,5")</f>
        <v>26629,5</v>
      </c>
      <c r="I299" s="42" t="str">
        <f>IFERROR(__xludf.DUMMYFUNCTION("""COMPUTED_VALUE"""),"TP-LINK Archer")</f>
        <v>TP-LINK Archer</v>
      </c>
      <c r="J299" s="42">
        <f t="shared" si="1"/>
        <v>26629.5</v>
      </c>
      <c r="K299" s="42">
        <f t="shared" si="2"/>
        <v>17753</v>
      </c>
      <c r="L299" s="42">
        <f t="shared" si="3"/>
        <v>43.34228516</v>
      </c>
      <c r="M299" s="51" t="str">
        <f t="shared" si="4"/>
        <v>B2B</v>
      </c>
      <c r="N299" s="52" t="str">
        <f t="shared" si="5"/>
        <v>40-45 ГБ</v>
      </c>
    </row>
    <row r="300" ht="15.75" customHeight="1">
      <c r="A300" s="24"/>
      <c r="B300" s="41" t="s">
        <v>329</v>
      </c>
      <c r="C300" s="50"/>
      <c r="D300" s="42">
        <f>IFERROR(__xludf.DUMMYFUNCTION("SPLIT($B300,""|"")
"),1.517964309E9)</f>
        <v>1517964309</v>
      </c>
      <c r="E300" s="42" t="str">
        <f>IFERROR(__xludf.DUMMYFUNCTION("""COMPUTED_VALUE"""),"Caracas")</f>
        <v>Caracas</v>
      </c>
      <c r="F300" s="42">
        <f>IFERROR(__xludf.DUMMYFUNCTION("""COMPUTED_VALUE"""),5.0)</f>
        <v>5</v>
      </c>
      <c r="G300" s="42">
        <f>IFERROR(__xludf.DUMMYFUNCTION("""COMPUTED_VALUE"""),1931.0)</f>
        <v>1931</v>
      </c>
      <c r="H300" s="45" t="str">
        <f>IFERROR(__xludf.DUMMYFUNCTION("""COMPUTED_VALUE"""),"4441,3")</f>
        <v>4441,3</v>
      </c>
      <c r="I300" s="42" t="str">
        <f>IFERROR(__xludf.DUMMYFUNCTION("""COMPUTED_VALUE"""),"Mercusys AC12G")</f>
        <v>Mercusys AC12G</v>
      </c>
      <c r="J300" s="42">
        <f t="shared" si="1"/>
        <v>4441.3</v>
      </c>
      <c r="K300" s="42">
        <f t="shared" si="2"/>
        <v>1931</v>
      </c>
      <c r="L300" s="42">
        <f t="shared" si="3"/>
        <v>6.222949219</v>
      </c>
      <c r="M300" s="51" t="str">
        <f t="shared" si="4"/>
        <v>B2C</v>
      </c>
      <c r="N300" s="52" t="str">
        <f t="shared" si="5"/>
        <v>5-10 ГБ</v>
      </c>
    </row>
    <row r="301" ht="15.75" customHeight="1">
      <c r="A301" s="24"/>
      <c r="B301" s="41" t="s">
        <v>330</v>
      </c>
      <c r="C301" s="50"/>
      <c r="D301" s="42">
        <f>IFERROR(__xludf.DUMMYFUNCTION("SPLIT($B301,""|"")
"),1.514093622E9)</f>
        <v>1514093622</v>
      </c>
      <c r="E301" s="42" t="str">
        <f>IFERROR(__xludf.DUMMYFUNCTION("""COMPUTED_VALUE"""),"Caracas")</f>
        <v>Caracas</v>
      </c>
      <c r="F301" s="42">
        <f>IFERROR(__xludf.DUMMYFUNCTION("""COMPUTED_VALUE"""),4.0)</f>
        <v>4</v>
      </c>
      <c r="G301" s="42">
        <f>IFERROR(__xludf.DUMMYFUNCTION("""COMPUTED_VALUE"""),13308.0)</f>
        <v>13308</v>
      </c>
      <c r="H301" s="45" t="str">
        <f>IFERROR(__xludf.DUMMYFUNCTION("""COMPUTED_VALUE"""),"42585,6")</f>
        <v>42585,6</v>
      </c>
      <c r="I301" s="42" t="str">
        <f>IFERROR(__xludf.DUMMYFUNCTION("""COMPUTED_VALUE"""),"Xiaomi Mi Wi-Fi")</f>
        <v>Xiaomi Mi Wi-Fi</v>
      </c>
      <c r="J301" s="42">
        <f t="shared" si="1"/>
        <v>42585.6</v>
      </c>
      <c r="K301" s="42">
        <f t="shared" si="2"/>
        <v>13308</v>
      </c>
      <c r="L301" s="42">
        <f t="shared" si="3"/>
        <v>54.58359375</v>
      </c>
      <c r="M301" s="51" t="str">
        <f t="shared" si="4"/>
        <v>B2B</v>
      </c>
      <c r="N301" s="52" t="str">
        <f t="shared" si="5"/>
        <v>50+ ГБ</v>
      </c>
    </row>
    <row r="302" ht="15.75" customHeight="1">
      <c r="A302" s="24"/>
      <c r="B302" s="41" t="s">
        <v>331</v>
      </c>
      <c r="C302" s="50"/>
      <c r="D302" s="42">
        <f>IFERROR(__xludf.DUMMYFUNCTION("SPLIT($B302,""|"")
"),1.512498021E9)</f>
        <v>1512498021</v>
      </c>
      <c r="E302" s="42" t="str">
        <f>IFERROR(__xludf.DUMMYFUNCTION("""COMPUTED_VALUE"""),"Maracay")</f>
        <v>Maracay</v>
      </c>
      <c r="F302" s="42">
        <f>IFERROR(__xludf.DUMMYFUNCTION("""COMPUTED_VALUE"""),5.0)</f>
        <v>5</v>
      </c>
      <c r="G302" s="42">
        <f>IFERROR(__xludf.DUMMYFUNCTION("""COMPUTED_VALUE"""),14272.0)</f>
        <v>14272</v>
      </c>
      <c r="H302" s="45" t="str">
        <f>IFERROR(__xludf.DUMMYFUNCTION("""COMPUTED_VALUE"""),"44243,2")</f>
        <v>44243,2</v>
      </c>
      <c r="I302" s="42" t="str">
        <f>IFERROR(__xludf.DUMMYFUNCTION("""COMPUTED_VALUE"""),"TP-LINK TD")</f>
        <v>TP-LINK TD</v>
      </c>
      <c r="J302" s="42">
        <f t="shared" si="1"/>
        <v>44243.2</v>
      </c>
      <c r="K302" s="42">
        <f t="shared" si="2"/>
        <v>14272</v>
      </c>
      <c r="L302" s="42">
        <f t="shared" si="3"/>
        <v>57.14375</v>
      </c>
      <c r="M302" s="51" t="str">
        <f t="shared" si="4"/>
        <v>B2C</v>
      </c>
      <c r="N302" s="52" t="str">
        <f t="shared" si="5"/>
        <v>50+ ГБ</v>
      </c>
    </row>
    <row r="303" ht="15.75" customHeight="1">
      <c r="A303" s="24"/>
      <c r="B303" s="41" t="s">
        <v>332</v>
      </c>
      <c r="C303" s="50"/>
      <c r="D303" s="42">
        <f>IFERROR(__xludf.DUMMYFUNCTION("SPLIT($B303,""|"")
"),1.514384085E9)</f>
        <v>1514384085</v>
      </c>
      <c r="E303" s="42" t="str">
        <f>IFERROR(__xludf.DUMMYFUNCTION("""COMPUTED_VALUE"""),"Maracay")</f>
        <v>Maracay</v>
      </c>
      <c r="F303" s="42">
        <f>IFERROR(__xludf.DUMMYFUNCTION("""COMPUTED_VALUE"""),4.0)</f>
        <v>4</v>
      </c>
      <c r="G303" s="42">
        <f>IFERROR(__xludf.DUMMYFUNCTION("""COMPUTED_VALUE"""),11900.0)</f>
        <v>11900</v>
      </c>
      <c r="H303" s="45">
        <f>IFERROR(__xludf.DUMMYFUNCTION("""COMPUTED_VALUE"""),41650.0)</f>
        <v>41650</v>
      </c>
      <c r="I303" s="42" t="str">
        <f>IFERROR(__xludf.DUMMYFUNCTION("""COMPUTED_VALUE"""),"TP-LINK Archer")</f>
        <v>TP-LINK Archer</v>
      </c>
      <c r="J303" s="42">
        <f t="shared" si="1"/>
        <v>41650</v>
      </c>
      <c r="K303" s="42">
        <f t="shared" si="2"/>
        <v>11900</v>
      </c>
      <c r="L303" s="42">
        <f t="shared" si="3"/>
        <v>52.29492188</v>
      </c>
      <c r="M303" s="51" t="str">
        <f t="shared" si="4"/>
        <v>B2B</v>
      </c>
      <c r="N303" s="52" t="str">
        <f t="shared" si="5"/>
        <v>50+ ГБ</v>
      </c>
    </row>
    <row r="304" ht="15.75" customHeight="1">
      <c r="A304" s="24"/>
      <c r="B304" s="41" t="s">
        <v>333</v>
      </c>
      <c r="C304" s="50"/>
      <c r="D304" s="42">
        <f>IFERROR(__xludf.DUMMYFUNCTION("SPLIT($B304,""|"")
"),1.517083909E9)</f>
        <v>1517083909</v>
      </c>
      <c r="E304" s="42" t="str">
        <f>IFERROR(__xludf.DUMMYFUNCTION("""COMPUTED_VALUE"""),"Caracas")</f>
        <v>Caracas</v>
      </c>
      <c r="F304" s="42">
        <f>IFERROR(__xludf.DUMMYFUNCTION("""COMPUTED_VALUE"""),5.0)</f>
        <v>5</v>
      </c>
      <c r="G304" s="42">
        <f>IFERROR(__xludf.DUMMYFUNCTION("""COMPUTED_VALUE"""),18662.0)</f>
        <v>18662</v>
      </c>
      <c r="H304" s="45" t="str">
        <f>IFERROR(__xludf.DUMMYFUNCTION("""COMPUTED_VALUE"""),"31725,4")</f>
        <v>31725,4</v>
      </c>
      <c r="I304" s="42" t="str">
        <f>IFERROR(__xludf.DUMMYFUNCTION("""COMPUTED_VALUE"""),"Mercusys AC12G")</f>
        <v>Mercusys AC12G</v>
      </c>
      <c r="J304" s="42">
        <f t="shared" si="1"/>
        <v>31725.4</v>
      </c>
      <c r="K304" s="42">
        <f t="shared" si="2"/>
        <v>18662</v>
      </c>
      <c r="L304" s="42">
        <f t="shared" si="3"/>
        <v>49.20644531</v>
      </c>
      <c r="M304" s="51" t="str">
        <f t="shared" si="4"/>
        <v>B2C</v>
      </c>
      <c r="N304" s="52" t="str">
        <f t="shared" si="5"/>
        <v>45-50 ГБ</v>
      </c>
    </row>
    <row r="305" ht="15.75" customHeight="1">
      <c r="A305" s="24"/>
      <c r="B305" s="41" t="s">
        <v>334</v>
      </c>
      <c r="C305" s="50"/>
      <c r="D305" s="42">
        <f>IFERROR(__xludf.DUMMYFUNCTION("SPLIT($B305,""|"")
"),1.51181023E9)</f>
        <v>1511810230</v>
      </c>
      <c r="E305" s="42" t="str">
        <f>IFERROR(__xludf.DUMMYFUNCTION("""COMPUTED_VALUE"""),"Caracas")</f>
        <v>Caracas</v>
      </c>
      <c r="F305" s="42">
        <f>IFERROR(__xludf.DUMMYFUNCTION("""COMPUTED_VALUE"""),4.0)</f>
        <v>4</v>
      </c>
      <c r="G305" s="42">
        <f>IFERROR(__xludf.DUMMYFUNCTION("""COMPUTED_VALUE"""),17619.0)</f>
        <v>17619</v>
      </c>
      <c r="H305" s="45" t="str">
        <f>IFERROR(__xludf.DUMMYFUNCTION("""COMPUTED_VALUE"""),"42285,6")</f>
        <v>42285,6</v>
      </c>
      <c r="I305" s="42" t="str">
        <f>IFERROR(__xludf.DUMMYFUNCTION("""COMPUTED_VALUE"""),"Xiaomi Mi Wi-Fi")</f>
        <v>Xiaomi Mi Wi-Fi</v>
      </c>
      <c r="J305" s="42">
        <f t="shared" si="1"/>
        <v>42285.6</v>
      </c>
      <c r="K305" s="42">
        <f t="shared" si="2"/>
        <v>17619</v>
      </c>
      <c r="L305" s="42">
        <f t="shared" si="3"/>
        <v>58.50058594</v>
      </c>
      <c r="M305" s="51" t="str">
        <f t="shared" si="4"/>
        <v>B2B</v>
      </c>
      <c r="N305" s="52" t="str">
        <f t="shared" si="5"/>
        <v>50+ ГБ</v>
      </c>
    </row>
    <row r="306" ht="15.75" customHeight="1">
      <c r="A306" s="24"/>
      <c r="B306" s="41" t="s">
        <v>335</v>
      </c>
      <c r="C306" s="50"/>
      <c r="D306" s="42">
        <f>IFERROR(__xludf.DUMMYFUNCTION("SPLIT($B306,""|"")
"),1.513684741E9)</f>
        <v>1513684741</v>
      </c>
      <c r="E306" s="42" t="str">
        <f>IFERROR(__xludf.DUMMYFUNCTION("""COMPUTED_VALUE"""),"Caracas")</f>
        <v>Caracas</v>
      </c>
      <c r="F306" s="42">
        <f>IFERROR(__xludf.DUMMYFUNCTION("""COMPUTED_VALUE"""),5.0)</f>
        <v>5</v>
      </c>
      <c r="G306" s="42">
        <f>IFERROR(__xludf.DUMMYFUNCTION("""COMPUTED_VALUE"""),19019.0)</f>
        <v>19019</v>
      </c>
      <c r="H306" s="45" t="str">
        <f>IFERROR(__xludf.DUMMYFUNCTION("""COMPUTED_VALUE"""),"36136,1")</f>
        <v>36136,1</v>
      </c>
      <c r="I306" s="42" t="str">
        <f>IFERROR(__xludf.DUMMYFUNCTION("""COMPUTED_VALUE"""),"TP-LINK TD")</f>
        <v>TP-LINK TD</v>
      </c>
      <c r="J306" s="42">
        <f t="shared" si="1"/>
        <v>36136.1</v>
      </c>
      <c r="K306" s="42">
        <f t="shared" si="2"/>
        <v>19019</v>
      </c>
      <c r="L306" s="42">
        <f t="shared" si="3"/>
        <v>53.86240234</v>
      </c>
      <c r="M306" s="51" t="str">
        <f t="shared" si="4"/>
        <v>B2C</v>
      </c>
      <c r="N306" s="52" t="str">
        <f t="shared" si="5"/>
        <v>50+ ГБ</v>
      </c>
    </row>
    <row r="307" ht="15.75" customHeight="1">
      <c r="A307" s="24"/>
      <c r="B307" s="41" t="s">
        <v>336</v>
      </c>
      <c r="C307" s="50"/>
      <c r="D307" s="42">
        <f>IFERROR(__xludf.DUMMYFUNCTION("SPLIT($B307,""|"")
"),1.515578231E9)</f>
        <v>1515578231</v>
      </c>
      <c r="E307" s="42" t="str">
        <f>IFERROR(__xludf.DUMMYFUNCTION("""COMPUTED_VALUE"""),"Caracas")</f>
        <v>Caracas</v>
      </c>
      <c r="F307" s="42">
        <f>IFERROR(__xludf.DUMMYFUNCTION("""COMPUTED_VALUE"""),5.0)</f>
        <v>5</v>
      </c>
      <c r="G307" s="42">
        <f>IFERROR(__xludf.DUMMYFUNCTION("""COMPUTED_VALUE"""),10182.0)</f>
        <v>10182</v>
      </c>
      <c r="H307" s="45" t="str">
        <f>IFERROR(__xludf.DUMMYFUNCTION("""COMPUTED_VALUE"""),"17309,4")</f>
        <v>17309,4</v>
      </c>
      <c r="I307" s="42" t="str">
        <f>IFERROR(__xludf.DUMMYFUNCTION("""COMPUTED_VALUE"""),"TP-LINK Archer")</f>
        <v>TP-LINK Archer</v>
      </c>
      <c r="J307" s="42">
        <f t="shared" si="1"/>
        <v>17309.4</v>
      </c>
      <c r="K307" s="42">
        <f t="shared" si="2"/>
        <v>10182</v>
      </c>
      <c r="L307" s="42">
        <f t="shared" si="3"/>
        <v>26.84707031</v>
      </c>
      <c r="M307" s="51" t="str">
        <f t="shared" si="4"/>
        <v>B2C</v>
      </c>
      <c r="N307" s="52" t="str">
        <f t="shared" si="5"/>
        <v>25-30 ГБ</v>
      </c>
    </row>
    <row r="308" ht="15.75" customHeight="1">
      <c r="A308" s="24"/>
      <c r="B308" s="41" t="s">
        <v>337</v>
      </c>
      <c r="C308" s="50"/>
      <c r="D308" s="42">
        <f>IFERROR(__xludf.DUMMYFUNCTION("SPLIT($B308,""|"")
"),1.513386379E9)</f>
        <v>1513386379</v>
      </c>
      <c r="E308" s="42" t="str">
        <f>IFERROR(__xludf.DUMMYFUNCTION("""COMPUTED_VALUE"""),"Caracas")</f>
        <v>Caracas</v>
      </c>
      <c r="F308" s="42">
        <f>IFERROR(__xludf.DUMMYFUNCTION("""COMPUTED_VALUE"""),4.0)</f>
        <v>4</v>
      </c>
      <c r="G308" s="42">
        <f>IFERROR(__xludf.DUMMYFUNCTION("""COMPUTED_VALUE"""),8205.0)</f>
        <v>8205</v>
      </c>
      <c r="H308" s="45" t="str">
        <f>IFERROR(__xludf.DUMMYFUNCTION("""COMPUTED_VALUE"""),"27076,5")</f>
        <v>27076,5</v>
      </c>
      <c r="I308" s="42" t="str">
        <f>IFERROR(__xludf.DUMMYFUNCTION("""COMPUTED_VALUE"""),"Mercusys AC12G")</f>
        <v>Mercusys AC12G</v>
      </c>
      <c r="J308" s="42">
        <f t="shared" si="1"/>
        <v>27076.5</v>
      </c>
      <c r="K308" s="42">
        <f t="shared" si="2"/>
        <v>8205</v>
      </c>
      <c r="L308" s="42">
        <f t="shared" si="3"/>
        <v>34.45458984</v>
      </c>
      <c r="M308" s="51" t="str">
        <f t="shared" si="4"/>
        <v>B2B</v>
      </c>
      <c r="N308" s="52" t="str">
        <f t="shared" si="5"/>
        <v>30-35 ГБ</v>
      </c>
    </row>
    <row r="309" ht="15.75" customHeight="1">
      <c r="A309" s="24"/>
      <c r="B309" s="41" t="s">
        <v>338</v>
      </c>
      <c r="C309" s="50"/>
      <c r="D309" s="42">
        <f>IFERROR(__xludf.DUMMYFUNCTION("SPLIT($B309,""|"")
"),1.515939612E9)</f>
        <v>1515939612</v>
      </c>
      <c r="E309" s="42" t="str">
        <f>IFERROR(__xludf.DUMMYFUNCTION("""COMPUTED_VALUE"""),"Caracas")</f>
        <v>Caracas</v>
      </c>
      <c r="F309" s="42">
        <f>IFERROR(__xludf.DUMMYFUNCTION("""COMPUTED_VALUE"""),5.0)</f>
        <v>5</v>
      </c>
      <c r="G309" s="42">
        <f>IFERROR(__xludf.DUMMYFUNCTION("""COMPUTED_VALUE"""),10780.0)</f>
        <v>10780</v>
      </c>
      <c r="H309" s="45">
        <f>IFERROR(__xludf.DUMMYFUNCTION("""COMPUTED_VALUE"""),22638.0)</f>
        <v>22638</v>
      </c>
      <c r="I309" s="42" t="str">
        <f>IFERROR(__xludf.DUMMYFUNCTION("""COMPUTED_VALUE"""),"Xiaomi Mi Wi-Fi")</f>
        <v>Xiaomi Mi Wi-Fi</v>
      </c>
      <c r="J309" s="42">
        <f t="shared" si="1"/>
        <v>22638</v>
      </c>
      <c r="K309" s="42">
        <f t="shared" si="2"/>
        <v>10780</v>
      </c>
      <c r="L309" s="42">
        <f t="shared" si="3"/>
        <v>32.63476563</v>
      </c>
      <c r="M309" s="51" t="str">
        <f t="shared" si="4"/>
        <v>B2C</v>
      </c>
      <c r="N309" s="52" t="str">
        <f t="shared" si="5"/>
        <v>30-35 ГБ</v>
      </c>
    </row>
    <row r="310" ht="15.75" customHeight="1">
      <c r="A310" s="24"/>
      <c r="B310" s="41" t="s">
        <v>339</v>
      </c>
      <c r="C310" s="50"/>
      <c r="D310" s="42">
        <f>IFERROR(__xludf.DUMMYFUNCTION("SPLIT($B310,""|"")
"),1.512081117E9)</f>
        <v>1512081117</v>
      </c>
      <c r="E310" s="42" t="str">
        <f>IFERROR(__xludf.DUMMYFUNCTION("""COMPUTED_VALUE"""),"Maracay")</f>
        <v>Maracay</v>
      </c>
      <c r="F310" s="42">
        <f>IFERROR(__xludf.DUMMYFUNCTION("""COMPUTED_VALUE"""),5.0)</f>
        <v>5</v>
      </c>
      <c r="G310" s="42">
        <f>IFERROR(__xludf.DUMMYFUNCTION("""COMPUTED_VALUE"""),4680.0)</f>
        <v>4680</v>
      </c>
      <c r="H310" s="45">
        <f>IFERROR(__xludf.DUMMYFUNCTION("""COMPUTED_VALUE"""),15912.0)</f>
        <v>15912</v>
      </c>
      <c r="I310" s="42" t="str">
        <f>IFERROR(__xludf.DUMMYFUNCTION("""COMPUTED_VALUE"""),"TP-LINK TD")</f>
        <v>TP-LINK TD</v>
      </c>
      <c r="J310" s="42">
        <f t="shared" si="1"/>
        <v>15912</v>
      </c>
      <c r="K310" s="42">
        <f t="shared" si="2"/>
        <v>4680</v>
      </c>
      <c r="L310" s="42">
        <f t="shared" si="3"/>
        <v>20.109375</v>
      </c>
      <c r="M310" s="51" t="str">
        <f t="shared" si="4"/>
        <v>B2C</v>
      </c>
      <c r="N310" s="52" t="str">
        <f t="shared" si="5"/>
        <v>20-25 ГБ</v>
      </c>
    </row>
    <row r="311" ht="15.75" customHeight="1">
      <c r="A311" s="24"/>
      <c r="B311" s="41" t="s">
        <v>340</v>
      </c>
      <c r="C311" s="50"/>
      <c r="D311" s="42">
        <f>IFERROR(__xludf.DUMMYFUNCTION("SPLIT($B311,""|"")
"),1.517282092E9)</f>
        <v>1517282092</v>
      </c>
      <c r="E311" s="42" t="str">
        <f>IFERROR(__xludf.DUMMYFUNCTION("""COMPUTED_VALUE"""),"Caracas")</f>
        <v>Caracas</v>
      </c>
      <c r="F311" s="42">
        <f>IFERROR(__xludf.DUMMYFUNCTION("""COMPUTED_VALUE"""),5.0)</f>
        <v>5</v>
      </c>
      <c r="G311" s="42">
        <f>IFERROR(__xludf.DUMMYFUNCTION("""COMPUTED_VALUE"""),238.0)</f>
        <v>238</v>
      </c>
      <c r="H311" s="45" t="str">
        <f>IFERROR(__xludf.DUMMYFUNCTION("""COMPUTED_VALUE"""),"571,2")</f>
        <v>571,2</v>
      </c>
      <c r="I311" s="42" t="str">
        <f>IFERROR(__xludf.DUMMYFUNCTION("""COMPUTED_VALUE"""),"TP-LINK Archer")</f>
        <v>TP-LINK Archer</v>
      </c>
      <c r="J311" s="42">
        <f t="shared" si="1"/>
        <v>571.2</v>
      </c>
      <c r="K311" s="42">
        <f t="shared" si="2"/>
        <v>238</v>
      </c>
      <c r="L311" s="42">
        <f t="shared" si="3"/>
        <v>0.790234375</v>
      </c>
      <c r="M311" s="51" t="str">
        <f t="shared" si="4"/>
        <v>B2C</v>
      </c>
      <c r="N311" s="52" t="str">
        <f t="shared" si="5"/>
        <v>0-5 ГБ</v>
      </c>
    </row>
    <row r="312" ht="15.75" customHeight="1">
      <c r="A312" s="24"/>
      <c r="B312" s="41" t="s">
        <v>341</v>
      </c>
      <c r="C312" s="50"/>
      <c r="D312" s="42">
        <f>IFERROR(__xludf.DUMMYFUNCTION("SPLIT($B312,""|"")
"),1.51215307E9)</f>
        <v>1512153070</v>
      </c>
      <c r="E312" s="42" t="str">
        <f>IFERROR(__xludf.DUMMYFUNCTION("""COMPUTED_VALUE"""),"Caracas")</f>
        <v>Caracas</v>
      </c>
      <c r="F312" s="42">
        <f>IFERROR(__xludf.DUMMYFUNCTION("""COMPUTED_VALUE"""),20.0)</f>
        <v>20</v>
      </c>
      <c r="G312" s="42">
        <f>IFERROR(__xludf.DUMMYFUNCTION("""COMPUTED_VALUE"""),7594.0)</f>
        <v>7594</v>
      </c>
      <c r="H312" s="45">
        <f>IFERROR(__xludf.DUMMYFUNCTION("""COMPUTED_VALUE"""),11391.0)</f>
        <v>11391</v>
      </c>
      <c r="I312" s="42" t="str">
        <f>IFERROR(__xludf.DUMMYFUNCTION("""COMPUTED_VALUE"""),"Mercusys AC12G")</f>
        <v>Mercusys AC12G</v>
      </c>
      <c r="J312" s="42">
        <f t="shared" si="1"/>
        <v>11391</v>
      </c>
      <c r="K312" s="42">
        <f t="shared" si="2"/>
        <v>7594</v>
      </c>
      <c r="L312" s="42">
        <f t="shared" si="3"/>
        <v>18.54003906</v>
      </c>
      <c r="M312" s="51" t="str">
        <f t="shared" si="4"/>
        <v>B2O</v>
      </c>
      <c r="N312" s="52" t="str">
        <f t="shared" si="5"/>
        <v>15-20 ГБ</v>
      </c>
    </row>
    <row r="313" ht="15.75" customHeight="1">
      <c r="A313" s="24"/>
      <c r="B313" s="41" t="s">
        <v>342</v>
      </c>
      <c r="C313" s="50"/>
      <c r="D313" s="42">
        <f>IFERROR(__xludf.DUMMYFUNCTION("SPLIT($B313,""|"")
"),1.518436245E9)</f>
        <v>1518436245</v>
      </c>
      <c r="E313" s="42" t="str">
        <f>IFERROR(__xludf.DUMMYFUNCTION("""COMPUTED_VALUE"""),"Maracay")</f>
        <v>Maracay</v>
      </c>
      <c r="F313" s="42">
        <f>IFERROR(__xludf.DUMMYFUNCTION("""COMPUTED_VALUE"""),4.0)</f>
        <v>4</v>
      </c>
      <c r="G313" s="42">
        <f>IFERROR(__xludf.DUMMYFUNCTION("""COMPUTED_VALUE"""),8355.0)</f>
        <v>8355</v>
      </c>
      <c r="H313" s="45" t="str">
        <f>IFERROR(__xludf.DUMMYFUNCTION("""COMPUTED_VALUE"""),"22558,5")</f>
        <v>22558,5</v>
      </c>
      <c r="I313" s="42" t="str">
        <f>IFERROR(__xludf.DUMMYFUNCTION("""COMPUTED_VALUE"""),"Xiaomi Mi Wi-Fi")</f>
        <v>Xiaomi Mi Wi-Fi</v>
      </c>
      <c r="J313" s="42">
        <f t="shared" si="1"/>
        <v>22558.5</v>
      </c>
      <c r="K313" s="42">
        <f t="shared" si="2"/>
        <v>8355</v>
      </c>
      <c r="L313" s="42">
        <f t="shared" si="3"/>
        <v>30.18896484</v>
      </c>
      <c r="M313" s="51" t="str">
        <f t="shared" si="4"/>
        <v>B2B</v>
      </c>
      <c r="N313" s="52" t="str">
        <f t="shared" si="5"/>
        <v>30-35 ГБ</v>
      </c>
    </row>
    <row r="314" ht="15.75" customHeight="1">
      <c r="A314" s="24"/>
      <c r="B314" s="41" t="s">
        <v>343</v>
      </c>
      <c r="C314" s="50"/>
      <c r="D314" s="42">
        <f>IFERROR(__xludf.DUMMYFUNCTION("SPLIT($B314,""|"")
"),1.513138356E9)</f>
        <v>1513138356</v>
      </c>
      <c r="E314" s="42" t="str">
        <f>IFERROR(__xludf.DUMMYFUNCTION("""COMPUTED_VALUE"""),"Caracas")</f>
        <v>Caracas</v>
      </c>
      <c r="F314" s="42">
        <f>IFERROR(__xludf.DUMMYFUNCTION("""COMPUTED_VALUE"""),15.0)</f>
        <v>15</v>
      </c>
      <c r="G314" s="42">
        <f>IFERROR(__xludf.DUMMYFUNCTION("""COMPUTED_VALUE"""),11634.0)</f>
        <v>11634</v>
      </c>
      <c r="H314" s="45" t="str">
        <f>IFERROR(__xludf.DUMMYFUNCTION("""COMPUTED_VALUE"""),"27921,6")</f>
        <v>27921,6</v>
      </c>
      <c r="I314" s="42" t="str">
        <f>IFERROR(__xludf.DUMMYFUNCTION("""COMPUTED_VALUE"""),"TP-LINK TD")</f>
        <v>TP-LINK TD</v>
      </c>
      <c r="J314" s="42">
        <f t="shared" si="1"/>
        <v>27921.6</v>
      </c>
      <c r="K314" s="42">
        <f t="shared" si="2"/>
        <v>11634</v>
      </c>
      <c r="L314" s="42">
        <f t="shared" si="3"/>
        <v>38.62851563</v>
      </c>
      <c r="M314" s="51" t="str">
        <f t="shared" si="4"/>
        <v>VIP</v>
      </c>
      <c r="N314" s="52" t="str">
        <f t="shared" si="5"/>
        <v>35-40 ГБ</v>
      </c>
    </row>
    <row r="315" ht="15.75" customHeight="1">
      <c r="A315" s="24"/>
      <c r="B315" s="41" t="s">
        <v>344</v>
      </c>
      <c r="C315" s="50"/>
      <c r="D315" s="42">
        <f>IFERROR(__xludf.DUMMYFUNCTION("SPLIT($B315,""|"")
"),1.51552699E9)</f>
        <v>1515526990</v>
      </c>
      <c r="E315" s="42" t="str">
        <f>IFERROR(__xludf.DUMMYFUNCTION("""COMPUTED_VALUE"""),"Caracas")</f>
        <v>Caracas</v>
      </c>
      <c r="F315" s="42">
        <f>IFERROR(__xludf.DUMMYFUNCTION("""COMPUTED_VALUE"""),5.0)</f>
        <v>5</v>
      </c>
      <c r="G315" s="42">
        <f>IFERROR(__xludf.DUMMYFUNCTION("""COMPUTED_VALUE"""),1103.0)</f>
        <v>1103</v>
      </c>
      <c r="H315" s="45" t="str">
        <f>IFERROR(__xludf.DUMMYFUNCTION("""COMPUTED_VALUE"""),"2316,3")</f>
        <v>2316,3</v>
      </c>
      <c r="I315" s="42" t="str">
        <f>IFERROR(__xludf.DUMMYFUNCTION("""COMPUTED_VALUE"""),"TP-LINK Archer")</f>
        <v>TP-LINK Archer</v>
      </c>
      <c r="J315" s="42">
        <f t="shared" si="1"/>
        <v>2316.3</v>
      </c>
      <c r="K315" s="42">
        <f t="shared" si="2"/>
        <v>1103</v>
      </c>
      <c r="L315" s="42">
        <f t="shared" si="3"/>
        <v>3.339160156</v>
      </c>
      <c r="M315" s="51" t="str">
        <f t="shared" si="4"/>
        <v>B2C</v>
      </c>
      <c r="N315" s="52" t="str">
        <f t="shared" si="5"/>
        <v>0-5 ГБ</v>
      </c>
    </row>
    <row r="316" ht="15.75" customHeight="1">
      <c r="A316" s="24"/>
      <c r="B316" s="41" t="s">
        <v>345</v>
      </c>
      <c r="C316" s="50"/>
      <c r="D316" s="42">
        <f>IFERROR(__xludf.DUMMYFUNCTION("SPLIT($B316,""|"")
"),1.518609163E9)</f>
        <v>1518609163</v>
      </c>
      <c r="E316" s="42" t="str">
        <f>IFERROR(__xludf.DUMMYFUNCTION("""COMPUTED_VALUE"""),"Caracas")</f>
        <v>Caracas</v>
      </c>
      <c r="F316" s="42">
        <f>IFERROR(__xludf.DUMMYFUNCTION("""COMPUTED_VALUE"""),15.0)</f>
        <v>15</v>
      </c>
      <c r="G316" s="42">
        <f>IFERROR(__xludf.DUMMYFUNCTION("""COMPUTED_VALUE"""),16780.0)</f>
        <v>16780</v>
      </c>
      <c r="H316" s="45">
        <f>IFERROR(__xludf.DUMMYFUNCTION("""COMPUTED_VALUE"""),30204.0)</f>
        <v>30204</v>
      </c>
      <c r="I316" s="42" t="str">
        <f>IFERROR(__xludf.DUMMYFUNCTION("""COMPUTED_VALUE"""),"Mercusys AC12G")</f>
        <v>Mercusys AC12G</v>
      </c>
      <c r="J316" s="42">
        <f t="shared" si="1"/>
        <v>30204</v>
      </c>
      <c r="K316" s="42">
        <f t="shared" si="2"/>
        <v>16780</v>
      </c>
      <c r="L316" s="42">
        <f t="shared" si="3"/>
        <v>45.8828125</v>
      </c>
      <c r="M316" s="51" t="str">
        <f t="shared" si="4"/>
        <v>VIP</v>
      </c>
      <c r="N316" s="52" t="str">
        <f t="shared" si="5"/>
        <v>45-50 ГБ</v>
      </c>
    </row>
    <row r="317" ht="15.75" customHeight="1">
      <c r="A317" s="24"/>
      <c r="B317" s="41" t="s">
        <v>346</v>
      </c>
      <c r="C317" s="50"/>
      <c r="D317" s="42">
        <f>IFERROR(__xludf.DUMMYFUNCTION("SPLIT($B317,""|"")
"),1.511782654E9)</f>
        <v>1511782654</v>
      </c>
      <c r="E317" s="42" t="str">
        <f>IFERROR(__xludf.DUMMYFUNCTION("""COMPUTED_VALUE"""),"Caracas")</f>
        <v>Caracas</v>
      </c>
      <c r="F317" s="42">
        <f>IFERROR(__xludf.DUMMYFUNCTION("""COMPUTED_VALUE"""),5.0)</f>
        <v>5</v>
      </c>
      <c r="G317" s="42">
        <f>IFERROR(__xludf.DUMMYFUNCTION("""COMPUTED_VALUE"""),3559.0)</f>
        <v>3559</v>
      </c>
      <c r="H317" s="45" t="str">
        <f>IFERROR(__xludf.DUMMYFUNCTION("""COMPUTED_VALUE"""),"9965,2")</f>
        <v>9965,2</v>
      </c>
      <c r="I317" s="42" t="str">
        <f>IFERROR(__xludf.DUMMYFUNCTION("""COMPUTED_VALUE"""),"Xiaomi Mi Wi-Fi")</f>
        <v>Xiaomi Mi Wi-Fi</v>
      </c>
      <c r="J317" s="42">
        <f t="shared" si="1"/>
        <v>9965.2</v>
      </c>
      <c r="K317" s="42">
        <f t="shared" si="2"/>
        <v>3559</v>
      </c>
      <c r="L317" s="42">
        <f t="shared" si="3"/>
        <v>13.20722656</v>
      </c>
      <c r="M317" s="51" t="str">
        <f t="shared" si="4"/>
        <v>B2C</v>
      </c>
      <c r="N317" s="52" t="str">
        <f t="shared" si="5"/>
        <v>10-15 ГБ</v>
      </c>
    </row>
    <row r="318" ht="15.75" customHeight="1">
      <c r="A318" s="24"/>
      <c r="B318" s="41" t="s">
        <v>347</v>
      </c>
      <c r="C318" s="50"/>
      <c r="D318" s="42">
        <f>IFERROR(__xludf.DUMMYFUNCTION("SPLIT($B318,""|"")
"),1.513958793E9)</f>
        <v>1513958793</v>
      </c>
      <c r="E318" s="42" t="str">
        <f>IFERROR(__xludf.DUMMYFUNCTION("""COMPUTED_VALUE"""),"Caracas")</f>
        <v>Caracas</v>
      </c>
      <c r="F318" s="42">
        <f>IFERROR(__xludf.DUMMYFUNCTION("""COMPUTED_VALUE"""),15.0)</f>
        <v>15</v>
      </c>
      <c r="G318" s="42">
        <f>IFERROR(__xludf.DUMMYFUNCTION("""COMPUTED_VALUE"""),12532.0)</f>
        <v>12532</v>
      </c>
      <c r="H318" s="45" t="str">
        <f>IFERROR(__xludf.DUMMYFUNCTION("""COMPUTED_VALUE"""),"28823,6")</f>
        <v>28823,6</v>
      </c>
      <c r="I318" s="42" t="str">
        <f>IFERROR(__xludf.DUMMYFUNCTION("""COMPUTED_VALUE"""),"TP-LINK TD")</f>
        <v>TP-LINK TD</v>
      </c>
      <c r="J318" s="42">
        <f t="shared" si="1"/>
        <v>28823.6</v>
      </c>
      <c r="K318" s="42">
        <f t="shared" si="2"/>
        <v>12532</v>
      </c>
      <c r="L318" s="42">
        <f t="shared" si="3"/>
        <v>40.38632813</v>
      </c>
      <c r="M318" s="51" t="str">
        <f t="shared" si="4"/>
        <v>VIP</v>
      </c>
      <c r="N318" s="52" t="str">
        <f t="shared" si="5"/>
        <v>40-45 ГБ</v>
      </c>
    </row>
    <row r="319" ht="15.75" customHeight="1">
      <c r="A319" s="24"/>
      <c r="B319" s="41" t="s">
        <v>348</v>
      </c>
      <c r="C319" s="50"/>
      <c r="D319" s="42">
        <f>IFERROR(__xludf.DUMMYFUNCTION("SPLIT($B319,""|"")
"),1.51363083E9)</f>
        <v>1513630830</v>
      </c>
      <c r="E319" s="42" t="str">
        <f>IFERROR(__xludf.DUMMYFUNCTION("""COMPUTED_VALUE"""),"Caracas")</f>
        <v>Caracas</v>
      </c>
      <c r="F319" s="42">
        <f>IFERROR(__xludf.DUMMYFUNCTION("""COMPUTED_VALUE"""),5.0)</f>
        <v>5</v>
      </c>
      <c r="G319" s="42">
        <f>IFERROR(__xludf.DUMMYFUNCTION("""COMPUTED_VALUE"""),524.0)</f>
        <v>524</v>
      </c>
      <c r="H319" s="45" t="str">
        <f>IFERROR(__xludf.DUMMYFUNCTION("""COMPUTED_VALUE"""),"1729,2")</f>
        <v>1729,2</v>
      </c>
      <c r="I319" s="42" t="str">
        <f>IFERROR(__xludf.DUMMYFUNCTION("""COMPUTED_VALUE"""),"TP-LINK Archer")</f>
        <v>TP-LINK Archer</v>
      </c>
      <c r="J319" s="42">
        <f t="shared" si="1"/>
        <v>1729.2</v>
      </c>
      <c r="K319" s="42">
        <f t="shared" si="2"/>
        <v>524</v>
      </c>
      <c r="L319" s="42">
        <f t="shared" si="3"/>
        <v>2.200390625</v>
      </c>
      <c r="M319" s="51" t="str">
        <f t="shared" si="4"/>
        <v>B2C</v>
      </c>
      <c r="N319" s="52" t="str">
        <f t="shared" si="5"/>
        <v>0-5 ГБ</v>
      </c>
    </row>
    <row r="320" ht="15.75" customHeight="1">
      <c r="A320" s="24"/>
      <c r="B320" s="41" t="s">
        <v>349</v>
      </c>
      <c r="C320" s="50"/>
      <c r="D320" s="42">
        <f>IFERROR(__xludf.DUMMYFUNCTION("SPLIT($B320,""|"")
"),1.513705495E9)</f>
        <v>1513705495</v>
      </c>
      <c r="E320" s="42" t="str">
        <f>IFERROR(__xludf.DUMMYFUNCTION("""COMPUTED_VALUE"""),"Maracay")</f>
        <v>Maracay</v>
      </c>
      <c r="F320" s="42">
        <f>IFERROR(__xludf.DUMMYFUNCTION("""COMPUTED_VALUE"""),5.0)</f>
        <v>5</v>
      </c>
      <c r="G320" s="42">
        <f>IFERROR(__xludf.DUMMYFUNCTION("""COMPUTED_VALUE"""),16982.0)</f>
        <v>16982</v>
      </c>
      <c r="H320" s="45" t="str">
        <f>IFERROR(__xludf.DUMMYFUNCTION("""COMPUTED_VALUE"""),"27171,2")</f>
        <v>27171,2</v>
      </c>
      <c r="I320" s="42" t="str">
        <f>IFERROR(__xludf.DUMMYFUNCTION("""COMPUTED_VALUE"""),"Mercusys AC12G")</f>
        <v>Mercusys AC12G</v>
      </c>
      <c r="J320" s="42">
        <f t="shared" si="1"/>
        <v>27171.2</v>
      </c>
      <c r="K320" s="42">
        <f t="shared" si="2"/>
        <v>16982</v>
      </c>
      <c r="L320" s="42">
        <f t="shared" si="3"/>
        <v>43.11835938</v>
      </c>
      <c r="M320" s="51" t="str">
        <f t="shared" si="4"/>
        <v>B2C</v>
      </c>
      <c r="N320" s="52" t="str">
        <f t="shared" si="5"/>
        <v>40-45 ГБ</v>
      </c>
    </row>
    <row r="321" ht="15.75" customHeight="1">
      <c r="A321" s="24"/>
      <c r="B321" s="41" t="s">
        <v>350</v>
      </c>
      <c r="C321" s="50"/>
      <c r="D321" s="42">
        <f>IFERROR(__xludf.DUMMYFUNCTION("SPLIT($B321,""|"")
"),1.511545608E9)</f>
        <v>1511545608</v>
      </c>
      <c r="E321" s="42" t="str">
        <f>IFERROR(__xludf.DUMMYFUNCTION("""COMPUTED_VALUE"""),"Caracas")</f>
        <v>Caracas</v>
      </c>
      <c r="F321" s="42">
        <f>IFERROR(__xludf.DUMMYFUNCTION("""COMPUTED_VALUE"""),4.0)</f>
        <v>4</v>
      </c>
      <c r="G321" s="42">
        <f>IFERROR(__xludf.DUMMYFUNCTION("""COMPUTED_VALUE"""),8496.0)</f>
        <v>8496</v>
      </c>
      <c r="H321" s="45" t="str">
        <f>IFERROR(__xludf.DUMMYFUNCTION("""COMPUTED_VALUE"""),"24638,4")</f>
        <v>24638,4</v>
      </c>
      <c r="I321" s="42" t="str">
        <f>IFERROR(__xludf.DUMMYFUNCTION("""COMPUTED_VALUE"""),"TP-LINK TD")</f>
        <v>TP-LINK TD</v>
      </c>
      <c r="J321" s="42">
        <f t="shared" si="1"/>
        <v>24638.4</v>
      </c>
      <c r="K321" s="42">
        <f t="shared" si="2"/>
        <v>8496</v>
      </c>
      <c r="L321" s="42">
        <f t="shared" si="3"/>
        <v>32.3578125</v>
      </c>
      <c r="M321" s="51" t="str">
        <f t="shared" si="4"/>
        <v>B2B</v>
      </c>
      <c r="N321" s="52" t="str">
        <f t="shared" si="5"/>
        <v>30-35 ГБ</v>
      </c>
    </row>
    <row r="322" ht="15.75" customHeight="1">
      <c r="A322" s="24"/>
      <c r="B322" s="41" t="s">
        <v>351</v>
      </c>
      <c r="C322" s="50"/>
      <c r="D322" s="42">
        <f>IFERROR(__xludf.DUMMYFUNCTION("SPLIT($B322,""|"")
"),1.515818462E9)</f>
        <v>1515818462</v>
      </c>
      <c r="E322" s="42" t="str">
        <f>IFERROR(__xludf.DUMMYFUNCTION("""COMPUTED_VALUE"""),"Caracas")</f>
        <v>Caracas</v>
      </c>
      <c r="F322" s="42">
        <f>IFERROR(__xludf.DUMMYFUNCTION("""COMPUTED_VALUE"""),5.0)</f>
        <v>5</v>
      </c>
      <c r="G322" s="42">
        <f>IFERROR(__xludf.DUMMYFUNCTION("""COMPUTED_VALUE"""),15468.0)</f>
        <v>15468</v>
      </c>
      <c r="H322" s="45" t="str">
        <f>IFERROR(__xludf.DUMMYFUNCTION("""COMPUTED_VALUE"""),"44857,2")</f>
        <v>44857,2</v>
      </c>
      <c r="I322" s="42" t="str">
        <f>IFERROR(__xludf.DUMMYFUNCTION("""COMPUTED_VALUE"""),"TP-LINK TD")</f>
        <v>TP-LINK TD</v>
      </c>
      <c r="J322" s="42">
        <f t="shared" si="1"/>
        <v>44857.2</v>
      </c>
      <c r="K322" s="42">
        <f t="shared" si="2"/>
        <v>15468</v>
      </c>
      <c r="L322" s="42">
        <f t="shared" si="3"/>
        <v>58.91132813</v>
      </c>
      <c r="M322" s="51" t="str">
        <f t="shared" si="4"/>
        <v>B2C</v>
      </c>
      <c r="N322" s="52" t="str">
        <f t="shared" si="5"/>
        <v>50+ ГБ</v>
      </c>
    </row>
    <row r="323" ht="15.75" customHeight="1">
      <c r="A323" s="24"/>
      <c r="H323" s="53"/>
    </row>
    <row r="324" ht="15.75" customHeight="1">
      <c r="A324" s="24"/>
      <c r="H324" s="53"/>
    </row>
    <row r="325" ht="15.75" customHeight="1">
      <c r="A325" s="24"/>
      <c r="H325" s="53"/>
    </row>
    <row r="326" ht="15.75" customHeight="1">
      <c r="A326" s="24"/>
      <c r="H326" s="53"/>
    </row>
    <row r="327" ht="15.75" customHeight="1">
      <c r="A327" s="24"/>
      <c r="H327" s="53"/>
    </row>
    <row r="328" ht="15.75" customHeight="1">
      <c r="A328" s="24"/>
      <c r="H328" s="53"/>
    </row>
    <row r="329" ht="15.75" customHeight="1">
      <c r="A329" s="24"/>
      <c r="H329" s="53"/>
    </row>
    <row r="330" ht="15.75" customHeight="1">
      <c r="A330" s="24"/>
      <c r="H330" s="53"/>
    </row>
    <row r="331" ht="15.75" customHeight="1">
      <c r="A331" s="24"/>
      <c r="H331" s="53"/>
    </row>
    <row r="332" ht="15.75" customHeight="1">
      <c r="A332" s="24"/>
      <c r="H332" s="53"/>
    </row>
    <row r="333" ht="15.75" customHeight="1">
      <c r="A333" s="24"/>
      <c r="H333" s="53"/>
    </row>
    <row r="334" ht="15.75" customHeight="1">
      <c r="A334" s="24"/>
      <c r="H334" s="53"/>
    </row>
    <row r="335" ht="15.75" customHeight="1">
      <c r="A335" s="24"/>
      <c r="H335" s="53"/>
    </row>
    <row r="336" ht="15.75" customHeight="1">
      <c r="A336" s="24"/>
      <c r="H336" s="53"/>
    </row>
    <row r="337" ht="15.75" customHeight="1">
      <c r="A337" s="24"/>
      <c r="H337" s="53"/>
    </row>
    <row r="338" ht="15.75" customHeight="1">
      <c r="A338" s="24"/>
      <c r="H338" s="53"/>
    </row>
    <row r="339" ht="15.75" customHeight="1">
      <c r="A339" s="24"/>
      <c r="H339" s="53"/>
    </row>
    <row r="340" ht="15.75" customHeight="1">
      <c r="A340" s="24"/>
      <c r="H340" s="53"/>
    </row>
    <row r="341" ht="15.75" customHeight="1">
      <c r="A341" s="24"/>
      <c r="H341" s="53"/>
    </row>
    <row r="342" ht="15.75" customHeight="1">
      <c r="A342" s="24"/>
      <c r="H342" s="53"/>
    </row>
    <row r="343" ht="15.75" customHeight="1">
      <c r="A343" s="24"/>
      <c r="H343" s="53"/>
    </row>
    <row r="344" ht="15.75" customHeight="1">
      <c r="A344" s="24"/>
      <c r="H344" s="53"/>
    </row>
    <row r="345" ht="15.75" customHeight="1">
      <c r="A345" s="24"/>
      <c r="H345" s="53"/>
    </row>
    <row r="346" ht="15.75" customHeight="1">
      <c r="A346" s="24"/>
      <c r="H346" s="53"/>
    </row>
    <row r="347" ht="15.75" customHeight="1">
      <c r="A347" s="24"/>
      <c r="H347" s="53"/>
    </row>
    <row r="348" ht="15.75" customHeight="1">
      <c r="A348" s="24"/>
      <c r="H348" s="53"/>
    </row>
    <row r="349" ht="15.75" customHeight="1">
      <c r="A349" s="24"/>
      <c r="H349" s="53"/>
    </row>
    <row r="350" ht="15.75" customHeight="1">
      <c r="A350" s="24"/>
      <c r="H350" s="53"/>
    </row>
    <row r="351" ht="15.75" customHeight="1">
      <c r="A351" s="24"/>
      <c r="H351" s="53"/>
    </row>
    <row r="352" ht="15.75" customHeight="1">
      <c r="A352" s="24"/>
      <c r="H352" s="53"/>
    </row>
    <row r="353" ht="15.75" customHeight="1">
      <c r="A353" s="24"/>
      <c r="H353" s="53"/>
    </row>
    <row r="354" ht="15.75" customHeight="1">
      <c r="A354" s="24"/>
      <c r="H354" s="53"/>
    </row>
    <row r="355" ht="15.75" customHeight="1">
      <c r="A355" s="24"/>
      <c r="H355" s="53"/>
    </row>
    <row r="356" ht="15.75" customHeight="1">
      <c r="A356" s="24"/>
      <c r="H356" s="53"/>
    </row>
    <row r="357" ht="15.75" customHeight="1">
      <c r="A357" s="24"/>
      <c r="H357" s="53"/>
    </row>
    <row r="358" ht="15.75" customHeight="1">
      <c r="A358" s="24"/>
      <c r="H358" s="53"/>
    </row>
    <row r="359" ht="15.75" customHeight="1">
      <c r="A359" s="24"/>
      <c r="H359" s="53"/>
    </row>
    <row r="360" ht="15.75" customHeight="1">
      <c r="A360" s="24"/>
      <c r="H360" s="53"/>
    </row>
    <row r="361" ht="15.75" customHeight="1">
      <c r="A361" s="24"/>
      <c r="H361" s="53"/>
    </row>
    <row r="362" ht="15.75" customHeight="1">
      <c r="A362" s="24"/>
      <c r="H362" s="53"/>
    </row>
    <row r="363" ht="15.75" customHeight="1">
      <c r="A363" s="24"/>
      <c r="H363" s="53"/>
    </row>
    <row r="364" ht="15.75" customHeight="1">
      <c r="A364" s="24"/>
      <c r="H364" s="53"/>
    </row>
    <row r="365" ht="15.75" customHeight="1">
      <c r="A365" s="24"/>
      <c r="H365" s="53"/>
    </row>
    <row r="366" ht="15.75" customHeight="1">
      <c r="A366" s="24"/>
      <c r="H366" s="53"/>
    </row>
    <row r="367" ht="15.75" customHeight="1">
      <c r="A367" s="24"/>
      <c r="H367" s="53"/>
    </row>
    <row r="368" ht="15.75" customHeight="1">
      <c r="A368" s="24"/>
      <c r="H368" s="53"/>
    </row>
    <row r="369" ht="15.75" customHeight="1">
      <c r="A369" s="24"/>
      <c r="H369" s="53"/>
    </row>
    <row r="370" ht="15.75" customHeight="1">
      <c r="A370" s="24"/>
      <c r="H370" s="53"/>
    </row>
    <row r="371" ht="15.75" customHeight="1">
      <c r="A371" s="24"/>
      <c r="H371" s="53"/>
    </row>
    <row r="372" ht="15.75" customHeight="1">
      <c r="A372" s="24"/>
      <c r="H372" s="53"/>
    </row>
    <row r="373" ht="15.75" customHeight="1">
      <c r="A373" s="24"/>
      <c r="H373" s="53"/>
    </row>
    <row r="374" ht="15.75" customHeight="1">
      <c r="A374" s="24"/>
      <c r="H374" s="53"/>
    </row>
    <row r="375" ht="15.75" customHeight="1">
      <c r="A375" s="24"/>
      <c r="H375" s="53"/>
    </row>
    <row r="376" ht="15.75" customHeight="1">
      <c r="A376" s="24"/>
      <c r="H376" s="53"/>
    </row>
    <row r="377" ht="15.75" customHeight="1">
      <c r="A377" s="24"/>
      <c r="H377" s="53"/>
    </row>
    <row r="378" ht="15.75" customHeight="1">
      <c r="A378" s="24"/>
      <c r="H378" s="53"/>
    </row>
    <row r="379" ht="15.75" customHeight="1">
      <c r="A379" s="24"/>
      <c r="H379" s="53"/>
    </row>
    <row r="380" ht="15.75" customHeight="1">
      <c r="A380" s="24"/>
      <c r="H380" s="53"/>
    </row>
    <row r="381" ht="15.75" customHeight="1">
      <c r="A381" s="24"/>
      <c r="H381" s="53"/>
    </row>
    <row r="382" ht="15.75" customHeight="1">
      <c r="A382" s="24"/>
      <c r="H382" s="53"/>
    </row>
    <row r="383" ht="15.75" customHeight="1">
      <c r="A383" s="24"/>
      <c r="H383" s="53"/>
    </row>
    <row r="384" ht="15.75" customHeight="1">
      <c r="A384" s="24"/>
      <c r="H384" s="53"/>
    </row>
    <row r="385" ht="15.75" customHeight="1">
      <c r="A385" s="24"/>
      <c r="H385" s="53"/>
    </row>
    <row r="386" ht="15.75" customHeight="1">
      <c r="A386" s="24"/>
      <c r="H386" s="53"/>
    </row>
    <row r="387" ht="15.75" customHeight="1">
      <c r="A387" s="24"/>
      <c r="H387" s="53"/>
    </row>
    <row r="388" ht="15.75" customHeight="1">
      <c r="A388" s="24"/>
      <c r="H388" s="53"/>
    </row>
    <row r="389" ht="15.75" customHeight="1">
      <c r="A389" s="24"/>
      <c r="H389" s="53"/>
    </row>
    <row r="390" ht="15.75" customHeight="1">
      <c r="A390" s="24"/>
      <c r="H390" s="53"/>
    </row>
    <row r="391" ht="15.75" customHeight="1">
      <c r="A391" s="24"/>
      <c r="H391" s="53"/>
    </row>
    <row r="392" ht="15.75" customHeight="1">
      <c r="A392" s="24"/>
      <c r="H392" s="53"/>
    </row>
    <row r="393" ht="15.75" customHeight="1">
      <c r="A393" s="24"/>
      <c r="H393" s="53"/>
    </row>
    <row r="394" ht="15.75" customHeight="1">
      <c r="A394" s="24"/>
      <c r="H394" s="53"/>
    </row>
    <row r="395" ht="15.75" customHeight="1">
      <c r="A395" s="24"/>
      <c r="H395" s="53"/>
    </row>
    <row r="396" ht="15.75" customHeight="1">
      <c r="A396" s="24"/>
      <c r="H396" s="53"/>
    </row>
    <row r="397" ht="15.75" customHeight="1">
      <c r="A397" s="24"/>
      <c r="H397" s="53"/>
    </row>
    <row r="398" ht="15.75" customHeight="1">
      <c r="A398" s="24"/>
      <c r="H398" s="53"/>
    </row>
    <row r="399" ht="15.75" customHeight="1">
      <c r="A399" s="24"/>
      <c r="H399" s="53"/>
    </row>
    <row r="400" ht="15.75" customHeight="1">
      <c r="A400" s="24"/>
      <c r="H400" s="53"/>
    </row>
    <row r="401" ht="15.75" customHeight="1">
      <c r="A401" s="24"/>
      <c r="H401" s="53"/>
    </row>
    <row r="402" ht="15.75" customHeight="1">
      <c r="A402" s="24"/>
      <c r="H402" s="53"/>
    </row>
    <row r="403" ht="15.75" customHeight="1">
      <c r="A403" s="24"/>
      <c r="H403" s="53"/>
    </row>
    <row r="404" ht="15.75" customHeight="1">
      <c r="A404" s="24"/>
      <c r="H404" s="53"/>
    </row>
    <row r="405" ht="15.75" customHeight="1">
      <c r="A405" s="24"/>
      <c r="H405" s="53"/>
    </row>
    <row r="406" ht="15.75" customHeight="1">
      <c r="A406" s="24"/>
      <c r="H406" s="53"/>
    </row>
    <row r="407" ht="15.75" customHeight="1">
      <c r="A407" s="24"/>
      <c r="H407" s="53"/>
    </row>
    <row r="408" ht="15.75" customHeight="1">
      <c r="A408" s="24"/>
      <c r="H408" s="53"/>
    </row>
    <row r="409" ht="15.75" customHeight="1">
      <c r="A409" s="24"/>
      <c r="H409" s="53"/>
    </row>
    <row r="410" ht="15.75" customHeight="1">
      <c r="A410" s="24"/>
      <c r="H410" s="53"/>
    </row>
    <row r="411" ht="15.75" customHeight="1">
      <c r="A411" s="24"/>
      <c r="H411" s="53"/>
    </row>
    <row r="412" ht="15.75" customHeight="1">
      <c r="A412" s="24"/>
      <c r="H412" s="53"/>
    </row>
    <row r="413" ht="15.75" customHeight="1">
      <c r="A413" s="24"/>
      <c r="H413" s="53"/>
    </row>
    <row r="414" ht="15.75" customHeight="1">
      <c r="A414" s="24"/>
      <c r="H414" s="53"/>
    </row>
    <row r="415" ht="15.75" customHeight="1">
      <c r="A415" s="24"/>
      <c r="H415" s="53"/>
    </row>
    <row r="416" ht="15.75" customHeight="1">
      <c r="A416" s="24"/>
      <c r="H416" s="53"/>
    </row>
    <row r="417" ht="15.75" customHeight="1">
      <c r="A417" s="24"/>
      <c r="H417" s="53"/>
    </row>
    <row r="418" ht="15.75" customHeight="1">
      <c r="A418" s="24"/>
      <c r="H418" s="53"/>
    </row>
    <row r="419" ht="15.75" customHeight="1">
      <c r="A419" s="24"/>
      <c r="H419" s="53"/>
    </row>
    <row r="420" ht="15.75" customHeight="1">
      <c r="A420" s="24"/>
      <c r="H420" s="53"/>
    </row>
    <row r="421" ht="15.75" customHeight="1">
      <c r="A421" s="24"/>
      <c r="H421" s="53"/>
    </row>
    <row r="422" ht="15.75" customHeight="1">
      <c r="A422" s="24"/>
      <c r="H422" s="53"/>
    </row>
    <row r="423" ht="15.75" customHeight="1">
      <c r="A423" s="24"/>
      <c r="H423" s="53"/>
    </row>
    <row r="424" ht="15.75" customHeight="1">
      <c r="A424" s="24"/>
      <c r="H424" s="53"/>
    </row>
    <row r="425" ht="15.75" customHeight="1">
      <c r="A425" s="24"/>
      <c r="H425" s="53"/>
    </row>
    <row r="426" ht="15.75" customHeight="1">
      <c r="A426" s="24"/>
      <c r="H426" s="53"/>
    </row>
    <row r="427" ht="15.75" customHeight="1">
      <c r="A427" s="24"/>
      <c r="H427" s="53"/>
    </row>
    <row r="428" ht="15.75" customHeight="1">
      <c r="A428" s="24"/>
      <c r="H428" s="53"/>
    </row>
    <row r="429" ht="15.75" customHeight="1">
      <c r="A429" s="24"/>
      <c r="H429" s="53"/>
    </row>
    <row r="430" ht="15.75" customHeight="1">
      <c r="A430" s="24"/>
      <c r="H430" s="53"/>
    </row>
    <row r="431" ht="15.75" customHeight="1">
      <c r="A431" s="24"/>
      <c r="H431" s="53"/>
    </row>
    <row r="432" ht="15.75" customHeight="1">
      <c r="A432" s="24"/>
      <c r="H432" s="53"/>
    </row>
    <row r="433" ht="15.75" customHeight="1">
      <c r="A433" s="24"/>
      <c r="H433" s="53"/>
    </row>
    <row r="434" ht="15.75" customHeight="1">
      <c r="A434" s="24"/>
      <c r="H434" s="53"/>
    </row>
    <row r="435" ht="15.75" customHeight="1">
      <c r="A435" s="24"/>
      <c r="H435" s="53"/>
    </row>
    <row r="436" ht="15.75" customHeight="1">
      <c r="A436" s="24"/>
      <c r="H436" s="53"/>
    </row>
    <row r="437" ht="15.75" customHeight="1">
      <c r="A437" s="24"/>
      <c r="H437" s="53"/>
    </row>
    <row r="438" ht="15.75" customHeight="1">
      <c r="A438" s="24"/>
      <c r="H438" s="53"/>
    </row>
    <row r="439" ht="15.75" customHeight="1">
      <c r="A439" s="24"/>
      <c r="H439" s="53"/>
    </row>
    <row r="440" ht="15.75" customHeight="1">
      <c r="A440" s="24"/>
      <c r="H440" s="53"/>
    </row>
    <row r="441" ht="15.75" customHeight="1">
      <c r="A441" s="24"/>
      <c r="H441" s="53"/>
    </row>
    <row r="442" ht="15.75" customHeight="1">
      <c r="A442" s="24"/>
      <c r="H442" s="53"/>
    </row>
    <row r="443" ht="15.75" customHeight="1">
      <c r="A443" s="24"/>
      <c r="H443" s="53"/>
    </row>
    <row r="444" ht="15.75" customHeight="1">
      <c r="A444" s="24"/>
      <c r="H444" s="53"/>
    </row>
    <row r="445" ht="15.75" customHeight="1">
      <c r="A445" s="24"/>
      <c r="H445" s="53"/>
    </row>
    <row r="446" ht="15.75" customHeight="1">
      <c r="A446" s="24"/>
      <c r="H446" s="53"/>
    </row>
    <row r="447" ht="15.75" customHeight="1">
      <c r="A447" s="24"/>
      <c r="H447" s="53"/>
    </row>
    <row r="448" ht="15.75" customHeight="1">
      <c r="A448" s="24"/>
      <c r="H448" s="53"/>
    </row>
    <row r="449" ht="15.75" customHeight="1">
      <c r="A449" s="24"/>
      <c r="H449" s="53"/>
    </row>
    <row r="450" ht="15.75" customHeight="1">
      <c r="A450" s="24"/>
      <c r="H450" s="53"/>
    </row>
    <row r="451" ht="15.75" customHeight="1">
      <c r="A451" s="24"/>
      <c r="H451" s="53"/>
    </row>
    <row r="452" ht="15.75" customHeight="1">
      <c r="A452" s="24"/>
      <c r="H452" s="53"/>
    </row>
    <row r="453" ht="15.75" customHeight="1">
      <c r="A453" s="24"/>
      <c r="H453" s="53"/>
    </row>
    <row r="454" ht="15.75" customHeight="1">
      <c r="A454" s="24"/>
      <c r="H454" s="53"/>
    </row>
    <row r="455" ht="15.75" customHeight="1">
      <c r="A455" s="24"/>
      <c r="H455" s="53"/>
    </row>
    <row r="456" ht="15.75" customHeight="1">
      <c r="A456" s="24"/>
      <c r="H456" s="53"/>
    </row>
    <row r="457" ht="15.75" customHeight="1">
      <c r="A457" s="24"/>
      <c r="H457" s="53"/>
    </row>
    <row r="458" ht="15.75" customHeight="1">
      <c r="A458" s="24"/>
      <c r="H458" s="53"/>
    </row>
    <row r="459" ht="15.75" customHeight="1">
      <c r="A459" s="24"/>
      <c r="H459" s="53"/>
    </row>
    <row r="460" ht="15.75" customHeight="1">
      <c r="A460" s="24"/>
      <c r="H460" s="53"/>
    </row>
    <row r="461" ht="15.75" customHeight="1">
      <c r="A461" s="24"/>
      <c r="H461" s="53"/>
    </row>
    <row r="462" ht="15.75" customHeight="1">
      <c r="A462" s="24"/>
      <c r="H462" s="53"/>
    </row>
    <row r="463" ht="15.75" customHeight="1">
      <c r="A463" s="24"/>
      <c r="H463" s="53"/>
    </row>
    <row r="464" ht="15.75" customHeight="1">
      <c r="A464" s="24"/>
      <c r="H464" s="53"/>
    </row>
    <row r="465" ht="15.75" customHeight="1">
      <c r="A465" s="24"/>
      <c r="H465" s="53"/>
    </row>
    <row r="466" ht="15.75" customHeight="1">
      <c r="A466" s="24"/>
      <c r="H466" s="53"/>
    </row>
    <row r="467" ht="15.75" customHeight="1">
      <c r="A467" s="24"/>
      <c r="H467" s="53"/>
    </row>
    <row r="468" ht="15.75" customHeight="1">
      <c r="A468" s="24"/>
      <c r="H468" s="53"/>
    </row>
    <row r="469" ht="15.75" customHeight="1">
      <c r="A469" s="24"/>
      <c r="H469" s="53"/>
    </row>
    <row r="470" ht="15.75" customHeight="1">
      <c r="A470" s="24"/>
      <c r="H470" s="53"/>
    </row>
    <row r="471" ht="15.75" customHeight="1">
      <c r="A471" s="24"/>
      <c r="H471" s="53"/>
    </row>
    <row r="472" ht="15.75" customHeight="1">
      <c r="A472" s="24"/>
      <c r="H472" s="53"/>
    </row>
    <row r="473" ht="15.75" customHeight="1">
      <c r="A473" s="24"/>
      <c r="H473" s="53"/>
    </row>
    <row r="474" ht="15.75" customHeight="1">
      <c r="A474" s="24"/>
      <c r="H474" s="53"/>
    </row>
    <row r="475" ht="15.75" customHeight="1">
      <c r="A475" s="24"/>
      <c r="H475" s="53"/>
    </row>
    <row r="476" ht="15.75" customHeight="1">
      <c r="A476" s="24"/>
      <c r="H476" s="53"/>
    </row>
    <row r="477" ht="15.75" customHeight="1">
      <c r="A477" s="24"/>
      <c r="H477" s="53"/>
    </row>
    <row r="478" ht="15.75" customHeight="1">
      <c r="A478" s="24"/>
      <c r="H478" s="53"/>
    </row>
    <row r="479" ht="15.75" customHeight="1">
      <c r="A479" s="24"/>
      <c r="H479" s="53"/>
    </row>
    <row r="480" ht="15.75" customHeight="1">
      <c r="A480" s="24"/>
      <c r="H480" s="53"/>
    </row>
    <row r="481" ht="15.75" customHeight="1">
      <c r="A481" s="24"/>
      <c r="H481" s="53"/>
    </row>
    <row r="482" ht="15.75" customHeight="1">
      <c r="A482" s="24"/>
      <c r="H482" s="53"/>
    </row>
    <row r="483" ht="15.75" customHeight="1">
      <c r="A483" s="24"/>
      <c r="H483" s="53"/>
    </row>
    <row r="484" ht="15.75" customHeight="1">
      <c r="A484" s="24"/>
      <c r="H484" s="53"/>
    </row>
    <row r="485" ht="15.75" customHeight="1">
      <c r="A485" s="24"/>
      <c r="H485" s="53"/>
    </row>
    <row r="486" ht="15.75" customHeight="1">
      <c r="A486" s="24"/>
      <c r="H486" s="53"/>
    </row>
    <row r="487" ht="15.75" customHeight="1">
      <c r="A487" s="24"/>
      <c r="H487" s="53"/>
    </row>
    <row r="488" ht="15.75" customHeight="1">
      <c r="A488" s="24"/>
      <c r="H488" s="53"/>
    </row>
    <row r="489" ht="15.75" customHeight="1">
      <c r="A489" s="24"/>
      <c r="H489" s="53"/>
    </row>
    <row r="490" ht="15.75" customHeight="1">
      <c r="A490" s="24"/>
      <c r="H490" s="53"/>
    </row>
    <row r="491" ht="15.75" customHeight="1">
      <c r="A491" s="24"/>
      <c r="H491" s="53"/>
    </row>
    <row r="492" ht="15.75" customHeight="1">
      <c r="A492" s="24"/>
      <c r="H492" s="53"/>
    </row>
    <row r="493" ht="15.75" customHeight="1">
      <c r="A493" s="24"/>
      <c r="H493" s="53"/>
    </row>
    <row r="494" ht="15.75" customHeight="1">
      <c r="A494" s="24"/>
      <c r="H494" s="53"/>
    </row>
    <row r="495" ht="15.75" customHeight="1">
      <c r="A495" s="24"/>
      <c r="H495" s="53"/>
    </row>
    <row r="496" ht="15.75" customHeight="1">
      <c r="A496" s="24"/>
      <c r="H496" s="53"/>
    </row>
    <row r="497" ht="15.75" customHeight="1">
      <c r="A497" s="24"/>
      <c r="H497" s="53"/>
    </row>
    <row r="498" ht="15.75" customHeight="1">
      <c r="A498" s="24"/>
      <c r="H498" s="53"/>
    </row>
    <row r="499" ht="15.75" customHeight="1">
      <c r="A499" s="24"/>
      <c r="H499" s="53"/>
    </row>
    <row r="500" ht="15.75" customHeight="1">
      <c r="A500" s="24"/>
      <c r="H500" s="53"/>
    </row>
    <row r="501" ht="15.75" customHeight="1">
      <c r="A501" s="24"/>
      <c r="H501" s="53"/>
    </row>
    <row r="502" ht="15.75" customHeight="1">
      <c r="A502" s="24"/>
      <c r="H502" s="53"/>
    </row>
    <row r="503" ht="15.75" customHeight="1">
      <c r="A503" s="24"/>
      <c r="H503" s="53"/>
    </row>
    <row r="504" ht="15.75" customHeight="1">
      <c r="A504" s="24"/>
      <c r="H504" s="53"/>
    </row>
    <row r="505" ht="15.75" customHeight="1">
      <c r="A505" s="24"/>
      <c r="H505" s="53"/>
    </row>
    <row r="506" ht="15.75" customHeight="1">
      <c r="A506" s="24"/>
      <c r="H506" s="53"/>
    </row>
    <row r="507" ht="15.75" customHeight="1">
      <c r="A507" s="24"/>
      <c r="H507" s="53"/>
    </row>
    <row r="508" ht="15.75" customHeight="1">
      <c r="A508" s="24"/>
      <c r="H508" s="53"/>
    </row>
    <row r="509" ht="15.75" customHeight="1">
      <c r="A509" s="24"/>
      <c r="H509" s="53"/>
    </row>
    <row r="510" ht="15.75" customHeight="1">
      <c r="A510" s="24"/>
      <c r="H510" s="53"/>
    </row>
    <row r="511" ht="15.75" customHeight="1">
      <c r="A511" s="24"/>
      <c r="H511" s="53"/>
    </row>
    <row r="512" ht="15.75" customHeight="1">
      <c r="A512" s="24"/>
      <c r="H512" s="53"/>
    </row>
    <row r="513" ht="15.75" customHeight="1">
      <c r="A513" s="24"/>
      <c r="H513" s="53"/>
    </row>
    <row r="514" ht="15.75" customHeight="1">
      <c r="A514" s="24"/>
      <c r="H514" s="53"/>
    </row>
    <row r="515" ht="15.75" customHeight="1">
      <c r="A515" s="24"/>
      <c r="H515" s="53"/>
    </row>
    <row r="516" ht="15.75" customHeight="1">
      <c r="A516" s="24"/>
      <c r="H516" s="53"/>
    </row>
    <row r="517" ht="15.75" customHeight="1">
      <c r="A517" s="24"/>
      <c r="H517" s="53"/>
    </row>
    <row r="518" ht="15.75" customHeight="1">
      <c r="A518" s="24"/>
      <c r="H518" s="53"/>
    </row>
    <row r="519" ht="15.75" customHeight="1">
      <c r="A519" s="24"/>
      <c r="H519" s="53"/>
    </row>
    <row r="520" ht="15.75" customHeight="1">
      <c r="A520" s="24"/>
      <c r="H520" s="53"/>
    </row>
    <row r="521" ht="15.75" customHeight="1">
      <c r="A521" s="24"/>
      <c r="H521" s="53"/>
    </row>
    <row r="522" ht="15.75" customHeight="1">
      <c r="A522" s="24"/>
      <c r="H522" s="53"/>
    </row>
    <row r="523" ht="15.75" customHeight="1">
      <c r="A523" s="24"/>
      <c r="H523" s="53"/>
    </row>
    <row r="524" ht="15.75" customHeight="1">
      <c r="A524" s="24"/>
      <c r="H524" s="53"/>
    </row>
    <row r="525" ht="15.75" customHeight="1">
      <c r="A525" s="24"/>
      <c r="H525" s="53"/>
    </row>
    <row r="526" ht="15.75" customHeight="1">
      <c r="A526" s="24"/>
      <c r="H526" s="53"/>
    </row>
    <row r="527" ht="15.75" customHeight="1">
      <c r="A527" s="24"/>
      <c r="H527" s="53"/>
    </row>
    <row r="528" ht="15.75" customHeight="1">
      <c r="A528" s="24"/>
      <c r="H528" s="53"/>
    </row>
    <row r="529" ht="15.75" customHeight="1">
      <c r="A529" s="24"/>
      <c r="H529" s="53"/>
    </row>
    <row r="530" ht="15.75" customHeight="1">
      <c r="A530" s="24"/>
      <c r="H530" s="53"/>
    </row>
    <row r="531" ht="15.75" customHeight="1">
      <c r="A531" s="24"/>
      <c r="H531" s="53"/>
    </row>
    <row r="532" ht="15.75" customHeight="1">
      <c r="A532" s="24"/>
      <c r="H532" s="53"/>
    </row>
    <row r="533" ht="15.75" customHeight="1">
      <c r="A533" s="24"/>
      <c r="H533" s="53"/>
    </row>
    <row r="534" ht="15.75" customHeight="1">
      <c r="A534" s="24"/>
      <c r="H534" s="53"/>
    </row>
    <row r="535" ht="15.75" customHeight="1">
      <c r="A535" s="24"/>
      <c r="H535" s="53"/>
    </row>
    <row r="536" ht="15.75" customHeight="1">
      <c r="A536" s="24"/>
      <c r="H536" s="53"/>
    </row>
    <row r="537" ht="15.75" customHeight="1">
      <c r="A537" s="24"/>
      <c r="H537" s="53"/>
    </row>
    <row r="538" ht="15.75" customHeight="1">
      <c r="A538" s="24"/>
      <c r="H538" s="53"/>
    </row>
    <row r="539" ht="15.75" customHeight="1">
      <c r="A539" s="24"/>
      <c r="H539" s="53"/>
    </row>
    <row r="540" ht="15.75" customHeight="1">
      <c r="A540" s="24"/>
      <c r="H540" s="53"/>
    </row>
    <row r="541" ht="15.75" customHeight="1">
      <c r="A541" s="24"/>
      <c r="H541" s="53"/>
    </row>
    <row r="542" ht="15.75" customHeight="1">
      <c r="A542" s="24"/>
      <c r="H542" s="53"/>
    </row>
    <row r="543" ht="15.75" customHeight="1">
      <c r="A543" s="24"/>
      <c r="H543" s="53"/>
    </row>
    <row r="544" ht="15.75" customHeight="1">
      <c r="A544" s="24"/>
      <c r="H544" s="53"/>
    </row>
    <row r="545" ht="15.75" customHeight="1">
      <c r="A545" s="24"/>
      <c r="H545" s="53"/>
    </row>
    <row r="546" ht="15.75" customHeight="1">
      <c r="A546" s="24"/>
      <c r="H546" s="53"/>
    </row>
    <row r="547" ht="15.75" customHeight="1">
      <c r="A547" s="24"/>
      <c r="H547" s="53"/>
    </row>
    <row r="548" ht="15.75" customHeight="1">
      <c r="A548" s="24"/>
      <c r="H548" s="53"/>
    </row>
    <row r="549" ht="15.75" customHeight="1">
      <c r="A549" s="24"/>
      <c r="H549" s="53"/>
    </row>
    <row r="550" ht="15.75" customHeight="1">
      <c r="A550" s="24"/>
      <c r="H550" s="53"/>
    </row>
    <row r="551" ht="15.75" customHeight="1">
      <c r="A551" s="24"/>
      <c r="H551" s="53"/>
    </row>
    <row r="552" ht="15.75" customHeight="1">
      <c r="A552" s="24"/>
      <c r="H552" s="53"/>
    </row>
    <row r="553" ht="15.75" customHeight="1">
      <c r="A553" s="24"/>
      <c r="H553" s="53"/>
    </row>
    <row r="554" ht="15.75" customHeight="1">
      <c r="A554" s="24"/>
      <c r="H554" s="53"/>
    </row>
    <row r="555" ht="15.75" customHeight="1">
      <c r="A555" s="24"/>
      <c r="H555" s="53"/>
    </row>
    <row r="556" ht="15.75" customHeight="1">
      <c r="A556" s="24"/>
      <c r="H556" s="53"/>
    </row>
    <row r="557" ht="15.75" customHeight="1">
      <c r="A557" s="24"/>
      <c r="H557" s="53"/>
    </row>
    <row r="558" ht="15.75" customHeight="1">
      <c r="A558" s="24"/>
      <c r="H558" s="53"/>
    </row>
    <row r="559" ht="15.75" customHeight="1">
      <c r="A559" s="24"/>
      <c r="H559" s="53"/>
    </row>
    <row r="560" ht="15.75" customHeight="1">
      <c r="A560" s="24"/>
      <c r="H560" s="53"/>
    </row>
    <row r="561" ht="15.75" customHeight="1">
      <c r="A561" s="24"/>
      <c r="H561" s="53"/>
    </row>
    <row r="562" ht="15.75" customHeight="1">
      <c r="A562" s="24"/>
      <c r="H562" s="53"/>
    </row>
    <row r="563" ht="15.75" customHeight="1">
      <c r="A563" s="24"/>
      <c r="H563" s="53"/>
    </row>
    <row r="564" ht="15.75" customHeight="1">
      <c r="A564" s="24"/>
      <c r="H564" s="53"/>
    </row>
    <row r="565" ht="15.75" customHeight="1">
      <c r="A565" s="24"/>
      <c r="H565" s="53"/>
    </row>
    <row r="566" ht="15.75" customHeight="1">
      <c r="A566" s="24"/>
      <c r="H566" s="53"/>
    </row>
    <row r="567" ht="15.75" customHeight="1">
      <c r="A567" s="24"/>
      <c r="H567" s="53"/>
    </row>
    <row r="568" ht="15.75" customHeight="1">
      <c r="A568" s="24"/>
      <c r="H568" s="53"/>
    </row>
    <row r="569" ht="15.75" customHeight="1">
      <c r="A569" s="24"/>
      <c r="H569" s="53"/>
    </row>
    <row r="570" ht="15.75" customHeight="1">
      <c r="A570" s="24"/>
      <c r="H570" s="53"/>
    </row>
    <row r="571" ht="15.75" customHeight="1">
      <c r="A571" s="24"/>
      <c r="H571" s="53"/>
    </row>
    <row r="572" ht="15.75" customHeight="1">
      <c r="A572" s="24"/>
      <c r="H572" s="53"/>
    </row>
    <row r="573" ht="15.75" customHeight="1">
      <c r="A573" s="24"/>
      <c r="H573" s="53"/>
    </row>
    <row r="574" ht="15.75" customHeight="1">
      <c r="A574" s="24"/>
      <c r="H574" s="53"/>
    </row>
    <row r="575" ht="15.75" customHeight="1">
      <c r="A575" s="24"/>
      <c r="H575" s="53"/>
    </row>
    <row r="576" ht="15.75" customHeight="1">
      <c r="A576" s="24"/>
      <c r="H576" s="53"/>
    </row>
    <row r="577" ht="15.75" customHeight="1">
      <c r="A577" s="24"/>
      <c r="H577" s="53"/>
    </row>
    <row r="578" ht="15.75" customHeight="1">
      <c r="A578" s="24"/>
      <c r="H578" s="53"/>
    </row>
    <row r="579" ht="15.75" customHeight="1">
      <c r="A579" s="24"/>
      <c r="H579" s="53"/>
    </row>
    <row r="580" ht="15.75" customHeight="1">
      <c r="A580" s="24"/>
      <c r="H580" s="53"/>
    </row>
    <row r="581" ht="15.75" customHeight="1">
      <c r="A581" s="24"/>
      <c r="H581" s="53"/>
    </row>
    <row r="582" ht="15.75" customHeight="1">
      <c r="A582" s="24"/>
      <c r="H582" s="53"/>
    </row>
    <row r="583" ht="15.75" customHeight="1">
      <c r="A583" s="24"/>
      <c r="H583" s="53"/>
    </row>
    <row r="584" ht="15.75" customHeight="1">
      <c r="A584" s="24"/>
      <c r="H584" s="53"/>
    </row>
    <row r="585" ht="15.75" customHeight="1">
      <c r="A585" s="24"/>
      <c r="H585" s="53"/>
    </row>
    <row r="586" ht="15.75" customHeight="1">
      <c r="A586" s="24"/>
      <c r="H586" s="53"/>
    </row>
    <row r="587" ht="15.75" customHeight="1">
      <c r="A587" s="24"/>
      <c r="H587" s="53"/>
    </row>
    <row r="588" ht="15.75" customHeight="1">
      <c r="A588" s="24"/>
      <c r="H588" s="53"/>
    </row>
    <row r="589" ht="15.75" customHeight="1">
      <c r="A589" s="24"/>
      <c r="H589" s="53"/>
    </row>
    <row r="590" ht="15.75" customHeight="1">
      <c r="A590" s="24"/>
      <c r="H590" s="53"/>
    </row>
    <row r="591" ht="15.75" customHeight="1">
      <c r="A591" s="24"/>
      <c r="H591" s="53"/>
    </row>
    <row r="592" ht="15.75" customHeight="1">
      <c r="A592" s="24"/>
      <c r="H592" s="53"/>
    </row>
    <row r="593" ht="15.75" customHeight="1">
      <c r="A593" s="24"/>
      <c r="H593" s="53"/>
    </row>
    <row r="594" ht="15.75" customHeight="1">
      <c r="A594" s="24"/>
      <c r="H594" s="53"/>
    </row>
    <row r="595" ht="15.75" customHeight="1">
      <c r="A595" s="24"/>
      <c r="H595" s="53"/>
    </row>
    <row r="596" ht="15.75" customHeight="1">
      <c r="A596" s="24"/>
      <c r="H596" s="53"/>
    </row>
    <row r="597" ht="15.75" customHeight="1">
      <c r="A597" s="24"/>
      <c r="H597" s="53"/>
    </row>
    <row r="598" ht="15.75" customHeight="1">
      <c r="A598" s="24"/>
      <c r="H598" s="53"/>
    </row>
    <row r="599" ht="15.75" customHeight="1">
      <c r="A599" s="24"/>
      <c r="H599" s="53"/>
    </row>
    <row r="600" ht="15.75" customHeight="1">
      <c r="A600" s="24"/>
      <c r="H600" s="53"/>
    </row>
    <row r="601" ht="15.75" customHeight="1">
      <c r="A601" s="24"/>
      <c r="H601" s="53"/>
    </row>
    <row r="602" ht="15.75" customHeight="1">
      <c r="A602" s="24"/>
      <c r="H602" s="53"/>
    </row>
    <row r="603" ht="15.75" customHeight="1">
      <c r="A603" s="24"/>
      <c r="H603" s="53"/>
    </row>
    <row r="604" ht="15.75" customHeight="1">
      <c r="A604" s="24"/>
      <c r="H604" s="53"/>
    </row>
    <row r="605" ht="15.75" customHeight="1">
      <c r="A605" s="24"/>
      <c r="H605" s="53"/>
    </row>
    <row r="606" ht="15.75" customHeight="1">
      <c r="A606" s="24"/>
      <c r="H606" s="53"/>
    </row>
    <row r="607" ht="15.75" customHeight="1">
      <c r="A607" s="24"/>
      <c r="H607" s="53"/>
    </row>
    <row r="608" ht="15.75" customHeight="1">
      <c r="A608" s="24"/>
      <c r="H608" s="53"/>
    </row>
    <row r="609" ht="15.75" customHeight="1">
      <c r="A609" s="24"/>
      <c r="H609" s="53"/>
    </row>
    <row r="610" ht="15.75" customHeight="1">
      <c r="A610" s="24"/>
      <c r="H610" s="53"/>
    </row>
    <row r="611" ht="15.75" customHeight="1">
      <c r="A611" s="24"/>
      <c r="H611" s="53"/>
    </row>
    <row r="612" ht="15.75" customHeight="1">
      <c r="A612" s="24"/>
      <c r="H612" s="53"/>
    </row>
    <row r="613" ht="15.75" customHeight="1">
      <c r="A613" s="24"/>
      <c r="H613" s="53"/>
    </row>
    <row r="614" ht="15.75" customHeight="1">
      <c r="A614" s="24"/>
      <c r="H614" s="53"/>
    </row>
    <row r="615" ht="15.75" customHeight="1">
      <c r="A615" s="24"/>
      <c r="H615" s="53"/>
    </row>
    <row r="616" ht="15.75" customHeight="1">
      <c r="A616" s="24"/>
      <c r="H616" s="53"/>
    </row>
    <row r="617" ht="15.75" customHeight="1">
      <c r="A617" s="24"/>
      <c r="H617" s="53"/>
    </row>
    <row r="618" ht="15.75" customHeight="1">
      <c r="A618" s="24"/>
      <c r="H618" s="53"/>
    </row>
    <row r="619" ht="15.75" customHeight="1">
      <c r="A619" s="24"/>
      <c r="H619" s="53"/>
    </row>
    <row r="620" ht="15.75" customHeight="1">
      <c r="A620" s="24"/>
      <c r="H620" s="53"/>
    </row>
    <row r="621" ht="15.75" customHeight="1">
      <c r="A621" s="24"/>
      <c r="H621" s="53"/>
    </row>
    <row r="622" ht="15.75" customHeight="1">
      <c r="A622" s="24"/>
      <c r="H622" s="53"/>
    </row>
    <row r="623" ht="15.75" customHeight="1">
      <c r="A623" s="24"/>
      <c r="H623" s="53"/>
    </row>
    <row r="624" ht="15.75" customHeight="1">
      <c r="A624" s="24"/>
      <c r="H624" s="53"/>
    </row>
    <row r="625" ht="15.75" customHeight="1">
      <c r="A625" s="24"/>
      <c r="H625" s="53"/>
    </row>
    <row r="626" ht="15.75" customHeight="1">
      <c r="A626" s="24"/>
      <c r="H626" s="53"/>
    </row>
    <row r="627" ht="15.75" customHeight="1">
      <c r="A627" s="24"/>
      <c r="H627" s="53"/>
    </row>
    <row r="628" ht="15.75" customHeight="1">
      <c r="A628" s="24"/>
      <c r="H628" s="53"/>
    </row>
    <row r="629" ht="15.75" customHeight="1">
      <c r="A629" s="24"/>
      <c r="H629" s="53"/>
    </row>
    <row r="630" ht="15.75" customHeight="1">
      <c r="A630" s="24"/>
      <c r="H630" s="53"/>
    </row>
    <row r="631" ht="15.75" customHeight="1">
      <c r="A631" s="24"/>
      <c r="H631" s="53"/>
    </row>
    <row r="632" ht="15.75" customHeight="1">
      <c r="A632" s="24"/>
      <c r="H632" s="53"/>
    </row>
    <row r="633" ht="15.75" customHeight="1">
      <c r="A633" s="24"/>
      <c r="H633" s="53"/>
    </row>
    <row r="634" ht="15.75" customHeight="1">
      <c r="A634" s="24"/>
      <c r="H634" s="53"/>
    </row>
    <row r="635" ht="15.75" customHeight="1">
      <c r="A635" s="24"/>
      <c r="H635" s="53"/>
    </row>
    <row r="636" ht="15.75" customHeight="1">
      <c r="A636" s="24"/>
      <c r="H636" s="53"/>
    </row>
    <row r="637" ht="15.75" customHeight="1">
      <c r="A637" s="24"/>
      <c r="H637" s="53"/>
    </row>
    <row r="638" ht="15.75" customHeight="1">
      <c r="A638" s="24"/>
      <c r="H638" s="53"/>
    </row>
    <row r="639" ht="15.75" customHeight="1">
      <c r="A639" s="24"/>
      <c r="H639" s="53"/>
    </row>
    <row r="640" ht="15.75" customHeight="1">
      <c r="A640" s="24"/>
      <c r="H640" s="53"/>
    </row>
    <row r="641" ht="15.75" customHeight="1">
      <c r="A641" s="24"/>
      <c r="H641" s="53"/>
    </row>
    <row r="642" ht="15.75" customHeight="1">
      <c r="A642" s="24"/>
      <c r="H642" s="53"/>
    </row>
    <row r="643" ht="15.75" customHeight="1">
      <c r="A643" s="24"/>
      <c r="H643" s="53"/>
    </row>
    <row r="644" ht="15.75" customHeight="1">
      <c r="A644" s="24"/>
      <c r="H644" s="53"/>
    </row>
    <row r="645" ht="15.75" customHeight="1">
      <c r="A645" s="24"/>
      <c r="H645" s="53"/>
    </row>
    <row r="646" ht="15.75" customHeight="1">
      <c r="A646" s="24"/>
      <c r="H646" s="53"/>
    </row>
    <row r="647" ht="15.75" customHeight="1">
      <c r="A647" s="24"/>
      <c r="H647" s="53"/>
    </row>
    <row r="648" ht="15.75" customHeight="1">
      <c r="A648" s="24"/>
      <c r="H648" s="53"/>
    </row>
    <row r="649" ht="15.75" customHeight="1">
      <c r="A649" s="24"/>
      <c r="H649" s="53"/>
    </row>
    <row r="650" ht="15.75" customHeight="1">
      <c r="A650" s="24"/>
      <c r="H650" s="53"/>
    </row>
    <row r="651" ht="15.75" customHeight="1">
      <c r="A651" s="24"/>
      <c r="H651" s="53"/>
    </row>
    <row r="652" ht="15.75" customHeight="1">
      <c r="A652" s="24"/>
      <c r="H652" s="53"/>
    </row>
    <row r="653" ht="15.75" customHeight="1">
      <c r="A653" s="24"/>
      <c r="H653" s="53"/>
    </row>
    <row r="654" ht="15.75" customHeight="1">
      <c r="A654" s="24"/>
      <c r="H654" s="53"/>
    </row>
    <row r="655" ht="15.75" customHeight="1">
      <c r="A655" s="24"/>
      <c r="H655" s="53"/>
    </row>
    <row r="656" ht="15.75" customHeight="1">
      <c r="A656" s="24"/>
      <c r="H656" s="53"/>
    </row>
    <row r="657" ht="15.75" customHeight="1">
      <c r="A657" s="24"/>
      <c r="H657" s="53"/>
    </row>
    <row r="658" ht="15.75" customHeight="1">
      <c r="A658" s="24"/>
      <c r="H658" s="53"/>
    </row>
    <row r="659" ht="15.75" customHeight="1">
      <c r="A659" s="24"/>
      <c r="H659" s="53"/>
    </row>
    <row r="660" ht="15.75" customHeight="1">
      <c r="A660" s="24"/>
      <c r="H660" s="53"/>
    </row>
    <row r="661" ht="15.75" customHeight="1">
      <c r="A661" s="24"/>
      <c r="H661" s="53"/>
    </row>
    <row r="662" ht="15.75" customHeight="1">
      <c r="A662" s="24"/>
      <c r="H662" s="53"/>
    </row>
    <row r="663" ht="15.75" customHeight="1">
      <c r="A663" s="24"/>
      <c r="H663" s="53"/>
    </row>
    <row r="664" ht="15.75" customHeight="1">
      <c r="A664" s="24"/>
      <c r="H664" s="53"/>
    </row>
    <row r="665" ht="15.75" customHeight="1">
      <c r="A665" s="24"/>
      <c r="H665" s="53"/>
    </row>
    <row r="666" ht="15.75" customHeight="1">
      <c r="A666" s="24"/>
      <c r="H666" s="53"/>
    </row>
    <row r="667" ht="15.75" customHeight="1">
      <c r="A667" s="24"/>
      <c r="H667" s="53"/>
    </row>
    <row r="668" ht="15.75" customHeight="1">
      <c r="A668" s="24"/>
      <c r="H668" s="53"/>
    </row>
    <row r="669" ht="15.75" customHeight="1">
      <c r="A669" s="24"/>
      <c r="H669" s="53"/>
    </row>
    <row r="670" ht="15.75" customHeight="1">
      <c r="A670" s="24"/>
      <c r="H670" s="53"/>
    </row>
    <row r="671" ht="15.75" customHeight="1">
      <c r="A671" s="24"/>
      <c r="H671" s="53"/>
    </row>
    <row r="672" ht="15.75" customHeight="1">
      <c r="A672" s="24"/>
      <c r="H672" s="53"/>
    </row>
    <row r="673" ht="15.75" customHeight="1">
      <c r="A673" s="24"/>
      <c r="H673" s="53"/>
    </row>
    <row r="674" ht="15.75" customHeight="1">
      <c r="A674" s="24"/>
      <c r="H674" s="53"/>
    </row>
    <row r="675" ht="15.75" customHeight="1">
      <c r="A675" s="24"/>
      <c r="H675" s="53"/>
    </row>
    <row r="676" ht="15.75" customHeight="1">
      <c r="A676" s="24"/>
      <c r="H676" s="53"/>
    </row>
    <row r="677" ht="15.75" customHeight="1">
      <c r="A677" s="24"/>
      <c r="H677" s="53"/>
    </row>
    <row r="678" ht="15.75" customHeight="1">
      <c r="A678" s="24"/>
      <c r="H678" s="53"/>
    </row>
    <row r="679" ht="15.75" customHeight="1">
      <c r="A679" s="24"/>
      <c r="H679" s="53"/>
    </row>
    <row r="680" ht="15.75" customHeight="1">
      <c r="A680" s="24"/>
      <c r="H680" s="53"/>
    </row>
    <row r="681" ht="15.75" customHeight="1">
      <c r="A681" s="24"/>
      <c r="H681" s="53"/>
    </row>
    <row r="682" ht="15.75" customHeight="1">
      <c r="A682" s="24"/>
      <c r="H682" s="53"/>
    </row>
    <row r="683" ht="15.75" customHeight="1">
      <c r="A683" s="24"/>
      <c r="H683" s="53"/>
    </row>
    <row r="684" ht="15.75" customHeight="1">
      <c r="A684" s="24"/>
      <c r="H684" s="53"/>
    </row>
    <row r="685" ht="15.75" customHeight="1">
      <c r="A685" s="24"/>
      <c r="H685" s="53"/>
    </row>
    <row r="686" ht="15.75" customHeight="1">
      <c r="A686" s="24"/>
      <c r="H686" s="53"/>
    </row>
    <row r="687" ht="15.75" customHeight="1">
      <c r="A687" s="24"/>
      <c r="H687" s="53"/>
    </row>
    <row r="688" ht="15.75" customHeight="1">
      <c r="A688" s="24"/>
      <c r="H688" s="53"/>
    </row>
    <row r="689" ht="15.75" customHeight="1">
      <c r="A689" s="24"/>
      <c r="H689" s="53"/>
    </row>
    <row r="690" ht="15.75" customHeight="1">
      <c r="A690" s="24"/>
      <c r="H690" s="53"/>
    </row>
    <row r="691" ht="15.75" customHeight="1">
      <c r="A691" s="24"/>
      <c r="H691" s="53"/>
    </row>
    <row r="692" ht="15.75" customHeight="1">
      <c r="A692" s="24"/>
      <c r="H692" s="53"/>
    </row>
    <row r="693" ht="15.75" customHeight="1">
      <c r="A693" s="24"/>
      <c r="H693" s="53"/>
    </row>
    <row r="694" ht="15.75" customHeight="1">
      <c r="A694" s="24"/>
      <c r="H694" s="53"/>
    </row>
    <row r="695" ht="15.75" customHeight="1">
      <c r="A695" s="24"/>
      <c r="H695" s="53"/>
    </row>
    <row r="696" ht="15.75" customHeight="1">
      <c r="A696" s="24"/>
      <c r="H696" s="53"/>
    </row>
    <row r="697" ht="15.75" customHeight="1">
      <c r="A697" s="24"/>
      <c r="H697" s="53"/>
    </row>
    <row r="698" ht="15.75" customHeight="1">
      <c r="A698" s="24"/>
      <c r="H698" s="53"/>
    </row>
    <row r="699" ht="15.75" customHeight="1">
      <c r="A699" s="24"/>
      <c r="H699" s="53"/>
    </row>
    <row r="700" ht="15.75" customHeight="1">
      <c r="A700" s="24"/>
      <c r="H700" s="53"/>
    </row>
    <row r="701" ht="15.75" customHeight="1">
      <c r="A701" s="24"/>
      <c r="H701" s="53"/>
    </row>
    <row r="702" ht="15.75" customHeight="1">
      <c r="A702" s="24"/>
      <c r="H702" s="53"/>
    </row>
    <row r="703" ht="15.75" customHeight="1">
      <c r="A703" s="24"/>
      <c r="H703" s="53"/>
    </row>
    <row r="704" ht="15.75" customHeight="1">
      <c r="A704" s="24"/>
      <c r="H704" s="53"/>
    </row>
    <row r="705" ht="15.75" customHeight="1">
      <c r="A705" s="24"/>
      <c r="H705" s="53"/>
    </row>
    <row r="706" ht="15.75" customHeight="1">
      <c r="A706" s="24"/>
      <c r="H706" s="53"/>
    </row>
    <row r="707" ht="15.75" customHeight="1">
      <c r="A707" s="24"/>
      <c r="H707" s="53"/>
    </row>
    <row r="708" ht="15.75" customHeight="1">
      <c r="A708" s="24"/>
      <c r="H708" s="53"/>
    </row>
    <row r="709" ht="15.75" customHeight="1">
      <c r="A709" s="24"/>
      <c r="H709" s="53"/>
    </row>
    <row r="710" ht="15.75" customHeight="1">
      <c r="A710" s="24"/>
      <c r="H710" s="53"/>
    </row>
    <row r="711" ht="15.75" customHeight="1">
      <c r="A711" s="24"/>
      <c r="H711" s="53"/>
    </row>
    <row r="712" ht="15.75" customHeight="1">
      <c r="A712" s="24"/>
      <c r="H712" s="53"/>
    </row>
    <row r="713" ht="15.75" customHeight="1">
      <c r="A713" s="24"/>
      <c r="H713" s="53"/>
    </row>
    <row r="714" ht="15.75" customHeight="1">
      <c r="A714" s="24"/>
      <c r="H714" s="53"/>
    </row>
    <row r="715" ht="15.75" customHeight="1">
      <c r="A715" s="24"/>
      <c r="H715" s="53"/>
    </row>
    <row r="716" ht="15.75" customHeight="1">
      <c r="A716" s="24"/>
      <c r="H716" s="53"/>
    </row>
    <row r="717" ht="15.75" customHeight="1">
      <c r="A717" s="24"/>
      <c r="H717" s="53"/>
    </row>
    <row r="718" ht="15.75" customHeight="1">
      <c r="A718" s="24"/>
      <c r="H718" s="53"/>
    </row>
    <row r="719" ht="15.75" customHeight="1">
      <c r="A719" s="24"/>
      <c r="H719" s="53"/>
    </row>
    <row r="720" ht="15.75" customHeight="1">
      <c r="A720" s="24"/>
      <c r="H720" s="53"/>
    </row>
    <row r="721" ht="15.75" customHeight="1">
      <c r="A721" s="24"/>
      <c r="H721" s="53"/>
    </row>
    <row r="722" ht="15.75" customHeight="1">
      <c r="A722" s="24"/>
      <c r="H722" s="53"/>
    </row>
    <row r="723" ht="15.75" customHeight="1">
      <c r="A723" s="24"/>
      <c r="H723" s="53"/>
    </row>
    <row r="724" ht="15.75" customHeight="1">
      <c r="A724" s="24"/>
      <c r="H724" s="53"/>
    </row>
    <row r="725" ht="15.75" customHeight="1">
      <c r="A725" s="24"/>
      <c r="H725" s="53"/>
    </row>
    <row r="726" ht="15.75" customHeight="1">
      <c r="A726" s="24"/>
      <c r="H726" s="53"/>
    </row>
    <row r="727" ht="15.75" customHeight="1">
      <c r="A727" s="24"/>
      <c r="H727" s="53"/>
    </row>
    <row r="728" ht="15.75" customHeight="1">
      <c r="A728" s="24"/>
      <c r="H728" s="53"/>
    </row>
    <row r="729" ht="15.75" customHeight="1">
      <c r="A729" s="24"/>
      <c r="H729" s="53"/>
    </row>
    <row r="730" ht="15.75" customHeight="1">
      <c r="A730" s="24"/>
      <c r="H730" s="53"/>
    </row>
    <row r="731" ht="15.75" customHeight="1">
      <c r="A731" s="24"/>
      <c r="H731" s="53"/>
    </row>
    <row r="732" ht="15.75" customHeight="1">
      <c r="A732" s="24"/>
      <c r="H732" s="53"/>
    </row>
    <row r="733" ht="15.75" customHeight="1">
      <c r="A733" s="24"/>
      <c r="H733" s="53"/>
    </row>
    <row r="734" ht="15.75" customHeight="1">
      <c r="A734" s="24"/>
      <c r="H734" s="53"/>
    </row>
    <row r="735" ht="15.75" customHeight="1">
      <c r="A735" s="24"/>
      <c r="H735" s="53"/>
    </row>
    <row r="736" ht="15.75" customHeight="1">
      <c r="A736" s="24"/>
      <c r="H736" s="53"/>
    </row>
    <row r="737" ht="15.75" customHeight="1">
      <c r="A737" s="24"/>
      <c r="H737" s="53"/>
    </row>
    <row r="738" ht="15.75" customHeight="1">
      <c r="A738" s="24"/>
      <c r="H738" s="53"/>
    </row>
    <row r="739" ht="15.75" customHeight="1">
      <c r="A739" s="24"/>
      <c r="H739" s="53"/>
    </row>
    <row r="740" ht="15.75" customHeight="1">
      <c r="A740" s="24"/>
      <c r="H740" s="53"/>
    </row>
    <row r="741" ht="15.75" customHeight="1">
      <c r="A741" s="24"/>
      <c r="H741" s="53"/>
    </row>
    <row r="742" ht="15.75" customHeight="1">
      <c r="A742" s="24"/>
      <c r="H742" s="53"/>
    </row>
    <row r="743" ht="15.75" customHeight="1">
      <c r="A743" s="24"/>
      <c r="H743" s="53"/>
    </row>
    <row r="744" ht="15.75" customHeight="1">
      <c r="A744" s="24"/>
      <c r="H744" s="53"/>
    </row>
    <row r="745" ht="15.75" customHeight="1">
      <c r="A745" s="24"/>
      <c r="H745" s="53"/>
    </row>
    <row r="746" ht="15.75" customHeight="1">
      <c r="A746" s="24"/>
      <c r="H746" s="53"/>
    </row>
    <row r="747" ht="15.75" customHeight="1">
      <c r="A747" s="24"/>
      <c r="H747" s="53"/>
    </row>
    <row r="748" ht="15.75" customHeight="1">
      <c r="A748" s="24"/>
      <c r="H748" s="53"/>
    </row>
    <row r="749" ht="15.75" customHeight="1">
      <c r="A749" s="24"/>
      <c r="H749" s="53"/>
    </row>
    <row r="750" ht="15.75" customHeight="1">
      <c r="A750" s="24"/>
      <c r="H750" s="53"/>
    </row>
    <row r="751" ht="15.75" customHeight="1">
      <c r="A751" s="24"/>
      <c r="H751" s="53"/>
    </row>
    <row r="752" ht="15.75" customHeight="1">
      <c r="A752" s="24"/>
      <c r="H752" s="53"/>
    </row>
    <row r="753" ht="15.75" customHeight="1">
      <c r="A753" s="24"/>
      <c r="H753" s="53"/>
    </row>
    <row r="754" ht="15.75" customHeight="1">
      <c r="A754" s="24"/>
      <c r="H754" s="53"/>
    </row>
    <row r="755" ht="15.75" customHeight="1">
      <c r="A755" s="24"/>
      <c r="H755" s="53"/>
    </row>
    <row r="756" ht="15.75" customHeight="1">
      <c r="A756" s="24"/>
      <c r="H756" s="53"/>
    </row>
    <row r="757" ht="15.75" customHeight="1">
      <c r="A757" s="24"/>
      <c r="H757" s="53"/>
    </row>
    <row r="758" ht="15.75" customHeight="1">
      <c r="A758" s="24"/>
      <c r="H758" s="53"/>
    </row>
    <row r="759" ht="15.75" customHeight="1">
      <c r="A759" s="24"/>
      <c r="H759" s="53"/>
    </row>
    <row r="760" ht="15.75" customHeight="1">
      <c r="A760" s="24"/>
      <c r="H760" s="53"/>
    </row>
    <row r="761" ht="15.75" customHeight="1">
      <c r="A761" s="24"/>
      <c r="H761" s="53"/>
    </row>
    <row r="762" ht="15.75" customHeight="1">
      <c r="A762" s="24"/>
      <c r="H762" s="53"/>
    </row>
    <row r="763" ht="15.75" customHeight="1">
      <c r="A763" s="24"/>
      <c r="H763" s="53"/>
    </row>
    <row r="764" ht="15.75" customHeight="1">
      <c r="A764" s="24"/>
      <c r="H764" s="53"/>
    </row>
    <row r="765" ht="15.75" customHeight="1">
      <c r="A765" s="24"/>
      <c r="H765" s="53"/>
    </row>
    <row r="766" ht="15.75" customHeight="1">
      <c r="A766" s="24"/>
      <c r="H766" s="53"/>
    </row>
    <row r="767" ht="15.75" customHeight="1">
      <c r="A767" s="24"/>
      <c r="H767" s="53"/>
    </row>
    <row r="768" ht="15.75" customHeight="1">
      <c r="A768" s="24"/>
      <c r="H768" s="53"/>
    </row>
    <row r="769" ht="15.75" customHeight="1">
      <c r="A769" s="24"/>
      <c r="H769" s="53"/>
    </row>
    <row r="770" ht="15.75" customHeight="1">
      <c r="A770" s="24"/>
      <c r="H770" s="53"/>
    </row>
    <row r="771" ht="15.75" customHeight="1">
      <c r="A771" s="24"/>
      <c r="H771" s="53"/>
    </row>
    <row r="772" ht="15.75" customHeight="1">
      <c r="A772" s="24"/>
      <c r="H772" s="53"/>
    </row>
    <row r="773" ht="15.75" customHeight="1">
      <c r="A773" s="24"/>
      <c r="H773" s="53"/>
    </row>
    <row r="774" ht="15.75" customHeight="1">
      <c r="A774" s="24"/>
      <c r="H774" s="53"/>
    </row>
    <row r="775" ht="15.75" customHeight="1">
      <c r="A775" s="24"/>
      <c r="H775" s="53"/>
    </row>
    <row r="776" ht="15.75" customHeight="1">
      <c r="A776" s="24"/>
      <c r="H776" s="53"/>
    </row>
    <row r="777" ht="15.75" customHeight="1">
      <c r="A777" s="24"/>
      <c r="H777" s="53"/>
    </row>
    <row r="778" ht="15.75" customHeight="1">
      <c r="A778" s="24"/>
      <c r="H778" s="53"/>
    </row>
    <row r="779" ht="15.75" customHeight="1">
      <c r="A779" s="24"/>
      <c r="H779" s="53"/>
    </row>
    <row r="780" ht="15.75" customHeight="1">
      <c r="A780" s="24"/>
      <c r="H780" s="53"/>
    </row>
    <row r="781" ht="15.75" customHeight="1">
      <c r="A781" s="24"/>
      <c r="H781" s="53"/>
    </row>
    <row r="782" ht="15.75" customHeight="1">
      <c r="A782" s="24"/>
      <c r="H782" s="53"/>
    </row>
    <row r="783" ht="15.75" customHeight="1">
      <c r="A783" s="24"/>
      <c r="H783" s="53"/>
    </row>
    <row r="784" ht="15.75" customHeight="1">
      <c r="A784" s="24"/>
      <c r="H784" s="53"/>
    </row>
    <row r="785" ht="15.75" customHeight="1">
      <c r="A785" s="24"/>
      <c r="H785" s="53"/>
    </row>
    <row r="786" ht="15.75" customHeight="1">
      <c r="A786" s="24"/>
      <c r="H786" s="53"/>
    </row>
    <row r="787" ht="15.75" customHeight="1">
      <c r="A787" s="24"/>
      <c r="H787" s="53"/>
    </row>
    <row r="788" ht="15.75" customHeight="1">
      <c r="A788" s="24"/>
      <c r="H788" s="53"/>
    </row>
    <row r="789" ht="15.75" customHeight="1">
      <c r="A789" s="24"/>
      <c r="H789" s="53"/>
    </row>
    <row r="790" ht="15.75" customHeight="1">
      <c r="A790" s="24"/>
      <c r="H790" s="53"/>
    </row>
    <row r="791" ht="15.75" customHeight="1">
      <c r="A791" s="24"/>
      <c r="H791" s="53"/>
    </row>
    <row r="792" ht="15.75" customHeight="1">
      <c r="A792" s="24"/>
      <c r="H792" s="53"/>
    </row>
    <row r="793" ht="15.75" customHeight="1">
      <c r="A793" s="24"/>
      <c r="H793" s="53"/>
    </row>
    <row r="794" ht="15.75" customHeight="1">
      <c r="A794" s="24"/>
      <c r="H794" s="53"/>
    </row>
    <row r="795" ht="15.75" customHeight="1">
      <c r="A795" s="24"/>
      <c r="H795" s="53"/>
    </row>
    <row r="796" ht="15.75" customHeight="1">
      <c r="A796" s="24"/>
      <c r="H796" s="53"/>
    </row>
    <row r="797" ht="15.75" customHeight="1">
      <c r="A797" s="24"/>
      <c r="H797" s="53"/>
    </row>
    <row r="798" ht="15.75" customHeight="1">
      <c r="A798" s="24"/>
      <c r="H798" s="53"/>
    </row>
    <row r="799" ht="15.75" customHeight="1">
      <c r="A799" s="24"/>
      <c r="H799" s="53"/>
    </row>
    <row r="800" ht="15.75" customHeight="1">
      <c r="A800" s="24"/>
      <c r="H800" s="53"/>
    </row>
    <row r="801" ht="15.75" customHeight="1">
      <c r="A801" s="24"/>
      <c r="H801" s="53"/>
    </row>
    <row r="802" ht="15.75" customHeight="1">
      <c r="A802" s="24"/>
      <c r="H802" s="53"/>
    </row>
    <row r="803" ht="15.75" customHeight="1">
      <c r="A803" s="24"/>
      <c r="H803" s="53"/>
    </row>
    <row r="804" ht="15.75" customHeight="1">
      <c r="A804" s="24"/>
      <c r="H804" s="53"/>
    </row>
    <row r="805" ht="15.75" customHeight="1">
      <c r="A805" s="24"/>
      <c r="H805" s="53"/>
    </row>
    <row r="806" ht="15.75" customHeight="1">
      <c r="A806" s="24"/>
      <c r="H806" s="53"/>
    </row>
    <row r="807" ht="15.75" customHeight="1">
      <c r="A807" s="24"/>
      <c r="H807" s="53"/>
    </row>
    <row r="808" ht="15.75" customHeight="1">
      <c r="A808" s="24"/>
      <c r="H808" s="53"/>
    </row>
    <row r="809" ht="15.75" customHeight="1">
      <c r="A809" s="24"/>
      <c r="H809" s="53"/>
    </row>
    <row r="810" ht="15.75" customHeight="1">
      <c r="A810" s="24"/>
      <c r="H810" s="53"/>
    </row>
    <row r="811" ht="15.75" customHeight="1">
      <c r="A811" s="24"/>
      <c r="H811" s="53"/>
    </row>
    <row r="812" ht="15.75" customHeight="1">
      <c r="A812" s="24"/>
      <c r="H812" s="53"/>
    </row>
    <row r="813" ht="15.75" customHeight="1">
      <c r="A813" s="24"/>
      <c r="H813" s="53"/>
    </row>
    <row r="814" ht="15.75" customHeight="1">
      <c r="A814" s="24"/>
      <c r="H814" s="53"/>
    </row>
    <row r="815" ht="15.75" customHeight="1">
      <c r="A815" s="24"/>
      <c r="H815" s="53"/>
    </row>
    <row r="816" ht="15.75" customHeight="1">
      <c r="A816" s="24"/>
      <c r="H816" s="53"/>
    </row>
    <row r="817" ht="15.75" customHeight="1">
      <c r="A817" s="24"/>
      <c r="H817" s="53"/>
    </row>
    <row r="818" ht="15.75" customHeight="1">
      <c r="A818" s="24"/>
      <c r="H818" s="53"/>
    </row>
    <row r="819" ht="15.75" customHeight="1">
      <c r="A819" s="24"/>
      <c r="H819" s="53"/>
    </row>
    <row r="820" ht="15.75" customHeight="1">
      <c r="A820" s="24"/>
      <c r="H820" s="53"/>
    </row>
    <row r="821" ht="15.75" customHeight="1">
      <c r="A821" s="24"/>
      <c r="H821" s="53"/>
    </row>
    <row r="822" ht="15.75" customHeight="1">
      <c r="A822" s="24"/>
      <c r="H822" s="53"/>
    </row>
    <row r="823" ht="15.75" customHeight="1">
      <c r="A823" s="24"/>
      <c r="H823" s="53"/>
    </row>
    <row r="824" ht="15.75" customHeight="1">
      <c r="A824" s="24"/>
      <c r="H824" s="53"/>
    </row>
    <row r="825" ht="15.75" customHeight="1">
      <c r="A825" s="24"/>
      <c r="H825" s="53"/>
    </row>
    <row r="826" ht="15.75" customHeight="1">
      <c r="A826" s="24"/>
      <c r="H826" s="53"/>
    </row>
    <row r="827" ht="15.75" customHeight="1">
      <c r="A827" s="24"/>
      <c r="H827" s="53"/>
    </row>
    <row r="828" ht="15.75" customHeight="1">
      <c r="A828" s="24"/>
      <c r="H828" s="53"/>
    </row>
    <row r="829" ht="15.75" customHeight="1">
      <c r="A829" s="24"/>
      <c r="H829" s="53"/>
    </row>
    <row r="830" ht="15.75" customHeight="1">
      <c r="A830" s="24"/>
      <c r="H830" s="53"/>
    </row>
    <row r="831" ht="15.75" customHeight="1">
      <c r="A831" s="24"/>
      <c r="H831" s="53"/>
    </row>
    <row r="832" ht="15.75" customHeight="1">
      <c r="A832" s="24"/>
      <c r="H832" s="53"/>
    </row>
    <row r="833" ht="15.75" customHeight="1">
      <c r="A833" s="24"/>
      <c r="H833" s="53"/>
    </row>
    <row r="834" ht="15.75" customHeight="1">
      <c r="A834" s="24"/>
      <c r="H834" s="53"/>
    </row>
    <row r="835" ht="15.75" customHeight="1">
      <c r="A835" s="24"/>
      <c r="H835" s="53"/>
    </row>
    <row r="836" ht="15.75" customHeight="1">
      <c r="A836" s="24"/>
      <c r="H836" s="53"/>
    </row>
    <row r="837" ht="15.75" customHeight="1">
      <c r="A837" s="24"/>
      <c r="H837" s="53"/>
    </row>
    <row r="838" ht="15.75" customHeight="1">
      <c r="A838" s="24"/>
      <c r="H838" s="53"/>
    </row>
    <row r="839" ht="15.75" customHeight="1">
      <c r="A839" s="24"/>
      <c r="H839" s="53"/>
    </row>
    <row r="840" ht="15.75" customHeight="1">
      <c r="A840" s="24"/>
      <c r="H840" s="53"/>
    </row>
    <row r="841" ht="15.75" customHeight="1">
      <c r="A841" s="24"/>
      <c r="H841" s="53"/>
    </row>
    <row r="842" ht="15.75" customHeight="1">
      <c r="A842" s="24"/>
      <c r="H842" s="53"/>
    </row>
    <row r="843" ht="15.75" customHeight="1">
      <c r="A843" s="24"/>
      <c r="H843" s="53"/>
    </row>
    <row r="844" ht="15.75" customHeight="1">
      <c r="A844" s="24"/>
      <c r="H844" s="53"/>
    </row>
    <row r="845" ht="15.75" customHeight="1">
      <c r="A845" s="24"/>
      <c r="H845" s="53"/>
    </row>
    <row r="846" ht="15.75" customHeight="1">
      <c r="A846" s="24"/>
      <c r="H846" s="53"/>
    </row>
    <row r="847" ht="15.75" customHeight="1">
      <c r="A847" s="24"/>
      <c r="H847" s="53"/>
    </row>
    <row r="848" ht="15.75" customHeight="1">
      <c r="A848" s="24"/>
      <c r="H848" s="53"/>
    </row>
    <row r="849" ht="15.75" customHeight="1">
      <c r="A849" s="24"/>
      <c r="H849" s="53"/>
    </row>
    <row r="850" ht="15.75" customHeight="1">
      <c r="A850" s="24"/>
      <c r="H850" s="53"/>
    </row>
    <row r="851" ht="15.75" customHeight="1">
      <c r="A851" s="24"/>
      <c r="H851" s="53"/>
    </row>
    <row r="852" ht="15.75" customHeight="1">
      <c r="A852" s="24"/>
      <c r="H852" s="53"/>
    </row>
    <row r="853" ht="15.75" customHeight="1">
      <c r="A853" s="24"/>
      <c r="H853" s="53"/>
    </row>
    <row r="854" ht="15.75" customHeight="1">
      <c r="A854" s="24"/>
      <c r="H854" s="53"/>
    </row>
    <row r="855" ht="15.75" customHeight="1">
      <c r="A855" s="24"/>
      <c r="H855" s="53"/>
    </row>
    <row r="856" ht="15.75" customHeight="1">
      <c r="A856" s="24"/>
      <c r="H856" s="53"/>
    </row>
    <row r="857" ht="15.75" customHeight="1">
      <c r="A857" s="24"/>
      <c r="H857" s="53"/>
    </row>
    <row r="858" ht="15.75" customHeight="1">
      <c r="A858" s="24"/>
      <c r="H858" s="53"/>
    </row>
    <row r="859" ht="15.75" customHeight="1">
      <c r="A859" s="24"/>
      <c r="H859" s="53"/>
    </row>
    <row r="860" ht="15.75" customHeight="1">
      <c r="A860" s="24"/>
      <c r="H860" s="53"/>
    </row>
    <row r="861" ht="15.75" customHeight="1">
      <c r="A861" s="24"/>
      <c r="H861" s="53"/>
    </row>
    <row r="862" ht="15.75" customHeight="1">
      <c r="A862" s="24"/>
      <c r="H862" s="53"/>
    </row>
    <row r="863" ht="15.75" customHeight="1">
      <c r="A863" s="24"/>
      <c r="H863" s="53"/>
    </row>
    <row r="864" ht="15.75" customHeight="1">
      <c r="A864" s="24"/>
      <c r="H864" s="53"/>
    </row>
    <row r="865" ht="15.75" customHeight="1">
      <c r="A865" s="24"/>
      <c r="H865" s="53"/>
    </row>
    <row r="866" ht="15.75" customHeight="1">
      <c r="A866" s="24"/>
      <c r="H866" s="53"/>
    </row>
    <row r="867" ht="15.75" customHeight="1">
      <c r="A867" s="24"/>
      <c r="H867" s="53"/>
    </row>
    <row r="868" ht="15.75" customHeight="1">
      <c r="A868" s="24"/>
      <c r="H868" s="53"/>
    </row>
    <row r="869" ht="15.75" customHeight="1">
      <c r="A869" s="24"/>
      <c r="H869" s="53"/>
    </row>
    <row r="870" ht="15.75" customHeight="1">
      <c r="A870" s="24"/>
      <c r="H870" s="53"/>
    </row>
    <row r="871" ht="15.75" customHeight="1">
      <c r="A871" s="24"/>
      <c r="H871" s="53"/>
    </row>
    <row r="872" ht="15.75" customHeight="1">
      <c r="A872" s="24"/>
      <c r="H872" s="53"/>
    </row>
    <row r="873" ht="15.75" customHeight="1">
      <c r="A873" s="24"/>
      <c r="H873" s="53"/>
    </row>
    <row r="874" ht="15.75" customHeight="1">
      <c r="A874" s="24"/>
      <c r="H874" s="53"/>
    </row>
    <row r="875" ht="15.75" customHeight="1">
      <c r="A875" s="24"/>
      <c r="H875" s="53"/>
    </row>
    <row r="876" ht="15.75" customHeight="1">
      <c r="A876" s="24"/>
      <c r="H876" s="53"/>
    </row>
    <row r="877" ht="15.75" customHeight="1">
      <c r="A877" s="24"/>
      <c r="H877" s="53"/>
    </row>
    <row r="878" ht="15.75" customHeight="1">
      <c r="A878" s="24"/>
      <c r="H878" s="53"/>
    </row>
    <row r="879" ht="15.75" customHeight="1">
      <c r="A879" s="24"/>
      <c r="H879" s="53"/>
    </row>
    <row r="880" ht="15.75" customHeight="1">
      <c r="A880" s="24"/>
      <c r="H880" s="53"/>
    </row>
    <row r="881" ht="15.75" customHeight="1">
      <c r="A881" s="24"/>
      <c r="H881" s="53"/>
    </row>
    <row r="882" ht="15.75" customHeight="1">
      <c r="A882" s="24"/>
      <c r="H882" s="53"/>
    </row>
    <row r="883" ht="15.75" customHeight="1">
      <c r="A883" s="24"/>
      <c r="H883" s="53"/>
    </row>
    <row r="884" ht="15.75" customHeight="1">
      <c r="A884" s="24"/>
      <c r="H884" s="53"/>
    </row>
    <row r="885" ht="15.75" customHeight="1">
      <c r="A885" s="24"/>
      <c r="H885" s="53"/>
    </row>
    <row r="886" ht="15.75" customHeight="1">
      <c r="A886" s="24"/>
      <c r="H886" s="53"/>
    </row>
    <row r="887" ht="15.75" customHeight="1">
      <c r="A887" s="24"/>
      <c r="H887" s="53"/>
    </row>
    <row r="888" ht="15.75" customHeight="1">
      <c r="A888" s="24"/>
      <c r="H888" s="53"/>
    </row>
    <row r="889" ht="15.75" customHeight="1">
      <c r="A889" s="24"/>
      <c r="H889" s="53"/>
    </row>
    <row r="890" ht="15.75" customHeight="1">
      <c r="A890" s="24"/>
      <c r="H890" s="53"/>
    </row>
    <row r="891" ht="15.75" customHeight="1">
      <c r="A891" s="24"/>
      <c r="H891" s="53"/>
    </row>
    <row r="892" ht="15.75" customHeight="1">
      <c r="A892" s="24"/>
      <c r="H892" s="53"/>
    </row>
    <row r="893" ht="15.75" customHeight="1">
      <c r="A893" s="24"/>
      <c r="H893" s="53"/>
    </row>
    <row r="894" ht="15.75" customHeight="1">
      <c r="A894" s="24"/>
      <c r="H894" s="53"/>
    </row>
    <row r="895" ht="15.75" customHeight="1">
      <c r="A895" s="24"/>
      <c r="H895" s="53"/>
    </row>
    <row r="896" ht="15.75" customHeight="1">
      <c r="A896" s="24"/>
      <c r="H896" s="53"/>
    </row>
    <row r="897" ht="15.75" customHeight="1">
      <c r="A897" s="24"/>
      <c r="H897" s="53"/>
    </row>
    <row r="898" ht="15.75" customHeight="1">
      <c r="A898" s="24"/>
      <c r="H898" s="53"/>
    </row>
    <row r="899" ht="15.75" customHeight="1">
      <c r="A899" s="24"/>
      <c r="H899" s="53"/>
    </row>
    <row r="900" ht="15.75" customHeight="1">
      <c r="A900" s="24"/>
      <c r="H900" s="53"/>
    </row>
    <row r="901" ht="15.75" customHeight="1">
      <c r="A901" s="24"/>
      <c r="H901" s="53"/>
    </row>
    <row r="902" ht="15.75" customHeight="1">
      <c r="A902" s="24"/>
      <c r="H902" s="53"/>
    </row>
    <row r="903" ht="15.75" customHeight="1">
      <c r="A903" s="24"/>
      <c r="H903" s="53"/>
    </row>
    <row r="904" ht="15.75" customHeight="1">
      <c r="A904" s="24"/>
      <c r="H904" s="53"/>
    </row>
    <row r="905" ht="15.75" customHeight="1">
      <c r="A905" s="24"/>
      <c r="H905" s="53"/>
    </row>
    <row r="906" ht="15.75" customHeight="1">
      <c r="A906" s="24"/>
      <c r="H906" s="53"/>
    </row>
    <row r="907" ht="15.75" customHeight="1">
      <c r="A907" s="24"/>
      <c r="H907" s="53"/>
    </row>
    <row r="908" ht="15.75" customHeight="1">
      <c r="A908" s="24"/>
      <c r="H908" s="53"/>
    </row>
    <row r="909" ht="15.75" customHeight="1">
      <c r="A909" s="24"/>
      <c r="H909" s="53"/>
    </row>
    <row r="910" ht="15.75" customHeight="1">
      <c r="A910" s="24"/>
      <c r="H910" s="53"/>
    </row>
    <row r="911" ht="15.75" customHeight="1">
      <c r="A911" s="24"/>
      <c r="H911" s="53"/>
    </row>
    <row r="912" ht="15.75" customHeight="1">
      <c r="A912" s="24"/>
      <c r="H912" s="53"/>
    </row>
    <row r="913" ht="15.75" customHeight="1">
      <c r="A913" s="24"/>
      <c r="H913" s="53"/>
    </row>
    <row r="914" ht="15.75" customHeight="1">
      <c r="A914" s="24"/>
      <c r="H914" s="53"/>
    </row>
    <row r="915" ht="15.75" customHeight="1">
      <c r="A915" s="24"/>
      <c r="H915" s="53"/>
    </row>
    <row r="916" ht="15.75" customHeight="1">
      <c r="A916" s="24"/>
      <c r="H916" s="53"/>
    </row>
    <row r="917" ht="15.75" customHeight="1">
      <c r="A917" s="24"/>
      <c r="H917" s="53"/>
    </row>
    <row r="918" ht="15.75" customHeight="1">
      <c r="A918" s="24"/>
      <c r="H918" s="53"/>
    </row>
    <row r="919" ht="15.75" customHeight="1">
      <c r="A919" s="24"/>
      <c r="H919" s="53"/>
    </row>
    <row r="920" ht="15.75" customHeight="1">
      <c r="A920" s="24"/>
      <c r="H920" s="53"/>
    </row>
    <row r="921" ht="15.75" customHeight="1">
      <c r="A921" s="24"/>
      <c r="H921" s="53"/>
    </row>
    <row r="922" ht="15.75" customHeight="1">
      <c r="A922" s="24"/>
      <c r="H922" s="53"/>
    </row>
    <row r="923" ht="15.75" customHeight="1">
      <c r="A923" s="24"/>
      <c r="H923" s="53"/>
    </row>
    <row r="924" ht="15.75" customHeight="1">
      <c r="A924" s="24"/>
      <c r="H924" s="53"/>
    </row>
    <row r="925" ht="15.75" customHeight="1">
      <c r="A925" s="24"/>
      <c r="H925" s="53"/>
    </row>
    <row r="926" ht="15.75" customHeight="1">
      <c r="A926" s="24"/>
      <c r="H926" s="53"/>
    </row>
    <row r="927" ht="15.75" customHeight="1">
      <c r="A927" s="24"/>
      <c r="H927" s="53"/>
    </row>
    <row r="928" ht="15.75" customHeight="1">
      <c r="A928" s="24"/>
      <c r="H928" s="53"/>
    </row>
    <row r="929" ht="15.75" customHeight="1">
      <c r="A929" s="24"/>
      <c r="H929" s="53"/>
    </row>
    <row r="930" ht="15.75" customHeight="1">
      <c r="A930" s="24"/>
      <c r="H930" s="53"/>
    </row>
    <row r="931" ht="15.75" customHeight="1">
      <c r="A931" s="24"/>
      <c r="H931" s="53"/>
    </row>
    <row r="932" ht="15.75" customHeight="1">
      <c r="A932" s="24"/>
      <c r="H932" s="53"/>
    </row>
    <row r="933" ht="15.75" customHeight="1">
      <c r="A933" s="24"/>
      <c r="H933" s="53"/>
    </row>
    <row r="934" ht="15.75" customHeight="1">
      <c r="A934" s="24"/>
      <c r="H934" s="53"/>
    </row>
    <row r="935" ht="15.75" customHeight="1">
      <c r="A935" s="24"/>
      <c r="H935" s="53"/>
    </row>
    <row r="936" ht="15.75" customHeight="1">
      <c r="A936" s="24"/>
      <c r="H936" s="53"/>
    </row>
    <row r="937" ht="15.75" customHeight="1">
      <c r="A937" s="24"/>
      <c r="H937" s="53"/>
    </row>
    <row r="938" ht="15.75" customHeight="1">
      <c r="A938" s="24"/>
      <c r="H938" s="53"/>
    </row>
    <row r="939" ht="15.75" customHeight="1">
      <c r="A939" s="24"/>
      <c r="H939" s="53"/>
    </row>
    <row r="940" ht="15.75" customHeight="1">
      <c r="A940" s="24"/>
      <c r="H940" s="53"/>
    </row>
    <row r="941" ht="15.75" customHeight="1">
      <c r="A941" s="24"/>
      <c r="H941" s="53"/>
    </row>
    <row r="942" ht="15.75" customHeight="1">
      <c r="A942" s="24"/>
      <c r="H942" s="53"/>
    </row>
    <row r="943" ht="15.75" customHeight="1">
      <c r="A943" s="24"/>
      <c r="H943" s="53"/>
    </row>
    <row r="944" ht="15.75" customHeight="1">
      <c r="A944" s="24"/>
      <c r="H944" s="53"/>
    </row>
    <row r="945" ht="15.75" customHeight="1">
      <c r="A945" s="24"/>
      <c r="H945" s="53"/>
    </row>
    <row r="946" ht="15.75" customHeight="1">
      <c r="A946" s="24"/>
      <c r="H946" s="53"/>
    </row>
    <row r="947" ht="15.75" customHeight="1">
      <c r="A947" s="24"/>
      <c r="H947" s="53"/>
    </row>
    <row r="948" ht="15.75" customHeight="1">
      <c r="A948" s="24"/>
      <c r="H948" s="53"/>
    </row>
    <row r="949" ht="15.75" customHeight="1">
      <c r="A949" s="24"/>
      <c r="H949" s="53"/>
    </row>
    <row r="950" ht="15.75" customHeight="1">
      <c r="A950" s="24"/>
      <c r="H950" s="53"/>
    </row>
    <row r="951" ht="15.75" customHeight="1">
      <c r="A951" s="24"/>
      <c r="H951" s="53"/>
    </row>
    <row r="952" ht="15.75" customHeight="1">
      <c r="A952" s="24"/>
      <c r="H952" s="53"/>
    </row>
    <row r="953" ht="15.75" customHeight="1">
      <c r="A953" s="24"/>
      <c r="H953" s="53"/>
    </row>
    <row r="954" ht="15.75" customHeight="1">
      <c r="A954" s="24"/>
      <c r="H954" s="53"/>
    </row>
    <row r="955" ht="15.75" customHeight="1">
      <c r="A955" s="24"/>
      <c r="H955" s="53"/>
    </row>
    <row r="956" ht="15.75" customHeight="1">
      <c r="A956" s="24"/>
      <c r="H956" s="53"/>
    </row>
    <row r="957" ht="15.75" customHeight="1">
      <c r="A957" s="24"/>
      <c r="H957" s="53"/>
    </row>
    <row r="958" ht="15.75" customHeight="1">
      <c r="A958" s="24"/>
      <c r="H958" s="53"/>
    </row>
    <row r="959" ht="15.75" customHeight="1">
      <c r="A959" s="24"/>
      <c r="H959" s="53"/>
    </row>
    <row r="960" ht="15.75" customHeight="1">
      <c r="A960" s="24"/>
      <c r="H960" s="53"/>
    </row>
    <row r="961" ht="15.75" customHeight="1">
      <c r="A961" s="24"/>
      <c r="H961" s="53"/>
    </row>
    <row r="962" ht="15.75" customHeight="1">
      <c r="A962" s="24"/>
      <c r="H962" s="53"/>
    </row>
    <row r="963" ht="15.75" customHeight="1">
      <c r="A963" s="24"/>
      <c r="H963" s="53"/>
    </row>
    <row r="964" ht="15.75" customHeight="1">
      <c r="A964" s="24"/>
      <c r="H964" s="53"/>
    </row>
    <row r="965" ht="15.75" customHeight="1">
      <c r="A965" s="24"/>
      <c r="H965" s="53"/>
    </row>
    <row r="966" ht="15.75" customHeight="1">
      <c r="A966" s="24"/>
      <c r="H966" s="53"/>
    </row>
    <row r="967" ht="15.75" customHeight="1">
      <c r="A967" s="24"/>
      <c r="H967" s="53"/>
    </row>
    <row r="968" ht="15.75" customHeight="1">
      <c r="A968" s="24"/>
      <c r="H968" s="53"/>
    </row>
    <row r="969" ht="15.75" customHeight="1">
      <c r="A969" s="24"/>
      <c r="H969" s="53"/>
    </row>
    <row r="970" ht="15.75" customHeight="1">
      <c r="A970" s="24"/>
      <c r="H970" s="53"/>
    </row>
    <row r="971" ht="15.75" customHeight="1">
      <c r="A971" s="24"/>
      <c r="H971" s="53"/>
    </row>
    <row r="972" ht="15.75" customHeight="1">
      <c r="A972" s="24"/>
      <c r="H972" s="53"/>
    </row>
    <row r="973" ht="15.75" customHeight="1">
      <c r="A973" s="24"/>
      <c r="H973" s="53"/>
    </row>
    <row r="974" ht="15.75" customHeight="1">
      <c r="A974" s="24"/>
      <c r="H974" s="53"/>
    </row>
    <row r="975" ht="15.75" customHeight="1">
      <c r="A975" s="24"/>
      <c r="H975" s="53"/>
    </row>
    <row r="976" ht="15.75" customHeight="1">
      <c r="A976" s="24"/>
      <c r="H976" s="53"/>
    </row>
    <row r="977" ht="15.75" customHeight="1">
      <c r="A977" s="24"/>
      <c r="H977" s="53"/>
    </row>
    <row r="978" ht="15.75" customHeight="1">
      <c r="A978" s="24"/>
      <c r="H978" s="53"/>
    </row>
    <row r="979" ht="15.75" customHeight="1">
      <c r="A979" s="24"/>
      <c r="H979" s="53"/>
    </row>
    <row r="980" ht="15.75" customHeight="1">
      <c r="A980" s="24"/>
      <c r="H980" s="53"/>
    </row>
    <row r="981" ht="15.75" customHeight="1">
      <c r="A981" s="24"/>
      <c r="H981" s="53"/>
    </row>
    <row r="982" ht="15.75" customHeight="1">
      <c r="A982" s="24"/>
      <c r="H982" s="53"/>
    </row>
    <row r="983" ht="15.75" customHeight="1">
      <c r="A983" s="24"/>
      <c r="H983" s="53"/>
    </row>
    <row r="984" ht="15.75" customHeight="1">
      <c r="A984" s="24"/>
      <c r="H984" s="53"/>
    </row>
    <row r="985" ht="15.75" customHeight="1">
      <c r="A985" s="24"/>
      <c r="H985" s="53"/>
    </row>
    <row r="986" ht="15.75" customHeight="1">
      <c r="A986" s="24"/>
      <c r="H986" s="53"/>
    </row>
    <row r="987" ht="15.75" customHeight="1">
      <c r="A987" s="24"/>
      <c r="H987" s="53"/>
    </row>
    <row r="988" ht="15.75" customHeight="1">
      <c r="A988" s="24"/>
      <c r="H988" s="53"/>
    </row>
    <row r="989" ht="15.75" customHeight="1">
      <c r="A989" s="24"/>
      <c r="H989" s="53"/>
    </row>
    <row r="990" ht="15.75" customHeight="1">
      <c r="A990" s="24"/>
      <c r="H990" s="53"/>
    </row>
    <row r="991" ht="15.75" customHeight="1">
      <c r="A991" s="24"/>
      <c r="H991" s="53"/>
    </row>
    <row r="992" ht="15.75" customHeight="1">
      <c r="A992" s="24"/>
      <c r="H992" s="53"/>
    </row>
    <row r="993" ht="15.75" customHeight="1">
      <c r="A993" s="24"/>
      <c r="H993" s="53"/>
    </row>
    <row r="994" ht="15.75" customHeight="1">
      <c r="A994" s="24"/>
      <c r="H994" s="53"/>
    </row>
    <row r="995" ht="15.75" customHeight="1">
      <c r="A995" s="24"/>
      <c r="H995" s="53"/>
    </row>
    <row r="996" ht="15.75" customHeight="1">
      <c r="A996" s="24"/>
      <c r="H996" s="53"/>
    </row>
    <row r="997" ht="15.75" customHeight="1">
      <c r="A997" s="24"/>
      <c r="H997" s="53"/>
    </row>
    <row r="998" ht="15.75" customHeight="1">
      <c r="A998" s="24"/>
      <c r="H998" s="53"/>
    </row>
    <row r="999" ht="15.75" customHeight="1">
      <c r="A999" s="24"/>
      <c r="H999" s="53"/>
    </row>
    <row r="1000" ht="15.75" customHeight="1">
      <c r="A1000" s="24"/>
      <c r="H1000" s="53"/>
    </row>
    <row r="1001" ht="15.75" customHeight="1">
      <c r="A1001" s="24"/>
      <c r="H1001" s="53"/>
    </row>
  </sheetData>
  <customSheetViews>
    <customSheetView guid="{29B32FC6-86D5-499F-9330-538EAAE6F4A9}" filter="1" showAutoFilter="1">
      <autoFilter ref="$D$22:$N$322"/>
      <extLst>
        <ext uri="GoogleSheetsCustomDataVersion1">
          <go:sheetsCustomData xmlns:go="http://customooxmlschemas.google.com/" filterViewId="1455548538"/>
        </ext>
      </extLst>
    </customSheetView>
  </customSheetViews>
  <printOptions/>
  <pageMargins bottom="0.75" footer="0.0" header="0.0" left="0.7" right="0.7" top="0.75"/>
  <pageSetup paperSize="9" orientation="portrait"/>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row r="7"/>
    <row r="8"/>
    <row r="9"/>
    <row r="10"/>
    <row r="11"/>
    <row r="12"/>
  </sheetData>
  <drawing r:id="rId2"/>
  <extLst>
    <ext uri="{3A4CF648-6AED-40f4-86FF-DC5316D8AED3}">
      <x14:slicerList>
        <x14:slicer r:id="rId3"/>
      </x14:slicerList>
    </ext>
  </extLst>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6" max="6" width="17.43"/>
  </cols>
  <sheetData>
    <row r="1">
      <c r="A1" s="55" t="s">
        <v>359</v>
      </c>
      <c r="C1" s="56"/>
      <c r="D1" s="56"/>
      <c r="E1" s="57"/>
      <c r="F1" s="58"/>
    </row>
    <row r="2">
      <c r="A2" s="57"/>
      <c r="B2" s="57"/>
      <c r="C2" s="57"/>
      <c r="D2" s="57"/>
      <c r="E2" s="57"/>
      <c r="F2" s="58"/>
    </row>
    <row r="3">
      <c r="A3" s="56" t="s">
        <v>360</v>
      </c>
      <c r="B3" s="56"/>
      <c r="C3" s="56"/>
      <c r="D3" s="56"/>
      <c r="E3" s="57"/>
      <c r="F3" s="58"/>
    </row>
    <row r="4">
      <c r="A4" s="57" t="s">
        <v>361</v>
      </c>
      <c r="D4" s="57"/>
      <c r="E4" s="57"/>
      <c r="F4" s="58"/>
    </row>
    <row r="5">
      <c r="A5" s="57" t="s">
        <v>362</v>
      </c>
    </row>
    <row r="6">
      <c r="A6" s="57" t="s">
        <v>363</v>
      </c>
    </row>
    <row r="7">
      <c r="A7" s="59" t="s">
        <v>364</v>
      </c>
      <c r="D7" s="57"/>
      <c r="E7" s="57"/>
      <c r="F7" s="58"/>
    </row>
    <row r="8">
      <c r="A8" s="57"/>
      <c r="B8" s="57"/>
      <c r="C8" s="57"/>
      <c r="D8" s="57"/>
      <c r="E8" s="57"/>
      <c r="F8" s="58"/>
    </row>
    <row r="9">
      <c r="A9" s="60" t="s">
        <v>365</v>
      </c>
      <c r="B9" s="60" t="s">
        <v>366</v>
      </c>
      <c r="C9" s="60" t="s">
        <v>367</v>
      </c>
      <c r="D9" s="60" t="s">
        <v>368</v>
      </c>
      <c r="E9" s="60" t="s">
        <v>369</v>
      </c>
      <c r="F9" s="49" t="s">
        <v>370</v>
      </c>
    </row>
    <row r="10">
      <c r="A10" s="61">
        <v>1.519683975E9</v>
      </c>
      <c r="B10" s="61">
        <v>1.0</v>
      </c>
      <c r="C10" s="61">
        <v>5880.0</v>
      </c>
      <c r="D10" s="57" t="s">
        <v>371</v>
      </c>
      <c r="E10" s="62" t="s">
        <v>372</v>
      </c>
      <c r="F10" s="58">
        <v>1.1988774551396908E-4</v>
      </c>
    </row>
    <row r="11">
      <c r="A11" s="61">
        <v>1.513940903E9</v>
      </c>
      <c r="B11" s="61">
        <v>1.0</v>
      </c>
      <c r="C11" s="61">
        <v>831.0</v>
      </c>
      <c r="D11" s="57" t="s">
        <v>371</v>
      </c>
      <c r="E11" s="62" t="s">
        <v>372</v>
      </c>
      <c r="F11" s="58">
        <v>3.396626930465274E-4</v>
      </c>
    </row>
    <row r="12">
      <c r="A12" s="61">
        <v>1.519138282E9</v>
      </c>
      <c r="B12" s="61">
        <v>0.0</v>
      </c>
      <c r="C12" s="61">
        <v>4147.0</v>
      </c>
      <c r="D12" s="57" t="s">
        <v>371</v>
      </c>
      <c r="E12" s="62" t="s">
        <v>372</v>
      </c>
      <c r="F12" s="58">
        <v>3.7478940577728714E-4</v>
      </c>
    </row>
    <row r="13">
      <c r="A13" s="61">
        <v>1.516014034E9</v>
      </c>
      <c r="B13" s="61">
        <v>1.0</v>
      </c>
      <c r="C13" s="61">
        <v>584.0</v>
      </c>
      <c r="D13" s="57" t="s">
        <v>373</v>
      </c>
      <c r="E13" s="62" t="s">
        <v>372</v>
      </c>
      <c r="F13" s="58">
        <v>3.8275618542849E-4</v>
      </c>
    </row>
    <row r="14">
      <c r="A14" s="61">
        <v>1.519306771E9</v>
      </c>
      <c r="B14" s="61">
        <v>0.0</v>
      </c>
      <c r="C14" s="61">
        <v>488.0</v>
      </c>
      <c r="D14" s="57" t="s">
        <v>374</v>
      </c>
      <c r="E14" s="62" t="s">
        <v>372</v>
      </c>
      <c r="F14" s="58">
        <v>3.9633642883329934E-4</v>
      </c>
    </row>
    <row r="15">
      <c r="A15" s="61">
        <v>1.515824704E9</v>
      </c>
      <c r="B15" s="61">
        <v>1.0</v>
      </c>
      <c r="C15" s="61">
        <v>305.0</v>
      </c>
      <c r="D15" s="57" t="s">
        <v>371</v>
      </c>
      <c r="E15" s="62" t="s">
        <v>372</v>
      </c>
      <c r="F15" s="58">
        <v>3.990308217067806E-4</v>
      </c>
    </row>
    <row r="16">
      <c r="A16" s="61">
        <v>1.519370427E9</v>
      </c>
      <c r="B16" s="61">
        <v>1.0</v>
      </c>
      <c r="C16" s="61">
        <v>1595.0</v>
      </c>
      <c r="D16" s="57" t="s">
        <v>375</v>
      </c>
      <c r="E16" s="62" t="s">
        <v>372</v>
      </c>
      <c r="F16" s="58">
        <v>4.1828226813700464E-4</v>
      </c>
    </row>
    <row r="17">
      <c r="A17" s="61">
        <v>1.515332759E9</v>
      </c>
      <c r="B17" s="61">
        <v>1.0</v>
      </c>
      <c r="C17" s="61">
        <v>2742.0</v>
      </c>
      <c r="D17" s="57" t="s">
        <v>371</v>
      </c>
      <c r="E17" s="62" t="s">
        <v>372</v>
      </c>
      <c r="F17" s="58">
        <v>4.54711963288168E-4</v>
      </c>
    </row>
    <row r="18">
      <c r="A18" s="61">
        <v>1.517878734E9</v>
      </c>
      <c r="B18" s="61">
        <v>1.0</v>
      </c>
      <c r="C18" s="61">
        <v>525.0</v>
      </c>
      <c r="D18" s="57" t="s">
        <v>371</v>
      </c>
      <c r="E18" s="62" t="s">
        <v>372</v>
      </c>
      <c r="F18" s="58">
        <v>4.8652503775958866E-4</v>
      </c>
    </row>
    <row r="19">
      <c r="A19" s="61">
        <v>1.513127035E9</v>
      </c>
      <c r="B19" s="61">
        <v>1.0</v>
      </c>
      <c r="C19" s="61">
        <v>290.0</v>
      </c>
      <c r="D19" s="57" t="s">
        <v>371</v>
      </c>
      <c r="E19" s="62" t="s">
        <v>372</v>
      </c>
      <c r="F19" s="58">
        <v>6.401091286764027E-4</v>
      </c>
    </row>
    <row r="20">
      <c r="A20" s="61">
        <v>1.519345959E9</v>
      </c>
      <c r="B20" s="61">
        <v>1.0</v>
      </c>
      <c r="C20" s="61">
        <v>12.0</v>
      </c>
      <c r="D20" s="57" t="s">
        <v>374</v>
      </c>
      <c r="E20" s="62" t="s">
        <v>372</v>
      </c>
      <c r="F20" s="58">
        <v>6.979757328716696E-4</v>
      </c>
    </row>
    <row r="21">
      <c r="A21" s="61">
        <v>1.515443941E9</v>
      </c>
      <c r="B21" s="61">
        <v>0.0</v>
      </c>
      <c r="C21" s="61">
        <v>1124.0</v>
      </c>
      <c r="D21" s="57" t="s">
        <v>374</v>
      </c>
      <c r="E21" s="62" t="s">
        <v>372</v>
      </c>
      <c r="F21" s="58">
        <v>7.813846904324295E-4</v>
      </c>
    </row>
    <row r="22">
      <c r="A22" s="61">
        <v>1.516928743E9</v>
      </c>
      <c r="B22" s="61">
        <v>1.0</v>
      </c>
      <c r="C22" s="61">
        <v>4910.0</v>
      </c>
      <c r="D22" s="57" t="s">
        <v>374</v>
      </c>
      <c r="E22" s="62" t="s">
        <v>372</v>
      </c>
      <c r="F22" s="58">
        <v>8.40187167902684E-4</v>
      </c>
    </row>
    <row r="23">
      <c r="A23" s="61">
        <v>1.512313619E9</v>
      </c>
      <c r="B23" s="61">
        <v>1.0</v>
      </c>
      <c r="C23" s="61">
        <v>2020.0</v>
      </c>
      <c r="D23" s="57" t="s">
        <v>374</v>
      </c>
      <c r="E23" s="62" t="s">
        <v>372</v>
      </c>
      <c r="F23" s="58">
        <v>0.0011309985737604222</v>
      </c>
    </row>
    <row r="24">
      <c r="A24" s="61">
        <v>1.512743439E9</v>
      </c>
      <c r="B24" s="61">
        <v>1.0</v>
      </c>
      <c r="C24" s="61">
        <v>2198.0</v>
      </c>
      <c r="D24" s="57" t="s">
        <v>371</v>
      </c>
      <c r="E24" s="62" t="s">
        <v>372</v>
      </c>
      <c r="F24" s="58">
        <v>0.0011340639147850995</v>
      </c>
    </row>
    <row r="25">
      <c r="A25" s="61">
        <v>1.51263666E9</v>
      </c>
      <c r="B25" s="61">
        <v>0.0</v>
      </c>
      <c r="C25" s="61">
        <v>1215.0</v>
      </c>
      <c r="D25" s="57" t="s">
        <v>375</v>
      </c>
      <c r="E25" s="62" t="s">
        <v>372</v>
      </c>
      <c r="F25" s="58">
        <v>0.0011365151977696941</v>
      </c>
    </row>
    <row r="26">
      <c r="A26" s="61">
        <v>1.517798721E9</v>
      </c>
      <c r="B26" s="61">
        <v>0.0</v>
      </c>
      <c r="C26" s="61">
        <v>878.0</v>
      </c>
      <c r="D26" s="57" t="s">
        <v>375</v>
      </c>
      <c r="E26" s="62" t="s">
        <v>372</v>
      </c>
      <c r="F26" s="58">
        <v>0.0011949094059636733</v>
      </c>
    </row>
    <row r="27">
      <c r="A27" s="61">
        <v>1.514690856E9</v>
      </c>
      <c r="B27" s="61">
        <v>1.0</v>
      </c>
      <c r="C27" s="61">
        <v>287.0</v>
      </c>
      <c r="D27" s="57" t="s">
        <v>371</v>
      </c>
      <c r="E27" s="62" t="s">
        <v>372</v>
      </c>
      <c r="F27" s="58">
        <v>0.0012222993295433193</v>
      </c>
    </row>
    <row r="28">
      <c r="A28" s="61">
        <v>1.51224154E9</v>
      </c>
      <c r="B28" s="61">
        <v>0.0</v>
      </c>
      <c r="C28" s="61">
        <v>1937.0</v>
      </c>
      <c r="D28" s="57" t="s">
        <v>374</v>
      </c>
      <c r="E28" s="62" t="s">
        <v>372</v>
      </c>
      <c r="F28" s="58">
        <v>0.0012364253367456168</v>
      </c>
    </row>
    <row r="29">
      <c r="A29" s="61">
        <v>1.513489736E9</v>
      </c>
      <c r="B29" s="61">
        <v>1.0</v>
      </c>
      <c r="C29" s="61">
        <v>2717.0</v>
      </c>
      <c r="D29" s="57" t="s">
        <v>371</v>
      </c>
      <c r="E29" s="62" t="s">
        <v>372</v>
      </c>
      <c r="F29" s="58">
        <v>0.0012465705477950895</v>
      </c>
    </row>
    <row r="30">
      <c r="A30" s="61">
        <v>1.516080729E9</v>
      </c>
      <c r="B30" s="61">
        <v>1.0</v>
      </c>
      <c r="C30" s="61">
        <v>4202.0</v>
      </c>
      <c r="D30" s="57" t="s">
        <v>374</v>
      </c>
      <c r="E30" s="62" t="s">
        <v>372</v>
      </c>
      <c r="F30" s="58">
        <v>0.0013604982469299642</v>
      </c>
    </row>
    <row r="31">
      <c r="A31" s="61">
        <v>1.511405362E9</v>
      </c>
      <c r="B31" s="61">
        <v>0.0</v>
      </c>
      <c r="C31" s="61">
        <v>2535.0</v>
      </c>
      <c r="D31" s="57" t="s">
        <v>374</v>
      </c>
      <c r="E31" s="62" t="s">
        <v>372</v>
      </c>
      <c r="F31" s="58">
        <v>0.001391058533097178</v>
      </c>
    </row>
    <row r="32">
      <c r="A32" s="61">
        <v>1.519575316E9</v>
      </c>
      <c r="B32" s="61">
        <v>1.0</v>
      </c>
      <c r="C32" s="61">
        <v>215.0</v>
      </c>
      <c r="D32" s="57" t="s">
        <v>375</v>
      </c>
      <c r="E32" s="62" t="s">
        <v>372</v>
      </c>
      <c r="F32" s="58">
        <v>0.0014322056877652534</v>
      </c>
    </row>
    <row r="33">
      <c r="A33" s="61">
        <v>1.513349551E9</v>
      </c>
      <c r="B33" s="61">
        <v>0.0</v>
      </c>
      <c r="C33" s="61">
        <v>4963.0</v>
      </c>
      <c r="D33" s="57" t="s">
        <v>374</v>
      </c>
      <c r="E33" s="62" t="s">
        <v>372</v>
      </c>
      <c r="F33" s="58">
        <v>0.0014798586495567978</v>
      </c>
    </row>
    <row r="34">
      <c r="A34" s="61">
        <v>1.513607857E9</v>
      </c>
      <c r="B34" s="61">
        <v>1.0</v>
      </c>
      <c r="C34" s="61">
        <v>100.0</v>
      </c>
      <c r="D34" s="57" t="s">
        <v>371</v>
      </c>
      <c r="E34" s="62" t="s">
        <v>372</v>
      </c>
      <c r="F34" s="58">
        <v>0.0014948282375948363</v>
      </c>
    </row>
    <row r="35">
      <c r="A35" s="61">
        <v>1.514585956E9</v>
      </c>
      <c r="B35" s="61">
        <v>1.0</v>
      </c>
      <c r="C35" s="61">
        <v>4655.0</v>
      </c>
      <c r="D35" s="57" t="s">
        <v>373</v>
      </c>
      <c r="E35" s="62" t="s">
        <v>372</v>
      </c>
      <c r="F35" s="58">
        <v>0.0015025213134932658</v>
      </c>
    </row>
    <row r="36">
      <c r="A36" s="61">
        <v>1.511631182E9</v>
      </c>
      <c r="B36" s="61">
        <v>0.0</v>
      </c>
      <c r="C36" s="61">
        <v>1317.0</v>
      </c>
      <c r="D36" s="57" t="s">
        <v>374</v>
      </c>
      <c r="E36" s="62" t="s">
        <v>372</v>
      </c>
      <c r="F36" s="58">
        <v>0.0015826516879381414</v>
      </c>
    </row>
    <row r="37">
      <c r="A37" s="61">
        <v>1.517964205E9</v>
      </c>
      <c r="B37" s="61">
        <v>1.0</v>
      </c>
      <c r="C37" s="61">
        <v>3962.0</v>
      </c>
      <c r="D37" s="57" t="s">
        <v>374</v>
      </c>
      <c r="E37" s="62" t="s">
        <v>372</v>
      </c>
      <c r="F37" s="58">
        <v>0.001611328525359501</v>
      </c>
    </row>
    <row r="38">
      <c r="A38" s="61">
        <v>1.513566826E9</v>
      </c>
      <c r="B38" s="61">
        <v>1.0</v>
      </c>
      <c r="C38" s="61">
        <v>2689.0</v>
      </c>
      <c r="D38" s="57" t="s">
        <v>374</v>
      </c>
      <c r="E38" s="62" t="s">
        <v>372</v>
      </c>
      <c r="F38" s="58">
        <v>0.0016272407402869726</v>
      </c>
    </row>
    <row r="39">
      <c r="A39" s="61">
        <v>1.519325212E9</v>
      </c>
      <c r="B39" s="61">
        <v>0.0</v>
      </c>
      <c r="C39" s="61">
        <v>2031.0</v>
      </c>
      <c r="D39" s="57" t="s">
        <v>371</v>
      </c>
      <c r="E39" s="62" t="s">
        <v>372</v>
      </c>
      <c r="F39" s="58">
        <v>0.0016500812927346953</v>
      </c>
    </row>
    <row r="40">
      <c r="A40" s="61">
        <v>1.516797901E9</v>
      </c>
      <c r="B40" s="61">
        <v>0.0</v>
      </c>
      <c r="C40" s="61">
        <v>1354.0</v>
      </c>
      <c r="D40" s="57" t="s">
        <v>371</v>
      </c>
      <c r="E40" s="62" t="s">
        <v>372</v>
      </c>
      <c r="F40" s="58">
        <v>0.0017352963995918014</v>
      </c>
    </row>
    <row r="41">
      <c r="A41" s="61">
        <v>1.514513333E9</v>
      </c>
      <c r="B41" s="61">
        <v>1.0</v>
      </c>
      <c r="C41" s="61">
        <v>4574.0</v>
      </c>
      <c r="D41" s="57" t="s">
        <v>374</v>
      </c>
      <c r="E41" s="62" t="s">
        <v>372</v>
      </c>
      <c r="F41" s="58">
        <v>0.0018678699474894422</v>
      </c>
    </row>
    <row r="42">
      <c r="A42" s="61">
        <v>1.512737555E9</v>
      </c>
      <c r="B42" s="61">
        <v>1.0</v>
      </c>
      <c r="C42" s="61">
        <v>3001.0</v>
      </c>
      <c r="D42" s="57" t="s">
        <v>375</v>
      </c>
      <c r="E42" s="62" t="s">
        <v>372</v>
      </c>
      <c r="F42" s="58">
        <v>0.0018706482498688226</v>
      </c>
    </row>
    <row r="43">
      <c r="A43" s="61">
        <v>1.512197884E9</v>
      </c>
      <c r="B43" s="61">
        <v>1.0</v>
      </c>
      <c r="C43" s="61">
        <v>76.0</v>
      </c>
      <c r="D43" s="57" t="s">
        <v>375</v>
      </c>
      <c r="E43" s="62" t="s">
        <v>372</v>
      </c>
      <c r="F43" s="58">
        <v>0.001970386011516334</v>
      </c>
    </row>
    <row r="44">
      <c r="A44" s="61">
        <v>1.511317132E9</v>
      </c>
      <c r="B44" s="61">
        <v>0.0</v>
      </c>
      <c r="C44" s="61">
        <v>2641.0</v>
      </c>
      <c r="D44" s="57" t="s">
        <v>374</v>
      </c>
      <c r="E44" s="62" t="s">
        <v>372</v>
      </c>
      <c r="F44" s="58">
        <v>0.0020613656493521093</v>
      </c>
    </row>
    <row r="45">
      <c r="A45" s="61">
        <v>1.51383894E9</v>
      </c>
      <c r="B45" s="61">
        <v>0.0</v>
      </c>
      <c r="C45" s="61">
        <v>942.0</v>
      </c>
      <c r="D45" s="57" t="s">
        <v>371</v>
      </c>
      <c r="E45" s="62" t="s">
        <v>372</v>
      </c>
      <c r="F45" s="58">
        <v>0.0021524965723421774</v>
      </c>
    </row>
    <row r="46">
      <c r="A46" s="61">
        <v>1.51333013E9</v>
      </c>
      <c r="B46" s="61">
        <v>0.0</v>
      </c>
      <c r="C46" s="61">
        <v>1997.0</v>
      </c>
      <c r="D46" s="57" t="s">
        <v>375</v>
      </c>
      <c r="E46" s="62" t="s">
        <v>372</v>
      </c>
      <c r="F46" s="58">
        <v>0.0021919380176997905</v>
      </c>
    </row>
    <row r="47">
      <c r="A47" s="61">
        <v>1.51588893E9</v>
      </c>
      <c r="B47" s="61">
        <v>0.0</v>
      </c>
      <c r="C47" s="61">
        <v>762.0</v>
      </c>
      <c r="D47" s="57" t="s">
        <v>371</v>
      </c>
      <c r="E47" s="62" t="s">
        <v>372</v>
      </c>
      <c r="F47" s="58">
        <v>0.0022427000824296606</v>
      </c>
    </row>
    <row r="48">
      <c r="A48" s="61">
        <v>1.511637614E9</v>
      </c>
      <c r="B48" s="61">
        <v>1.0</v>
      </c>
      <c r="C48" s="61">
        <v>423.0</v>
      </c>
      <c r="D48" s="57" t="s">
        <v>374</v>
      </c>
      <c r="E48" s="62" t="s">
        <v>372</v>
      </c>
      <c r="F48" s="58">
        <v>0.0022993738182164325</v>
      </c>
    </row>
    <row r="49">
      <c r="A49" s="61">
        <v>1.51780402E9</v>
      </c>
      <c r="B49" s="61">
        <v>0.0</v>
      </c>
      <c r="C49" s="61">
        <v>1905.0</v>
      </c>
      <c r="D49" s="57" t="s">
        <v>374</v>
      </c>
      <c r="E49" s="62" t="s">
        <v>372</v>
      </c>
      <c r="F49" s="58">
        <v>0.0023355557643450764</v>
      </c>
    </row>
    <row r="50">
      <c r="A50" s="61">
        <v>1.517407427E9</v>
      </c>
      <c r="B50" s="61">
        <v>1.0</v>
      </c>
      <c r="C50" s="61">
        <v>2500.0</v>
      </c>
      <c r="D50" s="57" t="s">
        <v>371</v>
      </c>
      <c r="E50" s="62" t="s">
        <v>372</v>
      </c>
      <c r="F50" s="58">
        <v>0.0023684544539523955</v>
      </c>
    </row>
    <row r="51">
      <c r="A51" s="61">
        <v>1.518476238E9</v>
      </c>
      <c r="B51" s="61">
        <v>1.0</v>
      </c>
      <c r="C51" s="61">
        <v>870.0</v>
      </c>
      <c r="D51" s="57" t="s">
        <v>374</v>
      </c>
      <c r="E51" s="62" t="s">
        <v>372</v>
      </c>
      <c r="F51" s="58">
        <v>0.0024209459654023213</v>
      </c>
    </row>
    <row r="52">
      <c r="A52" s="61">
        <v>1.515436001E9</v>
      </c>
      <c r="B52" s="61">
        <v>0.0</v>
      </c>
      <c r="C52" s="61">
        <v>1774.0</v>
      </c>
      <c r="D52" s="57" t="s">
        <v>371</v>
      </c>
      <c r="E52" s="62" t="s">
        <v>372</v>
      </c>
      <c r="F52" s="58">
        <v>0.0024956001098278557</v>
      </c>
    </row>
    <row r="53">
      <c r="A53" s="61">
        <v>1.516681696E9</v>
      </c>
      <c r="B53" s="61">
        <v>1.0</v>
      </c>
      <c r="C53" s="61">
        <v>4294.0</v>
      </c>
      <c r="D53" s="57" t="s">
        <v>371</v>
      </c>
      <c r="E53" s="62" t="s">
        <v>372</v>
      </c>
      <c r="F53" s="58">
        <v>0.0026337482077321006</v>
      </c>
    </row>
    <row r="54">
      <c r="A54" s="61">
        <v>1.511616813E9</v>
      </c>
      <c r="B54" s="61">
        <v>1.0</v>
      </c>
      <c r="C54" s="61">
        <v>2855.0</v>
      </c>
      <c r="D54" s="57" t="s">
        <v>371</v>
      </c>
      <c r="E54" s="62" t="s">
        <v>372</v>
      </c>
      <c r="F54" s="58">
        <v>0.0026372129043453763</v>
      </c>
    </row>
    <row r="55">
      <c r="A55" s="61">
        <v>1.511613343E9</v>
      </c>
      <c r="B55" s="61">
        <v>1.0</v>
      </c>
      <c r="C55" s="61">
        <v>532.0</v>
      </c>
      <c r="D55" s="57" t="s">
        <v>371</v>
      </c>
      <c r="E55" s="62" t="s">
        <v>372</v>
      </c>
      <c r="F55" s="58">
        <v>0.0026482448214816268</v>
      </c>
    </row>
    <row r="56">
      <c r="A56" s="61">
        <v>1.514290666E9</v>
      </c>
      <c r="B56" s="61">
        <v>1.0</v>
      </c>
      <c r="C56" s="61">
        <v>570.0</v>
      </c>
      <c r="D56" s="57" t="s">
        <v>373</v>
      </c>
      <c r="E56" s="62" t="s">
        <v>372</v>
      </c>
      <c r="F56" s="58">
        <v>0.0026637447591684182</v>
      </c>
    </row>
    <row r="57">
      <c r="A57" s="61">
        <v>1.511257897E9</v>
      </c>
      <c r="B57" s="61">
        <v>1.0</v>
      </c>
      <c r="C57" s="61">
        <v>1585.0</v>
      </c>
      <c r="D57" s="57" t="s">
        <v>374</v>
      </c>
      <c r="E57" s="62" t="s">
        <v>372</v>
      </c>
      <c r="F57" s="58">
        <v>0.002760081002735948</v>
      </c>
    </row>
    <row r="58">
      <c r="A58" s="61">
        <v>1.518675604E9</v>
      </c>
      <c r="B58" s="61">
        <v>1.0</v>
      </c>
      <c r="C58" s="61">
        <v>2006.0</v>
      </c>
      <c r="D58" s="57" t="s">
        <v>375</v>
      </c>
      <c r="E58" s="62" t="s">
        <v>372</v>
      </c>
      <c r="F58" s="58">
        <v>0.0027799358117462925</v>
      </c>
    </row>
    <row r="59">
      <c r="A59" s="61">
        <v>1.511410115E9</v>
      </c>
      <c r="B59" s="61">
        <v>1.0</v>
      </c>
      <c r="C59" s="61">
        <v>1785.0</v>
      </c>
      <c r="D59" s="57" t="s">
        <v>374</v>
      </c>
      <c r="E59" s="62" t="s">
        <v>372</v>
      </c>
      <c r="F59" s="58">
        <v>0.0028261609308231073</v>
      </c>
    </row>
    <row r="60">
      <c r="A60" s="61">
        <v>1.513312986E9</v>
      </c>
      <c r="B60" s="61">
        <v>1.0</v>
      </c>
      <c r="C60" s="61">
        <v>1616.0</v>
      </c>
      <c r="D60" s="57" t="s">
        <v>375</v>
      </c>
      <c r="E60" s="62" t="s">
        <v>372</v>
      </c>
      <c r="F60" s="58">
        <v>0.002884198581464492</v>
      </c>
    </row>
    <row r="61">
      <c r="A61" s="61">
        <v>1.515624951E9</v>
      </c>
      <c r="B61" s="61">
        <v>0.0</v>
      </c>
      <c r="C61" s="61">
        <v>104.0</v>
      </c>
      <c r="D61" s="57" t="s">
        <v>375</v>
      </c>
      <c r="E61" s="62" t="s">
        <v>372</v>
      </c>
      <c r="F61" s="58">
        <v>0.0028844824985838624</v>
      </c>
    </row>
    <row r="62">
      <c r="A62" s="61">
        <v>1.518994864E9</v>
      </c>
      <c r="B62" s="61">
        <v>1.0</v>
      </c>
      <c r="C62" s="61">
        <v>2011.0</v>
      </c>
      <c r="D62" s="57" t="s">
        <v>374</v>
      </c>
      <c r="E62" s="62" t="s">
        <v>372</v>
      </c>
      <c r="F62" s="58">
        <v>0.002957637560240145</v>
      </c>
    </row>
    <row r="63">
      <c r="A63" s="61">
        <v>1.519958735E9</v>
      </c>
      <c r="B63" s="61">
        <v>1.0</v>
      </c>
      <c r="C63" s="61">
        <v>2235.0</v>
      </c>
      <c r="D63" s="57" t="s">
        <v>371</v>
      </c>
      <c r="E63" s="62" t="s">
        <v>372</v>
      </c>
      <c r="F63" s="58">
        <v>0.0029662007110454747</v>
      </c>
    </row>
    <row r="64">
      <c r="A64" s="61">
        <v>1.51274845E9</v>
      </c>
      <c r="B64" s="61">
        <v>0.0</v>
      </c>
      <c r="C64" s="61">
        <v>3456.0</v>
      </c>
      <c r="D64" s="57" t="s">
        <v>373</v>
      </c>
      <c r="E64" s="62" t="s">
        <v>372</v>
      </c>
      <c r="F64" s="58">
        <v>0.0029870171589105876</v>
      </c>
    </row>
    <row r="65">
      <c r="A65" s="61">
        <v>1.51869225E9</v>
      </c>
      <c r="B65" s="61">
        <v>0.0</v>
      </c>
      <c r="C65" s="61">
        <v>1634.0</v>
      </c>
      <c r="D65" s="57" t="s">
        <v>374</v>
      </c>
      <c r="E65" s="62" t="s">
        <v>372</v>
      </c>
      <c r="F65" s="58">
        <v>0.0030448986642670484</v>
      </c>
    </row>
    <row r="66">
      <c r="A66" s="61">
        <v>1.516152695E9</v>
      </c>
      <c r="B66" s="61">
        <v>1.0</v>
      </c>
      <c r="C66" s="61">
        <v>1467.0</v>
      </c>
      <c r="D66" s="57" t="s">
        <v>373</v>
      </c>
      <c r="E66" s="62" t="s">
        <v>372</v>
      </c>
      <c r="F66" s="58">
        <v>0.0030808192656938127</v>
      </c>
    </row>
    <row r="67">
      <c r="A67" s="61">
        <v>1.511270559E9</v>
      </c>
      <c r="B67" s="61">
        <v>1.0</v>
      </c>
      <c r="C67" s="61">
        <v>888.0</v>
      </c>
      <c r="D67" s="57" t="s">
        <v>373</v>
      </c>
      <c r="E67" s="62" t="s">
        <v>372</v>
      </c>
      <c r="F67" s="58">
        <v>0.003152591950882133</v>
      </c>
    </row>
    <row r="68">
      <c r="A68" s="61">
        <v>1.514088376E9</v>
      </c>
      <c r="B68" s="61">
        <v>1.0</v>
      </c>
      <c r="C68" s="61">
        <v>4514.0</v>
      </c>
      <c r="D68" s="57" t="s">
        <v>371</v>
      </c>
      <c r="E68" s="62" t="s">
        <v>372</v>
      </c>
      <c r="F68" s="58">
        <v>0.0031991416308438936</v>
      </c>
    </row>
    <row r="69">
      <c r="A69" s="61">
        <v>1.517520869E9</v>
      </c>
      <c r="B69" s="61">
        <v>1.0</v>
      </c>
      <c r="C69" s="61">
        <v>1888.0</v>
      </c>
      <c r="D69" s="57" t="s">
        <v>374</v>
      </c>
      <c r="E69" s="62" t="s">
        <v>372</v>
      </c>
      <c r="F69" s="58">
        <v>0.0032051601018583398</v>
      </c>
    </row>
    <row r="70">
      <c r="A70" s="61">
        <v>1.516576142E9</v>
      </c>
      <c r="B70" s="61">
        <v>0.0</v>
      </c>
      <c r="C70" s="61">
        <v>3201.0</v>
      </c>
      <c r="D70" s="57" t="s">
        <v>374</v>
      </c>
      <c r="E70" s="62" t="s">
        <v>372</v>
      </c>
      <c r="F70" s="58">
        <v>0.0032104726040722564</v>
      </c>
    </row>
    <row r="71">
      <c r="A71" s="61">
        <v>1.519746284E9</v>
      </c>
      <c r="B71" s="61">
        <v>1.0</v>
      </c>
      <c r="C71" s="61">
        <v>2254.0</v>
      </c>
      <c r="D71" s="57" t="s">
        <v>371</v>
      </c>
      <c r="E71" s="62" t="s">
        <v>372</v>
      </c>
      <c r="F71" s="58">
        <v>0.0032278221777930494</v>
      </c>
    </row>
    <row r="72">
      <c r="A72" s="61">
        <v>1.516697126E9</v>
      </c>
      <c r="B72" s="61">
        <v>1.0</v>
      </c>
      <c r="C72" s="61">
        <v>287.0</v>
      </c>
      <c r="D72" s="57" t="s">
        <v>374</v>
      </c>
      <c r="E72" s="62" t="s">
        <v>372</v>
      </c>
      <c r="F72" s="58">
        <v>0.00331986284118857</v>
      </c>
    </row>
    <row r="73">
      <c r="A73" s="61">
        <v>1.518913161E9</v>
      </c>
      <c r="B73" s="61">
        <v>0.0</v>
      </c>
      <c r="C73" s="61">
        <v>1541.0</v>
      </c>
      <c r="D73" s="57" t="s">
        <v>375</v>
      </c>
      <c r="E73" s="62" t="s">
        <v>372</v>
      </c>
      <c r="F73" s="58">
        <v>0.003381361728691079</v>
      </c>
    </row>
    <row r="74">
      <c r="A74" s="61">
        <v>1.516186688E9</v>
      </c>
      <c r="B74" s="61">
        <v>1.0</v>
      </c>
      <c r="C74" s="61">
        <v>632.0</v>
      </c>
      <c r="D74" s="57" t="s">
        <v>371</v>
      </c>
      <c r="E74" s="62" t="s">
        <v>372</v>
      </c>
      <c r="F74" s="58">
        <v>0.003472507552842341</v>
      </c>
    </row>
    <row r="75">
      <c r="A75" s="61">
        <v>1.519105994E9</v>
      </c>
      <c r="B75" s="61">
        <v>1.0</v>
      </c>
      <c r="C75" s="61">
        <v>191.0</v>
      </c>
      <c r="D75" s="57" t="s">
        <v>371</v>
      </c>
      <c r="E75" s="62" t="s">
        <v>372</v>
      </c>
      <c r="F75" s="58">
        <v>0.003503732051091113</v>
      </c>
    </row>
    <row r="76">
      <c r="A76" s="61">
        <v>1.511489855E9</v>
      </c>
      <c r="B76" s="61">
        <v>1.0</v>
      </c>
      <c r="C76" s="61">
        <v>722.0</v>
      </c>
      <c r="D76" s="57" t="s">
        <v>371</v>
      </c>
      <c r="E76" s="62" t="s">
        <v>372</v>
      </c>
      <c r="F76" s="58">
        <v>0.003691355526398432</v>
      </c>
    </row>
    <row r="77">
      <c r="A77" s="61">
        <v>1.517771493E9</v>
      </c>
      <c r="B77" s="61">
        <v>1.0</v>
      </c>
      <c r="C77" s="61">
        <v>2134.0</v>
      </c>
      <c r="D77" s="57" t="s">
        <v>375</v>
      </c>
      <c r="E77" s="62" t="s">
        <v>372</v>
      </c>
      <c r="F77" s="58">
        <v>0.003704249298130069</v>
      </c>
    </row>
    <row r="78">
      <c r="A78" s="61">
        <v>1.51197492E9</v>
      </c>
      <c r="B78" s="61">
        <v>0.0</v>
      </c>
      <c r="C78" s="61">
        <v>1206.0</v>
      </c>
      <c r="D78" s="57" t="s">
        <v>373</v>
      </c>
      <c r="E78" s="62" t="s">
        <v>372</v>
      </c>
      <c r="F78" s="58">
        <v>0.0037256655912905057</v>
      </c>
    </row>
    <row r="79">
      <c r="A79" s="61">
        <v>1.515168299E9</v>
      </c>
      <c r="B79" s="61">
        <v>1.0</v>
      </c>
      <c r="C79" s="61">
        <v>997.0</v>
      </c>
      <c r="D79" s="57" t="s">
        <v>375</v>
      </c>
      <c r="E79" s="62" t="s">
        <v>372</v>
      </c>
      <c r="F79" s="58">
        <v>0.003798576802602649</v>
      </c>
    </row>
    <row r="80">
      <c r="A80" s="61">
        <v>1.519041187E9</v>
      </c>
      <c r="B80" s="61">
        <v>1.0</v>
      </c>
      <c r="C80" s="61">
        <v>3223.0</v>
      </c>
      <c r="D80" s="57" t="s">
        <v>371</v>
      </c>
      <c r="E80" s="62" t="s">
        <v>372</v>
      </c>
      <c r="F80" s="58">
        <v>0.0038473360584637684</v>
      </c>
    </row>
    <row r="81">
      <c r="A81" s="61">
        <v>1.511744765E9</v>
      </c>
      <c r="B81" s="61">
        <v>1.0</v>
      </c>
      <c r="C81" s="61">
        <v>256.0</v>
      </c>
      <c r="D81" s="57" t="s">
        <v>374</v>
      </c>
      <c r="E81" s="62" t="s">
        <v>372</v>
      </c>
      <c r="F81" s="58">
        <v>0.003960815711112509</v>
      </c>
    </row>
    <row r="82">
      <c r="A82" s="61">
        <v>1.513392852E9</v>
      </c>
      <c r="B82" s="61">
        <v>0.0</v>
      </c>
      <c r="C82" s="61">
        <v>683.0</v>
      </c>
      <c r="D82" s="57" t="s">
        <v>373</v>
      </c>
      <c r="E82" s="62" t="s">
        <v>372</v>
      </c>
      <c r="F82" s="58">
        <v>0.003978473114123582</v>
      </c>
    </row>
    <row r="83">
      <c r="A83" s="61">
        <v>1.519872207E9</v>
      </c>
      <c r="B83" s="61">
        <v>1.0</v>
      </c>
      <c r="C83" s="61">
        <v>2569.0</v>
      </c>
      <c r="D83" s="57" t="s">
        <v>375</v>
      </c>
      <c r="E83" s="62" t="s">
        <v>372</v>
      </c>
      <c r="F83" s="58">
        <v>0.004010364417650458</v>
      </c>
    </row>
    <row r="84">
      <c r="A84" s="61">
        <v>1.517424977E9</v>
      </c>
      <c r="B84" s="61">
        <v>1.0</v>
      </c>
      <c r="C84" s="61">
        <v>2903.0</v>
      </c>
      <c r="D84" s="57" t="s">
        <v>373</v>
      </c>
      <c r="E84" s="62" t="s">
        <v>372</v>
      </c>
      <c r="F84" s="58">
        <v>0.004015650213382349</v>
      </c>
    </row>
    <row r="85">
      <c r="A85" s="61">
        <v>1.518488585E9</v>
      </c>
      <c r="B85" s="61">
        <v>1.0</v>
      </c>
      <c r="C85" s="61">
        <v>1760.0</v>
      </c>
      <c r="D85" s="57" t="s">
        <v>374</v>
      </c>
      <c r="E85" s="62" t="s">
        <v>372</v>
      </c>
      <c r="F85" s="58">
        <v>0.004147258662672959</v>
      </c>
    </row>
    <row r="86">
      <c r="A86" s="61">
        <v>1.513586925E9</v>
      </c>
      <c r="B86" s="61">
        <v>1.0</v>
      </c>
      <c r="C86" s="61">
        <v>1259.0</v>
      </c>
      <c r="D86" s="57" t="s">
        <v>371</v>
      </c>
      <c r="E86" s="62" t="s">
        <v>372</v>
      </c>
      <c r="F86" s="58">
        <v>0.004170283409734021</v>
      </c>
    </row>
    <row r="87">
      <c r="A87" s="61">
        <v>1.518163266E9</v>
      </c>
      <c r="B87" s="61">
        <v>1.0</v>
      </c>
      <c r="C87" s="61">
        <v>1311.0</v>
      </c>
      <c r="D87" s="57" t="s">
        <v>371</v>
      </c>
      <c r="E87" s="62" t="s">
        <v>372</v>
      </c>
      <c r="F87" s="58">
        <v>0.004250754726467965</v>
      </c>
    </row>
    <row r="88">
      <c r="A88" s="61">
        <v>1.514563753E9</v>
      </c>
      <c r="B88" s="61">
        <v>1.0</v>
      </c>
      <c r="C88" s="61">
        <v>812.0</v>
      </c>
      <c r="D88" s="57" t="s">
        <v>371</v>
      </c>
      <c r="E88" s="62" t="s">
        <v>372</v>
      </c>
      <c r="F88" s="58">
        <v>0.004270208449871027</v>
      </c>
    </row>
    <row r="89">
      <c r="A89" s="61">
        <v>1.513729052E9</v>
      </c>
      <c r="B89" s="61">
        <v>0.0</v>
      </c>
      <c r="C89" s="61">
        <v>2080.0</v>
      </c>
      <c r="D89" s="57" t="s">
        <v>371</v>
      </c>
      <c r="E89" s="62" t="s">
        <v>372</v>
      </c>
      <c r="F89" s="58">
        <v>0.004314477841255604</v>
      </c>
    </row>
    <row r="90">
      <c r="A90" s="61">
        <v>1.512294688E9</v>
      </c>
      <c r="B90" s="61">
        <v>1.0</v>
      </c>
      <c r="C90" s="61">
        <v>1548.0</v>
      </c>
      <c r="D90" s="57" t="s">
        <v>373</v>
      </c>
      <c r="E90" s="62" t="s">
        <v>372</v>
      </c>
      <c r="F90" s="58">
        <v>0.004369312343525444</v>
      </c>
    </row>
    <row r="91">
      <c r="A91" s="61">
        <v>1.517743756E9</v>
      </c>
      <c r="B91" s="61">
        <v>1.0</v>
      </c>
      <c r="C91" s="61">
        <v>3580.0</v>
      </c>
      <c r="D91" s="57" t="s">
        <v>375</v>
      </c>
      <c r="E91" s="62" t="s">
        <v>372</v>
      </c>
      <c r="F91" s="58">
        <v>0.004498050651312702</v>
      </c>
    </row>
    <row r="92">
      <c r="A92" s="61">
        <v>1.513537607E9</v>
      </c>
      <c r="B92" s="61">
        <v>1.0</v>
      </c>
      <c r="C92" s="61">
        <v>95.0</v>
      </c>
      <c r="D92" s="57" t="s">
        <v>371</v>
      </c>
      <c r="E92" s="62" t="s">
        <v>372</v>
      </c>
      <c r="F92" s="58">
        <v>0.004512034398759801</v>
      </c>
    </row>
    <row r="93">
      <c r="A93" s="61">
        <v>1.516714704E9</v>
      </c>
      <c r="B93" s="61">
        <v>1.0</v>
      </c>
      <c r="C93" s="61">
        <v>1835.0</v>
      </c>
      <c r="D93" s="57" t="s">
        <v>374</v>
      </c>
      <c r="E93" s="62" t="s">
        <v>372</v>
      </c>
      <c r="F93" s="58">
        <v>0.00457725715891788</v>
      </c>
    </row>
    <row r="94">
      <c r="A94" s="61">
        <v>1.519806782E9</v>
      </c>
      <c r="B94" s="61">
        <v>0.0</v>
      </c>
      <c r="C94" s="61">
        <v>216.0</v>
      </c>
      <c r="D94" s="57" t="s">
        <v>374</v>
      </c>
      <c r="E94" s="62" t="s">
        <v>372</v>
      </c>
      <c r="F94" s="58">
        <v>0.004655177957463286</v>
      </c>
    </row>
    <row r="95">
      <c r="A95" s="61">
        <v>1.51656328E9</v>
      </c>
      <c r="B95" s="61">
        <v>0.0</v>
      </c>
      <c r="C95" s="61">
        <v>2824.0</v>
      </c>
      <c r="D95" s="57" t="s">
        <v>373</v>
      </c>
      <c r="E95" s="62" t="s">
        <v>372</v>
      </c>
      <c r="F95" s="58">
        <v>0.004831592464900503</v>
      </c>
    </row>
    <row r="96">
      <c r="A96" s="61">
        <v>1.514678716E9</v>
      </c>
      <c r="B96" s="61">
        <v>1.0</v>
      </c>
      <c r="C96" s="61">
        <v>3866.0</v>
      </c>
      <c r="D96" s="57" t="s">
        <v>375</v>
      </c>
      <c r="E96" s="62" t="s">
        <v>372</v>
      </c>
      <c r="F96" s="58">
        <v>0.004880404520038351</v>
      </c>
    </row>
    <row r="97">
      <c r="A97" s="61">
        <v>1.512239314E9</v>
      </c>
      <c r="B97" s="61">
        <v>1.0</v>
      </c>
      <c r="C97" s="61">
        <v>2097.0</v>
      </c>
      <c r="D97" s="57" t="s">
        <v>374</v>
      </c>
      <c r="E97" s="62" t="s">
        <v>372</v>
      </c>
      <c r="F97" s="58">
        <v>0.004974315372301419</v>
      </c>
    </row>
    <row r="98">
      <c r="A98" s="61">
        <v>1.513824248E9</v>
      </c>
      <c r="B98" s="61">
        <v>1.0</v>
      </c>
      <c r="C98" s="61">
        <v>2719.0</v>
      </c>
      <c r="D98" s="57" t="s">
        <v>374</v>
      </c>
      <c r="E98" s="62" t="s">
        <v>372</v>
      </c>
      <c r="F98" s="58">
        <v>0.005019406099319168</v>
      </c>
    </row>
    <row r="99">
      <c r="A99" s="61">
        <v>1.513195395E9</v>
      </c>
      <c r="B99" s="61">
        <v>1.0</v>
      </c>
      <c r="C99" s="61">
        <v>4171.0</v>
      </c>
      <c r="D99" s="57" t="s">
        <v>371</v>
      </c>
      <c r="E99" s="62" t="s">
        <v>372</v>
      </c>
      <c r="F99" s="58">
        <v>0.005032109711939459</v>
      </c>
    </row>
    <row r="100">
      <c r="A100" s="61">
        <v>1.517839538E9</v>
      </c>
      <c r="B100" s="61">
        <v>1.0</v>
      </c>
      <c r="C100" s="61">
        <v>94.0</v>
      </c>
      <c r="D100" s="57" t="s">
        <v>374</v>
      </c>
      <c r="E100" s="62" t="s">
        <v>372</v>
      </c>
      <c r="F100" s="58">
        <v>0.005040434816526385</v>
      </c>
    </row>
    <row r="101">
      <c r="A101" s="61">
        <v>1.514521452E9</v>
      </c>
      <c r="B101" s="61">
        <v>0.0</v>
      </c>
      <c r="C101" s="61">
        <v>2570.0</v>
      </c>
      <c r="D101" s="57" t="s">
        <v>374</v>
      </c>
      <c r="E101" s="62" t="s">
        <v>372</v>
      </c>
      <c r="F101" s="58">
        <v>0.005267258930933827</v>
      </c>
    </row>
    <row r="102">
      <c r="A102" s="61">
        <v>1.516834443E9</v>
      </c>
      <c r="B102" s="61">
        <v>1.0</v>
      </c>
      <c r="C102" s="61">
        <v>1823.0</v>
      </c>
      <c r="D102" s="57" t="s">
        <v>371</v>
      </c>
      <c r="E102" s="62" t="s">
        <v>372</v>
      </c>
      <c r="F102" s="58">
        <v>0.005276744141405887</v>
      </c>
    </row>
    <row r="103">
      <c r="A103" s="61">
        <v>1.518237114E9</v>
      </c>
      <c r="B103" s="61">
        <v>1.0</v>
      </c>
      <c r="C103" s="61">
        <v>1473.0</v>
      </c>
      <c r="D103" s="57" t="s">
        <v>374</v>
      </c>
      <c r="E103" s="62" t="s">
        <v>372</v>
      </c>
      <c r="F103" s="58">
        <v>0.005296666165692132</v>
      </c>
    </row>
    <row r="104">
      <c r="A104" s="61">
        <v>1.51822226E9</v>
      </c>
      <c r="B104" s="61">
        <v>0.0</v>
      </c>
      <c r="C104" s="61">
        <v>2106.0</v>
      </c>
      <c r="D104" s="57" t="s">
        <v>375</v>
      </c>
      <c r="E104" s="62" t="s">
        <v>372</v>
      </c>
      <c r="F104" s="58">
        <v>0.005318869577119911</v>
      </c>
    </row>
    <row r="105">
      <c r="A105" s="61">
        <v>1.513134011E9</v>
      </c>
      <c r="B105" s="61">
        <v>0.0</v>
      </c>
      <c r="C105" s="61">
        <v>1424.0</v>
      </c>
      <c r="D105" s="57" t="s">
        <v>371</v>
      </c>
      <c r="E105" s="62" t="s">
        <v>372</v>
      </c>
      <c r="F105" s="58">
        <v>0.005374735125440511</v>
      </c>
    </row>
    <row r="106">
      <c r="A106" s="61">
        <v>1.515707498E9</v>
      </c>
      <c r="B106" s="61">
        <v>1.0</v>
      </c>
      <c r="C106" s="61">
        <v>1393.0</v>
      </c>
      <c r="D106" s="57" t="s">
        <v>375</v>
      </c>
      <c r="E106" s="62" t="s">
        <v>372</v>
      </c>
      <c r="F106" s="58">
        <v>0.005383235763153693</v>
      </c>
    </row>
    <row r="107">
      <c r="A107" s="61">
        <v>1.516585683E9</v>
      </c>
      <c r="B107" s="61">
        <v>1.0</v>
      </c>
      <c r="C107" s="61">
        <v>564.0</v>
      </c>
      <c r="D107" s="57" t="s">
        <v>371</v>
      </c>
      <c r="E107" s="62" t="s">
        <v>372</v>
      </c>
      <c r="F107" s="58">
        <v>0.005507310615482708</v>
      </c>
    </row>
    <row r="108">
      <c r="A108" s="61">
        <v>1.511255114E9</v>
      </c>
      <c r="B108" s="61">
        <v>1.0</v>
      </c>
      <c r="C108" s="61">
        <v>426.0</v>
      </c>
      <c r="D108" s="57" t="s">
        <v>374</v>
      </c>
      <c r="E108" s="62" t="s">
        <v>372</v>
      </c>
      <c r="F108" s="58">
        <v>0.0055333105543883265</v>
      </c>
    </row>
    <row r="109">
      <c r="A109" s="61">
        <v>1.513609699E9</v>
      </c>
      <c r="B109" s="61">
        <v>1.0</v>
      </c>
      <c r="C109" s="61">
        <v>166.0</v>
      </c>
      <c r="D109" s="57" t="s">
        <v>373</v>
      </c>
      <c r="E109" s="62" t="s">
        <v>372</v>
      </c>
      <c r="F109" s="58">
        <v>0.005558095829620302</v>
      </c>
    </row>
    <row r="110">
      <c r="A110" s="61">
        <v>1.516820165E9</v>
      </c>
      <c r="B110" s="61">
        <v>1.0</v>
      </c>
      <c r="C110" s="61">
        <v>2353.0</v>
      </c>
      <c r="D110" s="57" t="s">
        <v>375</v>
      </c>
      <c r="E110" s="62" t="s">
        <v>372</v>
      </c>
      <c r="F110" s="58">
        <v>0.005595665442402531</v>
      </c>
    </row>
    <row r="111">
      <c r="A111" s="61">
        <v>1.519520726E9</v>
      </c>
      <c r="B111" s="61">
        <v>1.0</v>
      </c>
      <c r="C111" s="61">
        <v>114.0</v>
      </c>
      <c r="D111" s="57" t="s">
        <v>371</v>
      </c>
      <c r="E111" s="62" t="s">
        <v>372</v>
      </c>
      <c r="F111" s="58">
        <v>0.005618806230323736</v>
      </c>
    </row>
    <row r="112">
      <c r="A112" s="61">
        <v>1.51864585E9</v>
      </c>
      <c r="B112" s="61">
        <v>0.0</v>
      </c>
      <c r="C112" s="61">
        <v>4635.0</v>
      </c>
      <c r="D112" s="57" t="s">
        <v>371</v>
      </c>
      <c r="E112" s="62" t="s">
        <v>372</v>
      </c>
      <c r="F112" s="58">
        <v>0.005661685424908303</v>
      </c>
    </row>
    <row r="113">
      <c r="A113" s="61">
        <v>1.513619939E9</v>
      </c>
      <c r="B113" s="61">
        <v>1.0</v>
      </c>
      <c r="C113" s="61">
        <v>702.0</v>
      </c>
      <c r="D113" s="57" t="s">
        <v>374</v>
      </c>
      <c r="E113" s="62" t="s">
        <v>372</v>
      </c>
      <c r="F113" s="58">
        <v>0.005671790508557706</v>
      </c>
    </row>
    <row r="114">
      <c r="A114" s="61">
        <v>1.517613084E9</v>
      </c>
      <c r="B114" s="61">
        <v>1.0</v>
      </c>
      <c r="C114" s="61">
        <v>1540.0</v>
      </c>
      <c r="D114" s="57" t="s">
        <v>371</v>
      </c>
      <c r="E114" s="62" t="s">
        <v>372</v>
      </c>
      <c r="F114" s="58">
        <v>0.005685537110614036</v>
      </c>
    </row>
    <row r="115">
      <c r="A115" s="61">
        <v>1.514081457E9</v>
      </c>
      <c r="B115" s="61">
        <v>1.0</v>
      </c>
      <c r="C115" s="61">
        <v>3027.0</v>
      </c>
      <c r="D115" s="57" t="s">
        <v>373</v>
      </c>
      <c r="E115" s="62" t="s">
        <v>372</v>
      </c>
      <c r="F115" s="58">
        <v>0.0057957732839512</v>
      </c>
    </row>
    <row r="116">
      <c r="A116" s="61">
        <v>1.513872117E9</v>
      </c>
      <c r="B116" s="61">
        <v>1.0</v>
      </c>
      <c r="C116" s="61">
        <v>4073.0</v>
      </c>
      <c r="D116" s="57" t="s">
        <v>371</v>
      </c>
      <c r="E116" s="62" t="s">
        <v>372</v>
      </c>
      <c r="F116" s="58">
        <v>0.005816363639994493</v>
      </c>
    </row>
    <row r="117">
      <c r="A117" s="61">
        <v>1.519421732E9</v>
      </c>
      <c r="B117" s="61">
        <v>0.0</v>
      </c>
      <c r="C117" s="61">
        <v>290.0</v>
      </c>
      <c r="D117" s="57" t="s">
        <v>371</v>
      </c>
      <c r="E117" s="62" t="s">
        <v>372</v>
      </c>
      <c r="F117" s="58">
        <v>0.005857493951356818</v>
      </c>
    </row>
    <row r="118">
      <c r="A118" s="61">
        <v>1.514608753E9</v>
      </c>
      <c r="B118" s="61">
        <v>1.0</v>
      </c>
      <c r="C118" s="61">
        <v>3609.0</v>
      </c>
      <c r="D118" s="57" t="s">
        <v>374</v>
      </c>
      <c r="E118" s="62" t="s">
        <v>372</v>
      </c>
      <c r="F118" s="58">
        <v>0.005881027066076072</v>
      </c>
    </row>
    <row r="119">
      <c r="A119" s="61">
        <v>1.516711606E9</v>
      </c>
      <c r="B119" s="61">
        <v>1.0</v>
      </c>
      <c r="C119" s="61">
        <v>1482.0</v>
      </c>
      <c r="D119" s="57" t="s">
        <v>371</v>
      </c>
      <c r="E119" s="62" t="s">
        <v>372</v>
      </c>
      <c r="F119" s="58">
        <v>0.005882438065485052</v>
      </c>
    </row>
    <row r="120">
      <c r="A120" s="61">
        <v>1.516803522E9</v>
      </c>
      <c r="B120" s="61">
        <v>0.0</v>
      </c>
      <c r="C120" s="61">
        <v>56.0</v>
      </c>
      <c r="D120" s="57" t="s">
        <v>374</v>
      </c>
      <c r="E120" s="62" t="s">
        <v>372</v>
      </c>
      <c r="F120" s="58">
        <v>0.0058844106364830395</v>
      </c>
    </row>
    <row r="121">
      <c r="A121" s="61">
        <v>1.518978829E9</v>
      </c>
      <c r="B121" s="61">
        <v>1.0</v>
      </c>
      <c r="C121" s="61">
        <v>148.0</v>
      </c>
      <c r="D121" s="57" t="s">
        <v>374</v>
      </c>
      <c r="E121" s="62" t="s">
        <v>372</v>
      </c>
      <c r="F121" s="58">
        <v>0.005940331514226793</v>
      </c>
    </row>
    <row r="122">
      <c r="A122" s="61">
        <v>1.517873249E9</v>
      </c>
      <c r="B122" s="61">
        <v>1.0</v>
      </c>
      <c r="C122" s="61">
        <v>4094.0</v>
      </c>
      <c r="D122" s="57" t="s">
        <v>375</v>
      </c>
      <c r="E122" s="62" t="s">
        <v>372</v>
      </c>
      <c r="F122" s="58">
        <v>0.006022914540187996</v>
      </c>
    </row>
    <row r="123">
      <c r="A123" s="61">
        <v>1.513852606E9</v>
      </c>
      <c r="B123" s="61">
        <v>1.0</v>
      </c>
      <c r="C123" s="61">
        <v>556.0</v>
      </c>
      <c r="D123" s="57" t="s">
        <v>371</v>
      </c>
      <c r="E123" s="62" t="s">
        <v>372</v>
      </c>
      <c r="F123" s="58">
        <v>0.006072463246726056</v>
      </c>
    </row>
    <row r="124">
      <c r="A124" s="61">
        <v>1.514356216E9</v>
      </c>
      <c r="B124" s="61">
        <v>1.0</v>
      </c>
      <c r="C124" s="61">
        <v>1755.0</v>
      </c>
      <c r="D124" s="57" t="s">
        <v>371</v>
      </c>
      <c r="E124" s="62" t="s">
        <v>372</v>
      </c>
      <c r="F124" s="58">
        <v>0.006159230158189644</v>
      </c>
    </row>
    <row r="125">
      <c r="A125" s="61">
        <v>1.51752367E9</v>
      </c>
      <c r="B125" s="61">
        <v>0.0</v>
      </c>
      <c r="C125" s="61">
        <v>107.0</v>
      </c>
      <c r="D125" s="57" t="s">
        <v>371</v>
      </c>
      <c r="E125" s="62" t="s">
        <v>372</v>
      </c>
      <c r="F125" s="58">
        <v>0.006172762401823517</v>
      </c>
    </row>
    <row r="126">
      <c r="A126" s="61">
        <v>1.518380733E9</v>
      </c>
      <c r="B126" s="61">
        <v>1.0</v>
      </c>
      <c r="C126" s="61">
        <v>4160.0</v>
      </c>
      <c r="D126" s="57" t="s">
        <v>375</v>
      </c>
      <c r="E126" s="62" t="s">
        <v>372</v>
      </c>
      <c r="F126" s="58">
        <v>0.006281914251117571</v>
      </c>
    </row>
    <row r="127">
      <c r="A127" s="61">
        <v>1.514296595E9</v>
      </c>
      <c r="B127" s="61">
        <v>1.0</v>
      </c>
      <c r="C127" s="61">
        <v>3917.0</v>
      </c>
      <c r="D127" s="57" t="s">
        <v>371</v>
      </c>
      <c r="E127" s="62" t="s">
        <v>372</v>
      </c>
      <c r="F127" s="58">
        <v>0.006285916765096045</v>
      </c>
    </row>
    <row r="128">
      <c r="A128" s="61">
        <v>1.515227879E9</v>
      </c>
      <c r="B128" s="61">
        <v>1.0</v>
      </c>
      <c r="C128" s="61">
        <v>1861.0</v>
      </c>
      <c r="D128" s="57" t="s">
        <v>371</v>
      </c>
      <c r="E128" s="62" t="s">
        <v>372</v>
      </c>
      <c r="F128" s="58">
        <v>0.006313297313086386</v>
      </c>
    </row>
    <row r="129">
      <c r="A129" s="61">
        <v>1.519550403E9</v>
      </c>
      <c r="B129" s="61">
        <v>1.0</v>
      </c>
      <c r="C129" s="61">
        <v>1401.0</v>
      </c>
      <c r="D129" s="57" t="s">
        <v>375</v>
      </c>
      <c r="E129" s="62" t="s">
        <v>372</v>
      </c>
      <c r="F129" s="58">
        <v>0.006371178818442957</v>
      </c>
    </row>
    <row r="130">
      <c r="A130" s="61">
        <v>1.517210279E9</v>
      </c>
      <c r="B130" s="61">
        <v>1.0</v>
      </c>
      <c r="C130" s="61">
        <v>1413.0</v>
      </c>
      <c r="D130" s="57" t="s">
        <v>374</v>
      </c>
      <c r="E130" s="62" t="s">
        <v>372</v>
      </c>
      <c r="F130" s="58">
        <v>0.006398894266785193</v>
      </c>
    </row>
    <row r="131">
      <c r="A131" s="61">
        <v>1.515488367E9</v>
      </c>
      <c r="B131" s="61">
        <v>1.0</v>
      </c>
      <c r="C131" s="61">
        <v>3800.0</v>
      </c>
      <c r="D131" s="57" t="s">
        <v>374</v>
      </c>
      <c r="E131" s="62" t="s">
        <v>372</v>
      </c>
      <c r="F131" s="58">
        <v>0.0064319875391336545</v>
      </c>
    </row>
    <row r="132">
      <c r="A132" s="61">
        <v>1.517640345E9</v>
      </c>
      <c r="B132" s="61">
        <v>1.0</v>
      </c>
      <c r="C132" s="61">
        <v>201.0</v>
      </c>
      <c r="D132" s="57" t="s">
        <v>375</v>
      </c>
      <c r="E132" s="62" t="s">
        <v>372</v>
      </c>
      <c r="F132" s="58">
        <v>0.006459414233201066</v>
      </c>
    </row>
    <row r="133">
      <c r="A133" s="61">
        <v>1.512475891E9</v>
      </c>
      <c r="B133" s="61">
        <v>0.0</v>
      </c>
      <c r="C133" s="61">
        <v>2719.0</v>
      </c>
      <c r="D133" s="57" t="s">
        <v>371</v>
      </c>
      <c r="E133" s="62" t="s">
        <v>372</v>
      </c>
      <c r="F133" s="58">
        <v>0.006528586622035482</v>
      </c>
    </row>
    <row r="134">
      <c r="A134" s="61">
        <v>1.515062454E9</v>
      </c>
      <c r="B134" s="61">
        <v>1.0</v>
      </c>
      <c r="C134" s="61">
        <v>2447.0</v>
      </c>
      <c r="D134" s="57" t="s">
        <v>375</v>
      </c>
      <c r="E134" s="62" t="s">
        <v>372</v>
      </c>
      <c r="F134" s="58">
        <v>0.006538029057446826</v>
      </c>
    </row>
    <row r="135">
      <c r="A135" s="61">
        <v>1.512388129E9</v>
      </c>
      <c r="B135" s="61">
        <v>1.0</v>
      </c>
      <c r="C135" s="61">
        <v>341.0</v>
      </c>
      <c r="D135" s="57" t="s">
        <v>371</v>
      </c>
      <c r="E135" s="62" t="s">
        <v>372</v>
      </c>
      <c r="F135" s="58">
        <v>0.006572019249248662</v>
      </c>
    </row>
    <row r="136">
      <c r="A136" s="61">
        <v>1.515922342E9</v>
      </c>
      <c r="B136" s="61">
        <v>0.0</v>
      </c>
      <c r="C136" s="61">
        <v>945.0</v>
      </c>
      <c r="D136" s="57" t="s">
        <v>374</v>
      </c>
      <c r="E136" s="62" t="s">
        <v>372</v>
      </c>
      <c r="F136" s="58">
        <v>0.006595895661642204</v>
      </c>
    </row>
    <row r="137">
      <c r="A137" s="61">
        <v>1.518793452E9</v>
      </c>
      <c r="B137" s="61">
        <v>0.0</v>
      </c>
      <c r="C137" s="61">
        <v>1636.0</v>
      </c>
      <c r="D137" s="57" t="s">
        <v>371</v>
      </c>
      <c r="E137" s="62" t="s">
        <v>372</v>
      </c>
      <c r="F137" s="58">
        <v>0.006596823613885361</v>
      </c>
    </row>
    <row r="138">
      <c r="A138" s="61">
        <v>1.516402546E9</v>
      </c>
      <c r="B138" s="61">
        <v>1.0</v>
      </c>
      <c r="C138" s="61">
        <v>1703.0</v>
      </c>
      <c r="D138" s="57" t="s">
        <v>373</v>
      </c>
      <c r="E138" s="62" t="s">
        <v>372</v>
      </c>
      <c r="F138" s="58">
        <v>0.006603636550586156</v>
      </c>
    </row>
    <row r="139">
      <c r="A139" s="61">
        <v>1.511972625E9</v>
      </c>
      <c r="B139" s="61">
        <v>1.0</v>
      </c>
      <c r="C139" s="61">
        <v>2421.0</v>
      </c>
      <c r="D139" s="57" t="s">
        <v>371</v>
      </c>
      <c r="E139" s="62" t="s">
        <v>372</v>
      </c>
      <c r="F139" s="58">
        <v>0.006620431371807456</v>
      </c>
    </row>
    <row r="140">
      <c r="A140" s="61">
        <v>1.512638293E9</v>
      </c>
      <c r="B140" s="61">
        <v>1.0</v>
      </c>
      <c r="C140" s="61">
        <v>590.0</v>
      </c>
      <c r="D140" s="57" t="s">
        <v>373</v>
      </c>
      <c r="E140" s="62" t="s">
        <v>372</v>
      </c>
      <c r="F140" s="58">
        <v>0.006678312877164028</v>
      </c>
    </row>
    <row r="141">
      <c r="A141" s="61">
        <v>1.511753498E9</v>
      </c>
      <c r="B141" s="61">
        <v>1.0</v>
      </c>
      <c r="C141" s="61">
        <v>16.0</v>
      </c>
      <c r="D141" s="57" t="s">
        <v>371</v>
      </c>
      <c r="E141" s="62" t="s">
        <v>372</v>
      </c>
      <c r="F141" s="58">
        <v>0.0067667847862611374</v>
      </c>
    </row>
    <row r="142">
      <c r="A142" s="61">
        <v>1.512507622E9</v>
      </c>
      <c r="B142" s="61">
        <v>0.0</v>
      </c>
      <c r="C142" s="61">
        <v>874.0</v>
      </c>
      <c r="D142" s="57" t="s">
        <v>375</v>
      </c>
      <c r="E142" s="62" t="s">
        <v>372</v>
      </c>
      <c r="F142" s="58">
        <v>0.006782973373152035</v>
      </c>
    </row>
    <row r="143">
      <c r="A143" s="61">
        <v>1.512349848E9</v>
      </c>
      <c r="B143" s="61">
        <v>1.0</v>
      </c>
      <c r="C143" s="61">
        <v>4105.0</v>
      </c>
      <c r="D143" s="57" t="s">
        <v>371</v>
      </c>
      <c r="E143" s="62" t="s">
        <v>372</v>
      </c>
      <c r="F143" s="58">
        <v>0.00683710041198915</v>
      </c>
    </row>
    <row r="144">
      <c r="A144" s="61">
        <v>1.518132984E9</v>
      </c>
      <c r="B144" s="61">
        <v>1.0</v>
      </c>
      <c r="C144" s="61">
        <v>825.0</v>
      </c>
      <c r="D144" s="57" t="s">
        <v>374</v>
      </c>
      <c r="E144" s="62" t="s">
        <v>372</v>
      </c>
      <c r="F144" s="58">
        <v>0.00687875520582415</v>
      </c>
    </row>
    <row r="145">
      <c r="A145" s="61">
        <v>1.512541219E9</v>
      </c>
      <c r="B145" s="61">
        <v>1.0</v>
      </c>
      <c r="C145" s="61">
        <v>933.0</v>
      </c>
      <c r="D145" s="57" t="s">
        <v>374</v>
      </c>
      <c r="E145" s="62" t="s">
        <v>372</v>
      </c>
      <c r="F145" s="58">
        <v>0.006890409173668677</v>
      </c>
    </row>
    <row r="146">
      <c r="A146" s="61">
        <v>1.515769412E9</v>
      </c>
      <c r="B146" s="61">
        <v>0.0</v>
      </c>
      <c r="C146" s="61">
        <v>1539.0</v>
      </c>
      <c r="D146" s="57" t="s">
        <v>371</v>
      </c>
      <c r="E146" s="62" t="s">
        <v>372</v>
      </c>
      <c r="F146" s="58">
        <v>0.006925681379391757</v>
      </c>
    </row>
    <row r="147">
      <c r="A147" s="61">
        <v>1.518858402E9</v>
      </c>
      <c r="B147" s="61">
        <v>0.0</v>
      </c>
      <c r="C147" s="61">
        <v>505.0</v>
      </c>
      <c r="D147" s="57" t="s">
        <v>374</v>
      </c>
      <c r="E147" s="62" t="s">
        <v>372</v>
      </c>
      <c r="F147" s="58">
        <v>0.0070263928261190545</v>
      </c>
    </row>
    <row r="148">
      <c r="A148" s="61">
        <v>1.515573902E9</v>
      </c>
      <c r="B148" s="61">
        <v>0.0</v>
      </c>
      <c r="C148" s="61">
        <v>2135.0</v>
      </c>
      <c r="D148" s="57" t="s">
        <v>374</v>
      </c>
      <c r="E148" s="62" t="s">
        <v>372</v>
      </c>
      <c r="F148" s="58">
        <v>0.00705686910545833</v>
      </c>
    </row>
    <row r="149">
      <c r="A149" s="61">
        <v>1.518030778E9</v>
      </c>
      <c r="B149" s="61">
        <v>1.0</v>
      </c>
      <c r="C149" s="61">
        <v>1498.0</v>
      </c>
      <c r="D149" s="57" t="s">
        <v>371</v>
      </c>
      <c r="E149" s="62" t="s">
        <v>372</v>
      </c>
      <c r="F149" s="58">
        <v>0.00711194627869105</v>
      </c>
    </row>
    <row r="150">
      <c r="A150" s="61">
        <v>1.519719458E9</v>
      </c>
      <c r="B150" s="61">
        <v>1.0</v>
      </c>
      <c r="C150" s="61">
        <v>3521.0</v>
      </c>
      <c r="D150" s="57" t="s">
        <v>374</v>
      </c>
      <c r="E150" s="62" t="s">
        <v>372</v>
      </c>
      <c r="F150" s="58">
        <v>0.007140350327576317</v>
      </c>
    </row>
    <row r="151">
      <c r="A151" s="61">
        <v>1.518219013E9</v>
      </c>
      <c r="B151" s="61">
        <v>1.0</v>
      </c>
      <c r="C151" s="61">
        <v>3571.0</v>
      </c>
      <c r="D151" s="57" t="s">
        <v>371</v>
      </c>
      <c r="E151" s="62" t="s">
        <v>372</v>
      </c>
      <c r="F151" s="58">
        <v>0.00716368954825608</v>
      </c>
    </row>
    <row r="152">
      <c r="A152" s="61">
        <v>1.516537877E9</v>
      </c>
      <c r="B152" s="61">
        <v>1.0</v>
      </c>
      <c r="C152" s="61">
        <v>1074.0</v>
      </c>
      <c r="D152" s="57" t="s">
        <v>374</v>
      </c>
      <c r="E152" s="62" t="s">
        <v>372</v>
      </c>
      <c r="F152" s="58">
        <v>0.007170635971513684</v>
      </c>
    </row>
    <row r="153">
      <c r="A153" s="61">
        <v>1.511371907E9</v>
      </c>
      <c r="B153" s="61">
        <v>1.0</v>
      </c>
      <c r="C153" s="61">
        <v>1076.0</v>
      </c>
      <c r="D153" s="57" t="s">
        <v>375</v>
      </c>
      <c r="E153" s="62" t="s">
        <v>372</v>
      </c>
      <c r="F153" s="58">
        <v>0.007206092583975976</v>
      </c>
    </row>
    <row r="154">
      <c r="A154" s="61">
        <v>1.518913228E9</v>
      </c>
      <c r="B154" s="61">
        <v>1.0</v>
      </c>
      <c r="C154" s="61">
        <v>548.0</v>
      </c>
      <c r="D154" s="57" t="s">
        <v>374</v>
      </c>
      <c r="E154" s="62" t="s">
        <v>372</v>
      </c>
      <c r="F154" s="58">
        <v>0.00726459099034471</v>
      </c>
    </row>
    <row r="155">
      <c r="A155" s="61">
        <v>1.514781213E9</v>
      </c>
      <c r="B155" s="61">
        <v>1.0</v>
      </c>
      <c r="C155" s="61">
        <v>1668.0</v>
      </c>
      <c r="D155" s="57" t="s">
        <v>375</v>
      </c>
      <c r="E155" s="62" t="s">
        <v>372</v>
      </c>
      <c r="F155" s="58">
        <v>0.007312463525730006</v>
      </c>
    </row>
    <row r="156">
      <c r="A156" s="61">
        <v>1.518104213E9</v>
      </c>
      <c r="B156" s="61">
        <v>1.0</v>
      </c>
      <c r="C156" s="61">
        <v>1015.0</v>
      </c>
      <c r="D156" s="57" t="s">
        <v>373</v>
      </c>
      <c r="E156" s="62" t="s">
        <v>372</v>
      </c>
      <c r="F156" s="58">
        <v>0.0073135275323260585</v>
      </c>
    </row>
    <row r="157">
      <c r="A157" s="61">
        <v>1.512621202E9</v>
      </c>
      <c r="B157" s="61">
        <v>0.0</v>
      </c>
      <c r="C157" s="61">
        <v>493.0</v>
      </c>
      <c r="D157" s="57" t="s">
        <v>375</v>
      </c>
      <c r="E157" s="62" t="s">
        <v>372</v>
      </c>
      <c r="F157" s="58">
        <v>0.007325148791825997</v>
      </c>
    </row>
    <row r="158">
      <c r="A158" s="61">
        <v>1.514157937E9</v>
      </c>
      <c r="B158" s="61">
        <v>1.0</v>
      </c>
      <c r="C158" s="61">
        <v>786.0</v>
      </c>
      <c r="D158" s="57" t="s">
        <v>371</v>
      </c>
      <c r="E158" s="62" t="s">
        <v>372</v>
      </c>
      <c r="F158" s="58">
        <v>0.007357469167238118</v>
      </c>
    </row>
    <row r="159">
      <c r="A159" s="61">
        <v>1.514898048E9</v>
      </c>
      <c r="B159" s="61">
        <v>1.0</v>
      </c>
      <c r="C159" s="61">
        <v>1468.0</v>
      </c>
      <c r="D159" s="57" t="s">
        <v>371</v>
      </c>
      <c r="E159" s="62" t="s">
        <v>372</v>
      </c>
      <c r="F159" s="58">
        <v>0.007368192529017881</v>
      </c>
    </row>
    <row r="160">
      <c r="A160" s="61">
        <v>1.515446825E9</v>
      </c>
      <c r="B160" s="61">
        <v>1.0</v>
      </c>
      <c r="C160" s="61">
        <v>302.0</v>
      </c>
      <c r="D160" s="57" t="s">
        <v>371</v>
      </c>
      <c r="E160" s="62" t="s">
        <v>372</v>
      </c>
      <c r="F160" s="58">
        <v>0.007395944747847993</v>
      </c>
    </row>
    <row r="161">
      <c r="A161" s="61">
        <v>1.519665253E9</v>
      </c>
      <c r="B161" s="61">
        <v>1.0</v>
      </c>
      <c r="C161" s="61">
        <v>2660.0</v>
      </c>
      <c r="D161" s="57" t="s">
        <v>375</v>
      </c>
      <c r="E161" s="62" t="s">
        <v>372</v>
      </c>
      <c r="F161" s="58">
        <v>0.007445639799544712</v>
      </c>
    </row>
    <row r="162">
      <c r="A162" s="61">
        <v>1.518248247E9</v>
      </c>
      <c r="B162" s="61">
        <v>1.0</v>
      </c>
      <c r="C162" s="61">
        <v>788.0</v>
      </c>
      <c r="D162" s="57" t="s">
        <v>375</v>
      </c>
      <c r="E162" s="62" t="s">
        <v>372</v>
      </c>
      <c r="F162" s="58">
        <v>0.007473388323236185</v>
      </c>
    </row>
    <row r="163">
      <c r="A163" s="61">
        <v>1.513296244E9</v>
      </c>
      <c r="B163" s="61">
        <v>1.0</v>
      </c>
      <c r="C163" s="61">
        <v>271.0</v>
      </c>
      <c r="D163" s="57" t="s">
        <v>371</v>
      </c>
      <c r="E163" s="62" t="s">
        <v>372</v>
      </c>
      <c r="F163" s="58">
        <v>0.00748463928901455</v>
      </c>
    </row>
    <row r="164">
      <c r="A164" s="61">
        <v>1.518983026E9</v>
      </c>
      <c r="B164" s="61">
        <v>1.0</v>
      </c>
      <c r="C164" s="61">
        <v>3436.0</v>
      </c>
      <c r="D164" s="57" t="s">
        <v>374</v>
      </c>
      <c r="E164" s="62" t="s">
        <v>372</v>
      </c>
      <c r="F164" s="58">
        <v>0.007519149226833499</v>
      </c>
    </row>
    <row r="165">
      <c r="A165" s="61">
        <v>1.511536474E9</v>
      </c>
      <c r="B165" s="61">
        <v>1.0</v>
      </c>
      <c r="C165" s="61">
        <v>2022.0</v>
      </c>
      <c r="D165" s="57" t="s">
        <v>375</v>
      </c>
      <c r="E165" s="62" t="s">
        <v>372</v>
      </c>
      <c r="F165" s="58">
        <v>0.007545549938520635</v>
      </c>
    </row>
    <row r="166">
      <c r="A166" s="61">
        <v>1.514760149E9</v>
      </c>
      <c r="B166" s="61">
        <v>1.0</v>
      </c>
      <c r="C166" s="61">
        <v>3262.0</v>
      </c>
      <c r="D166" s="57" t="s">
        <v>375</v>
      </c>
      <c r="E166" s="62" t="s">
        <v>372</v>
      </c>
      <c r="F166" s="58">
        <v>0.007548016122666423</v>
      </c>
    </row>
    <row r="167">
      <c r="A167" s="61">
        <v>1.51403014E9</v>
      </c>
      <c r="B167" s="61">
        <v>0.0</v>
      </c>
      <c r="C167" s="61">
        <v>2893.0</v>
      </c>
      <c r="D167" s="57" t="s">
        <v>373</v>
      </c>
      <c r="E167" s="62" t="s">
        <v>372</v>
      </c>
      <c r="F167" s="58">
        <v>0.007556326326092155</v>
      </c>
    </row>
    <row r="168">
      <c r="A168" s="61">
        <v>1.517469557E9</v>
      </c>
      <c r="B168" s="61">
        <v>1.0</v>
      </c>
      <c r="C168" s="61">
        <v>2732.0</v>
      </c>
      <c r="D168" s="57" t="s">
        <v>375</v>
      </c>
      <c r="E168" s="62" t="s">
        <v>372</v>
      </c>
      <c r="F168" s="58">
        <v>0.007661244833130243</v>
      </c>
    </row>
    <row r="169">
      <c r="A169" s="61">
        <v>1.512219712E9</v>
      </c>
      <c r="B169" s="61">
        <v>0.0</v>
      </c>
      <c r="C169" s="61">
        <v>1945.0</v>
      </c>
      <c r="D169" s="57" t="s">
        <v>371</v>
      </c>
      <c r="E169" s="62" t="s">
        <v>372</v>
      </c>
      <c r="F169" s="58">
        <v>0.007687860694781223</v>
      </c>
    </row>
    <row r="170">
      <c r="A170" s="61">
        <v>1.517487315E9</v>
      </c>
      <c r="B170" s="61">
        <v>1.0</v>
      </c>
      <c r="C170" s="61">
        <v>1853.0</v>
      </c>
      <c r="D170" s="57" t="s">
        <v>373</v>
      </c>
      <c r="E170" s="62" t="s">
        <v>372</v>
      </c>
      <c r="F170" s="58">
        <v>0.0076903185446548505</v>
      </c>
    </row>
    <row r="171">
      <c r="A171" s="61">
        <v>1.519938389E9</v>
      </c>
      <c r="B171" s="61">
        <v>1.0</v>
      </c>
      <c r="C171" s="61">
        <v>1647.0</v>
      </c>
      <c r="D171" s="57" t="s">
        <v>374</v>
      </c>
      <c r="E171" s="62" t="s">
        <v>372</v>
      </c>
      <c r="F171" s="58">
        <v>0.007703898788059549</v>
      </c>
    </row>
    <row r="172">
      <c r="A172" s="61">
        <v>1.511821894E9</v>
      </c>
      <c r="B172" s="61">
        <v>1.0</v>
      </c>
      <c r="C172" s="61">
        <v>451.0</v>
      </c>
      <c r="D172" s="57" t="s">
        <v>371</v>
      </c>
      <c r="E172" s="62" t="s">
        <v>372</v>
      </c>
      <c r="F172" s="58">
        <v>0.007751602859183859</v>
      </c>
    </row>
    <row r="173">
      <c r="A173" s="61">
        <v>1.518678947E9</v>
      </c>
      <c r="B173" s="61">
        <v>1.0</v>
      </c>
      <c r="C173" s="61">
        <v>890.0</v>
      </c>
      <c r="D173" s="57" t="s">
        <v>371</v>
      </c>
      <c r="E173" s="62" t="s">
        <v>372</v>
      </c>
      <c r="F173" s="58">
        <v>0.0077827810619948146</v>
      </c>
    </row>
    <row r="174">
      <c r="A174" s="61">
        <v>1.518869649E9</v>
      </c>
      <c r="B174" s="61">
        <v>1.0</v>
      </c>
      <c r="C174" s="61">
        <v>1363.0</v>
      </c>
      <c r="D174" s="57" t="s">
        <v>374</v>
      </c>
      <c r="E174" s="62" t="s">
        <v>372</v>
      </c>
      <c r="F174" s="58">
        <v>0.007835776643573378</v>
      </c>
    </row>
    <row r="175">
      <c r="A175" s="61">
        <v>1.511498774E9</v>
      </c>
      <c r="B175" s="61">
        <v>1.0</v>
      </c>
      <c r="C175" s="61">
        <v>737.0</v>
      </c>
      <c r="D175" s="57" t="s">
        <v>375</v>
      </c>
      <c r="E175" s="62" t="s">
        <v>372</v>
      </c>
      <c r="F175" s="58">
        <v>0.00796473741968029</v>
      </c>
    </row>
    <row r="176">
      <c r="A176" s="61">
        <v>1.511978349E9</v>
      </c>
      <c r="B176" s="61">
        <v>1.0</v>
      </c>
      <c r="C176" s="61">
        <v>4093.0</v>
      </c>
      <c r="D176" s="57" t="s">
        <v>374</v>
      </c>
      <c r="E176" s="62" t="s">
        <v>372</v>
      </c>
      <c r="F176" s="58">
        <v>0.007965890924404473</v>
      </c>
    </row>
    <row r="177">
      <c r="A177" s="61">
        <v>1.515073554E9</v>
      </c>
      <c r="B177" s="61">
        <v>1.0</v>
      </c>
      <c r="C177" s="61">
        <v>876.0</v>
      </c>
      <c r="D177" s="57" t="s">
        <v>375</v>
      </c>
      <c r="E177" s="62" t="s">
        <v>372</v>
      </c>
      <c r="F177" s="58">
        <v>0.00797148734373776</v>
      </c>
    </row>
    <row r="178">
      <c r="A178" s="61">
        <v>1.512178781E9</v>
      </c>
      <c r="B178" s="61">
        <v>0.0</v>
      </c>
      <c r="C178" s="61">
        <v>4287.0</v>
      </c>
      <c r="D178" s="57" t="s">
        <v>374</v>
      </c>
      <c r="E178" s="62" t="s">
        <v>372</v>
      </c>
      <c r="F178" s="58">
        <v>0.007980387538153999</v>
      </c>
    </row>
    <row r="179">
      <c r="A179" s="61">
        <v>1.512481807E9</v>
      </c>
      <c r="B179" s="61">
        <v>1.0</v>
      </c>
      <c r="C179" s="61">
        <v>1391.0</v>
      </c>
      <c r="D179" s="57" t="s">
        <v>375</v>
      </c>
      <c r="E179" s="62" t="s">
        <v>372</v>
      </c>
      <c r="F179" s="58">
        <v>0.008023127918346473</v>
      </c>
    </row>
    <row r="180">
      <c r="A180" s="61">
        <v>1.516836718E9</v>
      </c>
      <c r="B180" s="61">
        <v>1.0</v>
      </c>
      <c r="C180" s="61">
        <v>3831.0</v>
      </c>
      <c r="D180" s="57" t="s">
        <v>375</v>
      </c>
      <c r="E180" s="62" t="s">
        <v>372</v>
      </c>
      <c r="F180" s="58">
        <v>0.008039315002018932</v>
      </c>
    </row>
    <row r="181">
      <c r="A181" s="61">
        <v>1.51438247E9</v>
      </c>
      <c r="B181" s="61">
        <v>0.0</v>
      </c>
      <c r="C181" s="61">
        <v>2593.0</v>
      </c>
      <c r="D181" s="57" t="s">
        <v>373</v>
      </c>
      <c r="E181" s="62" t="s">
        <v>372</v>
      </c>
      <c r="F181" s="58">
        <v>0.00810660914046446</v>
      </c>
    </row>
    <row r="182">
      <c r="A182" s="61">
        <v>1.513867408E9</v>
      </c>
      <c r="B182" s="61">
        <v>1.0</v>
      </c>
      <c r="C182" s="61">
        <v>543.0</v>
      </c>
      <c r="D182" s="57" t="s">
        <v>374</v>
      </c>
      <c r="E182" s="62" t="s">
        <v>372</v>
      </c>
      <c r="F182" s="58">
        <v>0.008109402344005145</v>
      </c>
    </row>
    <row r="183">
      <c r="A183" s="61">
        <v>1.51671545E9</v>
      </c>
      <c r="B183" s="61">
        <v>0.0</v>
      </c>
      <c r="C183" s="61">
        <v>3193.0</v>
      </c>
      <c r="D183" s="57" t="s">
        <v>371</v>
      </c>
      <c r="E183" s="62" t="s">
        <v>372</v>
      </c>
      <c r="F183" s="58">
        <v>0.008148263934299571</v>
      </c>
    </row>
    <row r="184">
      <c r="A184" s="61">
        <v>1.518060871E9</v>
      </c>
      <c r="B184" s="61">
        <v>0.0</v>
      </c>
      <c r="C184" s="61">
        <v>1157.0</v>
      </c>
      <c r="D184" s="57" t="s">
        <v>371</v>
      </c>
      <c r="E184" s="62" t="s">
        <v>372</v>
      </c>
      <c r="F184" s="58">
        <v>0.008206519279440383</v>
      </c>
    </row>
    <row r="185">
      <c r="A185" s="61">
        <v>1.517690096E9</v>
      </c>
      <c r="B185" s="61">
        <v>1.0</v>
      </c>
      <c r="C185" s="61">
        <v>1609.0</v>
      </c>
      <c r="D185" s="57" t="s">
        <v>371</v>
      </c>
      <c r="E185" s="62" t="s">
        <v>372</v>
      </c>
      <c r="F185" s="58">
        <v>0.008241975891902675</v>
      </c>
    </row>
    <row r="186">
      <c r="A186" s="61">
        <v>1.518182871E9</v>
      </c>
      <c r="B186" s="61">
        <v>0.0</v>
      </c>
      <c r="C186" s="61">
        <v>3484.0</v>
      </c>
      <c r="D186" s="57" t="s">
        <v>371</v>
      </c>
      <c r="E186" s="62" t="s">
        <v>372</v>
      </c>
      <c r="F186" s="58">
        <v>0.00824214512230459</v>
      </c>
    </row>
    <row r="187">
      <c r="A187" s="61">
        <v>1.516805061E9</v>
      </c>
      <c r="B187" s="61">
        <v>0.0</v>
      </c>
      <c r="C187" s="61">
        <v>2515.0</v>
      </c>
      <c r="D187" s="57" t="s">
        <v>371</v>
      </c>
      <c r="E187" s="62" t="s">
        <v>372</v>
      </c>
      <c r="F187" s="58">
        <v>0.00845765667305809</v>
      </c>
    </row>
    <row r="188">
      <c r="A188" s="61">
        <v>1.51356639E9</v>
      </c>
      <c r="B188" s="61">
        <v>0.0</v>
      </c>
      <c r="C188" s="61">
        <v>844.0</v>
      </c>
      <c r="D188" s="57" t="s">
        <v>374</v>
      </c>
      <c r="E188" s="62" t="s">
        <v>372</v>
      </c>
      <c r="F188" s="58">
        <v>0.008542615320744629</v>
      </c>
    </row>
    <row r="189">
      <c r="A189" s="61">
        <v>1.51275064E9</v>
      </c>
      <c r="B189" s="61">
        <v>0.0</v>
      </c>
      <c r="C189" s="61">
        <v>1504.0</v>
      </c>
      <c r="D189" s="57" t="s">
        <v>374</v>
      </c>
      <c r="E189" s="62" t="s">
        <v>372</v>
      </c>
      <c r="F189" s="58">
        <v>0.0086276352280803</v>
      </c>
    </row>
    <row r="190">
      <c r="A190" s="61">
        <v>1.517571002E9</v>
      </c>
      <c r="B190" s="61">
        <v>0.0</v>
      </c>
      <c r="C190" s="61">
        <v>640.0</v>
      </c>
      <c r="D190" s="57" t="s">
        <v>374</v>
      </c>
      <c r="E190" s="62" t="s">
        <v>372</v>
      </c>
      <c r="F190" s="58">
        <v>0.008712341352924202</v>
      </c>
    </row>
    <row r="191">
      <c r="A191" s="61">
        <v>1.516834199E9</v>
      </c>
      <c r="B191" s="61">
        <v>1.0</v>
      </c>
      <c r="C191" s="61">
        <v>4004.0</v>
      </c>
      <c r="D191" s="57" t="s">
        <v>371</v>
      </c>
      <c r="E191" s="62" t="s">
        <v>372</v>
      </c>
      <c r="F191" s="58">
        <v>0.008713251093329766</v>
      </c>
    </row>
    <row r="192">
      <c r="A192" s="61">
        <v>1.514680939E9</v>
      </c>
      <c r="B192" s="61">
        <v>1.0</v>
      </c>
      <c r="C192" s="61">
        <v>1667.0</v>
      </c>
      <c r="D192" s="57" t="s">
        <v>375</v>
      </c>
      <c r="E192" s="62" t="s">
        <v>372</v>
      </c>
      <c r="F192" s="58">
        <v>0.008739782948152808</v>
      </c>
    </row>
    <row r="193">
      <c r="A193" s="61">
        <v>1.514243097E9</v>
      </c>
      <c r="B193" s="61">
        <v>1.0</v>
      </c>
      <c r="C193" s="61">
        <v>328.0</v>
      </c>
      <c r="D193" s="57" t="s">
        <v>375</v>
      </c>
      <c r="E193" s="62" t="s">
        <v>372</v>
      </c>
      <c r="F193" s="58">
        <v>0.008840742192563589</v>
      </c>
    </row>
    <row r="194">
      <c r="A194" s="61">
        <v>1.512239716E9</v>
      </c>
      <c r="B194" s="61">
        <v>1.0</v>
      </c>
      <c r="C194" s="61">
        <v>909.0</v>
      </c>
      <c r="D194" s="57" t="s">
        <v>373</v>
      </c>
      <c r="E194" s="62" t="s">
        <v>372</v>
      </c>
      <c r="F194" s="58">
        <v>0.00884536767246713</v>
      </c>
    </row>
    <row r="195">
      <c r="A195" s="61">
        <v>1.518506674E9</v>
      </c>
      <c r="B195" s="61">
        <v>1.0</v>
      </c>
      <c r="C195" s="61">
        <v>101.0</v>
      </c>
      <c r="D195" s="57" t="s">
        <v>374</v>
      </c>
      <c r="E195" s="62" t="s">
        <v>372</v>
      </c>
      <c r="F195" s="58">
        <v>0.00892893618640389</v>
      </c>
    </row>
    <row r="196">
      <c r="A196" s="61">
        <v>1.512882875E9</v>
      </c>
      <c r="B196" s="61">
        <v>1.0</v>
      </c>
      <c r="C196" s="61">
        <v>3529.0</v>
      </c>
      <c r="D196" s="57" t="s">
        <v>373</v>
      </c>
      <c r="E196" s="62" t="s">
        <v>372</v>
      </c>
      <c r="F196" s="58">
        <v>0.008980546832589975</v>
      </c>
    </row>
    <row r="197">
      <c r="A197" s="61">
        <v>1.519085108E9</v>
      </c>
      <c r="B197" s="61">
        <v>1.0</v>
      </c>
      <c r="C197" s="61">
        <v>1660.0</v>
      </c>
      <c r="D197" s="57" t="s">
        <v>374</v>
      </c>
      <c r="E197" s="62" t="s">
        <v>372</v>
      </c>
      <c r="F197" s="58">
        <v>0.009097905140450169</v>
      </c>
    </row>
    <row r="198">
      <c r="A198" s="61">
        <v>1.51506486E9</v>
      </c>
      <c r="B198" s="61">
        <v>0.0</v>
      </c>
      <c r="C198" s="61">
        <v>234.0</v>
      </c>
      <c r="D198" s="57" t="s">
        <v>371</v>
      </c>
      <c r="E198" s="62" t="s">
        <v>372</v>
      </c>
      <c r="F198" s="58">
        <v>0.009170578580719901</v>
      </c>
    </row>
    <row r="199">
      <c r="A199" s="61">
        <v>1.517429543E9</v>
      </c>
      <c r="B199" s="61">
        <v>1.0</v>
      </c>
      <c r="C199" s="61">
        <v>2418.0</v>
      </c>
      <c r="D199" s="57" t="s">
        <v>371</v>
      </c>
      <c r="E199" s="62" t="s">
        <v>372</v>
      </c>
      <c r="F199" s="58">
        <v>0.009202131022166493</v>
      </c>
    </row>
    <row r="200">
      <c r="A200" s="61">
        <v>1.519311791E9</v>
      </c>
      <c r="B200" s="61">
        <v>0.0</v>
      </c>
      <c r="C200" s="61">
        <v>1904.0</v>
      </c>
      <c r="D200" s="57" t="s">
        <v>374</v>
      </c>
      <c r="E200" s="62" t="s">
        <v>372</v>
      </c>
      <c r="F200" s="58">
        <v>0.009213870528835821</v>
      </c>
    </row>
    <row r="201">
      <c r="A201" s="61">
        <v>1.519656435E9</v>
      </c>
      <c r="B201" s="61">
        <v>1.0</v>
      </c>
      <c r="C201" s="61">
        <v>3112.0</v>
      </c>
      <c r="D201" s="57" t="s">
        <v>375</v>
      </c>
      <c r="E201" s="62" t="s">
        <v>372</v>
      </c>
      <c r="F201" s="58">
        <v>0.009252300565759541</v>
      </c>
    </row>
    <row r="202">
      <c r="A202" s="61">
        <v>1.519271661E9</v>
      </c>
      <c r="B202" s="61">
        <v>0.0</v>
      </c>
      <c r="C202" s="61">
        <v>491.0</v>
      </c>
      <c r="D202" s="57" t="s">
        <v>371</v>
      </c>
      <c r="E202" s="62" t="s">
        <v>372</v>
      </c>
      <c r="F202" s="58">
        <v>0.00931664287389422</v>
      </c>
    </row>
    <row r="203">
      <c r="A203" s="61">
        <v>1.514382703E9</v>
      </c>
      <c r="B203" s="61">
        <v>1.0</v>
      </c>
      <c r="C203" s="61">
        <v>906.0</v>
      </c>
      <c r="D203" s="57" t="s">
        <v>375</v>
      </c>
      <c r="E203" s="62" t="s">
        <v>372</v>
      </c>
      <c r="F203" s="58">
        <v>0.009432865748378316</v>
      </c>
    </row>
    <row r="204">
      <c r="A204" s="61">
        <v>1.517021714E9</v>
      </c>
      <c r="B204" s="61">
        <v>1.0</v>
      </c>
      <c r="C204" s="61">
        <v>2504.0</v>
      </c>
      <c r="D204" s="57" t="s">
        <v>373</v>
      </c>
      <c r="E204" s="62" t="s">
        <v>372</v>
      </c>
      <c r="F204" s="58">
        <v>0.009490732352573694</v>
      </c>
    </row>
    <row r="205">
      <c r="A205" s="61">
        <v>1.513995248E9</v>
      </c>
      <c r="B205" s="61">
        <v>1.0</v>
      </c>
      <c r="C205" s="61">
        <v>3492.0</v>
      </c>
      <c r="D205" s="57" t="s">
        <v>374</v>
      </c>
      <c r="E205" s="62" t="s">
        <v>372</v>
      </c>
      <c r="F205" s="58">
        <v>0.009536634600709415</v>
      </c>
    </row>
    <row r="206">
      <c r="A206" s="61">
        <v>1.512985532E9</v>
      </c>
      <c r="B206" s="61">
        <v>0.0</v>
      </c>
      <c r="C206" s="61">
        <v>2082.0</v>
      </c>
      <c r="D206" s="57" t="s">
        <v>374</v>
      </c>
      <c r="E206" s="62" t="s">
        <v>372</v>
      </c>
      <c r="F206" s="58">
        <v>0.009601592117487234</v>
      </c>
    </row>
    <row r="207">
      <c r="A207" s="61">
        <v>1.517231375E9</v>
      </c>
      <c r="B207" s="61">
        <v>1.0</v>
      </c>
      <c r="C207" s="61">
        <v>2313.0</v>
      </c>
      <c r="D207" s="57" t="s">
        <v>375</v>
      </c>
      <c r="E207" s="62" t="s">
        <v>372</v>
      </c>
      <c r="F207" s="58">
        <v>0.009648470781963847</v>
      </c>
    </row>
    <row r="208">
      <c r="A208" s="61">
        <v>1.512978165E9</v>
      </c>
      <c r="B208" s="61">
        <v>1.0</v>
      </c>
      <c r="C208" s="61">
        <v>4205.0</v>
      </c>
      <c r="D208" s="57" t="s">
        <v>375</v>
      </c>
      <c r="E208" s="62" t="s">
        <v>372</v>
      </c>
      <c r="F208" s="58">
        <v>0.009689086333540153</v>
      </c>
    </row>
    <row r="209">
      <c r="A209" s="61">
        <v>1.516865004E9</v>
      </c>
      <c r="B209" s="61">
        <v>1.0</v>
      </c>
      <c r="C209" s="61">
        <v>2895.0</v>
      </c>
      <c r="D209" s="57" t="s">
        <v>371</v>
      </c>
      <c r="E209" s="62" t="s">
        <v>372</v>
      </c>
      <c r="F209" s="58">
        <v>0.009857384545980508</v>
      </c>
    </row>
    <row r="210">
      <c r="A210" s="61">
        <v>1.518672315E9</v>
      </c>
      <c r="B210" s="61">
        <v>1.0</v>
      </c>
      <c r="C210" s="61">
        <v>4365.0</v>
      </c>
      <c r="D210" s="57" t="s">
        <v>371</v>
      </c>
      <c r="E210" s="62" t="s">
        <v>372</v>
      </c>
      <c r="F210" s="58">
        <v>0.009968229409732965</v>
      </c>
    </row>
    <row r="211">
      <c r="A211" s="61">
        <v>1.514636101E9</v>
      </c>
      <c r="B211" s="61">
        <v>0.0</v>
      </c>
      <c r="C211" s="61">
        <v>901.0</v>
      </c>
      <c r="D211" s="57" t="s">
        <v>375</v>
      </c>
      <c r="E211" s="62" t="s">
        <v>372</v>
      </c>
      <c r="F211" s="58">
        <v>0.009983916183890607</v>
      </c>
    </row>
    <row r="212">
      <c r="A212" s="61">
        <v>1.513486755E9</v>
      </c>
      <c r="B212" s="61">
        <v>1.0</v>
      </c>
      <c r="C212" s="61">
        <v>3482.0</v>
      </c>
      <c r="D212" s="57" t="s">
        <v>374</v>
      </c>
      <c r="E212" s="62" t="s">
        <v>372</v>
      </c>
      <c r="F212" s="58">
        <v>0.010132945719707576</v>
      </c>
    </row>
    <row r="213">
      <c r="A213" s="61">
        <v>1.518400538E9</v>
      </c>
      <c r="B213" s="61">
        <v>1.0</v>
      </c>
      <c r="C213" s="61">
        <v>1432.0</v>
      </c>
      <c r="D213" s="57" t="s">
        <v>371</v>
      </c>
      <c r="E213" s="62" t="s">
        <v>372</v>
      </c>
      <c r="F213" s="58">
        <v>0.010142318888412438</v>
      </c>
    </row>
    <row r="214">
      <c r="A214" s="61">
        <v>1.513321769E9</v>
      </c>
      <c r="B214" s="61">
        <v>1.0</v>
      </c>
      <c r="C214" s="61">
        <v>3095.0</v>
      </c>
      <c r="D214" s="57" t="s">
        <v>375</v>
      </c>
      <c r="E214" s="62" t="s">
        <v>372</v>
      </c>
      <c r="F214" s="58">
        <v>0.01020746938401318</v>
      </c>
    </row>
    <row r="215">
      <c r="A215" s="61">
        <v>1.518892927E9</v>
      </c>
      <c r="B215" s="61">
        <v>1.0</v>
      </c>
      <c r="C215" s="61">
        <v>2094.0</v>
      </c>
      <c r="D215" s="57" t="s">
        <v>371</v>
      </c>
      <c r="E215" s="62" t="s">
        <v>372</v>
      </c>
      <c r="F215" s="58">
        <v>0.010245091233470727</v>
      </c>
    </row>
    <row r="216">
      <c r="A216" s="61">
        <v>1.517470487E9</v>
      </c>
      <c r="B216" s="61">
        <v>1.0</v>
      </c>
      <c r="C216" s="61">
        <v>1375.0</v>
      </c>
      <c r="D216" s="57" t="s">
        <v>373</v>
      </c>
      <c r="E216" s="62" t="s">
        <v>372</v>
      </c>
      <c r="F216" s="58">
        <v>0.01026714718678623</v>
      </c>
    </row>
    <row r="217">
      <c r="A217" s="61">
        <v>1.514933389E9</v>
      </c>
      <c r="B217" s="61">
        <v>1.0</v>
      </c>
      <c r="C217" s="61">
        <v>1963.0</v>
      </c>
      <c r="D217" s="57" t="s">
        <v>374</v>
      </c>
      <c r="E217" s="62" t="s">
        <v>372</v>
      </c>
      <c r="F217" s="58">
        <v>0.010301750068096305</v>
      </c>
    </row>
    <row r="218">
      <c r="A218" s="61">
        <v>1.512548122E9</v>
      </c>
      <c r="B218" s="61">
        <v>0.0</v>
      </c>
      <c r="C218" s="61">
        <v>288.0</v>
      </c>
      <c r="D218" s="57" t="s">
        <v>373</v>
      </c>
      <c r="E218" s="62" t="s">
        <v>372</v>
      </c>
      <c r="F218" s="58">
        <v>0.0103042013510809</v>
      </c>
    </row>
    <row r="219">
      <c r="A219" s="61">
        <v>1.511741455E9</v>
      </c>
      <c r="B219" s="61">
        <v>1.0</v>
      </c>
      <c r="C219" s="61">
        <v>377.0</v>
      </c>
      <c r="D219" s="57" t="s">
        <v>371</v>
      </c>
      <c r="E219" s="62" t="s">
        <v>372</v>
      </c>
      <c r="F219" s="58">
        <v>0.010465182720441724</v>
      </c>
    </row>
    <row r="220">
      <c r="A220" s="61">
        <v>1.515832085E9</v>
      </c>
      <c r="B220" s="61">
        <v>1.0</v>
      </c>
      <c r="C220" s="61">
        <v>1566.0</v>
      </c>
      <c r="D220" s="57" t="s">
        <v>373</v>
      </c>
      <c r="E220" s="62" t="s">
        <v>372</v>
      </c>
      <c r="F220" s="58">
        <v>0.01047453625152972</v>
      </c>
    </row>
    <row r="221">
      <c r="A221" s="61">
        <v>1.514030156E9</v>
      </c>
      <c r="B221" s="61">
        <v>1.0</v>
      </c>
      <c r="C221" s="61">
        <v>1764.0</v>
      </c>
      <c r="D221" s="57" t="s">
        <v>374</v>
      </c>
      <c r="E221" s="62" t="s">
        <v>372</v>
      </c>
      <c r="F221" s="58">
        <v>0.010530025575902657</v>
      </c>
    </row>
    <row r="222">
      <c r="A222" s="61">
        <v>1.513859833E9</v>
      </c>
      <c r="B222" s="61">
        <v>1.0</v>
      </c>
      <c r="C222" s="61">
        <v>1568.0</v>
      </c>
      <c r="D222" s="57" t="s">
        <v>371</v>
      </c>
      <c r="E222" s="62" t="s">
        <v>372</v>
      </c>
      <c r="F222" s="58">
        <v>0.010613594089839529</v>
      </c>
    </row>
    <row r="223">
      <c r="A223" s="61">
        <v>1.515662639E9</v>
      </c>
      <c r="B223" s="61">
        <v>1.0</v>
      </c>
      <c r="C223" s="61">
        <v>97.0</v>
      </c>
      <c r="D223" s="57" t="s">
        <v>375</v>
      </c>
      <c r="E223" s="62" t="s">
        <v>372</v>
      </c>
      <c r="F223" s="58">
        <v>0.01062608384358843</v>
      </c>
    </row>
    <row r="224">
      <c r="A224" s="61">
        <v>1.518537287E9</v>
      </c>
      <c r="B224" s="61">
        <v>1.0</v>
      </c>
      <c r="C224" s="61">
        <v>1561.0</v>
      </c>
      <c r="D224" s="57" t="s">
        <v>374</v>
      </c>
      <c r="E224" s="62" t="s">
        <v>372</v>
      </c>
      <c r="F224" s="58">
        <v>0.010639252561504331</v>
      </c>
    </row>
    <row r="225">
      <c r="A225" s="61">
        <v>1.519674667E9</v>
      </c>
      <c r="B225" s="61">
        <v>1.0</v>
      </c>
      <c r="C225" s="61">
        <v>4370.0</v>
      </c>
      <c r="D225" s="57" t="s">
        <v>374</v>
      </c>
      <c r="E225" s="62" t="s">
        <v>372</v>
      </c>
      <c r="F225" s="58">
        <v>0.010654237050703674</v>
      </c>
    </row>
    <row r="226">
      <c r="A226" s="61">
        <v>1.517595118E9</v>
      </c>
      <c r="B226" s="61">
        <v>1.0</v>
      </c>
      <c r="C226" s="61">
        <v>795.0</v>
      </c>
      <c r="D226" s="57" t="s">
        <v>374</v>
      </c>
      <c r="E226" s="62" t="s">
        <v>372</v>
      </c>
      <c r="F226" s="58">
        <v>0.01066614733965443</v>
      </c>
    </row>
    <row r="227">
      <c r="A227" s="61">
        <v>1.517760476E9</v>
      </c>
      <c r="B227" s="61">
        <v>1.0</v>
      </c>
      <c r="C227" s="61">
        <v>1966.0</v>
      </c>
      <c r="D227" s="57" t="s">
        <v>371</v>
      </c>
      <c r="E227" s="62" t="s">
        <v>372</v>
      </c>
      <c r="F227" s="58">
        <v>0.010682670287556317</v>
      </c>
    </row>
    <row r="228">
      <c r="A228" s="61">
        <v>1.516140926E9</v>
      </c>
      <c r="B228" s="61">
        <v>1.0</v>
      </c>
      <c r="C228" s="61">
        <v>2712.0</v>
      </c>
      <c r="D228" s="57" t="s">
        <v>371</v>
      </c>
      <c r="E228" s="62" t="s">
        <v>372</v>
      </c>
      <c r="F228" s="58">
        <v>0.010697388681208952</v>
      </c>
    </row>
    <row r="229">
      <c r="A229" s="61">
        <v>1.519854612E9</v>
      </c>
      <c r="B229" s="61">
        <v>0.0</v>
      </c>
      <c r="C229" s="61">
        <v>5458.0</v>
      </c>
      <c r="D229" s="57" t="s">
        <v>374</v>
      </c>
      <c r="E229" s="62" t="s">
        <v>372</v>
      </c>
      <c r="F229" s="58">
        <v>0.010703579968477817</v>
      </c>
    </row>
    <row r="230">
      <c r="A230" s="61">
        <v>1.5160691E9</v>
      </c>
      <c r="B230" s="61">
        <v>0.0</v>
      </c>
      <c r="C230" s="61">
        <v>1539.0</v>
      </c>
      <c r="D230" s="57" t="s">
        <v>375</v>
      </c>
      <c r="E230" s="62" t="s">
        <v>372</v>
      </c>
      <c r="F230" s="58">
        <v>0.010708360253912641</v>
      </c>
    </row>
    <row r="231">
      <c r="A231" s="61">
        <v>1.5121512E9</v>
      </c>
      <c r="B231" s="61">
        <v>0.0</v>
      </c>
      <c r="C231" s="61">
        <v>1743.0</v>
      </c>
      <c r="D231" s="57" t="s">
        <v>373</v>
      </c>
      <c r="E231" s="62" t="s">
        <v>372</v>
      </c>
      <c r="F231" s="58">
        <v>0.01070957996686761</v>
      </c>
    </row>
    <row r="232">
      <c r="A232" s="61">
        <v>1.511367485E9</v>
      </c>
      <c r="B232" s="61">
        <v>1.0</v>
      </c>
      <c r="C232" s="61">
        <v>1973.0</v>
      </c>
      <c r="D232" s="57" t="s">
        <v>375</v>
      </c>
      <c r="E232" s="62" t="s">
        <v>372</v>
      </c>
      <c r="F232" s="58">
        <v>0.010721651565188561</v>
      </c>
    </row>
    <row r="233">
      <c r="A233" s="61">
        <v>1.512748154E9</v>
      </c>
      <c r="B233" s="61">
        <v>1.0</v>
      </c>
      <c r="C233" s="61">
        <v>1318.0</v>
      </c>
      <c r="D233" s="57" t="s">
        <v>374</v>
      </c>
      <c r="E233" s="62" t="s">
        <v>372</v>
      </c>
      <c r="F233" s="58">
        <v>0.010766223900331995</v>
      </c>
    </row>
    <row r="234">
      <c r="A234" s="61">
        <v>1.511399018E9</v>
      </c>
      <c r="B234" s="61">
        <v>1.0</v>
      </c>
      <c r="C234" s="61">
        <v>349.0</v>
      </c>
      <c r="D234" s="57" t="s">
        <v>371</v>
      </c>
      <c r="E234" s="62" t="s">
        <v>372</v>
      </c>
      <c r="F234" s="58">
        <v>0.010781386605257404</v>
      </c>
    </row>
    <row r="235">
      <c r="A235" s="61">
        <v>1.517337099E9</v>
      </c>
      <c r="B235" s="61">
        <v>1.0</v>
      </c>
      <c r="C235" s="61">
        <v>1557.0</v>
      </c>
      <c r="D235" s="57" t="s">
        <v>371</v>
      </c>
      <c r="E235" s="62" t="s">
        <v>372</v>
      </c>
      <c r="F235" s="58">
        <v>0.010809490105843533</v>
      </c>
    </row>
    <row r="236">
      <c r="A236" s="61">
        <v>1.514410303E9</v>
      </c>
      <c r="B236" s="61">
        <v>1.0</v>
      </c>
      <c r="C236" s="61">
        <v>1211.0</v>
      </c>
      <c r="D236" s="57" t="s">
        <v>374</v>
      </c>
      <c r="E236" s="62" t="s">
        <v>372</v>
      </c>
      <c r="F236" s="58">
        <v>0.010810421879325682</v>
      </c>
    </row>
    <row r="237">
      <c r="A237" s="61">
        <v>1.51627721E9</v>
      </c>
      <c r="B237" s="61">
        <v>0.0</v>
      </c>
      <c r="C237" s="61">
        <v>4090.0</v>
      </c>
      <c r="D237" s="57" t="s">
        <v>374</v>
      </c>
      <c r="E237" s="62" t="s">
        <v>372</v>
      </c>
      <c r="F237" s="58">
        <v>0.01091634644156192</v>
      </c>
    </row>
    <row r="238">
      <c r="A238" s="61">
        <v>1.515086462E9</v>
      </c>
      <c r="B238" s="61">
        <v>0.0</v>
      </c>
      <c r="C238" s="61">
        <v>1807.0</v>
      </c>
      <c r="D238" s="57" t="s">
        <v>375</v>
      </c>
      <c r="E238" s="62" t="s">
        <v>372</v>
      </c>
      <c r="F238" s="58">
        <v>0.010917886629998264</v>
      </c>
    </row>
    <row r="239">
      <c r="A239" s="61">
        <v>1.517314718E9</v>
      </c>
      <c r="B239" s="61">
        <v>1.0</v>
      </c>
      <c r="C239" s="61">
        <v>3663.0</v>
      </c>
      <c r="D239" s="57" t="s">
        <v>375</v>
      </c>
      <c r="E239" s="62" t="s">
        <v>372</v>
      </c>
      <c r="F239" s="58">
        <v>0.010993294596344572</v>
      </c>
    </row>
    <row r="240">
      <c r="A240" s="61">
        <v>1.51129758E9</v>
      </c>
      <c r="B240" s="61">
        <v>0.0</v>
      </c>
      <c r="C240" s="61">
        <v>2258.0</v>
      </c>
      <c r="D240" s="57" t="s">
        <v>375</v>
      </c>
      <c r="E240" s="62" t="s">
        <v>372</v>
      </c>
      <c r="F240" s="58">
        <v>0.01103671244849691</v>
      </c>
    </row>
    <row r="241">
      <c r="A241" s="61">
        <v>1.519454095E9</v>
      </c>
      <c r="B241" s="61">
        <v>1.0</v>
      </c>
      <c r="C241" s="61">
        <v>885.0</v>
      </c>
      <c r="D241" s="57" t="s">
        <v>371</v>
      </c>
      <c r="E241" s="62" t="s">
        <v>372</v>
      </c>
      <c r="F241" s="58">
        <v>0.011053868928305843</v>
      </c>
    </row>
    <row r="242">
      <c r="A242" s="61">
        <v>1.516581963E9</v>
      </c>
      <c r="B242" s="61">
        <v>1.0</v>
      </c>
      <c r="C242" s="61">
        <v>2670.0</v>
      </c>
      <c r="D242" s="57" t="s">
        <v>374</v>
      </c>
      <c r="E242" s="62" t="s">
        <v>372</v>
      </c>
      <c r="F242" s="58">
        <v>0.011329375736487624</v>
      </c>
    </row>
    <row r="243">
      <c r="A243" s="61">
        <v>1.515076574E9</v>
      </c>
      <c r="B243" s="61">
        <v>1.0</v>
      </c>
      <c r="C243" s="61">
        <v>2112.0</v>
      </c>
      <c r="D243" s="57" t="s">
        <v>371</v>
      </c>
      <c r="E243" s="62" t="s">
        <v>372</v>
      </c>
      <c r="F243" s="58">
        <v>0.011352010701286108</v>
      </c>
    </row>
    <row r="244">
      <c r="A244" s="61">
        <v>1.515550769E9</v>
      </c>
      <c r="B244" s="61">
        <v>1.0</v>
      </c>
      <c r="C244" s="61">
        <v>1800.0</v>
      </c>
      <c r="D244" s="57" t="s">
        <v>374</v>
      </c>
      <c r="E244" s="62" t="s">
        <v>372</v>
      </c>
      <c r="F244" s="58">
        <v>0.011438373695466852</v>
      </c>
    </row>
    <row r="245">
      <c r="A245" s="61">
        <v>1.515156659E9</v>
      </c>
      <c r="B245" s="61">
        <v>1.0</v>
      </c>
      <c r="C245" s="61">
        <v>538.0</v>
      </c>
      <c r="D245" s="57" t="s">
        <v>375</v>
      </c>
      <c r="E245" s="62" t="s">
        <v>372</v>
      </c>
      <c r="F245" s="58">
        <v>0.01145192084026192</v>
      </c>
    </row>
    <row r="246">
      <c r="A246" s="61">
        <v>1.514337059E9</v>
      </c>
      <c r="B246" s="61">
        <v>1.0</v>
      </c>
      <c r="C246" s="61">
        <v>987.0</v>
      </c>
      <c r="D246" s="57" t="s">
        <v>371</v>
      </c>
      <c r="E246" s="62" t="s">
        <v>372</v>
      </c>
      <c r="F246" s="58">
        <v>0.01149494967629272</v>
      </c>
    </row>
    <row r="247">
      <c r="A247" s="61">
        <v>1.517668637E9</v>
      </c>
      <c r="B247" s="61">
        <v>1.0</v>
      </c>
      <c r="C247" s="61">
        <v>1080.0</v>
      </c>
      <c r="D247" s="57" t="s">
        <v>373</v>
      </c>
      <c r="E247" s="62" t="s">
        <v>372</v>
      </c>
      <c r="F247" s="58">
        <v>0.01149624029966223</v>
      </c>
    </row>
    <row r="248">
      <c r="A248" s="61">
        <v>1.515126303E9</v>
      </c>
      <c r="B248" s="61">
        <v>1.0</v>
      </c>
      <c r="C248" s="61">
        <v>1441.0</v>
      </c>
      <c r="D248" s="57" t="s">
        <v>373</v>
      </c>
      <c r="E248" s="62" t="s">
        <v>372</v>
      </c>
      <c r="F248" s="58">
        <v>0.011564135173219414</v>
      </c>
    </row>
    <row r="249">
      <c r="A249" s="61">
        <v>1.518158195E9</v>
      </c>
      <c r="B249" s="61">
        <v>1.0</v>
      </c>
      <c r="C249" s="61">
        <v>593.0</v>
      </c>
      <c r="D249" s="57" t="s">
        <v>371</v>
      </c>
      <c r="E249" s="62" t="s">
        <v>372</v>
      </c>
      <c r="F249" s="58">
        <v>0.011618044580607223</v>
      </c>
    </row>
    <row r="250">
      <c r="A250" s="61">
        <v>1.519534275E9</v>
      </c>
      <c r="B250" s="61">
        <v>1.0</v>
      </c>
      <c r="C250" s="61">
        <v>1228.0</v>
      </c>
      <c r="D250" s="57" t="s">
        <v>375</v>
      </c>
      <c r="E250" s="62" t="s">
        <v>372</v>
      </c>
      <c r="F250" s="58">
        <v>0.0116549940217755</v>
      </c>
    </row>
    <row r="251">
      <c r="A251" s="61">
        <v>1.516877454E9</v>
      </c>
      <c r="B251" s="61">
        <v>1.0</v>
      </c>
      <c r="C251" s="61">
        <v>2701.0</v>
      </c>
      <c r="D251" s="57" t="s">
        <v>373</v>
      </c>
      <c r="E251" s="62" t="s">
        <v>372</v>
      </c>
      <c r="F251" s="58">
        <v>0.011676180700311845</v>
      </c>
    </row>
    <row r="252">
      <c r="A252" s="61">
        <v>1.517415469E9</v>
      </c>
      <c r="B252" s="61">
        <v>1.0</v>
      </c>
      <c r="C252" s="61">
        <v>3033.0</v>
      </c>
      <c r="D252" s="57" t="s">
        <v>371</v>
      </c>
      <c r="E252" s="62" t="s">
        <v>372</v>
      </c>
      <c r="F252" s="58">
        <v>0.011685299091203749</v>
      </c>
    </row>
    <row r="253">
      <c r="A253" s="61">
        <v>1.515348261E9</v>
      </c>
      <c r="B253" s="61">
        <v>0.0</v>
      </c>
      <c r="C253" s="61">
        <v>3649.0</v>
      </c>
      <c r="D253" s="57" t="s">
        <v>374</v>
      </c>
      <c r="E253" s="62" t="s">
        <v>372</v>
      </c>
      <c r="F253" s="58">
        <v>0.011693746789150694</v>
      </c>
    </row>
    <row r="254">
      <c r="A254" s="61">
        <v>1.517906179E9</v>
      </c>
      <c r="B254" s="61">
        <v>1.0</v>
      </c>
      <c r="C254" s="61">
        <v>3236.0</v>
      </c>
      <c r="D254" s="57" t="s">
        <v>375</v>
      </c>
      <c r="E254" s="62" t="s">
        <v>372</v>
      </c>
      <c r="F254" s="58">
        <v>0.011763307167178771</v>
      </c>
    </row>
    <row r="255">
      <c r="A255" s="61">
        <v>1.515675453E9</v>
      </c>
      <c r="B255" s="61">
        <v>1.0</v>
      </c>
      <c r="C255" s="61">
        <v>2575.0</v>
      </c>
      <c r="D255" s="57" t="s">
        <v>371</v>
      </c>
      <c r="E255" s="62" t="s">
        <v>372</v>
      </c>
      <c r="F255" s="58">
        <v>0.011764130255806138</v>
      </c>
    </row>
    <row r="256">
      <c r="A256" s="61">
        <v>1.513841608E9</v>
      </c>
      <c r="B256" s="61">
        <v>1.0</v>
      </c>
      <c r="C256" s="61">
        <v>1387.0</v>
      </c>
      <c r="D256" s="57" t="s">
        <v>373</v>
      </c>
      <c r="E256" s="62" t="s">
        <v>372</v>
      </c>
      <c r="F256" s="58">
        <v>0.011877940310162538</v>
      </c>
    </row>
    <row r="257">
      <c r="A257" s="61">
        <v>1.518871675E9</v>
      </c>
      <c r="B257" s="61">
        <v>1.0</v>
      </c>
      <c r="C257" s="61">
        <v>665.0</v>
      </c>
      <c r="D257" s="57" t="s">
        <v>375</v>
      </c>
      <c r="E257" s="62" t="s">
        <v>372</v>
      </c>
      <c r="F257" s="58">
        <v>0.011928023477153382</v>
      </c>
    </row>
    <row r="258">
      <c r="A258" s="61">
        <v>1.514014542E9</v>
      </c>
      <c r="B258" s="61">
        <v>0.0</v>
      </c>
      <c r="C258" s="61">
        <v>3060.0</v>
      </c>
      <c r="D258" s="57" t="s">
        <v>373</v>
      </c>
      <c r="E258" s="62" t="s">
        <v>372</v>
      </c>
      <c r="F258" s="58">
        <v>0.011929888602350447</v>
      </c>
    </row>
    <row r="259">
      <c r="A259" s="61">
        <v>1.5196636E9</v>
      </c>
      <c r="B259" s="61">
        <v>0.0</v>
      </c>
      <c r="C259" s="61">
        <v>2197.0</v>
      </c>
      <c r="D259" s="57" t="s">
        <v>373</v>
      </c>
      <c r="E259" s="62" t="s">
        <v>372</v>
      </c>
      <c r="F259" s="58">
        <v>0.011965160808073527</v>
      </c>
    </row>
    <row r="260">
      <c r="A260" s="61">
        <v>1.513753597E9</v>
      </c>
      <c r="B260" s="61">
        <v>1.0</v>
      </c>
      <c r="C260" s="61">
        <v>1168.0</v>
      </c>
      <c r="D260" s="57" t="s">
        <v>371</v>
      </c>
      <c r="E260" s="62" t="s">
        <v>372</v>
      </c>
      <c r="F260" s="58">
        <v>0.011989439032140337</v>
      </c>
    </row>
    <row r="261">
      <c r="A261" s="61">
        <v>1.512485583E9</v>
      </c>
      <c r="B261" s="61">
        <v>1.0</v>
      </c>
      <c r="C261" s="61">
        <v>923.0</v>
      </c>
      <c r="D261" s="57" t="s">
        <v>375</v>
      </c>
      <c r="E261" s="62" t="s">
        <v>372</v>
      </c>
      <c r="F261" s="58">
        <v>0.012013307061600642</v>
      </c>
    </row>
    <row r="262">
      <c r="A262" s="61">
        <v>1.517880517E9</v>
      </c>
      <c r="B262" s="61">
        <v>1.0</v>
      </c>
      <c r="C262" s="61">
        <v>4457.0</v>
      </c>
      <c r="D262" s="57" t="s">
        <v>371</v>
      </c>
      <c r="E262" s="62" t="s">
        <v>372</v>
      </c>
      <c r="F262" s="58">
        <v>0.01205500971714224</v>
      </c>
    </row>
    <row r="263">
      <c r="A263" s="61">
        <v>1.513242288E9</v>
      </c>
      <c r="B263" s="61">
        <v>1.0</v>
      </c>
      <c r="C263" s="61">
        <v>1490.0</v>
      </c>
      <c r="D263" s="57" t="s">
        <v>371</v>
      </c>
      <c r="E263" s="62" t="s">
        <v>372</v>
      </c>
      <c r="F263" s="58">
        <v>0.012089738187237908</v>
      </c>
    </row>
    <row r="264">
      <c r="A264" s="61">
        <v>1.516697848E9</v>
      </c>
      <c r="B264" s="61">
        <v>1.0</v>
      </c>
      <c r="C264" s="61">
        <v>1953.0</v>
      </c>
      <c r="D264" s="57" t="s">
        <v>374</v>
      </c>
      <c r="E264" s="62" t="s">
        <v>372</v>
      </c>
      <c r="F264" s="58">
        <v>0.01214787061180389</v>
      </c>
    </row>
    <row r="265">
      <c r="A265" s="61">
        <v>1.51725528E9</v>
      </c>
      <c r="B265" s="61">
        <v>0.0</v>
      </c>
      <c r="C265" s="61">
        <v>3058.0</v>
      </c>
      <c r="D265" s="57" t="s">
        <v>374</v>
      </c>
      <c r="E265" s="62" t="s">
        <v>372</v>
      </c>
      <c r="F265" s="58">
        <v>0.012204292576214693</v>
      </c>
    </row>
    <row r="266">
      <c r="A266" s="61">
        <v>1.514056348E9</v>
      </c>
      <c r="B266" s="61">
        <v>1.0</v>
      </c>
      <c r="C266" s="61">
        <v>4706.0</v>
      </c>
      <c r="D266" s="57" t="s">
        <v>371</v>
      </c>
      <c r="E266" s="62" t="s">
        <v>372</v>
      </c>
      <c r="F266" s="58">
        <v>0.0122333662877393</v>
      </c>
    </row>
    <row r="267">
      <c r="A267" s="61">
        <v>1.516118629E9</v>
      </c>
      <c r="B267" s="61">
        <v>1.0</v>
      </c>
      <c r="C267" s="61">
        <v>675.0</v>
      </c>
      <c r="D267" s="57" t="s">
        <v>374</v>
      </c>
      <c r="E267" s="62" t="s">
        <v>372</v>
      </c>
      <c r="F267" s="58">
        <v>0.012344222357514312</v>
      </c>
    </row>
    <row r="268">
      <c r="A268" s="61">
        <v>1.515358042E9</v>
      </c>
      <c r="B268" s="61">
        <v>0.0</v>
      </c>
      <c r="C268" s="61">
        <v>2165.0</v>
      </c>
      <c r="D268" s="57" t="s">
        <v>375</v>
      </c>
      <c r="E268" s="62" t="s">
        <v>372</v>
      </c>
      <c r="F268" s="58">
        <v>0.012388252773074537</v>
      </c>
    </row>
    <row r="269">
      <c r="A269" s="61">
        <v>1.517588942E9</v>
      </c>
      <c r="B269" s="61">
        <v>0.0</v>
      </c>
      <c r="C269" s="61">
        <v>1062.0</v>
      </c>
      <c r="D269" s="57" t="s">
        <v>373</v>
      </c>
      <c r="E269" s="62" t="s">
        <v>372</v>
      </c>
      <c r="F269" s="58">
        <v>0.012404828872868645</v>
      </c>
    </row>
    <row r="270">
      <c r="A270" s="61">
        <v>1.518033446E9</v>
      </c>
      <c r="B270" s="61">
        <v>1.0</v>
      </c>
      <c r="C270" s="61">
        <v>937.0</v>
      </c>
      <c r="D270" s="57" t="s">
        <v>371</v>
      </c>
      <c r="E270" s="62" t="s">
        <v>372</v>
      </c>
      <c r="F270" s="58">
        <v>0.012425829681237066</v>
      </c>
    </row>
    <row r="271">
      <c r="A271" s="61">
        <v>1.516629342E9</v>
      </c>
      <c r="B271" s="61">
        <v>0.0</v>
      </c>
      <c r="C271" s="61">
        <v>1064.0</v>
      </c>
      <c r="D271" s="57" t="s">
        <v>371</v>
      </c>
      <c r="E271" s="62" t="s">
        <v>372</v>
      </c>
      <c r="F271" s="58">
        <v>0.012470240001494326</v>
      </c>
    </row>
    <row r="272">
      <c r="A272" s="61">
        <v>1.512516822E9</v>
      </c>
      <c r="B272" s="61">
        <v>0.0</v>
      </c>
      <c r="C272" s="61">
        <v>1026.0</v>
      </c>
      <c r="D272" s="57" t="s">
        <v>371</v>
      </c>
      <c r="E272" s="62" t="s">
        <v>372</v>
      </c>
      <c r="F272" s="58">
        <v>0.012570402812673742</v>
      </c>
    </row>
    <row r="273">
      <c r="A273" s="61">
        <v>1.518248784E9</v>
      </c>
      <c r="B273" s="61">
        <v>1.0</v>
      </c>
      <c r="C273" s="61">
        <v>1103.0</v>
      </c>
      <c r="D273" s="57" t="s">
        <v>371</v>
      </c>
      <c r="E273" s="62" t="s">
        <v>372</v>
      </c>
      <c r="F273" s="58">
        <v>0.012571644134168447</v>
      </c>
    </row>
    <row r="274">
      <c r="A274" s="61">
        <v>1.515080224E9</v>
      </c>
      <c r="B274" s="61">
        <v>1.0</v>
      </c>
      <c r="C274" s="61">
        <v>3301.0</v>
      </c>
      <c r="D274" s="57" t="s">
        <v>371</v>
      </c>
      <c r="E274" s="62" t="s">
        <v>372</v>
      </c>
      <c r="F274" s="58">
        <v>0.012685544211604616</v>
      </c>
    </row>
    <row r="275">
      <c r="A275" s="61">
        <v>1.51898439E9</v>
      </c>
      <c r="B275" s="61">
        <v>0.0</v>
      </c>
      <c r="C275" s="61">
        <v>2450.0</v>
      </c>
      <c r="D275" s="57" t="s">
        <v>371</v>
      </c>
      <c r="E275" s="62" t="s">
        <v>372</v>
      </c>
      <c r="F275" s="58">
        <v>0.012689087975050528</v>
      </c>
    </row>
    <row r="276">
      <c r="A276" s="61">
        <v>1.517629241E9</v>
      </c>
      <c r="B276" s="61">
        <v>0.0</v>
      </c>
      <c r="C276" s="61">
        <v>1849.0</v>
      </c>
      <c r="D276" s="57" t="s">
        <v>374</v>
      </c>
      <c r="E276" s="62" t="s">
        <v>372</v>
      </c>
      <c r="F276" s="58">
        <v>0.012703731748760716</v>
      </c>
    </row>
    <row r="277">
      <c r="A277" s="61">
        <v>1.516323754E9</v>
      </c>
      <c r="B277" s="61">
        <v>1.0</v>
      </c>
      <c r="C277" s="61">
        <v>2810.0</v>
      </c>
      <c r="D277" s="57" t="s">
        <v>373</v>
      </c>
      <c r="E277" s="62" t="s">
        <v>372</v>
      </c>
      <c r="F277" s="58">
        <v>0.012735901644949532</v>
      </c>
    </row>
    <row r="278">
      <c r="A278" s="61">
        <v>1.514762816E9</v>
      </c>
      <c r="B278" s="61">
        <v>1.0</v>
      </c>
      <c r="C278" s="61">
        <v>672.0</v>
      </c>
      <c r="D278" s="57" t="s">
        <v>371</v>
      </c>
      <c r="E278" s="62" t="s">
        <v>372</v>
      </c>
      <c r="F278" s="58">
        <v>0.012779871716077196</v>
      </c>
    </row>
    <row r="279">
      <c r="A279" s="61">
        <v>1.519711131E9</v>
      </c>
      <c r="B279" s="61">
        <v>0.0</v>
      </c>
      <c r="C279" s="61">
        <v>2569.0</v>
      </c>
      <c r="D279" s="57" t="s">
        <v>371</v>
      </c>
      <c r="E279" s="62" t="s">
        <v>372</v>
      </c>
      <c r="F279" s="58">
        <v>0.012857318986604027</v>
      </c>
    </row>
    <row r="280">
      <c r="A280" s="61">
        <v>1.516460478E9</v>
      </c>
      <c r="B280" s="61">
        <v>1.0</v>
      </c>
      <c r="C280" s="61">
        <v>1871.0</v>
      </c>
      <c r="D280" s="57" t="s">
        <v>373</v>
      </c>
      <c r="E280" s="62" t="s">
        <v>372</v>
      </c>
      <c r="F280" s="58">
        <v>0.012863066100664455</v>
      </c>
    </row>
    <row r="281">
      <c r="A281" s="61">
        <v>1.512227458E9</v>
      </c>
      <c r="B281" s="61">
        <v>1.0</v>
      </c>
      <c r="C281" s="61">
        <v>3126.0</v>
      </c>
      <c r="D281" s="57" t="s">
        <v>371</v>
      </c>
      <c r="E281" s="62" t="s">
        <v>372</v>
      </c>
      <c r="F281" s="58">
        <v>0.012922594623478112</v>
      </c>
    </row>
    <row r="282">
      <c r="A282" s="61">
        <v>1.516221649E9</v>
      </c>
      <c r="B282" s="61">
        <v>1.0</v>
      </c>
      <c r="C282" s="61">
        <v>1463.0</v>
      </c>
      <c r="D282" s="57" t="s">
        <v>371</v>
      </c>
      <c r="E282" s="62" t="s">
        <v>372</v>
      </c>
      <c r="F282" s="58">
        <v>0.012930360239109984</v>
      </c>
    </row>
    <row r="283">
      <c r="A283" s="61">
        <v>1.511348758E9</v>
      </c>
      <c r="B283" s="61">
        <v>1.0</v>
      </c>
      <c r="C283" s="61">
        <v>1993.0</v>
      </c>
      <c r="D283" s="57" t="s">
        <v>371</v>
      </c>
      <c r="E283" s="62" t="s">
        <v>372</v>
      </c>
      <c r="F283" s="58">
        <v>0.012954197023654412</v>
      </c>
    </row>
    <row r="284">
      <c r="A284" s="61">
        <v>1.516911915E9</v>
      </c>
      <c r="B284" s="61">
        <v>1.0</v>
      </c>
      <c r="C284" s="61">
        <v>2559.0</v>
      </c>
      <c r="D284" s="57" t="s">
        <v>371</v>
      </c>
      <c r="E284" s="62" t="s">
        <v>372</v>
      </c>
      <c r="F284" s="58">
        <v>0.012974949291458815</v>
      </c>
    </row>
    <row r="285">
      <c r="A285" s="61">
        <v>1.512880031E9</v>
      </c>
      <c r="B285" s="61">
        <v>0.0</v>
      </c>
      <c r="C285" s="61">
        <v>316.0</v>
      </c>
      <c r="D285" s="57" t="s">
        <v>374</v>
      </c>
      <c r="E285" s="62" t="s">
        <v>372</v>
      </c>
      <c r="F285" s="58">
        <v>0.012991743211852591</v>
      </c>
    </row>
    <row r="286">
      <c r="A286" s="61">
        <v>1.519034439E9</v>
      </c>
      <c r="B286" s="61">
        <v>1.0</v>
      </c>
      <c r="C286" s="61">
        <v>3018.0</v>
      </c>
      <c r="D286" s="57" t="s">
        <v>371</v>
      </c>
      <c r="E286" s="62" t="s">
        <v>372</v>
      </c>
      <c r="F286" s="58">
        <v>0.013007969923374163</v>
      </c>
    </row>
    <row r="287">
      <c r="A287" s="61">
        <v>1.512719283E9</v>
      </c>
      <c r="B287" s="61">
        <v>1.0</v>
      </c>
      <c r="C287" s="61">
        <v>6157.0</v>
      </c>
      <c r="D287" s="57" t="s">
        <v>374</v>
      </c>
      <c r="E287" s="62" t="s">
        <v>372</v>
      </c>
      <c r="F287" s="58">
        <v>0.013059360344914395</v>
      </c>
    </row>
    <row r="288">
      <c r="A288" s="61">
        <v>1.518200837E9</v>
      </c>
      <c r="B288" s="61">
        <v>1.0</v>
      </c>
      <c r="C288" s="61">
        <v>13.0</v>
      </c>
      <c r="D288" s="57" t="s">
        <v>371</v>
      </c>
      <c r="E288" s="62" t="s">
        <v>372</v>
      </c>
      <c r="F288" s="58">
        <v>0.013067898080330265</v>
      </c>
    </row>
    <row r="289">
      <c r="A289" s="61">
        <v>1.511383128E9</v>
      </c>
      <c r="B289" s="61">
        <v>1.0</v>
      </c>
      <c r="C289" s="61">
        <v>62.0</v>
      </c>
      <c r="D289" s="57" t="s">
        <v>371</v>
      </c>
      <c r="E289" s="62" t="s">
        <v>372</v>
      </c>
      <c r="F289" s="58">
        <v>0.013117226949109773</v>
      </c>
    </row>
    <row r="290">
      <c r="A290" s="61">
        <v>1.515634179E9</v>
      </c>
      <c r="B290" s="61">
        <v>1.0</v>
      </c>
      <c r="C290" s="61">
        <v>1436.0</v>
      </c>
      <c r="D290" s="57" t="s">
        <v>371</v>
      </c>
      <c r="E290" s="62" t="s">
        <v>372</v>
      </c>
      <c r="F290" s="58">
        <v>0.013178285711157756</v>
      </c>
    </row>
    <row r="291">
      <c r="A291" s="61">
        <v>1.517307541E9</v>
      </c>
      <c r="B291" s="61">
        <v>0.0</v>
      </c>
      <c r="C291" s="61">
        <v>126.0</v>
      </c>
      <c r="D291" s="57" t="s">
        <v>371</v>
      </c>
      <c r="E291" s="62" t="s">
        <v>372</v>
      </c>
      <c r="F291" s="58">
        <v>0.013286184459321837</v>
      </c>
    </row>
    <row r="292">
      <c r="A292" s="61">
        <v>1.517384938E9</v>
      </c>
      <c r="B292" s="61">
        <v>1.0</v>
      </c>
      <c r="C292" s="61">
        <v>2384.0</v>
      </c>
      <c r="D292" s="57" t="s">
        <v>373</v>
      </c>
      <c r="E292" s="62" t="s">
        <v>372</v>
      </c>
      <c r="F292" s="58">
        <v>0.013340942548580537</v>
      </c>
    </row>
    <row r="293">
      <c r="A293" s="61">
        <v>1.515779672E9</v>
      </c>
      <c r="B293" s="61">
        <v>0.0</v>
      </c>
      <c r="C293" s="61">
        <v>1487.0</v>
      </c>
      <c r="D293" s="57" t="s">
        <v>371</v>
      </c>
      <c r="E293" s="62" t="s">
        <v>372</v>
      </c>
      <c r="F293" s="58">
        <v>0.013354377800969264</v>
      </c>
    </row>
    <row r="294">
      <c r="A294" s="61">
        <v>1.519229215E9</v>
      </c>
      <c r="B294" s="61">
        <v>1.0</v>
      </c>
      <c r="C294" s="61">
        <v>402.0</v>
      </c>
      <c r="D294" s="57" t="s">
        <v>374</v>
      </c>
      <c r="E294" s="62" t="s">
        <v>372</v>
      </c>
      <c r="F294" s="58">
        <v>0.013356228025005135</v>
      </c>
    </row>
    <row r="295">
      <c r="A295" s="61">
        <v>1.517217325E9</v>
      </c>
      <c r="B295" s="61">
        <v>1.0</v>
      </c>
      <c r="C295" s="61">
        <v>2658.0</v>
      </c>
      <c r="D295" s="57" t="s">
        <v>374</v>
      </c>
      <c r="E295" s="62" t="s">
        <v>372</v>
      </c>
      <c r="F295" s="58">
        <v>0.01339687098586928</v>
      </c>
    </row>
    <row r="296">
      <c r="A296" s="61">
        <v>1.519597837E9</v>
      </c>
      <c r="B296" s="61">
        <v>1.0</v>
      </c>
      <c r="C296" s="61">
        <v>1319.0</v>
      </c>
      <c r="D296" s="57" t="s">
        <v>371</v>
      </c>
      <c r="E296" s="62" t="s">
        <v>372</v>
      </c>
      <c r="F296" s="58">
        <v>0.013413406754723467</v>
      </c>
    </row>
    <row r="297">
      <c r="A297" s="61">
        <v>1.514786016E9</v>
      </c>
      <c r="B297" s="61">
        <v>1.0</v>
      </c>
      <c r="C297" s="61">
        <v>3383.0</v>
      </c>
      <c r="D297" s="57" t="s">
        <v>371</v>
      </c>
      <c r="E297" s="62" t="s">
        <v>372</v>
      </c>
      <c r="F297" s="58">
        <v>0.013439768002026509</v>
      </c>
    </row>
    <row r="298">
      <c r="A298" s="61">
        <v>1.515010628E9</v>
      </c>
      <c r="B298" s="61">
        <v>1.0</v>
      </c>
      <c r="C298" s="61">
        <v>4369.0</v>
      </c>
      <c r="D298" s="57" t="s">
        <v>371</v>
      </c>
      <c r="E298" s="62" t="s">
        <v>372</v>
      </c>
      <c r="F298" s="58">
        <v>0.013576508795660414</v>
      </c>
    </row>
    <row r="299">
      <c r="A299" s="61">
        <v>1.514756885E9</v>
      </c>
      <c r="B299" s="61">
        <v>1.0</v>
      </c>
      <c r="C299" s="61">
        <v>3836.0</v>
      </c>
      <c r="D299" s="57" t="s">
        <v>371</v>
      </c>
      <c r="E299" s="62" t="s">
        <v>372</v>
      </c>
      <c r="F299" s="58">
        <v>0.013671274959733526</v>
      </c>
    </row>
    <row r="300">
      <c r="A300" s="61">
        <v>1.519916373E9</v>
      </c>
      <c r="B300" s="61">
        <v>1.0</v>
      </c>
      <c r="C300" s="61">
        <v>2886.0</v>
      </c>
      <c r="D300" s="57" t="s">
        <v>374</v>
      </c>
      <c r="E300" s="62" t="s">
        <v>372</v>
      </c>
      <c r="F300" s="58">
        <v>0.013711533626542538</v>
      </c>
    </row>
    <row r="301">
      <c r="A301" s="61">
        <v>1.516745992E9</v>
      </c>
      <c r="B301" s="61">
        <v>0.0</v>
      </c>
      <c r="C301" s="61">
        <v>1879.0</v>
      </c>
      <c r="D301" s="57" t="s">
        <v>375</v>
      </c>
      <c r="E301" s="62" t="s">
        <v>372</v>
      </c>
      <c r="F301" s="58">
        <v>0.013750533116012376</v>
      </c>
    </row>
    <row r="302">
      <c r="A302" s="61">
        <v>1.515562059E9</v>
      </c>
      <c r="B302" s="61">
        <v>1.0</v>
      </c>
      <c r="C302" s="61">
        <v>2226.0</v>
      </c>
      <c r="D302" s="57" t="s">
        <v>371</v>
      </c>
      <c r="E302" s="62" t="s">
        <v>372</v>
      </c>
      <c r="F302" s="58">
        <v>0.013829321218413959</v>
      </c>
    </row>
    <row r="303">
      <c r="A303" s="61">
        <v>1.516304252E9</v>
      </c>
      <c r="B303" s="61">
        <v>0.0</v>
      </c>
      <c r="C303" s="61">
        <v>5009.0</v>
      </c>
      <c r="D303" s="57" t="s">
        <v>371</v>
      </c>
      <c r="E303" s="62" t="s">
        <v>372</v>
      </c>
      <c r="F303" s="58">
        <v>0.013829668400377249</v>
      </c>
    </row>
    <row r="304">
      <c r="A304" s="61">
        <v>1.515447974E9</v>
      </c>
      <c r="B304" s="61">
        <v>1.0</v>
      </c>
      <c r="C304" s="61">
        <v>1986.0</v>
      </c>
      <c r="D304" s="57" t="s">
        <v>375</v>
      </c>
      <c r="E304" s="62" t="s">
        <v>372</v>
      </c>
      <c r="F304" s="58">
        <v>0.013836163882422925</v>
      </c>
    </row>
    <row r="305">
      <c r="A305" s="61">
        <v>1.519698718E9</v>
      </c>
      <c r="B305" s="61">
        <v>1.0</v>
      </c>
      <c r="C305" s="61">
        <v>3.0</v>
      </c>
      <c r="D305" s="57" t="s">
        <v>371</v>
      </c>
      <c r="E305" s="62" t="s">
        <v>372</v>
      </c>
      <c r="F305" s="58">
        <v>0.013856299163189534</v>
      </c>
    </row>
    <row r="306">
      <c r="A306" s="61">
        <v>1.517202055E9</v>
      </c>
      <c r="B306" s="61">
        <v>1.0</v>
      </c>
      <c r="C306" s="61">
        <v>798.0</v>
      </c>
      <c r="D306" s="57" t="s">
        <v>374</v>
      </c>
      <c r="E306" s="62" t="s">
        <v>372</v>
      </c>
      <c r="F306" s="58">
        <v>0.013930550830500543</v>
      </c>
    </row>
    <row r="307">
      <c r="A307" s="61">
        <v>1.516493376E9</v>
      </c>
      <c r="B307" s="61">
        <v>1.0</v>
      </c>
      <c r="C307" s="61">
        <v>2420.0</v>
      </c>
      <c r="D307" s="57" t="s">
        <v>374</v>
      </c>
      <c r="E307" s="62" t="s">
        <v>372</v>
      </c>
      <c r="F307" s="58">
        <v>0.013939708849241561</v>
      </c>
    </row>
    <row r="308">
      <c r="A308" s="61">
        <v>1.51889557E9</v>
      </c>
      <c r="B308" s="61">
        <v>0.0</v>
      </c>
      <c r="C308" s="61">
        <v>1056.0</v>
      </c>
      <c r="D308" s="57" t="s">
        <v>371</v>
      </c>
      <c r="E308" s="62" t="s">
        <v>372</v>
      </c>
      <c r="F308" s="58">
        <v>0.013972029224653681</v>
      </c>
    </row>
    <row r="309">
      <c r="A309" s="61">
        <v>1.516158431E9</v>
      </c>
      <c r="B309" s="61">
        <v>0.0</v>
      </c>
      <c r="C309" s="61">
        <v>1132.0</v>
      </c>
      <c r="D309" s="57" t="s">
        <v>371</v>
      </c>
      <c r="E309" s="62" t="s">
        <v>372</v>
      </c>
      <c r="F309" s="58">
        <v>0.014075725999152855</v>
      </c>
    </row>
    <row r="310">
      <c r="A310" s="61">
        <v>1.516253189E9</v>
      </c>
      <c r="B310" s="61">
        <v>1.0</v>
      </c>
      <c r="C310" s="61">
        <v>4344.0</v>
      </c>
      <c r="D310" s="57" t="s">
        <v>373</v>
      </c>
      <c r="E310" s="62" t="s">
        <v>372</v>
      </c>
      <c r="F310" s="58">
        <v>0.014084226636866037</v>
      </c>
    </row>
    <row r="311">
      <c r="A311" s="61">
        <v>1.519743932E9</v>
      </c>
      <c r="B311" s="61">
        <v>0.0</v>
      </c>
      <c r="C311" s="61">
        <v>1630.0</v>
      </c>
      <c r="D311" s="57" t="s">
        <v>371</v>
      </c>
      <c r="E311" s="62" t="s">
        <v>372</v>
      </c>
      <c r="F311" s="58">
        <v>0.01411425556084589</v>
      </c>
    </row>
    <row r="312">
      <c r="A312" s="61">
        <v>1.513502634E9</v>
      </c>
      <c r="B312" s="61">
        <v>1.0</v>
      </c>
      <c r="C312" s="61">
        <v>774.0</v>
      </c>
      <c r="D312" s="57" t="s">
        <v>373</v>
      </c>
      <c r="E312" s="62" t="s">
        <v>372</v>
      </c>
      <c r="F312" s="58">
        <v>0.014130816759478804</v>
      </c>
    </row>
    <row r="313">
      <c r="A313" s="61">
        <v>1.512220901E9</v>
      </c>
      <c r="B313" s="61">
        <v>0.0</v>
      </c>
      <c r="C313" s="61">
        <v>3741.0</v>
      </c>
      <c r="D313" s="57" t="s">
        <v>371</v>
      </c>
      <c r="E313" s="62" t="s">
        <v>372</v>
      </c>
      <c r="F313" s="58">
        <v>0.014133709284249063</v>
      </c>
    </row>
    <row r="314">
      <c r="A314" s="61">
        <v>1.512734629E9</v>
      </c>
      <c r="B314" s="61">
        <v>1.0</v>
      </c>
      <c r="C314" s="61">
        <v>269.0</v>
      </c>
      <c r="D314" s="57" t="s">
        <v>374</v>
      </c>
      <c r="E314" s="62" t="s">
        <v>372</v>
      </c>
      <c r="F314" s="58">
        <v>0.014139318711259952</v>
      </c>
    </row>
    <row r="315">
      <c r="A315" s="61">
        <v>1.512275396E9</v>
      </c>
      <c r="B315" s="61">
        <v>1.0</v>
      </c>
      <c r="C315" s="61">
        <v>3344.0</v>
      </c>
      <c r="D315" s="57" t="s">
        <v>374</v>
      </c>
      <c r="E315" s="62" t="s">
        <v>372</v>
      </c>
      <c r="F315" s="58">
        <v>0.01420846729963443</v>
      </c>
    </row>
    <row r="316">
      <c r="A316" s="61">
        <v>1.519870845E9</v>
      </c>
      <c r="B316" s="61">
        <v>1.0</v>
      </c>
      <c r="C316" s="61">
        <v>5206.0</v>
      </c>
      <c r="D316" s="57" t="s">
        <v>375</v>
      </c>
      <c r="E316" s="62" t="s">
        <v>372</v>
      </c>
      <c r="F316" s="58">
        <v>0.014217938286350429</v>
      </c>
    </row>
    <row r="317">
      <c r="A317" s="61">
        <v>1.51794714E9</v>
      </c>
      <c r="B317" s="61">
        <v>0.0</v>
      </c>
      <c r="C317" s="61">
        <v>2077.0</v>
      </c>
      <c r="D317" s="57" t="s">
        <v>374</v>
      </c>
      <c r="E317" s="62" t="s">
        <v>372</v>
      </c>
      <c r="F317" s="58">
        <v>0.014239228850235874</v>
      </c>
    </row>
    <row r="318">
      <c r="A318" s="61">
        <v>1.514755886E9</v>
      </c>
      <c r="B318" s="61">
        <v>1.0</v>
      </c>
      <c r="C318" s="61">
        <v>1676.0</v>
      </c>
      <c r="D318" s="57" t="s">
        <v>371</v>
      </c>
      <c r="E318" s="62" t="s">
        <v>372</v>
      </c>
      <c r="F318" s="58">
        <v>0.014280529028662836</v>
      </c>
    </row>
    <row r="319">
      <c r="A319" s="61">
        <v>1.519807158E9</v>
      </c>
      <c r="B319" s="61">
        <v>1.0</v>
      </c>
      <c r="C319" s="61">
        <v>1767.0</v>
      </c>
      <c r="D319" s="57" t="s">
        <v>371</v>
      </c>
      <c r="E319" s="62" t="s">
        <v>372</v>
      </c>
      <c r="F319" s="58">
        <v>0.014312689549262347</v>
      </c>
    </row>
    <row r="320">
      <c r="A320" s="61">
        <v>1.513676298E9</v>
      </c>
      <c r="B320" s="61">
        <v>1.0</v>
      </c>
      <c r="C320" s="61">
        <v>74.0</v>
      </c>
      <c r="D320" s="57" t="s">
        <v>374</v>
      </c>
      <c r="E320" s="62" t="s">
        <v>372</v>
      </c>
      <c r="F320" s="58">
        <v>0.01434814616172464</v>
      </c>
    </row>
    <row r="321">
      <c r="A321" s="61">
        <v>1.51359107E9</v>
      </c>
      <c r="B321" s="61">
        <v>0.0</v>
      </c>
      <c r="C321" s="61">
        <v>1708.0</v>
      </c>
      <c r="D321" s="57" t="s">
        <v>371</v>
      </c>
      <c r="E321" s="62" t="s">
        <v>372</v>
      </c>
      <c r="F321" s="58">
        <v>0.014349826880182492</v>
      </c>
    </row>
    <row r="322">
      <c r="A322" s="61">
        <v>1.512682282E9</v>
      </c>
      <c r="B322" s="61">
        <v>0.0</v>
      </c>
      <c r="C322" s="61">
        <v>1072.0</v>
      </c>
      <c r="D322" s="57" t="s">
        <v>375</v>
      </c>
      <c r="E322" s="62" t="s">
        <v>372</v>
      </c>
      <c r="F322" s="58">
        <v>0.014391873561889534</v>
      </c>
    </row>
    <row r="323">
      <c r="A323" s="61">
        <v>1.511607495E9</v>
      </c>
      <c r="B323" s="61">
        <v>1.0</v>
      </c>
      <c r="C323" s="61">
        <v>4490.0</v>
      </c>
      <c r="D323" s="57" t="s">
        <v>375</v>
      </c>
      <c r="E323" s="62" t="s">
        <v>372</v>
      </c>
      <c r="F323" s="58">
        <v>0.014405990896593335</v>
      </c>
    </row>
    <row r="324">
      <c r="A324" s="61">
        <v>1.514403027E9</v>
      </c>
      <c r="B324" s="61">
        <v>1.0</v>
      </c>
      <c r="C324" s="61">
        <v>3267.0</v>
      </c>
      <c r="D324" s="57" t="s">
        <v>374</v>
      </c>
      <c r="E324" s="62" t="s">
        <v>372</v>
      </c>
      <c r="F324" s="58">
        <v>0.014406039610466381</v>
      </c>
    </row>
    <row r="325">
      <c r="A325" s="61">
        <v>1.512285237E9</v>
      </c>
      <c r="B325" s="61">
        <v>1.0</v>
      </c>
      <c r="C325" s="61">
        <v>1229.0</v>
      </c>
      <c r="D325" s="57" t="s">
        <v>374</v>
      </c>
      <c r="E325" s="62" t="s">
        <v>372</v>
      </c>
      <c r="F325" s="58">
        <v>0.014413199542405053</v>
      </c>
    </row>
    <row r="326">
      <c r="A326" s="61">
        <v>1.515915269E9</v>
      </c>
      <c r="B326" s="61">
        <v>1.0</v>
      </c>
      <c r="C326" s="61">
        <v>3525.0</v>
      </c>
      <c r="D326" s="57" t="s">
        <v>371</v>
      </c>
      <c r="E326" s="62" t="s">
        <v>372</v>
      </c>
      <c r="F326" s="58">
        <v>0.014418541846941357</v>
      </c>
    </row>
    <row r="327">
      <c r="A327" s="61">
        <v>1.514253795E9</v>
      </c>
      <c r="B327" s="61">
        <v>1.0</v>
      </c>
      <c r="C327" s="61">
        <v>1345.0</v>
      </c>
      <c r="D327" s="57" t="s">
        <v>374</v>
      </c>
      <c r="E327" s="62" t="s">
        <v>372</v>
      </c>
      <c r="F327" s="58">
        <v>0.014422770266016238</v>
      </c>
    </row>
    <row r="328">
      <c r="A328" s="61">
        <v>1.518407359E9</v>
      </c>
      <c r="B328" s="61">
        <v>1.0</v>
      </c>
      <c r="C328" s="61">
        <v>437.0</v>
      </c>
      <c r="D328" s="57" t="s">
        <v>373</v>
      </c>
      <c r="E328" s="62" t="s">
        <v>372</v>
      </c>
      <c r="F328" s="58">
        <v>0.014589416070399097</v>
      </c>
    </row>
    <row r="329">
      <c r="A329" s="61">
        <v>1.514543679E9</v>
      </c>
      <c r="B329" s="61">
        <v>1.0</v>
      </c>
      <c r="C329" s="61">
        <v>1020.0</v>
      </c>
      <c r="D329" s="57" t="s">
        <v>371</v>
      </c>
      <c r="E329" s="62" t="s">
        <v>372</v>
      </c>
      <c r="F329" s="58">
        <v>0.014627367091096799</v>
      </c>
    </row>
    <row r="330">
      <c r="A330" s="61">
        <v>1.519165248E9</v>
      </c>
      <c r="B330" s="61">
        <v>1.0</v>
      </c>
      <c r="C330" s="61">
        <v>245.0</v>
      </c>
      <c r="D330" s="57" t="s">
        <v>371</v>
      </c>
      <c r="E330" s="62" t="s">
        <v>372</v>
      </c>
      <c r="F330" s="58">
        <v>0.014745195977785786</v>
      </c>
    </row>
    <row r="331">
      <c r="A331" s="61">
        <v>1.515791601E9</v>
      </c>
      <c r="B331" s="61">
        <v>0.0</v>
      </c>
      <c r="C331" s="61">
        <v>3120.0</v>
      </c>
      <c r="D331" s="57" t="s">
        <v>373</v>
      </c>
      <c r="E331" s="62" t="s">
        <v>372</v>
      </c>
      <c r="F331" s="58">
        <v>0.014845952365808213</v>
      </c>
    </row>
    <row r="332">
      <c r="A332" s="61">
        <v>1.516455534E9</v>
      </c>
      <c r="B332" s="61">
        <v>1.0</v>
      </c>
      <c r="C332" s="61">
        <v>2196.0</v>
      </c>
      <c r="D332" s="57" t="s">
        <v>371</v>
      </c>
      <c r="E332" s="62" t="s">
        <v>372</v>
      </c>
      <c r="F332" s="58">
        <v>0.01485267217229247</v>
      </c>
    </row>
    <row r="333">
      <c r="A333" s="61">
        <v>1.519906256E9</v>
      </c>
      <c r="B333" s="61">
        <v>1.0</v>
      </c>
      <c r="C333" s="61">
        <v>623.0</v>
      </c>
      <c r="D333" s="57" t="s">
        <v>373</v>
      </c>
      <c r="E333" s="62" t="s">
        <v>372</v>
      </c>
      <c r="F333" s="58">
        <v>0.01488071705846472</v>
      </c>
    </row>
    <row r="334">
      <c r="A334" s="61">
        <v>1.51490481E9</v>
      </c>
      <c r="B334" s="61">
        <v>0.0</v>
      </c>
      <c r="C334" s="61">
        <v>921.0</v>
      </c>
      <c r="D334" s="57" t="s">
        <v>374</v>
      </c>
      <c r="E334" s="62" t="s">
        <v>372</v>
      </c>
      <c r="F334" s="58">
        <v>0.014925107428279571</v>
      </c>
    </row>
    <row r="335">
      <c r="A335" s="61">
        <v>1.517904102E9</v>
      </c>
      <c r="B335" s="61">
        <v>0.0</v>
      </c>
      <c r="C335" s="61">
        <v>2949.0</v>
      </c>
      <c r="D335" s="57" t="s">
        <v>374</v>
      </c>
      <c r="E335" s="62" t="s">
        <v>372</v>
      </c>
      <c r="F335" s="58">
        <v>0.014946926511380298</v>
      </c>
    </row>
    <row r="336">
      <c r="A336" s="61">
        <v>1.517482477E9</v>
      </c>
      <c r="B336" s="61">
        <v>1.0</v>
      </c>
      <c r="C336" s="61">
        <v>719.0</v>
      </c>
      <c r="D336" s="57" t="s">
        <v>374</v>
      </c>
      <c r="E336" s="62" t="s">
        <v>372</v>
      </c>
      <c r="F336" s="58">
        <v>0.014956351202658369</v>
      </c>
    </row>
    <row r="337">
      <c r="A337" s="61">
        <v>1.513287578E9</v>
      </c>
      <c r="B337" s="61">
        <v>1.0</v>
      </c>
      <c r="C337" s="61">
        <v>1883.0</v>
      </c>
      <c r="D337" s="57" t="s">
        <v>374</v>
      </c>
      <c r="E337" s="62" t="s">
        <v>372</v>
      </c>
      <c r="F337" s="58">
        <v>0.015010668675782934</v>
      </c>
    </row>
    <row r="338">
      <c r="A338" s="61">
        <v>1.513799774E9</v>
      </c>
      <c r="B338" s="61">
        <v>1.0</v>
      </c>
      <c r="C338" s="61">
        <v>598.0</v>
      </c>
      <c r="D338" s="57" t="s">
        <v>375</v>
      </c>
      <c r="E338" s="62" t="s">
        <v>372</v>
      </c>
      <c r="F338" s="58">
        <v>0.015188768213596715</v>
      </c>
    </row>
    <row r="339">
      <c r="A339" s="61">
        <v>1.519607342E9</v>
      </c>
      <c r="B339" s="61">
        <v>0.0</v>
      </c>
      <c r="C339" s="61">
        <v>1500.0</v>
      </c>
      <c r="D339" s="57" t="s">
        <v>371</v>
      </c>
      <c r="E339" s="62" t="s">
        <v>372</v>
      </c>
      <c r="F339" s="58">
        <v>0.015212604998141144</v>
      </c>
    </row>
    <row r="340">
      <c r="A340" s="61">
        <v>1.517032312E9</v>
      </c>
      <c r="B340" s="61">
        <v>0.0</v>
      </c>
      <c r="C340" s="61">
        <v>709.0</v>
      </c>
      <c r="D340" s="57" t="s">
        <v>371</v>
      </c>
      <c r="E340" s="62" t="s">
        <v>372</v>
      </c>
      <c r="F340" s="58">
        <v>0.01521685681302165</v>
      </c>
    </row>
    <row r="341">
      <c r="A341" s="61">
        <v>1.516978153E9</v>
      </c>
      <c r="B341" s="61">
        <v>1.0</v>
      </c>
      <c r="C341" s="61">
        <v>2685.0</v>
      </c>
      <c r="D341" s="57" t="s">
        <v>373</v>
      </c>
      <c r="E341" s="62" t="s">
        <v>372</v>
      </c>
      <c r="F341" s="58">
        <v>0.015288678352572638</v>
      </c>
    </row>
    <row r="342">
      <c r="A342" s="61">
        <v>1.518369483E9</v>
      </c>
      <c r="B342" s="61">
        <v>1.0</v>
      </c>
      <c r="C342" s="61">
        <v>2194.0</v>
      </c>
      <c r="D342" s="57" t="s">
        <v>371</v>
      </c>
      <c r="E342" s="62" t="s">
        <v>372</v>
      </c>
      <c r="F342" s="58">
        <v>0.015296019607374145</v>
      </c>
    </row>
    <row r="343">
      <c r="A343" s="61">
        <v>1.518175408E9</v>
      </c>
      <c r="B343" s="61">
        <v>1.0</v>
      </c>
      <c r="C343" s="61">
        <v>1559.0</v>
      </c>
      <c r="D343" s="57" t="s">
        <v>371</v>
      </c>
      <c r="E343" s="62" t="s">
        <v>372</v>
      </c>
      <c r="F343" s="58">
        <v>0.015326916311500849</v>
      </c>
    </row>
    <row r="344">
      <c r="A344" s="61">
        <v>1.514049611E9</v>
      </c>
      <c r="B344" s="61">
        <v>0.0</v>
      </c>
      <c r="C344" s="61">
        <v>1809.0</v>
      </c>
      <c r="D344" s="57" t="s">
        <v>373</v>
      </c>
      <c r="E344" s="62" t="s">
        <v>372</v>
      </c>
      <c r="F344" s="58">
        <v>0.015355932863169053</v>
      </c>
    </row>
    <row r="345">
      <c r="A345" s="61">
        <v>1.516705983E9</v>
      </c>
      <c r="B345" s="61">
        <v>1.0</v>
      </c>
      <c r="C345" s="61">
        <v>836.0</v>
      </c>
      <c r="D345" s="57" t="s">
        <v>375</v>
      </c>
      <c r="E345" s="62" t="s">
        <v>372</v>
      </c>
      <c r="F345" s="58">
        <v>0.015379809275562595</v>
      </c>
    </row>
    <row r="346">
      <c r="A346" s="61">
        <v>1.513200271E9</v>
      </c>
      <c r="B346" s="61">
        <v>0.0</v>
      </c>
      <c r="C346" s="61">
        <v>3305.0</v>
      </c>
      <c r="D346" s="57" t="s">
        <v>371</v>
      </c>
      <c r="E346" s="62" t="s">
        <v>372</v>
      </c>
      <c r="F346" s="58">
        <v>0.015467428478010192</v>
      </c>
    </row>
    <row r="347">
      <c r="A347" s="61">
        <v>1.519866091E9</v>
      </c>
      <c r="B347" s="61">
        <v>0.0</v>
      </c>
      <c r="C347" s="61">
        <v>411.0</v>
      </c>
      <c r="D347" s="57" t="s">
        <v>374</v>
      </c>
      <c r="E347" s="62" t="s">
        <v>372</v>
      </c>
      <c r="F347" s="58">
        <v>0.015600507473154557</v>
      </c>
    </row>
    <row r="348">
      <c r="A348" s="61">
        <v>1.512298097E9</v>
      </c>
      <c r="B348" s="61">
        <v>1.0</v>
      </c>
      <c r="C348" s="61">
        <v>737.0</v>
      </c>
      <c r="D348" s="57" t="s">
        <v>374</v>
      </c>
      <c r="E348" s="62" t="s">
        <v>372</v>
      </c>
      <c r="F348" s="58">
        <v>0.0156191336699113</v>
      </c>
    </row>
    <row r="349">
      <c r="A349" s="61">
        <v>1.514983415E9</v>
      </c>
      <c r="B349" s="61">
        <v>1.0</v>
      </c>
      <c r="C349" s="61">
        <v>1814.0</v>
      </c>
      <c r="D349" s="57" t="s">
        <v>375</v>
      </c>
      <c r="E349" s="62" t="s">
        <v>372</v>
      </c>
      <c r="F349" s="58">
        <v>0.015633133359836626</v>
      </c>
    </row>
    <row r="350">
      <c r="A350" s="61">
        <v>1.516143487E9</v>
      </c>
      <c r="B350" s="61">
        <v>1.0</v>
      </c>
      <c r="C350" s="61">
        <v>1160.0</v>
      </c>
      <c r="D350" s="57" t="s">
        <v>374</v>
      </c>
      <c r="E350" s="62" t="s">
        <v>372</v>
      </c>
      <c r="F350" s="58">
        <v>0.015636329166592078</v>
      </c>
    </row>
    <row r="351">
      <c r="A351" s="61">
        <v>1.518751086E9</v>
      </c>
      <c r="B351" s="61">
        <v>1.0</v>
      </c>
      <c r="C351" s="61">
        <v>2955.0</v>
      </c>
      <c r="D351" s="57" t="s">
        <v>374</v>
      </c>
      <c r="E351" s="62" t="s">
        <v>372</v>
      </c>
      <c r="F351" s="58">
        <v>0.01567396817218114</v>
      </c>
    </row>
    <row r="352">
      <c r="A352" s="61">
        <v>1.519329577E9</v>
      </c>
      <c r="B352" s="61">
        <v>1.0</v>
      </c>
      <c r="C352" s="61">
        <v>3136.0</v>
      </c>
      <c r="D352" s="57" t="s">
        <v>374</v>
      </c>
      <c r="E352" s="62" t="s">
        <v>372</v>
      </c>
      <c r="F352" s="58">
        <v>0.015709255279065415</v>
      </c>
    </row>
    <row r="353">
      <c r="A353" s="61">
        <v>1.51512435E9</v>
      </c>
      <c r="B353" s="61">
        <v>0.0</v>
      </c>
      <c r="C353" s="61">
        <v>3358.0</v>
      </c>
      <c r="D353" s="57" t="s">
        <v>375</v>
      </c>
      <c r="E353" s="62" t="s">
        <v>372</v>
      </c>
      <c r="F353" s="58">
        <v>0.01577906612298774</v>
      </c>
    </row>
    <row r="354">
      <c r="A354" s="61">
        <v>1.518763198E9</v>
      </c>
      <c r="B354" s="61">
        <v>1.0</v>
      </c>
      <c r="C354" s="61">
        <v>4615.0</v>
      </c>
      <c r="D354" s="57" t="s">
        <v>371</v>
      </c>
      <c r="E354" s="62" t="s">
        <v>372</v>
      </c>
      <c r="F354" s="58">
        <v>0.015781840276913317</v>
      </c>
    </row>
    <row r="355">
      <c r="A355" s="61">
        <v>1.518167547E9</v>
      </c>
      <c r="B355" s="61">
        <v>1.0</v>
      </c>
      <c r="C355" s="61">
        <v>2253.0</v>
      </c>
      <c r="D355" s="57" t="s">
        <v>371</v>
      </c>
      <c r="E355" s="62" t="s">
        <v>372</v>
      </c>
      <c r="F355" s="58">
        <v>0.015810244325798584</v>
      </c>
    </row>
    <row r="356">
      <c r="A356" s="61">
        <v>1.518642192E9</v>
      </c>
      <c r="B356" s="61">
        <v>0.0</v>
      </c>
      <c r="C356" s="61">
        <v>5062.0</v>
      </c>
      <c r="D356" s="57" t="s">
        <v>374</v>
      </c>
      <c r="E356" s="62" t="s">
        <v>372</v>
      </c>
      <c r="F356" s="58">
        <v>0.015816690227415497</v>
      </c>
    </row>
    <row r="357">
      <c r="A357" s="61">
        <v>1.516197651E9</v>
      </c>
      <c r="B357" s="61">
        <v>0.0</v>
      </c>
      <c r="C357" s="61">
        <v>895.0</v>
      </c>
      <c r="D357" s="57" t="s">
        <v>373</v>
      </c>
      <c r="E357" s="62" t="s">
        <v>372</v>
      </c>
      <c r="F357" s="58">
        <v>0.015816691079582057</v>
      </c>
    </row>
    <row r="358">
      <c r="A358" s="61">
        <v>1.513114965E9</v>
      </c>
      <c r="B358" s="61">
        <v>1.0</v>
      </c>
      <c r="C358" s="61">
        <v>332.0</v>
      </c>
      <c r="D358" s="57" t="s">
        <v>375</v>
      </c>
      <c r="E358" s="62" t="s">
        <v>372</v>
      </c>
      <c r="F358" s="58">
        <v>0.015846990772514058</v>
      </c>
    </row>
    <row r="359">
      <c r="A359" s="61">
        <v>1.517404605E9</v>
      </c>
      <c r="B359" s="61">
        <v>1.0</v>
      </c>
      <c r="C359" s="61">
        <v>579.0</v>
      </c>
      <c r="D359" s="57" t="s">
        <v>373</v>
      </c>
      <c r="E359" s="62" t="s">
        <v>372</v>
      </c>
      <c r="F359" s="58">
        <v>0.015998023883340706</v>
      </c>
    </row>
    <row r="360">
      <c r="A360" s="61">
        <v>1.519467711E9</v>
      </c>
      <c r="B360" s="61">
        <v>0.0</v>
      </c>
      <c r="C360" s="61">
        <v>248.0</v>
      </c>
      <c r="D360" s="57" t="s">
        <v>374</v>
      </c>
      <c r="E360" s="62" t="s">
        <v>372</v>
      </c>
      <c r="F360" s="58">
        <v>0.01603964680660852</v>
      </c>
    </row>
    <row r="361">
      <c r="A361" s="61">
        <v>1.519692598E9</v>
      </c>
      <c r="B361" s="61">
        <v>1.0</v>
      </c>
      <c r="C361" s="61">
        <v>1802.0</v>
      </c>
      <c r="D361" s="57" t="s">
        <v>371</v>
      </c>
      <c r="E361" s="62" t="s">
        <v>372</v>
      </c>
      <c r="F361" s="58">
        <v>0.016042723927268465</v>
      </c>
    </row>
    <row r="362">
      <c r="A362" s="61">
        <v>1.51238373E9</v>
      </c>
      <c r="B362" s="61">
        <v>0.0</v>
      </c>
      <c r="C362" s="61">
        <v>589.0</v>
      </c>
      <c r="D362" s="57" t="s">
        <v>374</v>
      </c>
      <c r="E362" s="62" t="s">
        <v>372</v>
      </c>
      <c r="F362" s="58">
        <v>0.016094349474615632</v>
      </c>
    </row>
    <row r="363">
      <c r="A363" s="61">
        <v>1.518416571E9</v>
      </c>
      <c r="B363" s="61">
        <v>0.0</v>
      </c>
      <c r="C363" s="61">
        <v>2498.0</v>
      </c>
      <c r="D363" s="57" t="s">
        <v>371</v>
      </c>
      <c r="E363" s="62" t="s">
        <v>372</v>
      </c>
      <c r="F363" s="58">
        <v>0.016097101431999716</v>
      </c>
    </row>
    <row r="364">
      <c r="A364" s="61">
        <v>1.519692669E9</v>
      </c>
      <c r="B364" s="61">
        <v>1.0</v>
      </c>
      <c r="C364" s="61">
        <v>3048.0</v>
      </c>
      <c r="D364" s="57" t="s">
        <v>375</v>
      </c>
      <c r="E364" s="62" t="s">
        <v>372</v>
      </c>
      <c r="F364" s="58">
        <v>0.016198116823728292</v>
      </c>
    </row>
    <row r="365">
      <c r="A365" s="61">
        <v>1.514325504E9</v>
      </c>
      <c r="B365" s="61">
        <v>1.0</v>
      </c>
      <c r="C365" s="61">
        <v>2284.0</v>
      </c>
      <c r="D365" s="57" t="s">
        <v>371</v>
      </c>
      <c r="E365" s="62" t="s">
        <v>372</v>
      </c>
      <c r="F365" s="58">
        <v>0.016225202613156187</v>
      </c>
    </row>
    <row r="366">
      <c r="A366" s="61">
        <v>1.519027609E9</v>
      </c>
      <c r="B366" s="61">
        <v>1.0</v>
      </c>
      <c r="C366" s="61">
        <v>4163.0</v>
      </c>
      <c r="D366" s="57" t="s">
        <v>371</v>
      </c>
      <c r="E366" s="62" t="s">
        <v>372</v>
      </c>
      <c r="F366" s="58">
        <v>0.016240164053647477</v>
      </c>
    </row>
    <row r="367">
      <c r="A367" s="61">
        <v>1.512190812E9</v>
      </c>
      <c r="B367" s="61">
        <v>0.0</v>
      </c>
      <c r="C367" s="61">
        <v>2074.0</v>
      </c>
      <c r="D367" s="57" t="s">
        <v>371</v>
      </c>
      <c r="E367" s="62" t="s">
        <v>372</v>
      </c>
      <c r="F367" s="58">
        <v>0.01624847425707321</v>
      </c>
    </row>
    <row r="368">
      <c r="A368" s="61">
        <v>1.511783818E9</v>
      </c>
      <c r="B368" s="61">
        <v>1.0</v>
      </c>
      <c r="C368" s="61">
        <v>817.0</v>
      </c>
      <c r="D368" s="57" t="s">
        <v>375</v>
      </c>
      <c r="E368" s="62" t="s">
        <v>372</v>
      </c>
      <c r="F368" s="58">
        <v>0.016474908589218074</v>
      </c>
    </row>
    <row r="369">
      <c r="A369" s="61">
        <v>1.514863764E9</v>
      </c>
      <c r="B369" s="61">
        <v>1.0</v>
      </c>
      <c r="C369" s="61">
        <v>820.0</v>
      </c>
      <c r="D369" s="57" t="s">
        <v>374</v>
      </c>
      <c r="E369" s="62" t="s">
        <v>372</v>
      </c>
      <c r="F369" s="58">
        <v>0.01657231723670416</v>
      </c>
    </row>
    <row r="370">
      <c r="A370" s="61">
        <v>1.517619435E9</v>
      </c>
      <c r="B370" s="61">
        <v>1.0</v>
      </c>
      <c r="C370" s="61">
        <v>1625.0</v>
      </c>
      <c r="D370" s="57" t="s">
        <v>373</v>
      </c>
      <c r="E370" s="62" t="s">
        <v>372</v>
      </c>
      <c r="F370" s="58">
        <v>0.01659858506422529</v>
      </c>
    </row>
    <row r="371">
      <c r="A371" s="61">
        <v>1.513708784E9</v>
      </c>
      <c r="B371" s="61">
        <v>1.0</v>
      </c>
      <c r="C371" s="61">
        <v>909.0</v>
      </c>
      <c r="D371" s="57" t="s">
        <v>373</v>
      </c>
      <c r="E371" s="62" t="s">
        <v>372</v>
      </c>
      <c r="F371" s="58">
        <v>0.016665894103832013</v>
      </c>
    </row>
    <row r="372">
      <c r="A372" s="61">
        <v>1.5180345E9</v>
      </c>
      <c r="B372" s="61">
        <v>0.0</v>
      </c>
      <c r="C372" s="61">
        <v>897.0</v>
      </c>
      <c r="D372" s="57" t="s">
        <v>371</v>
      </c>
      <c r="E372" s="62" t="s">
        <v>372</v>
      </c>
      <c r="F372" s="58">
        <v>0.016684138516797287</v>
      </c>
    </row>
    <row r="373">
      <c r="A373" s="61">
        <v>1.514428892E9</v>
      </c>
      <c r="B373" s="61">
        <v>0.0</v>
      </c>
      <c r="C373" s="61">
        <v>648.0</v>
      </c>
      <c r="D373" s="57" t="s">
        <v>371</v>
      </c>
      <c r="E373" s="62" t="s">
        <v>372</v>
      </c>
      <c r="F373" s="58">
        <v>0.01668415256579192</v>
      </c>
    </row>
    <row r="374">
      <c r="A374" s="61">
        <v>1.513086586E9</v>
      </c>
      <c r="B374" s="61">
        <v>1.0</v>
      </c>
      <c r="C374" s="61">
        <v>892.0</v>
      </c>
      <c r="D374" s="57" t="s">
        <v>371</v>
      </c>
      <c r="E374" s="62" t="s">
        <v>372</v>
      </c>
      <c r="F374" s="58">
        <v>0.016746295362317976</v>
      </c>
    </row>
    <row r="375">
      <c r="A375" s="61">
        <v>1.514797147E9</v>
      </c>
      <c r="B375" s="61">
        <v>1.0</v>
      </c>
      <c r="C375" s="61">
        <v>430.0</v>
      </c>
      <c r="D375" s="57" t="s">
        <v>374</v>
      </c>
      <c r="E375" s="62" t="s">
        <v>372</v>
      </c>
      <c r="F375" s="58">
        <v>0.016826860572031643</v>
      </c>
    </row>
    <row r="376">
      <c r="A376" s="61">
        <v>1.516070319E9</v>
      </c>
      <c r="B376" s="61">
        <v>1.0</v>
      </c>
      <c r="C376" s="61">
        <v>107.0</v>
      </c>
      <c r="D376" s="57" t="s">
        <v>375</v>
      </c>
      <c r="E376" s="62" t="s">
        <v>372</v>
      </c>
      <c r="F376" s="58">
        <v>0.016849712456602384</v>
      </c>
    </row>
    <row r="377">
      <c r="A377" s="61">
        <v>1.513253202E9</v>
      </c>
      <c r="B377" s="61">
        <v>0.0</v>
      </c>
      <c r="C377" s="61">
        <v>2317.0</v>
      </c>
      <c r="D377" s="57" t="s">
        <v>374</v>
      </c>
      <c r="E377" s="62" t="s">
        <v>372</v>
      </c>
      <c r="F377" s="58">
        <v>0.0170296906923173</v>
      </c>
    </row>
    <row r="378">
      <c r="A378" s="61">
        <v>1.512424886E9</v>
      </c>
      <c r="B378" s="61">
        <v>1.0</v>
      </c>
      <c r="C378" s="61">
        <v>2441.0</v>
      </c>
      <c r="D378" s="57" t="s">
        <v>371</v>
      </c>
      <c r="E378" s="62" t="s">
        <v>372</v>
      </c>
      <c r="F378" s="58">
        <v>0.017107271776615862</v>
      </c>
    </row>
    <row r="379">
      <c r="A379" s="61">
        <v>1.517992966E9</v>
      </c>
      <c r="B379" s="61">
        <v>1.0</v>
      </c>
      <c r="C379" s="61">
        <v>300.0</v>
      </c>
      <c r="D379" s="57" t="s">
        <v>375</v>
      </c>
      <c r="E379" s="62" t="s">
        <v>372</v>
      </c>
      <c r="F379" s="58">
        <v>0.017140344745906422</v>
      </c>
    </row>
    <row r="380">
      <c r="A380" s="61">
        <v>1.514239016E9</v>
      </c>
      <c r="B380" s="61">
        <v>1.0</v>
      </c>
      <c r="C380" s="61">
        <v>992.0</v>
      </c>
      <c r="D380" s="57" t="s">
        <v>374</v>
      </c>
      <c r="E380" s="62" t="s">
        <v>372</v>
      </c>
      <c r="F380" s="58">
        <v>0.017162149780012514</v>
      </c>
    </row>
    <row r="381">
      <c r="A381" s="61">
        <v>1.516174968E9</v>
      </c>
      <c r="B381" s="61">
        <v>1.0</v>
      </c>
      <c r="C381" s="61">
        <v>698.0</v>
      </c>
      <c r="D381" s="57" t="s">
        <v>375</v>
      </c>
      <c r="E381" s="62" t="s">
        <v>372</v>
      </c>
      <c r="F381" s="58">
        <v>0.01718613032753058</v>
      </c>
    </row>
    <row r="382">
      <c r="A382" s="61">
        <v>1.512639313E9</v>
      </c>
      <c r="B382" s="61">
        <v>1.0</v>
      </c>
      <c r="C382" s="61">
        <v>590.0</v>
      </c>
      <c r="D382" s="57" t="s">
        <v>373</v>
      </c>
      <c r="E382" s="62" t="s">
        <v>372</v>
      </c>
      <c r="F382" s="58">
        <v>0.01733877873432288</v>
      </c>
    </row>
    <row r="383">
      <c r="A383" s="61">
        <v>1.511368694E9</v>
      </c>
      <c r="B383" s="61">
        <v>1.0</v>
      </c>
      <c r="C383" s="61">
        <v>557.0</v>
      </c>
      <c r="D383" s="57" t="s">
        <v>371</v>
      </c>
      <c r="E383" s="62" t="s">
        <v>372</v>
      </c>
      <c r="F383" s="58">
        <v>0.01738114499955501</v>
      </c>
    </row>
    <row r="384">
      <c r="A384" s="61">
        <v>1.515276965E9</v>
      </c>
      <c r="B384" s="61">
        <v>1.0</v>
      </c>
      <c r="C384" s="61">
        <v>1933.0</v>
      </c>
      <c r="D384" s="57" t="s">
        <v>374</v>
      </c>
      <c r="E384" s="62" t="s">
        <v>372</v>
      </c>
      <c r="F384" s="58">
        <v>0.01739759611295444</v>
      </c>
    </row>
    <row r="385">
      <c r="A385" s="61">
        <v>1.515986288E9</v>
      </c>
      <c r="B385" s="61">
        <v>1.0</v>
      </c>
      <c r="C385" s="61">
        <v>3499.0</v>
      </c>
      <c r="D385" s="57" t="s">
        <v>373</v>
      </c>
      <c r="E385" s="62" t="s">
        <v>372</v>
      </c>
      <c r="F385" s="58">
        <v>0.017439794126051456</v>
      </c>
    </row>
    <row r="386">
      <c r="A386" s="61">
        <v>1.514710619E9</v>
      </c>
      <c r="B386" s="61">
        <v>1.0</v>
      </c>
      <c r="C386" s="61">
        <v>692.0</v>
      </c>
      <c r="D386" s="57" t="s">
        <v>371</v>
      </c>
      <c r="E386" s="62" t="s">
        <v>372</v>
      </c>
      <c r="F386" s="58">
        <v>0.017464225701092184</v>
      </c>
    </row>
    <row r="387">
      <c r="A387" s="61">
        <v>1.516357142E9</v>
      </c>
      <c r="B387" s="61">
        <v>0.0</v>
      </c>
      <c r="C387" s="61">
        <v>2636.0</v>
      </c>
      <c r="D387" s="57" t="s">
        <v>371</v>
      </c>
      <c r="E387" s="62" t="s">
        <v>372</v>
      </c>
      <c r="F387" s="58">
        <v>0.017467699695855377</v>
      </c>
    </row>
    <row r="388">
      <c r="A388" s="61">
        <v>1.517601838E9</v>
      </c>
      <c r="B388" s="61">
        <v>1.0</v>
      </c>
      <c r="C388" s="61">
        <v>206.0</v>
      </c>
      <c r="D388" s="57" t="s">
        <v>374</v>
      </c>
      <c r="E388" s="62" t="s">
        <v>372</v>
      </c>
      <c r="F388" s="58">
        <v>0.01749397110680395</v>
      </c>
    </row>
    <row r="389">
      <c r="A389" s="61">
        <v>1.516255677E9</v>
      </c>
      <c r="B389" s="61">
        <v>1.0</v>
      </c>
      <c r="C389" s="61">
        <v>709.0</v>
      </c>
      <c r="D389" s="57" t="s">
        <v>375</v>
      </c>
      <c r="E389" s="62" t="s">
        <v>372</v>
      </c>
      <c r="F389" s="58">
        <v>0.017524760568669362</v>
      </c>
    </row>
    <row r="390">
      <c r="A390" s="61">
        <v>1.517740515E9</v>
      </c>
      <c r="B390" s="61">
        <v>1.0</v>
      </c>
      <c r="C390" s="61">
        <v>3156.0</v>
      </c>
      <c r="D390" s="57" t="s">
        <v>373</v>
      </c>
      <c r="E390" s="62" t="s">
        <v>372</v>
      </c>
      <c r="F390" s="58">
        <v>0.017588298611276643</v>
      </c>
    </row>
    <row r="391">
      <c r="A391" s="61">
        <v>1.519346982E9</v>
      </c>
      <c r="B391" s="61">
        <v>0.0</v>
      </c>
      <c r="C391" s="61">
        <v>5563.0</v>
      </c>
      <c r="D391" s="57" t="s">
        <v>374</v>
      </c>
      <c r="E391" s="62" t="s">
        <v>372</v>
      </c>
      <c r="F391" s="58">
        <v>0.017620344407509037</v>
      </c>
    </row>
    <row r="392">
      <c r="A392" s="61">
        <v>1.517720893E9</v>
      </c>
      <c r="B392" s="61">
        <v>1.0</v>
      </c>
      <c r="C392" s="61">
        <v>1509.0</v>
      </c>
      <c r="D392" s="57" t="s">
        <v>373</v>
      </c>
      <c r="E392" s="62" t="s">
        <v>372</v>
      </c>
      <c r="F392" s="58">
        <v>0.01762371307675481</v>
      </c>
    </row>
    <row r="393">
      <c r="A393" s="61">
        <v>1.517346923E9</v>
      </c>
      <c r="B393" s="61">
        <v>1.0</v>
      </c>
      <c r="C393" s="61">
        <v>2320.0</v>
      </c>
      <c r="D393" s="57" t="s">
        <v>374</v>
      </c>
      <c r="E393" s="62" t="s">
        <v>372</v>
      </c>
      <c r="F393" s="58">
        <v>0.01762433099339844</v>
      </c>
    </row>
    <row r="394">
      <c r="A394" s="61">
        <v>1.514395175E9</v>
      </c>
      <c r="B394" s="61">
        <v>1.0</v>
      </c>
      <c r="C394" s="61">
        <v>2021.0</v>
      </c>
      <c r="D394" s="57" t="s">
        <v>371</v>
      </c>
      <c r="E394" s="62" t="s">
        <v>372</v>
      </c>
      <c r="F394" s="58">
        <v>0.017637365584716846</v>
      </c>
    </row>
    <row r="395">
      <c r="A395" s="61">
        <v>1.519553685E9</v>
      </c>
      <c r="B395" s="61">
        <v>1.0</v>
      </c>
      <c r="C395" s="61">
        <v>4462.0</v>
      </c>
      <c r="D395" s="57" t="s">
        <v>371</v>
      </c>
      <c r="E395" s="62" t="s">
        <v>372</v>
      </c>
      <c r="F395" s="58">
        <v>0.0176812324989869</v>
      </c>
    </row>
    <row r="396">
      <c r="A396" s="61">
        <v>1.513480005E9</v>
      </c>
      <c r="B396" s="61">
        <v>1.0</v>
      </c>
      <c r="C396" s="61">
        <v>2431.0</v>
      </c>
      <c r="D396" s="57" t="s">
        <v>375</v>
      </c>
      <c r="E396" s="62" t="s">
        <v>372</v>
      </c>
      <c r="F396" s="58">
        <v>0.01769066003323705</v>
      </c>
    </row>
    <row r="397">
      <c r="A397" s="61">
        <v>1.517529367E9</v>
      </c>
      <c r="B397" s="61">
        <v>1.0</v>
      </c>
      <c r="C397" s="61">
        <v>363.0</v>
      </c>
      <c r="D397" s="57" t="s">
        <v>374</v>
      </c>
      <c r="E397" s="62" t="s">
        <v>372</v>
      </c>
      <c r="F397" s="58">
        <v>0.017735235036591246</v>
      </c>
    </row>
    <row r="398">
      <c r="A398" s="61">
        <v>1.518605678E9</v>
      </c>
      <c r="B398" s="61">
        <v>1.0</v>
      </c>
      <c r="C398" s="61">
        <v>3785.0</v>
      </c>
      <c r="D398" s="57" t="s">
        <v>374</v>
      </c>
      <c r="E398" s="62" t="s">
        <v>372</v>
      </c>
      <c r="F398" s="58">
        <v>0.017777281718298288</v>
      </c>
    </row>
    <row r="399">
      <c r="A399" s="61">
        <v>1.516082211E9</v>
      </c>
      <c r="B399" s="61">
        <v>0.0</v>
      </c>
      <c r="C399" s="61">
        <v>460.0</v>
      </c>
      <c r="D399" s="57" t="s">
        <v>371</v>
      </c>
      <c r="E399" s="62" t="s">
        <v>372</v>
      </c>
      <c r="F399" s="58">
        <v>0.01782749801923067</v>
      </c>
    </row>
    <row r="400">
      <c r="A400" s="61">
        <v>1.516632301E9</v>
      </c>
      <c r="B400" s="61">
        <v>0.0</v>
      </c>
      <c r="C400" s="61">
        <v>4642.0</v>
      </c>
      <c r="D400" s="57" t="s">
        <v>374</v>
      </c>
      <c r="E400" s="62" t="s">
        <v>372</v>
      </c>
      <c r="F400" s="58">
        <v>0.01787175016603293</v>
      </c>
    </row>
    <row r="401">
      <c r="A401" s="61">
        <v>1.514250558E9</v>
      </c>
      <c r="B401" s="61">
        <v>1.0</v>
      </c>
      <c r="C401" s="61">
        <v>458.0</v>
      </c>
      <c r="D401" s="57" t="s">
        <v>374</v>
      </c>
      <c r="E401" s="62" t="s">
        <v>372</v>
      </c>
      <c r="F401" s="58">
        <v>0.017876310074368407</v>
      </c>
    </row>
    <row r="402">
      <c r="A402" s="61">
        <v>1.519437389E9</v>
      </c>
      <c r="B402" s="61">
        <v>1.0</v>
      </c>
      <c r="C402" s="61">
        <v>1834.0</v>
      </c>
      <c r="D402" s="57" t="s">
        <v>375</v>
      </c>
      <c r="E402" s="62" t="s">
        <v>372</v>
      </c>
      <c r="F402" s="58">
        <v>0.017899487483701737</v>
      </c>
    </row>
    <row r="403">
      <c r="A403" s="61">
        <v>1.518333912E9</v>
      </c>
      <c r="B403" s="61">
        <v>0.0</v>
      </c>
      <c r="C403" s="61">
        <v>2223.0</v>
      </c>
      <c r="D403" s="57" t="s">
        <v>374</v>
      </c>
      <c r="E403" s="62" t="s">
        <v>372</v>
      </c>
      <c r="F403" s="58">
        <v>0.017991027714859942</v>
      </c>
    </row>
    <row r="404">
      <c r="A404" s="61">
        <v>1.513587092E9</v>
      </c>
      <c r="B404" s="61">
        <v>0.0</v>
      </c>
      <c r="C404" s="61">
        <v>10.0</v>
      </c>
      <c r="D404" s="57" t="s">
        <v>374</v>
      </c>
      <c r="E404" s="62" t="s">
        <v>372</v>
      </c>
      <c r="F404" s="58">
        <v>0.01801203768088877</v>
      </c>
    </row>
    <row r="405">
      <c r="A405" s="61">
        <v>1.516777542E9</v>
      </c>
      <c r="B405" s="61">
        <v>0.0</v>
      </c>
      <c r="C405" s="61">
        <v>2730.0</v>
      </c>
      <c r="D405" s="57" t="s">
        <v>371</v>
      </c>
      <c r="E405" s="62" t="s">
        <v>372</v>
      </c>
      <c r="F405" s="58">
        <v>0.0180267411733801</v>
      </c>
    </row>
    <row r="406">
      <c r="A406" s="61">
        <v>1.517516594E9</v>
      </c>
      <c r="B406" s="61">
        <v>1.0</v>
      </c>
      <c r="C406" s="61">
        <v>1855.0</v>
      </c>
      <c r="D406" s="57" t="s">
        <v>371</v>
      </c>
      <c r="E406" s="62" t="s">
        <v>372</v>
      </c>
      <c r="F406" s="58">
        <v>0.01809059813958913</v>
      </c>
    </row>
    <row r="407">
      <c r="A407" s="61">
        <v>1.512111645E9</v>
      </c>
      <c r="B407" s="61">
        <v>1.0</v>
      </c>
      <c r="C407" s="61">
        <v>861.0</v>
      </c>
      <c r="D407" s="57" t="s">
        <v>375</v>
      </c>
      <c r="E407" s="62" t="s">
        <v>372</v>
      </c>
      <c r="F407" s="58">
        <v>0.018122458111889395</v>
      </c>
    </row>
    <row r="408">
      <c r="A408" s="61">
        <v>1.518557688E9</v>
      </c>
      <c r="B408" s="61">
        <v>1.0</v>
      </c>
      <c r="C408" s="61">
        <v>4415.0</v>
      </c>
      <c r="D408" s="57" t="s">
        <v>371</v>
      </c>
      <c r="E408" s="62" t="s">
        <v>372</v>
      </c>
      <c r="F408" s="58">
        <v>0.01824230333149024</v>
      </c>
    </row>
    <row r="409">
      <c r="A409" s="61">
        <v>1.513880881E9</v>
      </c>
      <c r="B409" s="61">
        <v>0.0</v>
      </c>
      <c r="C409" s="61">
        <v>318.0</v>
      </c>
      <c r="D409" s="57" t="s">
        <v>375</v>
      </c>
      <c r="E409" s="62" t="s">
        <v>372</v>
      </c>
      <c r="F409" s="58">
        <v>0.018311974334092596</v>
      </c>
    </row>
    <row r="410">
      <c r="A410" s="61">
        <v>1.517901046E9</v>
      </c>
      <c r="B410" s="61">
        <v>1.0</v>
      </c>
      <c r="C410" s="61">
        <v>1754.0</v>
      </c>
      <c r="D410" s="57" t="s">
        <v>374</v>
      </c>
      <c r="E410" s="62" t="s">
        <v>372</v>
      </c>
      <c r="F410" s="58">
        <v>0.0183851511159997</v>
      </c>
    </row>
    <row r="411">
      <c r="A411" s="61">
        <v>1.518521351E9</v>
      </c>
      <c r="B411" s="61">
        <v>0.0</v>
      </c>
      <c r="C411" s="61">
        <v>79.0</v>
      </c>
      <c r="D411" s="57" t="s">
        <v>373</v>
      </c>
      <c r="E411" s="62" t="s">
        <v>372</v>
      </c>
      <c r="F411" s="58">
        <v>0.018391180066970603</v>
      </c>
    </row>
    <row r="412">
      <c r="A412" s="61">
        <v>1.519366686E9</v>
      </c>
      <c r="B412" s="61">
        <v>1.0</v>
      </c>
      <c r="C412" s="61">
        <v>4256.0</v>
      </c>
      <c r="D412" s="57" t="s">
        <v>374</v>
      </c>
      <c r="E412" s="62" t="s">
        <v>372</v>
      </c>
      <c r="F412" s="58">
        <v>0.01840283403481513</v>
      </c>
    </row>
    <row r="413">
      <c r="A413" s="61">
        <v>1.519491503E9</v>
      </c>
      <c r="B413" s="61">
        <v>1.0</v>
      </c>
      <c r="C413" s="61">
        <v>330.0</v>
      </c>
      <c r="D413" s="57" t="s">
        <v>375</v>
      </c>
      <c r="E413" s="62" t="s">
        <v>372</v>
      </c>
      <c r="F413" s="58">
        <v>0.018472645332052617</v>
      </c>
    </row>
    <row r="414">
      <c r="A414" s="61">
        <v>1.515857162E9</v>
      </c>
      <c r="B414" s="61">
        <v>0.0</v>
      </c>
      <c r="C414" s="61">
        <v>1070.0</v>
      </c>
      <c r="D414" s="57" t="s">
        <v>374</v>
      </c>
      <c r="E414" s="62" t="s">
        <v>372</v>
      </c>
      <c r="F414" s="58">
        <v>0.018520532768599107</v>
      </c>
    </row>
    <row r="415">
      <c r="A415" s="61">
        <v>1.519394454E9</v>
      </c>
      <c r="B415" s="61">
        <v>1.0</v>
      </c>
      <c r="C415" s="61">
        <v>4560.0</v>
      </c>
      <c r="D415" s="57" t="s">
        <v>374</v>
      </c>
      <c r="E415" s="62" t="s">
        <v>372</v>
      </c>
      <c r="F415" s="58">
        <v>0.018538719757543176</v>
      </c>
    </row>
    <row r="416">
      <c r="A416" s="61">
        <v>1.519775441E9</v>
      </c>
      <c r="B416" s="61">
        <v>0.0</v>
      </c>
      <c r="C416" s="61">
        <v>778.0</v>
      </c>
      <c r="D416" s="57" t="s">
        <v>371</v>
      </c>
      <c r="E416" s="62" t="s">
        <v>372</v>
      </c>
      <c r="F416" s="58">
        <v>0.018658201138600283</v>
      </c>
    </row>
    <row r="417">
      <c r="A417" s="61">
        <v>1.519281609E9</v>
      </c>
      <c r="B417" s="61">
        <v>1.0</v>
      </c>
      <c r="C417" s="61">
        <v>4099.0</v>
      </c>
      <c r="D417" s="57" t="s">
        <v>375</v>
      </c>
      <c r="E417" s="62" t="s">
        <v>372</v>
      </c>
      <c r="F417" s="58">
        <v>0.01868507286804233</v>
      </c>
    </row>
    <row r="418">
      <c r="A418" s="61">
        <v>1.513628702E9</v>
      </c>
      <c r="B418" s="61">
        <v>0.0</v>
      </c>
      <c r="C418" s="61">
        <v>1961.0</v>
      </c>
      <c r="D418" s="57" t="s">
        <v>371</v>
      </c>
      <c r="E418" s="62" t="s">
        <v>372</v>
      </c>
      <c r="F418" s="58">
        <v>0.018801087650131443</v>
      </c>
    </row>
    <row r="419">
      <c r="A419" s="61">
        <v>1.514466345E9</v>
      </c>
      <c r="B419" s="61">
        <v>1.0</v>
      </c>
      <c r="C419" s="61">
        <v>2416.0</v>
      </c>
      <c r="D419" s="57" t="s">
        <v>371</v>
      </c>
      <c r="E419" s="62" t="s">
        <v>372</v>
      </c>
      <c r="F419" s="58">
        <v>0.018808063901397</v>
      </c>
    </row>
    <row r="420">
      <c r="A420" s="61">
        <v>1.516370211E9</v>
      </c>
      <c r="B420" s="61">
        <v>0.0</v>
      </c>
      <c r="C420" s="61">
        <v>947.0</v>
      </c>
      <c r="D420" s="57" t="s">
        <v>374</v>
      </c>
      <c r="E420" s="62" t="s">
        <v>372</v>
      </c>
      <c r="F420" s="58">
        <v>0.018821831520613452</v>
      </c>
    </row>
    <row r="421">
      <c r="A421" s="61">
        <v>1.512931649E9</v>
      </c>
      <c r="B421" s="61">
        <v>1.0</v>
      </c>
      <c r="C421" s="61">
        <v>4760.0</v>
      </c>
      <c r="D421" s="57" t="s">
        <v>375</v>
      </c>
      <c r="E421" s="62" t="s">
        <v>372</v>
      </c>
      <c r="F421" s="58">
        <v>0.01895618212716199</v>
      </c>
    </row>
    <row r="422">
      <c r="A422" s="61">
        <v>1.511331996E9</v>
      </c>
      <c r="B422" s="61">
        <v>1.0</v>
      </c>
      <c r="C422" s="61">
        <v>2133.0</v>
      </c>
      <c r="D422" s="57" t="s">
        <v>374</v>
      </c>
      <c r="E422" s="62" t="s">
        <v>372</v>
      </c>
      <c r="F422" s="58">
        <v>0.018982797988813083</v>
      </c>
    </row>
    <row r="423">
      <c r="A423" s="61">
        <v>1.513202029E9</v>
      </c>
      <c r="B423" s="61">
        <v>1.0</v>
      </c>
      <c r="C423" s="61">
        <v>925.0</v>
      </c>
      <c r="D423" s="57" t="s">
        <v>371</v>
      </c>
      <c r="E423" s="62" t="s">
        <v>372</v>
      </c>
      <c r="F423" s="58">
        <v>0.019036104684672872</v>
      </c>
    </row>
    <row r="424">
      <c r="A424" s="61">
        <v>1.513583448E9</v>
      </c>
      <c r="B424" s="61">
        <v>1.0</v>
      </c>
      <c r="C424" s="61">
        <v>692.0</v>
      </c>
      <c r="D424" s="57" t="s">
        <v>371</v>
      </c>
      <c r="E424" s="62" t="s">
        <v>372</v>
      </c>
      <c r="F424" s="58">
        <v>0.01904367634321491</v>
      </c>
    </row>
    <row r="425">
      <c r="A425" s="61">
        <v>1.512798882E9</v>
      </c>
      <c r="B425" s="61">
        <v>0.0</v>
      </c>
      <c r="C425" s="61">
        <v>1705.0</v>
      </c>
      <c r="D425" s="57" t="s">
        <v>371</v>
      </c>
      <c r="E425" s="62" t="s">
        <v>372</v>
      </c>
      <c r="F425" s="58">
        <v>0.01910882683881565</v>
      </c>
    </row>
    <row r="426">
      <c r="A426" s="61">
        <v>1.518155693E9</v>
      </c>
      <c r="B426" s="61">
        <v>1.0</v>
      </c>
      <c r="C426" s="61">
        <v>1444.0</v>
      </c>
      <c r="D426" s="57" t="s">
        <v>374</v>
      </c>
      <c r="E426" s="62" t="s">
        <v>372</v>
      </c>
      <c r="F426" s="58">
        <v>0.019166324503432253</v>
      </c>
    </row>
    <row r="427">
      <c r="A427" s="61">
        <v>1.511466233E9</v>
      </c>
      <c r="B427" s="61">
        <v>1.0</v>
      </c>
      <c r="C427" s="61">
        <v>3866.0</v>
      </c>
      <c r="D427" s="57" t="s">
        <v>374</v>
      </c>
      <c r="E427" s="62" t="s">
        <v>372</v>
      </c>
      <c r="F427" s="58">
        <v>0.01923118226005449</v>
      </c>
    </row>
    <row r="428">
      <c r="A428" s="61">
        <v>1.517085832E9</v>
      </c>
      <c r="B428" s="61">
        <v>0.0</v>
      </c>
      <c r="C428" s="61">
        <v>1934.0</v>
      </c>
      <c r="D428" s="57" t="s">
        <v>371</v>
      </c>
      <c r="E428" s="62" t="s">
        <v>372</v>
      </c>
      <c r="F428" s="58">
        <v>0.019276033635372114</v>
      </c>
    </row>
    <row r="429">
      <c r="A429" s="61">
        <v>1.511525649E9</v>
      </c>
      <c r="B429" s="61">
        <v>1.0</v>
      </c>
      <c r="C429" s="61">
        <v>630.0</v>
      </c>
      <c r="D429" s="57" t="s">
        <v>374</v>
      </c>
      <c r="E429" s="62" t="s">
        <v>372</v>
      </c>
      <c r="F429" s="58">
        <v>0.01941845855339852</v>
      </c>
    </row>
    <row r="430">
      <c r="A430" s="61">
        <v>1.514125023E9</v>
      </c>
      <c r="B430" s="61">
        <v>1.0</v>
      </c>
      <c r="C430" s="61">
        <v>5064.0</v>
      </c>
      <c r="D430" s="57" t="s">
        <v>375</v>
      </c>
      <c r="E430" s="62" t="s">
        <v>372</v>
      </c>
      <c r="F430" s="58">
        <v>0.019455891182221907</v>
      </c>
    </row>
    <row r="431">
      <c r="A431" s="61">
        <v>1.51762711E9</v>
      </c>
      <c r="B431" s="61">
        <v>0.0</v>
      </c>
      <c r="C431" s="61">
        <v>1814.0</v>
      </c>
      <c r="D431" s="57" t="s">
        <v>374</v>
      </c>
      <c r="E431" s="62" t="s">
        <v>372</v>
      </c>
      <c r="F431" s="58">
        <v>0.019462704118922702</v>
      </c>
    </row>
    <row r="432">
      <c r="A432" s="61">
        <v>1.515872542E9</v>
      </c>
      <c r="B432" s="61">
        <v>0.0</v>
      </c>
      <c r="C432" s="61">
        <v>2690.0</v>
      </c>
      <c r="D432" s="57" t="s">
        <v>375</v>
      </c>
      <c r="E432" s="62" t="s">
        <v>372</v>
      </c>
      <c r="F432" s="58">
        <v>0.019526296831029688</v>
      </c>
    </row>
    <row r="433">
      <c r="A433" s="61">
        <v>1.517553387E9</v>
      </c>
      <c r="B433" s="61">
        <v>1.0</v>
      </c>
      <c r="C433" s="61">
        <v>354.0</v>
      </c>
      <c r="D433" s="57" t="s">
        <v>374</v>
      </c>
      <c r="E433" s="62" t="s">
        <v>372</v>
      </c>
      <c r="F433" s="58">
        <v>0.019585209393733427</v>
      </c>
    </row>
    <row r="434">
      <c r="A434" s="61">
        <v>1.513207921E9</v>
      </c>
      <c r="B434" s="61">
        <v>0.0</v>
      </c>
      <c r="C434" s="61">
        <v>3214.0</v>
      </c>
      <c r="D434" s="57" t="s">
        <v>373</v>
      </c>
      <c r="E434" s="62" t="s">
        <v>372</v>
      </c>
      <c r="F434" s="58">
        <v>0.01960631817042935</v>
      </c>
    </row>
    <row r="435">
      <c r="A435" s="61">
        <v>1.513032208E9</v>
      </c>
      <c r="B435" s="61">
        <v>1.0</v>
      </c>
      <c r="C435" s="61">
        <v>1597.0</v>
      </c>
      <c r="D435" s="57" t="s">
        <v>374</v>
      </c>
      <c r="E435" s="62" t="s">
        <v>372</v>
      </c>
      <c r="F435" s="58">
        <v>0.01962620697000561</v>
      </c>
    </row>
    <row r="436">
      <c r="A436" s="61">
        <v>1.519033708E9</v>
      </c>
      <c r="B436" s="61">
        <v>1.0</v>
      </c>
      <c r="C436" s="61">
        <v>2778.0</v>
      </c>
      <c r="D436" s="57" t="s">
        <v>371</v>
      </c>
      <c r="E436" s="62" t="s">
        <v>372</v>
      </c>
      <c r="F436" s="58">
        <v>0.019682443236584635</v>
      </c>
    </row>
    <row r="437">
      <c r="A437" s="61">
        <v>1.512482336E9</v>
      </c>
      <c r="B437" s="61">
        <v>1.0</v>
      </c>
      <c r="C437" s="61">
        <v>4683.0</v>
      </c>
      <c r="D437" s="57" t="s">
        <v>371</v>
      </c>
      <c r="E437" s="62" t="s">
        <v>372</v>
      </c>
      <c r="F437" s="58">
        <v>0.019691870770834785</v>
      </c>
    </row>
    <row r="438">
      <c r="A438" s="61">
        <v>1.516960646E9</v>
      </c>
      <c r="B438" s="61">
        <v>1.0</v>
      </c>
      <c r="C438" s="61">
        <v>1676.0</v>
      </c>
      <c r="D438" s="57" t="s">
        <v>375</v>
      </c>
      <c r="E438" s="62" t="s">
        <v>372</v>
      </c>
      <c r="F438" s="58">
        <v>0.019750279880189958</v>
      </c>
    </row>
    <row r="439">
      <c r="A439" s="61">
        <v>1.515513992E9</v>
      </c>
      <c r="B439" s="61">
        <v>0.0</v>
      </c>
      <c r="C439" s="61">
        <v>1250.0</v>
      </c>
      <c r="D439" s="57" t="s">
        <v>374</v>
      </c>
      <c r="E439" s="62" t="s">
        <v>372</v>
      </c>
      <c r="F439" s="58">
        <v>0.019835674668627123</v>
      </c>
    </row>
    <row r="440">
      <c r="A440" s="61">
        <v>1.518128381E9</v>
      </c>
      <c r="B440" s="61">
        <v>0.0</v>
      </c>
      <c r="C440" s="61">
        <v>2894.0</v>
      </c>
      <c r="D440" s="57" t="s">
        <v>373</v>
      </c>
      <c r="E440" s="62" t="s">
        <v>372</v>
      </c>
      <c r="F440" s="58">
        <v>0.019948814130738346</v>
      </c>
    </row>
    <row r="441">
      <c r="A441" s="61">
        <v>1.517717777E9</v>
      </c>
      <c r="B441" s="61">
        <v>1.0</v>
      </c>
      <c r="C441" s="61">
        <v>1962.0</v>
      </c>
      <c r="D441" s="57" t="s">
        <v>374</v>
      </c>
      <c r="E441" s="62" t="s">
        <v>372</v>
      </c>
      <c r="F441" s="58">
        <v>0.01996017133725081</v>
      </c>
    </row>
    <row r="442">
      <c r="A442" s="61">
        <v>1.515214094E9</v>
      </c>
      <c r="B442" s="61">
        <v>1.0</v>
      </c>
      <c r="C442" s="61">
        <v>522.0</v>
      </c>
      <c r="D442" s="57" t="s">
        <v>374</v>
      </c>
      <c r="E442" s="62" t="s">
        <v>372</v>
      </c>
      <c r="F442" s="58">
        <v>0.020001110158619606</v>
      </c>
    </row>
    <row r="443">
      <c r="A443" s="61">
        <v>1.515067644E9</v>
      </c>
      <c r="B443" s="61">
        <v>1.0</v>
      </c>
      <c r="C443" s="61">
        <v>1153.0</v>
      </c>
      <c r="D443" s="57" t="s">
        <v>373</v>
      </c>
      <c r="E443" s="62" t="s">
        <v>372</v>
      </c>
      <c r="F443" s="58">
        <v>0.020125063131690712</v>
      </c>
    </row>
    <row r="444">
      <c r="A444" s="61">
        <v>1.519852806E9</v>
      </c>
      <c r="B444" s="61">
        <v>1.0</v>
      </c>
      <c r="C444" s="61">
        <v>3813.0</v>
      </c>
      <c r="D444" s="57" t="s">
        <v>375</v>
      </c>
      <c r="E444" s="62" t="s">
        <v>372</v>
      </c>
      <c r="F444" s="58">
        <v>0.020188601174297882</v>
      </c>
    </row>
    <row r="445">
      <c r="A445" s="61">
        <v>1.512503753E9</v>
      </c>
      <c r="B445" s="61">
        <v>1.0</v>
      </c>
      <c r="C445" s="61">
        <v>140.0</v>
      </c>
      <c r="D445" s="57" t="s">
        <v>374</v>
      </c>
      <c r="E445" s="62" t="s">
        <v>372</v>
      </c>
      <c r="F445" s="58">
        <v>0.020212302429441054</v>
      </c>
    </row>
    <row r="446">
      <c r="A446" s="61">
        <v>1.51443609E9</v>
      </c>
      <c r="B446" s="61">
        <v>0.0</v>
      </c>
      <c r="C446" s="61">
        <v>2164.0</v>
      </c>
      <c r="D446" s="57" t="s">
        <v>371</v>
      </c>
      <c r="E446" s="62" t="s">
        <v>372</v>
      </c>
      <c r="F446" s="58">
        <v>0.020235479838774384</v>
      </c>
    </row>
    <row r="447">
      <c r="A447" s="61">
        <v>1.517566661E9</v>
      </c>
      <c r="B447" s="61">
        <v>0.0</v>
      </c>
      <c r="C447" s="61">
        <v>1170.0</v>
      </c>
      <c r="D447" s="57" t="s">
        <v>371</v>
      </c>
      <c r="E447" s="62" t="s">
        <v>372</v>
      </c>
      <c r="F447" s="58">
        <v>0.020264741141614362</v>
      </c>
    </row>
    <row r="448">
      <c r="A448" s="61">
        <v>1.517132843E9</v>
      </c>
      <c r="B448" s="61">
        <v>1.0</v>
      </c>
      <c r="C448" s="61">
        <v>1220.0</v>
      </c>
      <c r="D448" s="57" t="s">
        <v>371</v>
      </c>
      <c r="E448" s="62" t="s">
        <v>372</v>
      </c>
      <c r="F448" s="58">
        <v>0.020333904631150035</v>
      </c>
    </row>
    <row r="449">
      <c r="A449" s="61">
        <v>1.513700003E9</v>
      </c>
      <c r="B449" s="61">
        <v>1.0</v>
      </c>
      <c r="C449" s="61">
        <v>1675.0</v>
      </c>
      <c r="D449" s="57" t="s">
        <v>373</v>
      </c>
      <c r="E449" s="62" t="s">
        <v>372</v>
      </c>
      <c r="F449" s="58">
        <v>0.0203559708464931</v>
      </c>
    </row>
    <row r="450">
      <c r="A450" s="61">
        <v>1.511320903E9</v>
      </c>
      <c r="B450" s="61">
        <v>1.0</v>
      </c>
      <c r="C450" s="61">
        <v>1201.0</v>
      </c>
      <c r="D450" s="57" t="s">
        <v>373</v>
      </c>
      <c r="E450" s="62" t="s">
        <v>372</v>
      </c>
      <c r="F450" s="58">
        <v>0.02046789684971273</v>
      </c>
    </row>
    <row r="451">
      <c r="A451" s="61">
        <v>1.513803216E9</v>
      </c>
      <c r="B451" s="61">
        <v>1.0</v>
      </c>
      <c r="C451" s="61">
        <v>1069.0</v>
      </c>
      <c r="D451" s="57" t="s">
        <v>371</v>
      </c>
      <c r="E451" s="62" t="s">
        <v>372</v>
      </c>
      <c r="F451" s="58">
        <v>0.020502848092367465</v>
      </c>
    </row>
    <row r="452">
      <c r="A452" s="61">
        <v>1.51481298E9</v>
      </c>
      <c r="B452" s="61">
        <v>0.0</v>
      </c>
      <c r="C452" s="61">
        <v>2265.0</v>
      </c>
      <c r="D452" s="57" t="s">
        <v>371</v>
      </c>
      <c r="E452" s="62" t="s">
        <v>372</v>
      </c>
      <c r="F452" s="58">
        <v>0.020547132384913125</v>
      </c>
    </row>
    <row r="453">
      <c r="A453" s="61">
        <v>1.5163385E9</v>
      </c>
      <c r="B453" s="61">
        <v>0.0</v>
      </c>
      <c r="C453" s="61">
        <v>2488.0</v>
      </c>
      <c r="D453" s="57" t="s">
        <v>371</v>
      </c>
      <c r="E453" s="62" t="s">
        <v>372</v>
      </c>
      <c r="F453" s="58">
        <v>0.020556063786880685</v>
      </c>
    </row>
    <row r="454">
      <c r="A454" s="61">
        <v>1.513652314E9</v>
      </c>
      <c r="B454" s="61">
        <v>1.0</v>
      </c>
      <c r="C454" s="61">
        <v>2839.0</v>
      </c>
      <c r="D454" s="57" t="s">
        <v>371</v>
      </c>
      <c r="E454" s="62" t="s">
        <v>372</v>
      </c>
      <c r="F454" s="58">
        <v>0.020559057575025075</v>
      </c>
    </row>
    <row r="455">
      <c r="A455" s="61">
        <v>1.517018174E9</v>
      </c>
      <c r="B455" s="61">
        <v>1.0</v>
      </c>
      <c r="C455" s="61">
        <v>2966.0</v>
      </c>
      <c r="D455" s="57" t="s">
        <v>371</v>
      </c>
      <c r="E455" s="62" t="s">
        <v>372</v>
      </c>
      <c r="F455" s="58">
        <v>0.020578295686562886</v>
      </c>
    </row>
    <row r="456">
      <c r="A456" s="61">
        <v>1.513252951E9</v>
      </c>
      <c r="B456" s="61">
        <v>0.0</v>
      </c>
      <c r="C456" s="61">
        <v>1647.0</v>
      </c>
      <c r="D456" s="57" t="s">
        <v>375</v>
      </c>
      <c r="E456" s="62" t="s">
        <v>372</v>
      </c>
      <c r="F456" s="58">
        <v>0.02064898698250861</v>
      </c>
    </row>
    <row r="457">
      <c r="A457" s="61">
        <v>1.519494477E9</v>
      </c>
      <c r="B457" s="61">
        <v>1.0</v>
      </c>
      <c r="C457" s="61">
        <v>1109.0</v>
      </c>
      <c r="D457" s="57" t="s">
        <v>373</v>
      </c>
      <c r="E457" s="62" t="s">
        <v>372</v>
      </c>
      <c r="F457" s="58">
        <v>0.020682199816094538</v>
      </c>
    </row>
    <row r="458">
      <c r="A458" s="61">
        <v>1.513952248E9</v>
      </c>
      <c r="B458" s="61">
        <v>1.0</v>
      </c>
      <c r="C458" s="61">
        <v>4547.0</v>
      </c>
      <c r="D458" s="57" t="s">
        <v>374</v>
      </c>
      <c r="E458" s="62" t="s">
        <v>372</v>
      </c>
      <c r="F458" s="58">
        <v>0.02070282589272232</v>
      </c>
    </row>
    <row r="459">
      <c r="A459" s="61">
        <v>1.519125056E9</v>
      </c>
      <c r="B459" s="61">
        <v>1.0</v>
      </c>
      <c r="C459" s="61">
        <v>2402.0</v>
      </c>
      <c r="D459" s="57" t="s">
        <v>374</v>
      </c>
      <c r="E459" s="62" t="s">
        <v>372</v>
      </c>
      <c r="F459" s="58">
        <v>0.020744688942417433</v>
      </c>
    </row>
    <row r="460">
      <c r="A460" s="61">
        <v>1.516493824E9</v>
      </c>
      <c r="B460" s="61">
        <v>1.0</v>
      </c>
      <c r="C460" s="61">
        <v>2754.0</v>
      </c>
      <c r="D460" s="57" t="s">
        <v>374</v>
      </c>
      <c r="E460" s="62" t="s">
        <v>372</v>
      </c>
      <c r="F460" s="58">
        <v>0.020771047983411117</v>
      </c>
    </row>
    <row r="461">
      <c r="A461" s="61">
        <v>1.511773899E9</v>
      </c>
      <c r="B461" s="61">
        <v>1.0</v>
      </c>
      <c r="C461" s="61">
        <v>1584.0</v>
      </c>
      <c r="D461" s="57" t="s">
        <v>374</v>
      </c>
      <c r="E461" s="62" t="s">
        <v>372</v>
      </c>
      <c r="F461" s="58">
        <v>0.0207988121456264</v>
      </c>
    </row>
    <row r="462">
      <c r="A462" s="61">
        <v>1.518196148E9</v>
      </c>
      <c r="B462" s="61">
        <v>1.0</v>
      </c>
      <c r="C462" s="61">
        <v>45.0</v>
      </c>
      <c r="D462" s="57" t="s">
        <v>371</v>
      </c>
      <c r="E462" s="62" t="s">
        <v>372</v>
      </c>
      <c r="F462" s="58">
        <v>0.02082304225821119</v>
      </c>
    </row>
    <row r="463">
      <c r="A463" s="61">
        <v>1.517540883E9</v>
      </c>
      <c r="B463" s="61">
        <v>1.0</v>
      </c>
      <c r="C463" s="61">
        <v>3208.0</v>
      </c>
      <c r="D463" s="57" t="s">
        <v>374</v>
      </c>
      <c r="E463" s="62" t="s">
        <v>372</v>
      </c>
      <c r="F463" s="58">
        <v>0.020856525123671754</v>
      </c>
    </row>
    <row r="464">
      <c r="A464" s="61">
        <v>1.512062065E9</v>
      </c>
      <c r="B464" s="61">
        <v>1.0</v>
      </c>
      <c r="C464" s="61">
        <v>2834.0</v>
      </c>
      <c r="D464" s="57" t="s">
        <v>375</v>
      </c>
      <c r="E464" s="62" t="s">
        <v>372</v>
      </c>
      <c r="F464" s="58">
        <v>0.020912276897113835</v>
      </c>
    </row>
    <row r="465">
      <c r="A465" s="61">
        <v>1.514870785E9</v>
      </c>
      <c r="B465" s="61">
        <v>1.0</v>
      </c>
      <c r="C465" s="61">
        <v>2746.0</v>
      </c>
      <c r="D465" s="57" t="s">
        <v>374</v>
      </c>
      <c r="E465" s="62" t="s">
        <v>372</v>
      </c>
      <c r="F465" s="58">
        <v>0.020958980780215963</v>
      </c>
    </row>
    <row r="466">
      <c r="A466" s="61">
        <v>1.51404811E9</v>
      </c>
      <c r="B466" s="61">
        <v>0.0</v>
      </c>
      <c r="C466" s="61">
        <v>3865.0</v>
      </c>
      <c r="D466" s="57" t="s">
        <v>371</v>
      </c>
      <c r="E466" s="62" t="s">
        <v>372</v>
      </c>
      <c r="F466" s="58">
        <v>0.021016955088574152</v>
      </c>
    </row>
    <row r="467">
      <c r="A467" s="61">
        <v>1.513141046E9</v>
      </c>
      <c r="B467" s="61">
        <v>1.0</v>
      </c>
      <c r="C467" s="61">
        <v>2492.0</v>
      </c>
      <c r="D467" s="57" t="s">
        <v>371</v>
      </c>
      <c r="E467" s="62" t="s">
        <v>372</v>
      </c>
      <c r="F467" s="58">
        <v>0.02110218533440389</v>
      </c>
    </row>
    <row r="468">
      <c r="A468" s="61">
        <v>1.515271789E9</v>
      </c>
      <c r="B468" s="61">
        <v>1.0</v>
      </c>
      <c r="C468" s="61">
        <v>85.0</v>
      </c>
      <c r="D468" s="57" t="s">
        <v>373</v>
      </c>
      <c r="E468" s="62" t="s">
        <v>372</v>
      </c>
      <c r="F468" s="58">
        <v>0.02114883294408798</v>
      </c>
    </row>
    <row r="469">
      <c r="A469" s="61">
        <v>1.511993242E9</v>
      </c>
      <c r="B469" s="61">
        <v>0.0</v>
      </c>
      <c r="C469" s="61">
        <v>1369.0</v>
      </c>
      <c r="D469" s="57" t="s">
        <v>374</v>
      </c>
      <c r="E469" s="62" t="s">
        <v>372</v>
      </c>
      <c r="F469" s="58">
        <v>0.021178813013705278</v>
      </c>
    </row>
    <row r="470">
      <c r="A470" s="61">
        <v>1.51541262E9</v>
      </c>
      <c r="B470" s="61">
        <v>0.0</v>
      </c>
      <c r="C470" s="61">
        <v>3612.0</v>
      </c>
      <c r="D470" s="57" t="s">
        <v>373</v>
      </c>
      <c r="E470" s="62" t="s">
        <v>372</v>
      </c>
      <c r="F470" s="58">
        <v>0.021185651655360682</v>
      </c>
    </row>
    <row r="471">
      <c r="A471" s="61">
        <v>1.511352081E9</v>
      </c>
      <c r="B471" s="61">
        <v>0.0</v>
      </c>
      <c r="C471" s="61">
        <v>3953.0</v>
      </c>
      <c r="D471" s="57" t="s">
        <v>373</v>
      </c>
      <c r="E471" s="62" t="s">
        <v>372</v>
      </c>
      <c r="F471" s="58">
        <v>0.021205381225775644</v>
      </c>
    </row>
    <row r="472">
      <c r="A472" s="61">
        <v>1.519825762E9</v>
      </c>
      <c r="B472" s="61">
        <v>0.0</v>
      </c>
      <c r="C472" s="61">
        <v>3600.0</v>
      </c>
      <c r="D472" s="57" t="s">
        <v>371</v>
      </c>
      <c r="E472" s="62" t="s">
        <v>372</v>
      </c>
      <c r="F472" s="58">
        <v>0.021227186259881736</v>
      </c>
    </row>
    <row r="473">
      <c r="A473" s="61">
        <v>1.515116789E9</v>
      </c>
      <c r="B473" s="61">
        <v>1.0</v>
      </c>
      <c r="C473" s="61">
        <v>2424.0</v>
      </c>
      <c r="D473" s="57" t="s">
        <v>374</v>
      </c>
      <c r="E473" s="62" t="s">
        <v>372</v>
      </c>
      <c r="F473" s="58">
        <v>0.021245579812316784</v>
      </c>
    </row>
    <row r="474">
      <c r="A474" s="61">
        <v>1.516999623E9</v>
      </c>
      <c r="B474" s="61">
        <v>1.0</v>
      </c>
      <c r="C474" s="61">
        <v>798.0</v>
      </c>
      <c r="D474" s="57" t="s">
        <v>373</v>
      </c>
      <c r="E474" s="62" t="s">
        <v>372</v>
      </c>
      <c r="F474" s="58">
        <v>0.021279802060438446</v>
      </c>
    </row>
    <row r="475">
      <c r="A475" s="61">
        <v>1.512037131E9</v>
      </c>
      <c r="B475" s="61">
        <v>0.0</v>
      </c>
      <c r="C475" s="61">
        <v>2611.0</v>
      </c>
      <c r="D475" s="57" t="s">
        <v>374</v>
      </c>
      <c r="E475" s="62" t="s">
        <v>372</v>
      </c>
      <c r="F475" s="58">
        <v>0.021284412639180683</v>
      </c>
    </row>
    <row r="476">
      <c r="A476" s="61">
        <v>1.515884216E9</v>
      </c>
      <c r="B476" s="61">
        <v>1.0</v>
      </c>
      <c r="C476" s="61">
        <v>1132.0</v>
      </c>
      <c r="D476" s="57" t="s">
        <v>375</v>
      </c>
      <c r="E476" s="62" t="s">
        <v>372</v>
      </c>
      <c r="F476" s="58">
        <v>0.021397460738458718</v>
      </c>
    </row>
    <row r="477">
      <c r="A477" s="61">
        <v>1.512319464E9</v>
      </c>
      <c r="B477" s="61">
        <v>1.0</v>
      </c>
      <c r="C477" s="61">
        <v>1615.0</v>
      </c>
      <c r="D477" s="57" t="s">
        <v>371</v>
      </c>
      <c r="E477" s="62" t="s">
        <v>372</v>
      </c>
      <c r="F477" s="58">
        <v>0.02146351048592232</v>
      </c>
    </row>
    <row r="478">
      <c r="A478" s="61">
        <v>1.514297729E9</v>
      </c>
      <c r="B478" s="61">
        <v>1.0</v>
      </c>
      <c r="C478" s="61">
        <v>4235.0</v>
      </c>
      <c r="D478" s="57" t="s">
        <v>374</v>
      </c>
      <c r="E478" s="62" t="s">
        <v>372</v>
      </c>
      <c r="F478" s="58">
        <v>0.021484524301968455</v>
      </c>
    </row>
    <row r="479">
      <c r="A479" s="61">
        <v>1.515084604E9</v>
      </c>
      <c r="B479" s="61">
        <v>1.0</v>
      </c>
      <c r="C479" s="61">
        <v>1987.0</v>
      </c>
      <c r="D479" s="57" t="s">
        <v>371</v>
      </c>
      <c r="E479" s="62" t="s">
        <v>372</v>
      </c>
      <c r="F479" s="58">
        <v>0.021542383937998344</v>
      </c>
    </row>
    <row r="480">
      <c r="A480" s="61">
        <v>1.518922205E9</v>
      </c>
      <c r="B480" s="61">
        <v>1.0</v>
      </c>
      <c r="C480" s="61">
        <v>92.0</v>
      </c>
      <c r="D480" s="57" t="s">
        <v>373</v>
      </c>
      <c r="E480" s="62" t="s">
        <v>372</v>
      </c>
      <c r="F480" s="58">
        <v>0.02156422278481618</v>
      </c>
    </row>
    <row r="481">
      <c r="A481" s="61">
        <v>1.51150068E9</v>
      </c>
      <c r="B481" s="61">
        <v>0.0</v>
      </c>
      <c r="C481" s="61">
        <v>2466.0</v>
      </c>
      <c r="D481" s="57" t="s">
        <v>373</v>
      </c>
      <c r="E481" s="62" t="s">
        <v>372</v>
      </c>
      <c r="F481" s="58">
        <v>0.021623751307629946</v>
      </c>
    </row>
    <row r="482">
      <c r="A482" s="61">
        <v>1.515796191E9</v>
      </c>
      <c r="B482" s="61">
        <v>0.0</v>
      </c>
      <c r="C482" s="61">
        <v>2369.0</v>
      </c>
      <c r="D482" s="57" t="s">
        <v>374</v>
      </c>
      <c r="E482" s="62" t="s">
        <v>372</v>
      </c>
      <c r="F482" s="58">
        <v>0.02165981287771923</v>
      </c>
    </row>
    <row r="483">
      <c r="A483" s="61">
        <v>1.516004149E9</v>
      </c>
      <c r="B483" s="61">
        <v>1.0</v>
      </c>
      <c r="C483" s="61">
        <v>1319.0</v>
      </c>
      <c r="D483" s="57" t="s">
        <v>373</v>
      </c>
      <c r="E483" s="62" t="s">
        <v>372</v>
      </c>
      <c r="F483" s="58">
        <v>0.021773280750732593</v>
      </c>
    </row>
    <row r="484">
      <c r="A484" s="61">
        <v>1.513122541E9</v>
      </c>
      <c r="B484" s="61">
        <v>0.0</v>
      </c>
      <c r="C484" s="61">
        <v>2006.0</v>
      </c>
      <c r="D484" s="57" t="s">
        <v>374</v>
      </c>
      <c r="E484" s="62" t="s">
        <v>372</v>
      </c>
      <c r="F484" s="58">
        <v>0.02180908168779694</v>
      </c>
    </row>
    <row r="485">
      <c r="A485" s="61">
        <v>1.514420957E9</v>
      </c>
      <c r="B485" s="61">
        <v>1.0</v>
      </c>
      <c r="C485" s="61">
        <v>1472.0</v>
      </c>
      <c r="D485" s="57" t="s">
        <v>371</v>
      </c>
      <c r="E485" s="62" t="s">
        <v>372</v>
      </c>
      <c r="F485" s="58">
        <v>0.02182278024142137</v>
      </c>
    </row>
    <row r="486">
      <c r="A486" s="61">
        <v>1.514356218E9</v>
      </c>
      <c r="B486" s="61">
        <v>1.0</v>
      </c>
      <c r="C486" s="61">
        <v>2862.0</v>
      </c>
      <c r="D486" s="57" t="s">
        <v>375</v>
      </c>
      <c r="E486" s="62" t="s">
        <v>372</v>
      </c>
      <c r="F486" s="58">
        <v>0.021834138185296337</v>
      </c>
    </row>
    <row r="487">
      <c r="A487" s="61">
        <v>1.516934137E9</v>
      </c>
      <c r="B487" s="61">
        <v>1.0</v>
      </c>
      <c r="C487" s="61">
        <v>1926.0</v>
      </c>
      <c r="D487" s="57" t="s">
        <v>374</v>
      </c>
      <c r="E487" s="62" t="s">
        <v>372</v>
      </c>
      <c r="F487" s="58">
        <v>0.02184939610307235</v>
      </c>
    </row>
    <row r="488">
      <c r="A488" s="61">
        <v>1.517619146E9</v>
      </c>
      <c r="B488" s="61">
        <v>1.0</v>
      </c>
      <c r="C488" s="61">
        <v>1422.0</v>
      </c>
      <c r="D488" s="57" t="s">
        <v>373</v>
      </c>
      <c r="E488" s="62" t="s">
        <v>372</v>
      </c>
      <c r="F488" s="58">
        <v>0.02186770047020503</v>
      </c>
    </row>
    <row r="489">
      <c r="A489" s="61">
        <v>1.518989837E9</v>
      </c>
      <c r="B489" s="61">
        <v>1.0</v>
      </c>
      <c r="C489" s="61">
        <v>5463.0</v>
      </c>
      <c r="D489" s="57" t="s">
        <v>373</v>
      </c>
      <c r="E489" s="62" t="s">
        <v>372</v>
      </c>
      <c r="F489" s="58">
        <v>0.021916399694459354</v>
      </c>
    </row>
    <row r="490">
      <c r="A490" s="61">
        <v>1.515339351E9</v>
      </c>
      <c r="B490" s="61">
        <v>0.0</v>
      </c>
      <c r="C490" s="61">
        <v>7367.0</v>
      </c>
      <c r="D490" s="57" t="s">
        <v>373</v>
      </c>
      <c r="E490" s="62" t="s">
        <v>372</v>
      </c>
      <c r="F490" s="58">
        <v>0.021917619407414324</v>
      </c>
    </row>
    <row r="491">
      <c r="A491" s="61">
        <v>1.516576141E9</v>
      </c>
      <c r="B491" s="61">
        <v>0.0</v>
      </c>
      <c r="C491" s="61">
        <v>785.0</v>
      </c>
      <c r="D491" s="57" t="s">
        <v>374</v>
      </c>
      <c r="E491" s="62" t="s">
        <v>372</v>
      </c>
      <c r="F491" s="58">
        <v>0.022016727799712754</v>
      </c>
    </row>
    <row r="492">
      <c r="A492" s="61">
        <v>1.514149527E9</v>
      </c>
      <c r="B492" s="61">
        <v>1.0</v>
      </c>
      <c r="C492" s="61">
        <v>3327.0</v>
      </c>
      <c r="D492" s="57" t="s">
        <v>373</v>
      </c>
      <c r="E492" s="62" t="s">
        <v>372</v>
      </c>
      <c r="F492" s="58">
        <v>0.02201754444755144</v>
      </c>
    </row>
    <row r="493">
      <c r="A493" s="61">
        <v>1.515004082E9</v>
      </c>
      <c r="B493" s="61">
        <v>0.0</v>
      </c>
      <c r="C493" s="61">
        <v>1267.0</v>
      </c>
      <c r="D493" s="57" t="s">
        <v>374</v>
      </c>
      <c r="E493" s="62" t="s">
        <v>372</v>
      </c>
      <c r="F493" s="58">
        <v>0.022081988535425645</v>
      </c>
    </row>
    <row r="494">
      <c r="A494" s="61">
        <v>1.515906613E9</v>
      </c>
      <c r="B494" s="61">
        <v>1.0</v>
      </c>
      <c r="C494" s="61">
        <v>1000.0</v>
      </c>
      <c r="D494" s="57" t="s">
        <v>371</v>
      </c>
      <c r="E494" s="62" t="s">
        <v>372</v>
      </c>
      <c r="F494" s="58">
        <v>0.022167233682416687</v>
      </c>
    </row>
    <row r="495">
      <c r="A495" s="61">
        <v>1.51847283E9</v>
      </c>
      <c r="B495" s="61">
        <v>0.0</v>
      </c>
      <c r="C495" s="61">
        <v>370.0</v>
      </c>
      <c r="D495" s="57" t="s">
        <v>373</v>
      </c>
      <c r="E495" s="62" t="s">
        <v>372</v>
      </c>
      <c r="F495" s="58">
        <v>0.0221988772513102</v>
      </c>
    </row>
    <row r="496">
      <c r="A496" s="61">
        <v>1.515238245E9</v>
      </c>
      <c r="B496" s="61">
        <v>1.0</v>
      </c>
      <c r="C496" s="61">
        <v>3739.0</v>
      </c>
      <c r="D496" s="57" t="s">
        <v>371</v>
      </c>
      <c r="E496" s="62" t="s">
        <v>372</v>
      </c>
      <c r="F496" s="58">
        <v>0.02221383869180149</v>
      </c>
    </row>
    <row r="497">
      <c r="A497" s="61">
        <v>1.513438154E9</v>
      </c>
      <c r="B497" s="61">
        <v>1.0</v>
      </c>
      <c r="C497" s="61">
        <v>1627.0</v>
      </c>
      <c r="D497" s="57" t="s">
        <v>374</v>
      </c>
      <c r="E497" s="62" t="s">
        <v>372</v>
      </c>
      <c r="F497" s="58">
        <v>0.022273138867823117</v>
      </c>
    </row>
    <row r="498">
      <c r="A498" s="61">
        <v>1.511607484E9</v>
      </c>
      <c r="B498" s="61">
        <v>1.0</v>
      </c>
      <c r="C498" s="61">
        <v>853.0</v>
      </c>
      <c r="D498" s="57" t="s">
        <v>373</v>
      </c>
      <c r="E498" s="62" t="s">
        <v>372</v>
      </c>
      <c r="F498" s="58">
        <v>0.0222766357622185</v>
      </c>
    </row>
    <row r="499">
      <c r="A499" s="61">
        <v>1.516708116E9</v>
      </c>
      <c r="B499" s="61">
        <v>1.0</v>
      </c>
      <c r="C499" s="61">
        <v>1380.0</v>
      </c>
      <c r="D499" s="57" t="s">
        <v>371</v>
      </c>
      <c r="E499" s="62" t="s">
        <v>372</v>
      </c>
      <c r="F499" s="58">
        <v>0.022346951387946512</v>
      </c>
    </row>
    <row r="500">
      <c r="A500" s="61">
        <v>1.516062824E9</v>
      </c>
      <c r="B500" s="61">
        <v>1.0</v>
      </c>
      <c r="C500" s="61">
        <v>1351.0</v>
      </c>
      <c r="D500" s="57" t="s">
        <v>371</v>
      </c>
      <c r="E500" s="62" t="s">
        <v>372</v>
      </c>
      <c r="F500" s="58">
        <v>0.02240541694548115</v>
      </c>
    </row>
    <row r="501">
      <c r="A501" s="61">
        <v>1.51210602E9</v>
      </c>
      <c r="B501" s="61">
        <v>0.0</v>
      </c>
      <c r="C501" s="61">
        <v>446.0</v>
      </c>
      <c r="D501" s="57" t="s">
        <v>371</v>
      </c>
      <c r="E501" s="62" t="s">
        <v>372</v>
      </c>
      <c r="F501" s="58">
        <v>0.022489659394186234</v>
      </c>
    </row>
    <row r="502">
      <c r="A502" s="61">
        <v>1.513186307E9</v>
      </c>
      <c r="B502" s="61">
        <v>1.0</v>
      </c>
      <c r="C502" s="61">
        <v>957.0</v>
      </c>
      <c r="D502" s="57" t="s">
        <v>375</v>
      </c>
      <c r="E502" s="62" t="s">
        <v>372</v>
      </c>
      <c r="F502" s="58">
        <v>0.022516912560322178</v>
      </c>
    </row>
    <row r="503">
      <c r="A503" s="61">
        <v>1.517396477E9</v>
      </c>
      <c r="B503" s="61">
        <v>1.0</v>
      </c>
      <c r="C503" s="61">
        <v>2808.0</v>
      </c>
      <c r="D503" s="57" t="s">
        <v>371</v>
      </c>
      <c r="E503" s="62" t="s">
        <v>372</v>
      </c>
      <c r="F503" s="58">
        <v>0.0225481539018767</v>
      </c>
    </row>
    <row r="504">
      <c r="A504" s="61">
        <v>1.517059685E9</v>
      </c>
      <c r="B504" s="61">
        <v>1.0</v>
      </c>
      <c r="C504" s="61">
        <v>1241.0</v>
      </c>
      <c r="D504" s="57" t="s">
        <v>375</v>
      </c>
      <c r="E504" s="62" t="s">
        <v>372</v>
      </c>
      <c r="F504" s="58">
        <v>0.022631885730378443</v>
      </c>
    </row>
    <row r="505">
      <c r="A505" s="61">
        <v>1.514362484E9</v>
      </c>
      <c r="B505" s="61">
        <v>1.0</v>
      </c>
      <c r="C505" s="61">
        <v>353.0</v>
      </c>
      <c r="D505" s="57" t="s">
        <v>375</v>
      </c>
      <c r="E505" s="62" t="s">
        <v>372</v>
      </c>
      <c r="F505" s="58">
        <v>0.022659960280808744</v>
      </c>
    </row>
    <row r="506">
      <c r="A506" s="61">
        <v>1.512012317E9</v>
      </c>
      <c r="B506" s="61">
        <v>1.0</v>
      </c>
      <c r="C506" s="61">
        <v>3418.0</v>
      </c>
      <c r="D506" s="57" t="s">
        <v>374</v>
      </c>
      <c r="E506" s="62" t="s">
        <v>372</v>
      </c>
      <c r="F506" s="58">
        <v>0.022673540524213442</v>
      </c>
    </row>
    <row r="507">
      <c r="A507" s="61">
        <v>1.518440532E9</v>
      </c>
      <c r="B507" s="61">
        <v>0.0</v>
      </c>
      <c r="C507" s="61">
        <v>2868.0</v>
      </c>
      <c r="D507" s="57" t="s">
        <v>371</v>
      </c>
      <c r="E507" s="62" t="s">
        <v>372</v>
      </c>
      <c r="F507" s="58">
        <v>0.022828203023336435</v>
      </c>
    </row>
    <row r="508">
      <c r="A508" s="61">
        <v>1.511719784E9</v>
      </c>
      <c r="B508" s="61">
        <v>1.0</v>
      </c>
      <c r="C508" s="61">
        <v>2070.0</v>
      </c>
      <c r="D508" s="57" t="s">
        <v>375</v>
      </c>
      <c r="E508" s="62" t="s">
        <v>372</v>
      </c>
      <c r="F508" s="58">
        <v>0.022863048363483407</v>
      </c>
    </row>
    <row r="509">
      <c r="A509" s="61">
        <v>1.511261019E9</v>
      </c>
      <c r="B509" s="61">
        <v>1.0</v>
      </c>
      <c r="C509" s="61">
        <v>2634.0</v>
      </c>
      <c r="D509" s="57" t="s">
        <v>374</v>
      </c>
      <c r="E509" s="62" t="s">
        <v>372</v>
      </c>
      <c r="F509" s="58">
        <v>0.02287340158061746</v>
      </c>
    </row>
    <row r="510">
      <c r="A510" s="61">
        <v>1.516813786E9</v>
      </c>
      <c r="B510" s="61">
        <v>1.0</v>
      </c>
      <c r="C510" s="61">
        <v>396.0</v>
      </c>
      <c r="D510" s="57" t="s">
        <v>373</v>
      </c>
      <c r="E510" s="62" t="s">
        <v>372</v>
      </c>
      <c r="F510" s="58">
        <v>0.022960793414539826</v>
      </c>
    </row>
    <row r="511">
      <c r="A511" s="61">
        <v>1.514199262E9</v>
      </c>
      <c r="B511" s="61">
        <v>0.0</v>
      </c>
      <c r="C511" s="61">
        <v>1066.0</v>
      </c>
      <c r="D511" s="57" t="s">
        <v>371</v>
      </c>
      <c r="E511" s="62" t="s">
        <v>372</v>
      </c>
      <c r="F511" s="58">
        <v>0.022974375726189433</v>
      </c>
    </row>
    <row r="512">
      <c r="A512" s="61">
        <v>1.514045576E9</v>
      </c>
      <c r="B512" s="61">
        <v>1.0</v>
      </c>
      <c r="C512" s="61">
        <v>538.0</v>
      </c>
      <c r="D512" s="57" t="s">
        <v>371</v>
      </c>
      <c r="E512" s="62" t="s">
        <v>372</v>
      </c>
      <c r="F512" s="58">
        <v>0.02297527673104638</v>
      </c>
    </row>
    <row r="513">
      <c r="A513" s="61">
        <v>1.513523178E9</v>
      </c>
      <c r="B513" s="61">
        <v>1.0</v>
      </c>
      <c r="C513" s="61">
        <v>1058.0</v>
      </c>
      <c r="D513" s="57" t="s">
        <v>373</v>
      </c>
      <c r="E513" s="62" t="s">
        <v>372</v>
      </c>
      <c r="F513" s="58">
        <v>0.022983818161600778</v>
      </c>
    </row>
    <row r="514">
      <c r="A514" s="61">
        <v>1.511815189E9</v>
      </c>
      <c r="B514" s="61">
        <v>1.0</v>
      </c>
      <c r="C514" s="61">
        <v>1242.0</v>
      </c>
      <c r="D514" s="57" t="s">
        <v>375</v>
      </c>
      <c r="E514" s="62" t="s">
        <v>372</v>
      </c>
      <c r="F514" s="58">
        <v>0.02298523690970522</v>
      </c>
    </row>
    <row r="515">
      <c r="A515" s="61">
        <v>1.513304538E9</v>
      </c>
      <c r="B515" s="61">
        <v>1.0</v>
      </c>
      <c r="C515" s="61">
        <v>384.0</v>
      </c>
      <c r="D515" s="57" t="s">
        <v>374</v>
      </c>
      <c r="E515" s="62" t="s">
        <v>372</v>
      </c>
      <c r="F515" s="58">
        <v>0.022997234364374508</v>
      </c>
    </row>
    <row r="516">
      <c r="A516" s="61">
        <v>1.517601598E9</v>
      </c>
      <c r="B516" s="61">
        <v>1.0</v>
      </c>
      <c r="C516" s="61">
        <v>643.0</v>
      </c>
      <c r="D516" s="57" t="s">
        <v>374</v>
      </c>
      <c r="E516" s="62" t="s">
        <v>372</v>
      </c>
      <c r="F516" s="58">
        <v>0.023022787848748227</v>
      </c>
    </row>
    <row r="517">
      <c r="A517" s="61">
        <v>1.516906567E9</v>
      </c>
      <c r="B517" s="61">
        <v>1.0</v>
      </c>
      <c r="C517" s="61">
        <v>885.0</v>
      </c>
      <c r="D517" s="57" t="s">
        <v>371</v>
      </c>
      <c r="E517" s="62" t="s">
        <v>372</v>
      </c>
      <c r="F517" s="58">
        <v>0.023054460743673566</v>
      </c>
    </row>
    <row r="518">
      <c r="A518" s="61">
        <v>1.512396356E9</v>
      </c>
      <c r="B518" s="61">
        <v>1.0</v>
      </c>
      <c r="C518" s="61">
        <v>648.0</v>
      </c>
      <c r="D518" s="57" t="s">
        <v>374</v>
      </c>
      <c r="E518" s="62" t="s">
        <v>372</v>
      </c>
      <c r="F518" s="58">
        <v>0.023156486287015277</v>
      </c>
    </row>
    <row r="519">
      <c r="A519" s="61">
        <v>1.519115602E9</v>
      </c>
      <c r="B519" s="61">
        <v>0.0</v>
      </c>
      <c r="C519" s="61">
        <v>184.0</v>
      </c>
      <c r="D519" s="57" t="s">
        <v>371</v>
      </c>
      <c r="E519" s="62" t="s">
        <v>372</v>
      </c>
      <c r="F519" s="58">
        <v>0.02321088917286429</v>
      </c>
    </row>
    <row r="520">
      <c r="A520" s="61">
        <v>1.518174187E9</v>
      </c>
      <c r="B520" s="61">
        <v>1.0</v>
      </c>
      <c r="C520" s="61">
        <v>749.0</v>
      </c>
      <c r="D520" s="57" t="s">
        <v>373</v>
      </c>
      <c r="E520" s="62" t="s">
        <v>372</v>
      </c>
      <c r="F520" s="58">
        <v>0.02327017125213715</v>
      </c>
    </row>
    <row r="521">
      <c r="A521" s="61">
        <v>1.517630467E9</v>
      </c>
      <c r="B521" s="61">
        <v>1.0</v>
      </c>
      <c r="C521" s="61">
        <v>1810.0</v>
      </c>
      <c r="D521" s="57" t="s">
        <v>373</v>
      </c>
      <c r="E521" s="62" t="s">
        <v>372</v>
      </c>
      <c r="F521" s="58">
        <v>0.023298712623207485</v>
      </c>
    </row>
    <row r="522">
      <c r="A522" s="61">
        <v>1.516057612E9</v>
      </c>
      <c r="B522" s="61">
        <v>0.0</v>
      </c>
      <c r="C522" s="61">
        <v>2158.0</v>
      </c>
      <c r="D522" s="57" t="s">
        <v>375</v>
      </c>
      <c r="E522" s="62" t="s">
        <v>372</v>
      </c>
      <c r="F522" s="58">
        <v>0.023472661658175964</v>
      </c>
    </row>
    <row r="523">
      <c r="A523" s="61">
        <v>1.513621184E9</v>
      </c>
      <c r="B523" s="61">
        <v>1.0</v>
      </c>
      <c r="C523" s="61">
        <v>340.0</v>
      </c>
      <c r="D523" s="57" t="s">
        <v>371</v>
      </c>
      <c r="E523" s="62" t="s">
        <v>372</v>
      </c>
      <c r="F523" s="58">
        <v>0.023546307742208672</v>
      </c>
    </row>
    <row r="524">
      <c r="A524" s="61">
        <v>1.514686153E9</v>
      </c>
      <c r="B524" s="61">
        <v>1.0</v>
      </c>
      <c r="C524" s="61">
        <v>1651.0</v>
      </c>
      <c r="D524" s="57" t="s">
        <v>371</v>
      </c>
      <c r="E524" s="62" t="s">
        <v>372</v>
      </c>
      <c r="F524" s="58">
        <v>0.023560155874228883</v>
      </c>
    </row>
    <row r="525">
      <c r="A525" s="61">
        <v>1.513333165E9</v>
      </c>
      <c r="B525" s="61">
        <v>1.0</v>
      </c>
      <c r="C525" s="61">
        <v>219.0</v>
      </c>
      <c r="D525" s="57" t="s">
        <v>374</v>
      </c>
      <c r="E525" s="62" t="s">
        <v>372</v>
      </c>
      <c r="F525" s="58">
        <v>0.023626230299719442</v>
      </c>
    </row>
    <row r="526">
      <c r="A526" s="61">
        <v>1.511558809E9</v>
      </c>
      <c r="B526" s="61">
        <v>1.0</v>
      </c>
      <c r="C526" s="61">
        <v>1191.0</v>
      </c>
      <c r="D526" s="57" t="s">
        <v>374</v>
      </c>
      <c r="E526" s="62" t="s">
        <v>372</v>
      </c>
      <c r="F526" s="58">
        <v>0.02367793226007786</v>
      </c>
    </row>
    <row r="527">
      <c r="A527" s="61">
        <v>1.516393791E9</v>
      </c>
      <c r="B527" s="61">
        <v>0.0</v>
      </c>
      <c r="C527" s="61">
        <v>4566.0</v>
      </c>
      <c r="D527" s="57" t="s">
        <v>375</v>
      </c>
      <c r="E527" s="62" t="s">
        <v>372</v>
      </c>
      <c r="F527" s="58">
        <v>0.023853319907282677</v>
      </c>
    </row>
    <row r="528">
      <c r="A528" s="61">
        <v>1.516810672E9</v>
      </c>
      <c r="B528" s="61">
        <v>0.0</v>
      </c>
      <c r="C528" s="61">
        <v>769.0</v>
      </c>
      <c r="D528" s="57" t="s">
        <v>371</v>
      </c>
      <c r="E528" s="62" t="s">
        <v>372</v>
      </c>
      <c r="F528" s="58">
        <v>0.023904444835667116</v>
      </c>
    </row>
    <row r="529">
      <c r="A529" s="61">
        <v>1.511603996E9</v>
      </c>
      <c r="B529" s="61">
        <v>1.0</v>
      </c>
      <c r="C529" s="61">
        <v>243.0</v>
      </c>
      <c r="D529" s="57" t="s">
        <v>371</v>
      </c>
      <c r="E529" s="62" t="s">
        <v>372</v>
      </c>
      <c r="F529" s="58">
        <v>0.02393313657424978</v>
      </c>
    </row>
    <row r="530">
      <c r="A530" s="61">
        <v>1.518417416E9</v>
      </c>
      <c r="B530" s="61">
        <v>1.0</v>
      </c>
      <c r="C530" s="61">
        <v>455.0</v>
      </c>
      <c r="D530" s="57" t="s">
        <v>373</v>
      </c>
      <c r="E530" s="62" t="s">
        <v>372</v>
      </c>
      <c r="F530" s="58">
        <v>0.023953338791738443</v>
      </c>
    </row>
    <row r="531">
      <c r="A531" s="61">
        <v>1.517392254E9</v>
      </c>
      <c r="B531" s="61">
        <v>1.0</v>
      </c>
      <c r="C531" s="61">
        <v>617.0</v>
      </c>
      <c r="D531" s="57" t="s">
        <v>375</v>
      </c>
      <c r="E531" s="62" t="s">
        <v>372</v>
      </c>
      <c r="F531" s="58">
        <v>0.023970919781738487</v>
      </c>
    </row>
    <row r="532">
      <c r="A532" s="61">
        <v>1.514570473E9</v>
      </c>
      <c r="B532" s="61">
        <v>1.0</v>
      </c>
      <c r="C532" s="61">
        <v>753.0</v>
      </c>
      <c r="D532" s="57" t="s">
        <v>371</v>
      </c>
      <c r="E532" s="62" t="s">
        <v>372</v>
      </c>
      <c r="F532" s="58">
        <v>0.023987926057785103</v>
      </c>
    </row>
    <row r="533">
      <c r="A533" s="61">
        <v>1.518676658E9</v>
      </c>
      <c r="B533" s="61">
        <v>1.0</v>
      </c>
      <c r="C533" s="61">
        <v>2730.0</v>
      </c>
      <c r="D533" s="57" t="s">
        <v>375</v>
      </c>
      <c r="E533" s="62" t="s">
        <v>372</v>
      </c>
      <c r="F533" s="58">
        <v>0.02400043071269531</v>
      </c>
    </row>
    <row r="534">
      <c r="A534" s="61">
        <v>1.515753707E9</v>
      </c>
      <c r="B534" s="61">
        <v>1.0</v>
      </c>
      <c r="C534" s="61">
        <v>3567.0</v>
      </c>
      <c r="D534" s="57" t="s">
        <v>375</v>
      </c>
      <c r="E534" s="62" t="s">
        <v>372</v>
      </c>
      <c r="F534" s="58">
        <v>0.02400834519262096</v>
      </c>
    </row>
    <row r="535">
      <c r="A535" s="61">
        <v>1.518324754E9</v>
      </c>
      <c r="B535" s="61">
        <v>1.0</v>
      </c>
      <c r="C535" s="61">
        <v>321.0</v>
      </c>
      <c r="D535" s="57" t="s">
        <v>371</v>
      </c>
      <c r="E535" s="62" t="s">
        <v>372</v>
      </c>
      <c r="F535" s="58">
        <v>0.02404352420507727</v>
      </c>
    </row>
    <row r="536">
      <c r="A536" s="61">
        <v>1.51615641E9</v>
      </c>
      <c r="B536" s="61">
        <v>0.0</v>
      </c>
      <c r="C536" s="61">
        <v>644.0</v>
      </c>
      <c r="D536" s="57" t="s">
        <v>371</v>
      </c>
      <c r="E536" s="62" t="s">
        <v>372</v>
      </c>
      <c r="F536" s="58">
        <v>0.02405710444848208</v>
      </c>
    </row>
    <row r="537">
      <c r="A537" s="61">
        <v>1.516468011E9</v>
      </c>
      <c r="B537" s="61">
        <v>0.0</v>
      </c>
      <c r="C537" s="61">
        <v>2220.0</v>
      </c>
      <c r="D537" s="57" t="s">
        <v>374</v>
      </c>
      <c r="E537" s="62" t="s">
        <v>372</v>
      </c>
      <c r="F537" s="58">
        <v>0.0240845162413883</v>
      </c>
    </row>
    <row r="538">
      <c r="A538" s="61">
        <v>1.515969166E9</v>
      </c>
      <c r="B538" s="61">
        <v>1.0</v>
      </c>
      <c r="C538" s="61">
        <v>1044.0</v>
      </c>
      <c r="D538" s="57" t="s">
        <v>375</v>
      </c>
      <c r="E538" s="62" t="s">
        <v>372</v>
      </c>
      <c r="F538" s="58">
        <v>0.02408484176615089</v>
      </c>
    </row>
    <row r="539">
      <c r="A539" s="61">
        <v>1.516930851E9</v>
      </c>
      <c r="B539" s="61">
        <v>0.0</v>
      </c>
      <c r="C539" s="61">
        <v>13.0</v>
      </c>
      <c r="D539" s="57" t="s">
        <v>373</v>
      </c>
      <c r="E539" s="62" t="s">
        <v>372</v>
      </c>
      <c r="F539" s="58">
        <v>0.02412470668038258</v>
      </c>
    </row>
    <row r="540">
      <c r="A540" s="61">
        <v>1.517643633E9</v>
      </c>
      <c r="B540" s="61">
        <v>1.0</v>
      </c>
      <c r="C540" s="61">
        <v>801.0</v>
      </c>
      <c r="D540" s="57" t="s">
        <v>374</v>
      </c>
      <c r="E540" s="62" t="s">
        <v>372</v>
      </c>
      <c r="F540" s="58">
        <v>0.02414805428399558</v>
      </c>
    </row>
    <row r="541">
      <c r="A541" s="61">
        <v>1.511524538E9</v>
      </c>
      <c r="B541" s="61">
        <v>1.0</v>
      </c>
      <c r="C541" s="61">
        <v>3112.0</v>
      </c>
      <c r="D541" s="57" t="s">
        <v>371</v>
      </c>
      <c r="E541" s="62" t="s">
        <v>372</v>
      </c>
      <c r="F541" s="58">
        <v>0.024226885448597968</v>
      </c>
    </row>
    <row r="542">
      <c r="A542" s="61">
        <v>1.515318403E9</v>
      </c>
      <c r="B542" s="61">
        <v>1.0</v>
      </c>
      <c r="C542" s="61">
        <v>868.0</v>
      </c>
      <c r="D542" s="57" t="s">
        <v>374</v>
      </c>
      <c r="E542" s="62" t="s">
        <v>372</v>
      </c>
      <c r="F542" s="58">
        <v>0.024275937520876978</v>
      </c>
    </row>
    <row r="543">
      <c r="A543" s="61">
        <v>1.51946481E9</v>
      </c>
      <c r="B543" s="61">
        <v>0.0</v>
      </c>
      <c r="C543" s="61">
        <v>780.0</v>
      </c>
      <c r="D543" s="57" t="s">
        <v>375</v>
      </c>
      <c r="E543" s="62" t="s">
        <v>372</v>
      </c>
      <c r="F543" s="58">
        <v>0.024348162125544248</v>
      </c>
    </row>
    <row r="544">
      <c r="A544" s="61">
        <v>1.511918197E9</v>
      </c>
      <c r="B544" s="61">
        <v>1.0</v>
      </c>
      <c r="C544" s="61">
        <v>2874.0</v>
      </c>
      <c r="D544" s="57" t="s">
        <v>374</v>
      </c>
      <c r="E544" s="62" t="s">
        <v>372</v>
      </c>
      <c r="F544" s="58">
        <v>0.024475989338783255</v>
      </c>
    </row>
    <row r="545">
      <c r="A545" s="61">
        <v>1.513909155E9</v>
      </c>
      <c r="B545" s="61">
        <v>1.0</v>
      </c>
      <c r="C545" s="61">
        <v>703.0</v>
      </c>
      <c r="D545" s="57" t="s">
        <v>375</v>
      </c>
      <c r="E545" s="62" t="s">
        <v>372</v>
      </c>
      <c r="F545" s="58">
        <v>0.024482817101631027</v>
      </c>
    </row>
    <row r="546">
      <c r="A546" s="61">
        <v>1.511316515E9</v>
      </c>
      <c r="B546" s="61">
        <v>1.0</v>
      </c>
      <c r="C546" s="61">
        <v>89.0</v>
      </c>
      <c r="D546" s="57" t="s">
        <v>374</v>
      </c>
      <c r="E546" s="62" t="s">
        <v>372</v>
      </c>
      <c r="F546" s="58">
        <v>0.02449087013178397</v>
      </c>
    </row>
    <row r="547">
      <c r="A547" s="61">
        <v>1.512033332E9</v>
      </c>
      <c r="B547" s="61">
        <v>0.0</v>
      </c>
      <c r="C547" s="61">
        <v>1099.0</v>
      </c>
      <c r="D547" s="57" t="s">
        <v>371</v>
      </c>
      <c r="E547" s="62" t="s">
        <v>372</v>
      </c>
      <c r="F547" s="58">
        <v>0.024565414176586975</v>
      </c>
    </row>
    <row r="548">
      <c r="A548" s="61">
        <v>1.513233458E9</v>
      </c>
      <c r="B548" s="61">
        <v>1.0</v>
      </c>
      <c r="C548" s="61">
        <v>2873.0</v>
      </c>
      <c r="D548" s="57" t="s">
        <v>374</v>
      </c>
      <c r="E548" s="62" t="s">
        <v>372</v>
      </c>
      <c r="F548" s="58">
        <v>0.024583718543719657</v>
      </c>
    </row>
    <row r="549">
      <c r="A549" s="61">
        <v>1.516900425E9</v>
      </c>
      <c r="B549" s="61">
        <v>1.0</v>
      </c>
      <c r="C549" s="61">
        <v>2069.0</v>
      </c>
      <c r="D549" s="57" t="s">
        <v>374</v>
      </c>
      <c r="E549" s="62" t="s">
        <v>372</v>
      </c>
      <c r="F549" s="58">
        <v>0.02463547671444588</v>
      </c>
    </row>
    <row r="550">
      <c r="A550" s="61">
        <v>1.515340498E9</v>
      </c>
      <c r="B550" s="61">
        <v>1.0</v>
      </c>
      <c r="C550" s="61">
        <v>938.0</v>
      </c>
      <c r="D550" s="57" t="s">
        <v>374</v>
      </c>
      <c r="E550" s="62" t="s">
        <v>372</v>
      </c>
      <c r="F550" s="58">
        <v>0.024642861447113695</v>
      </c>
    </row>
    <row r="551">
      <c r="A551" s="61">
        <v>1.51207378E9</v>
      </c>
      <c r="B551" s="61">
        <v>0.0</v>
      </c>
      <c r="C551" s="61">
        <v>2553.0</v>
      </c>
      <c r="D551" s="57" t="s">
        <v>375</v>
      </c>
      <c r="E551" s="62" t="s">
        <v>372</v>
      </c>
      <c r="F551" s="58">
        <v>0.02464859366001293</v>
      </c>
    </row>
    <row r="552">
      <c r="A552" s="61">
        <v>1.515727352E9</v>
      </c>
      <c r="B552" s="61">
        <v>0.0</v>
      </c>
      <c r="C552" s="61">
        <v>801.0</v>
      </c>
      <c r="D552" s="57" t="s">
        <v>375</v>
      </c>
      <c r="E552" s="62" t="s">
        <v>372</v>
      </c>
      <c r="F552" s="58">
        <v>0.0247064751653695</v>
      </c>
    </row>
    <row r="553">
      <c r="A553" s="61">
        <v>1.518950167E9</v>
      </c>
      <c r="B553" s="61">
        <v>1.0</v>
      </c>
      <c r="C553" s="61">
        <v>2005.0</v>
      </c>
      <c r="D553" s="57" t="s">
        <v>374</v>
      </c>
      <c r="E553" s="62" t="s">
        <v>372</v>
      </c>
      <c r="F553" s="58">
        <v>0.024795506158767466</v>
      </c>
    </row>
    <row r="554">
      <c r="A554" s="61">
        <v>1.516727989E9</v>
      </c>
      <c r="B554" s="61">
        <v>1.0</v>
      </c>
      <c r="C554" s="61">
        <v>1895.0</v>
      </c>
      <c r="D554" s="57" t="s">
        <v>374</v>
      </c>
      <c r="E554" s="62" t="s">
        <v>372</v>
      </c>
      <c r="F554" s="58">
        <v>0.02491735211040591</v>
      </c>
    </row>
    <row r="555">
      <c r="A555" s="61">
        <v>1.512180245E9</v>
      </c>
      <c r="B555" s="61">
        <v>1.0</v>
      </c>
      <c r="C555" s="61">
        <v>5506.0</v>
      </c>
      <c r="D555" s="57" t="s">
        <v>371</v>
      </c>
      <c r="E555" s="62" t="s">
        <v>372</v>
      </c>
      <c r="F555" s="58">
        <v>0.024925463818022964</v>
      </c>
    </row>
    <row r="556">
      <c r="A556" s="61">
        <v>1.515984775E9</v>
      </c>
      <c r="B556" s="61">
        <v>1.0</v>
      </c>
      <c r="C556" s="61">
        <v>324.0</v>
      </c>
      <c r="D556" s="57" t="s">
        <v>371</v>
      </c>
      <c r="E556" s="62" t="s">
        <v>372</v>
      </c>
      <c r="F556" s="58">
        <v>0.02492653439150805</v>
      </c>
    </row>
    <row r="557">
      <c r="A557" s="61">
        <v>1.517090553E9</v>
      </c>
      <c r="B557" s="61">
        <v>1.0</v>
      </c>
      <c r="C557" s="61">
        <v>1551.0</v>
      </c>
      <c r="D557" s="57" t="s">
        <v>373</v>
      </c>
      <c r="E557" s="62" t="s">
        <v>372</v>
      </c>
      <c r="F557" s="58">
        <v>0.024987803804875974</v>
      </c>
    </row>
    <row r="558">
      <c r="A558" s="61">
        <v>1.517775442E9</v>
      </c>
      <c r="B558" s="61">
        <v>0.0</v>
      </c>
      <c r="C558" s="61">
        <v>2179.0</v>
      </c>
      <c r="D558" s="57" t="s">
        <v>374</v>
      </c>
      <c r="E558" s="62" t="s">
        <v>372</v>
      </c>
      <c r="F558" s="58">
        <v>0.025037375560121977</v>
      </c>
    </row>
    <row r="559">
      <c r="A559" s="61">
        <v>1.517868489E9</v>
      </c>
      <c r="B559" s="61">
        <v>1.0</v>
      </c>
      <c r="C559" s="61">
        <v>368.0</v>
      </c>
      <c r="D559" s="57" t="s">
        <v>374</v>
      </c>
      <c r="E559" s="62" t="s">
        <v>372</v>
      </c>
      <c r="F559" s="58">
        <v>0.0250580224647593</v>
      </c>
    </row>
    <row r="560">
      <c r="A560" s="61">
        <v>1.513786642E9</v>
      </c>
      <c r="B560" s="61">
        <v>0.0</v>
      </c>
      <c r="C560" s="61">
        <v>773.0</v>
      </c>
      <c r="D560" s="57" t="s">
        <v>374</v>
      </c>
      <c r="E560" s="62" t="s">
        <v>372</v>
      </c>
      <c r="F560" s="58">
        <v>0.025060863530006472</v>
      </c>
    </row>
    <row r="561">
      <c r="A561" s="61">
        <v>1.513228604E9</v>
      </c>
      <c r="B561" s="61">
        <v>1.0</v>
      </c>
      <c r="C561" s="61">
        <v>4183.0</v>
      </c>
      <c r="D561" s="57" t="s">
        <v>371</v>
      </c>
      <c r="E561" s="62" t="s">
        <v>372</v>
      </c>
      <c r="F561" s="58">
        <v>0.025104883996364902</v>
      </c>
    </row>
    <row r="562">
      <c r="A562" s="61">
        <v>1.512124802E9</v>
      </c>
      <c r="B562" s="61">
        <v>0.0</v>
      </c>
      <c r="C562" s="61">
        <v>2207.0</v>
      </c>
      <c r="D562" s="57" t="s">
        <v>371</v>
      </c>
      <c r="E562" s="62" t="s">
        <v>372</v>
      </c>
      <c r="F562" s="58">
        <v>0.02534672569858132</v>
      </c>
    </row>
    <row r="563">
      <c r="A563" s="61">
        <v>1.512280872E9</v>
      </c>
      <c r="B563" s="61">
        <v>0.0</v>
      </c>
      <c r="C563" s="61">
        <v>605.0</v>
      </c>
      <c r="D563" s="57" t="s">
        <v>374</v>
      </c>
      <c r="E563" s="62" t="s">
        <v>372</v>
      </c>
      <c r="F563" s="58">
        <v>0.02541617445937905</v>
      </c>
    </row>
    <row r="564">
      <c r="A564" s="61">
        <v>1.515842959E9</v>
      </c>
      <c r="B564" s="61">
        <v>1.0</v>
      </c>
      <c r="C564" s="61">
        <v>4454.0</v>
      </c>
      <c r="D564" s="57" t="s">
        <v>374</v>
      </c>
      <c r="E564" s="62" t="s">
        <v>372</v>
      </c>
      <c r="F564" s="58">
        <v>0.025524231934728192</v>
      </c>
    </row>
    <row r="565">
      <c r="A565" s="61">
        <v>1.517137041E9</v>
      </c>
      <c r="B565" s="61">
        <v>0.0</v>
      </c>
      <c r="C565" s="61">
        <v>2431.0</v>
      </c>
      <c r="D565" s="57" t="s">
        <v>374</v>
      </c>
      <c r="E565" s="62" t="s">
        <v>372</v>
      </c>
      <c r="F565" s="58">
        <v>0.02587570231054437</v>
      </c>
    </row>
    <row r="566">
      <c r="A566" s="61">
        <v>1.514054169E9</v>
      </c>
      <c r="B566" s="61">
        <v>1.0</v>
      </c>
      <c r="C566" s="61">
        <v>2931.0</v>
      </c>
      <c r="D566" s="57" t="s">
        <v>374</v>
      </c>
      <c r="E566" s="62" t="s">
        <v>372</v>
      </c>
      <c r="F566" s="58">
        <v>0.02591810238848835</v>
      </c>
    </row>
    <row r="567">
      <c r="A567" s="61">
        <v>1.516567988E9</v>
      </c>
      <c r="B567" s="61">
        <v>1.0</v>
      </c>
      <c r="C567" s="61">
        <v>1022.0</v>
      </c>
      <c r="D567" s="57" t="s">
        <v>374</v>
      </c>
      <c r="E567" s="62" t="s">
        <v>372</v>
      </c>
      <c r="F567" s="58">
        <v>0.02599802864113776</v>
      </c>
    </row>
    <row r="568">
      <c r="A568" s="61">
        <v>1.516268895E9</v>
      </c>
      <c r="B568" s="61">
        <v>1.0</v>
      </c>
      <c r="C568" s="61">
        <v>2118.0</v>
      </c>
      <c r="D568" s="57" t="s">
        <v>371</v>
      </c>
      <c r="E568" s="62" t="s">
        <v>372</v>
      </c>
      <c r="F568" s="58">
        <v>0.02604938122761269</v>
      </c>
    </row>
    <row r="569">
      <c r="A569" s="61">
        <v>1.511437909E9</v>
      </c>
      <c r="B569" s="61">
        <v>1.0</v>
      </c>
      <c r="C569" s="61">
        <v>3168.0</v>
      </c>
      <c r="D569" s="57" t="s">
        <v>375</v>
      </c>
      <c r="E569" s="62" t="s">
        <v>372</v>
      </c>
      <c r="F569" s="58">
        <v>0.02614990732669853</v>
      </c>
    </row>
    <row r="570">
      <c r="A570" s="61">
        <v>1.512552102E9</v>
      </c>
      <c r="B570" s="61">
        <v>0.0</v>
      </c>
      <c r="C570" s="61">
        <v>4645.0</v>
      </c>
      <c r="D570" s="57" t="s">
        <v>373</v>
      </c>
      <c r="E570" s="62" t="s">
        <v>372</v>
      </c>
      <c r="F570" s="58">
        <v>0.026156353228315443</v>
      </c>
    </row>
    <row r="571">
      <c r="A571" s="61">
        <v>1.513410221E9</v>
      </c>
      <c r="B571" s="61">
        <v>0.0</v>
      </c>
      <c r="C571" s="61">
        <v>915.0</v>
      </c>
      <c r="D571" s="57" t="s">
        <v>373</v>
      </c>
      <c r="E571" s="62" t="s">
        <v>372</v>
      </c>
      <c r="F571" s="58">
        <v>0.026187546332287592</v>
      </c>
    </row>
    <row r="572">
      <c r="A572" s="61">
        <v>1.514700658E9</v>
      </c>
      <c r="B572" s="61">
        <v>1.0</v>
      </c>
      <c r="C572" s="61">
        <v>852.0</v>
      </c>
      <c r="D572" s="57" t="s">
        <v>375</v>
      </c>
      <c r="E572" s="62" t="s">
        <v>372</v>
      </c>
      <c r="F572" s="58">
        <v>0.026228096186195704</v>
      </c>
    </row>
    <row r="573">
      <c r="A573" s="61">
        <v>1.512373479E9</v>
      </c>
      <c r="B573" s="61">
        <v>1.0</v>
      </c>
      <c r="C573" s="61">
        <v>2744.0</v>
      </c>
      <c r="D573" s="57" t="s">
        <v>374</v>
      </c>
      <c r="E573" s="62" t="s">
        <v>372</v>
      </c>
      <c r="F573" s="58">
        <v>0.026249886319140603</v>
      </c>
    </row>
    <row r="574">
      <c r="A574" s="61">
        <v>1.51795015E9</v>
      </c>
      <c r="B574" s="61">
        <v>0.0</v>
      </c>
      <c r="C574" s="61">
        <v>1049.0</v>
      </c>
      <c r="D574" s="57" t="s">
        <v>373</v>
      </c>
      <c r="E574" s="62" t="s">
        <v>372</v>
      </c>
      <c r="F574" s="58">
        <v>0.02636887913604624</v>
      </c>
    </row>
    <row r="575">
      <c r="A575" s="61">
        <v>1.518548186E9</v>
      </c>
      <c r="B575" s="61">
        <v>1.0</v>
      </c>
      <c r="C575" s="61">
        <v>51.0</v>
      </c>
      <c r="D575" s="57" t="s">
        <v>375</v>
      </c>
      <c r="E575" s="62" t="s">
        <v>372</v>
      </c>
      <c r="F575" s="58">
        <v>0.026403482017356317</v>
      </c>
    </row>
    <row r="576">
      <c r="A576" s="61">
        <v>1.518896449E9</v>
      </c>
      <c r="B576" s="61">
        <v>1.0</v>
      </c>
      <c r="C576" s="61">
        <v>494.0</v>
      </c>
      <c r="D576" s="57" t="s">
        <v>371</v>
      </c>
      <c r="E576" s="62" t="s">
        <v>372</v>
      </c>
      <c r="F576" s="58">
        <v>0.026465745967074072</v>
      </c>
    </row>
    <row r="577">
      <c r="A577" s="61">
        <v>1.514072678E9</v>
      </c>
      <c r="B577" s="61">
        <v>1.0</v>
      </c>
      <c r="C577" s="61">
        <v>374.0</v>
      </c>
      <c r="D577" s="57" t="s">
        <v>371</v>
      </c>
      <c r="E577" s="62" t="s">
        <v>372</v>
      </c>
      <c r="F577" s="58">
        <v>0.026661302596046155</v>
      </c>
    </row>
    <row r="578">
      <c r="A578" s="61">
        <v>1.512574834E9</v>
      </c>
      <c r="B578" s="61">
        <v>1.0</v>
      </c>
      <c r="C578" s="61">
        <v>1429.0</v>
      </c>
      <c r="D578" s="57" t="s">
        <v>371</v>
      </c>
      <c r="E578" s="62" t="s">
        <v>372</v>
      </c>
      <c r="F578" s="58">
        <v>0.02668446510421829</v>
      </c>
    </row>
    <row r="579">
      <c r="A579" s="61">
        <v>1.514293879E9</v>
      </c>
      <c r="B579" s="61">
        <v>1.0</v>
      </c>
      <c r="C579" s="61">
        <v>2852.0</v>
      </c>
      <c r="D579" s="57" t="s">
        <v>371</v>
      </c>
      <c r="E579" s="62" t="s">
        <v>372</v>
      </c>
      <c r="F579" s="58">
        <v>0.02673823728983593</v>
      </c>
    </row>
    <row r="580">
      <c r="A580" s="61">
        <v>1.514155748E9</v>
      </c>
      <c r="B580" s="61">
        <v>1.0</v>
      </c>
      <c r="C580" s="61">
        <v>2932.0</v>
      </c>
      <c r="D580" s="57" t="s">
        <v>371</v>
      </c>
      <c r="E580" s="62" t="s">
        <v>372</v>
      </c>
      <c r="F580" s="58">
        <v>0.026827188011619207</v>
      </c>
    </row>
    <row r="581">
      <c r="A581" s="61">
        <v>1.515802788E9</v>
      </c>
      <c r="B581" s="61">
        <v>1.0</v>
      </c>
      <c r="C581" s="61">
        <v>3115.0</v>
      </c>
      <c r="D581" s="57" t="s">
        <v>371</v>
      </c>
      <c r="E581" s="62" t="s">
        <v>372</v>
      </c>
      <c r="F581" s="58">
        <v>0.026857604987843064</v>
      </c>
    </row>
    <row r="582">
      <c r="A582" s="61">
        <v>1.513198679E9</v>
      </c>
      <c r="B582" s="61">
        <v>1.0</v>
      </c>
      <c r="C582" s="61">
        <v>1350.0</v>
      </c>
      <c r="D582" s="57" t="s">
        <v>375</v>
      </c>
      <c r="E582" s="62" t="s">
        <v>372</v>
      </c>
      <c r="F582" s="58">
        <v>0.0268675242962213</v>
      </c>
    </row>
    <row r="583">
      <c r="A583" s="61">
        <v>1.515106182E9</v>
      </c>
      <c r="B583" s="61">
        <v>0.0</v>
      </c>
      <c r="C583" s="61">
        <v>585.0</v>
      </c>
      <c r="D583" s="57" t="s">
        <v>371</v>
      </c>
      <c r="E583" s="62" t="s">
        <v>372</v>
      </c>
      <c r="F583" s="58">
        <v>0.02693109214115086</v>
      </c>
    </row>
    <row r="584">
      <c r="A584" s="61">
        <v>1.513379778E9</v>
      </c>
      <c r="B584" s="61">
        <v>1.0</v>
      </c>
      <c r="C584" s="61">
        <v>2189.0</v>
      </c>
      <c r="D584" s="57" t="s">
        <v>374</v>
      </c>
      <c r="E584" s="62" t="s">
        <v>372</v>
      </c>
      <c r="F584" s="58">
        <v>0.026986906832339397</v>
      </c>
    </row>
    <row r="585">
      <c r="A585" s="61">
        <v>1.517516704E9</v>
      </c>
      <c r="B585" s="61">
        <v>1.0</v>
      </c>
      <c r="C585" s="61">
        <v>2050.0</v>
      </c>
      <c r="D585" s="57" t="s">
        <v>374</v>
      </c>
      <c r="E585" s="62" t="s">
        <v>372</v>
      </c>
      <c r="F585" s="58">
        <v>0.027055045114221965</v>
      </c>
    </row>
    <row r="586">
      <c r="A586" s="61">
        <v>1.519118547E9</v>
      </c>
      <c r="B586" s="61">
        <v>1.0</v>
      </c>
      <c r="C586" s="61">
        <v>653.0</v>
      </c>
      <c r="D586" s="57" t="s">
        <v>373</v>
      </c>
      <c r="E586" s="62" t="s">
        <v>372</v>
      </c>
      <c r="F586" s="58">
        <v>0.027057698476442682</v>
      </c>
    </row>
    <row r="587">
      <c r="A587" s="61">
        <v>1.519537031E9</v>
      </c>
      <c r="B587" s="61">
        <v>0.0</v>
      </c>
      <c r="C587" s="61">
        <v>1697.0</v>
      </c>
      <c r="D587" s="57" t="s">
        <v>371</v>
      </c>
      <c r="E587" s="62" t="s">
        <v>372</v>
      </c>
      <c r="F587" s="58">
        <v>0.027063355317647808</v>
      </c>
    </row>
    <row r="588">
      <c r="A588" s="61">
        <v>1.512863814E9</v>
      </c>
      <c r="B588" s="61">
        <v>1.0</v>
      </c>
      <c r="C588" s="61">
        <v>2082.0</v>
      </c>
      <c r="D588" s="57" t="s">
        <v>375</v>
      </c>
      <c r="E588" s="62" t="s">
        <v>372</v>
      </c>
      <c r="F588" s="58">
        <v>0.027082471808289488</v>
      </c>
    </row>
    <row r="589">
      <c r="A589" s="61">
        <v>1.519102679E9</v>
      </c>
      <c r="B589" s="61">
        <v>1.0</v>
      </c>
      <c r="C589" s="61">
        <v>649.0</v>
      </c>
      <c r="D589" s="57" t="s">
        <v>374</v>
      </c>
      <c r="E589" s="62" t="s">
        <v>372</v>
      </c>
      <c r="F589" s="58">
        <v>0.027102033878321108</v>
      </c>
    </row>
    <row r="590">
      <c r="A590" s="61">
        <v>1.516813764E9</v>
      </c>
      <c r="B590" s="61">
        <v>1.0</v>
      </c>
      <c r="C590" s="61">
        <v>1654.0</v>
      </c>
      <c r="D590" s="57" t="s">
        <v>374</v>
      </c>
      <c r="E590" s="62" t="s">
        <v>372</v>
      </c>
      <c r="F590" s="58">
        <v>0.027153400513790782</v>
      </c>
    </row>
    <row r="591">
      <c r="A591" s="61">
        <v>1.515775003E9</v>
      </c>
      <c r="B591" s="61">
        <v>1.0</v>
      </c>
      <c r="C591" s="61">
        <v>3313.0</v>
      </c>
      <c r="D591" s="57" t="s">
        <v>375</v>
      </c>
      <c r="E591" s="62" t="s">
        <v>372</v>
      </c>
      <c r="F591" s="58">
        <v>0.027164500070739894</v>
      </c>
    </row>
    <row r="592">
      <c r="A592" s="61">
        <v>1.515864879E9</v>
      </c>
      <c r="B592" s="61">
        <v>1.0</v>
      </c>
      <c r="C592" s="61">
        <v>492.0</v>
      </c>
      <c r="D592" s="57" t="s">
        <v>374</v>
      </c>
      <c r="E592" s="62" t="s">
        <v>372</v>
      </c>
      <c r="F592" s="58">
        <v>0.027206888205298596</v>
      </c>
    </row>
    <row r="593">
      <c r="A593" s="61">
        <v>1.513215934E9</v>
      </c>
      <c r="B593" s="61">
        <v>1.0</v>
      </c>
      <c r="C593" s="61">
        <v>2155.0</v>
      </c>
      <c r="D593" s="57" t="s">
        <v>374</v>
      </c>
      <c r="E593" s="62" t="s">
        <v>372</v>
      </c>
      <c r="F593" s="58">
        <v>0.027318702918502802</v>
      </c>
    </row>
    <row r="594">
      <c r="A594" s="61">
        <v>1.514430295E9</v>
      </c>
      <c r="B594" s="61">
        <v>1.0</v>
      </c>
      <c r="C594" s="61">
        <v>3240.0</v>
      </c>
      <c r="D594" s="57" t="s">
        <v>371</v>
      </c>
      <c r="E594" s="62" t="s">
        <v>372</v>
      </c>
      <c r="F594" s="58">
        <v>0.02732990588208517</v>
      </c>
    </row>
    <row r="595">
      <c r="A595" s="61">
        <v>1.512827568E9</v>
      </c>
      <c r="B595" s="61">
        <v>1.0</v>
      </c>
      <c r="C595" s="61">
        <v>1668.0</v>
      </c>
      <c r="D595" s="57" t="s">
        <v>371</v>
      </c>
      <c r="E595" s="62" t="s">
        <v>372</v>
      </c>
      <c r="F595" s="58">
        <v>0.027537698138045186</v>
      </c>
    </row>
    <row r="596">
      <c r="A596" s="61">
        <v>1.51851475E9</v>
      </c>
      <c r="B596" s="61">
        <v>0.0</v>
      </c>
      <c r="C596" s="61">
        <v>1736.0</v>
      </c>
      <c r="D596" s="57" t="s">
        <v>374</v>
      </c>
      <c r="E596" s="62" t="s">
        <v>372</v>
      </c>
      <c r="F596" s="58">
        <v>0.027540254924686258</v>
      </c>
    </row>
    <row r="597">
      <c r="A597" s="61">
        <v>1.513407257E9</v>
      </c>
      <c r="B597" s="61">
        <v>1.0</v>
      </c>
      <c r="C597" s="61">
        <v>3654.0</v>
      </c>
      <c r="D597" s="57" t="s">
        <v>371</v>
      </c>
      <c r="E597" s="62" t="s">
        <v>372</v>
      </c>
      <c r="F597" s="58">
        <v>0.02754910493628282</v>
      </c>
    </row>
    <row r="598">
      <c r="A598" s="61">
        <v>1.517455132E9</v>
      </c>
      <c r="B598" s="61">
        <v>0.0</v>
      </c>
      <c r="C598" s="61">
        <v>3008.0</v>
      </c>
      <c r="D598" s="57" t="s">
        <v>374</v>
      </c>
      <c r="E598" s="62" t="s">
        <v>372</v>
      </c>
      <c r="F598" s="58">
        <v>0.027569677060605757</v>
      </c>
    </row>
    <row r="599">
      <c r="A599" s="61">
        <v>1.513043001E9</v>
      </c>
      <c r="B599" s="61">
        <v>0.0</v>
      </c>
      <c r="C599" s="61">
        <v>3225.0</v>
      </c>
      <c r="D599" s="57" t="s">
        <v>371</v>
      </c>
      <c r="E599" s="62" t="s">
        <v>372</v>
      </c>
      <c r="F599" s="58">
        <v>0.027580001640409635</v>
      </c>
    </row>
    <row r="600">
      <c r="A600" s="61">
        <v>1.513146004E9</v>
      </c>
      <c r="B600" s="61">
        <v>1.0</v>
      </c>
      <c r="C600" s="61">
        <v>25.0</v>
      </c>
      <c r="D600" s="57" t="s">
        <v>373</v>
      </c>
      <c r="E600" s="62" t="s">
        <v>372</v>
      </c>
      <c r="F600" s="58">
        <v>0.027605698236705</v>
      </c>
    </row>
    <row r="601">
      <c r="A601" s="61">
        <v>1.518309277E9</v>
      </c>
      <c r="B601" s="61">
        <v>1.0</v>
      </c>
      <c r="C601" s="61">
        <v>745.0</v>
      </c>
      <c r="D601" s="57" t="s">
        <v>374</v>
      </c>
      <c r="E601" s="62" t="s">
        <v>372</v>
      </c>
      <c r="F601" s="58">
        <v>0.027735254695549494</v>
      </c>
    </row>
    <row r="602">
      <c r="A602" s="61">
        <v>1.515858935E9</v>
      </c>
      <c r="B602" s="61">
        <v>1.0</v>
      </c>
      <c r="C602" s="61">
        <v>554.0</v>
      </c>
      <c r="D602" s="57" t="s">
        <v>373</v>
      </c>
      <c r="E602" s="62" t="s">
        <v>372</v>
      </c>
      <c r="F602" s="58">
        <v>0.027822632480477116</v>
      </c>
    </row>
    <row r="603">
      <c r="A603" s="61">
        <v>1.516589435E9</v>
      </c>
      <c r="B603" s="61">
        <v>1.0</v>
      </c>
      <c r="C603" s="61">
        <v>1584.0</v>
      </c>
      <c r="D603" s="57" t="s">
        <v>371</v>
      </c>
      <c r="E603" s="62" t="s">
        <v>372</v>
      </c>
      <c r="F603" s="58">
        <v>0.02785277392251473</v>
      </c>
    </row>
    <row r="604">
      <c r="A604" s="61">
        <v>1.512515955E9</v>
      </c>
      <c r="B604" s="61">
        <v>1.0</v>
      </c>
      <c r="C604" s="61">
        <v>1317.0</v>
      </c>
      <c r="D604" s="57" t="s">
        <v>375</v>
      </c>
      <c r="E604" s="62" t="s">
        <v>372</v>
      </c>
      <c r="F604" s="58">
        <v>0.02787663751395597</v>
      </c>
    </row>
    <row r="605">
      <c r="A605" s="61">
        <v>1.513227634E9</v>
      </c>
      <c r="B605" s="61">
        <v>1.0</v>
      </c>
      <c r="C605" s="61">
        <v>5064.0</v>
      </c>
      <c r="D605" s="57" t="s">
        <v>371</v>
      </c>
      <c r="E605" s="62" t="s">
        <v>372</v>
      </c>
      <c r="F605" s="58">
        <v>0.02789489597591588</v>
      </c>
    </row>
    <row r="606">
      <c r="A606" s="61">
        <v>1.519446724E9</v>
      </c>
      <c r="B606" s="61">
        <v>1.0</v>
      </c>
      <c r="C606" s="61">
        <v>82.0</v>
      </c>
      <c r="D606" s="57" t="s">
        <v>375</v>
      </c>
      <c r="E606" s="62" t="s">
        <v>372</v>
      </c>
      <c r="F606" s="58">
        <v>0.02801038825194868</v>
      </c>
    </row>
    <row r="607">
      <c r="A607" s="61">
        <v>1.512964355E9</v>
      </c>
      <c r="B607" s="61">
        <v>1.0</v>
      </c>
      <c r="C607" s="61">
        <v>3790.0</v>
      </c>
      <c r="D607" s="57" t="s">
        <v>374</v>
      </c>
      <c r="E607" s="62" t="s">
        <v>372</v>
      </c>
      <c r="F607" s="58">
        <v>0.028071657665316496</v>
      </c>
    </row>
    <row r="608">
      <c r="A608" s="61">
        <v>1.511684069E9</v>
      </c>
      <c r="B608" s="61">
        <v>1.0</v>
      </c>
      <c r="C608" s="61">
        <v>2303.0</v>
      </c>
      <c r="D608" s="57" t="s">
        <v>375</v>
      </c>
      <c r="E608" s="62" t="s">
        <v>372</v>
      </c>
      <c r="F608" s="58">
        <v>0.028093567735374636</v>
      </c>
    </row>
    <row r="609">
      <c r="A609" s="61">
        <v>1.519904382E9</v>
      </c>
      <c r="B609" s="61">
        <v>0.0</v>
      </c>
      <c r="C609" s="61">
        <v>70.0</v>
      </c>
      <c r="D609" s="57" t="s">
        <v>375</v>
      </c>
      <c r="E609" s="62" t="s">
        <v>372</v>
      </c>
      <c r="F609" s="58">
        <v>0.028099099260545102</v>
      </c>
    </row>
    <row r="610">
      <c r="A610" s="61">
        <v>1.515586089E9</v>
      </c>
      <c r="B610" s="61">
        <v>1.0</v>
      </c>
      <c r="C610" s="61">
        <v>372.0</v>
      </c>
      <c r="D610" s="57" t="s">
        <v>373</v>
      </c>
      <c r="E610" s="62" t="s">
        <v>372</v>
      </c>
      <c r="F610" s="58">
        <v>0.02814220680192181</v>
      </c>
    </row>
    <row r="611">
      <c r="A611" s="61">
        <v>1.517691158E9</v>
      </c>
      <c r="B611" s="61">
        <v>1.0</v>
      </c>
      <c r="C611" s="61">
        <v>1444.0</v>
      </c>
      <c r="D611" s="57" t="s">
        <v>373</v>
      </c>
      <c r="E611" s="62" t="s">
        <v>372</v>
      </c>
      <c r="F611" s="58">
        <v>0.028274900539133396</v>
      </c>
    </row>
    <row r="612">
      <c r="A612" s="61">
        <v>1.518095624E9</v>
      </c>
      <c r="B612" s="61">
        <v>1.0</v>
      </c>
      <c r="C612" s="61">
        <v>2312.0</v>
      </c>
      <c r="D612" s="57" t="s">
        <v>375</v>
      </c>
      <c r="E612" s="62" t="s">
        <v>372</v>
      </c>
      <c r="F612" s="58">
        <v>0.02831230177368016</v>
      </c>
    </row>
    <row r="613">
      <c r="A613" s="61">
        <v>1.514130447E9</v>
      </c>
      <c r="B613" s="61">
        <v>1.0</v>
      </c>
      <c r="C613" s="61">
        <v>2280.0</v>
      </c>
      <c r="D613" s="57" t="s">
        <v>375</v>
      </c>
      <c r="E613" s="62" t="s">
        <v>372</v>
      </c>
      <c r="F613" s="58">
        <v>0.028518419852670895</v>
      </c>
    </row>
    <row r="614">
      <c r="A614" s="61">
        <v>1.519954313E9</v>
      </c>
      <c r="B614" s="61">
        <v>1.0</v>
      </c>
      <c r="C614" s="61">
        <v>1783.0</v>
      </c>
      <c r="D614" s="57" t="s">
        <v>375</v>
      </c>
      <c r="E614" s="62" t="s">
        <v>372</v>
      </c>
      <c r="F614" s="58">
        <v>0.02853033014162165</v>
      </c>
    </row>
    <row r="615">
      <c r="A615" s="61">
        <v>1.515834961E9</v>
      </c>
      <c r="B615" s="61">
        <v>0.0</v>
      </c>
      <c r="C615" s="61">
        <v>3692.0</v>
      </c>
      <c r="D615" s="57" t="s">
        <v>371</v>
      </c>
      <c r="E615" s="62" t="s">
        <v>372</v>
      </c>
      <c r="F615" s="58">
        <v>0.02855846844757559</v>
      </c>
    </row>
    <row r="616">
      <c r="A616" s="61">
        <v>1.511873371E9</v>
      </c>
      <c r="B616" s="61">
        <v>0.0</v>
      </c>
      <c r="C616" s="61">
        <v>1083.0</v>
      </c>
      <c r="D616" s="57" t="s">
        <v>375</v>
      </c>
      <c r="E616" s="62" t="s">
        <v>372</v>
      </c>
      <c r="F616" s="58">
        <v>0.028561121809796197</v>
      </c>
    </row>
    <row r="617">
      <c r="A617" s="61">
        <v>1.514487126E9</v>
      </c>
      <c r="B617" s="61">
        <v>1.0</v>
      </c>
      <c r="C617" s="61">
        <v>3935.0</v>
      </c>
      <c r="D617" s="57" t="s">
        <v>375</v>
      </c>
      <c r="E617" s="62" t="s">
        <v>372</v>
      </c>
      <c r="F617" s="58">
        <v>0.02859050140846664</v>
      </c>
    </row>
    <row r="618">
      <c r="A618" s="61">
        <v>1.514857516E9</v>
      </c>
      <c r="B618" s="61">
        <v>1.0</v>
      </c>
      <c r="C618" s="61">
        <v>1438.0</v>
      </c>
      <c r="D618" s="57" t="s">
        <v>374</v>
      </c>
      <c r="E618" s="62" t="s">
        <v>372</v>
      </c>
      <c r="F618" s="58">
        <v>0.028597221214950785</v>
      </c>
    </row>
    <row r="619">
      <c r="A619" s="61">
        <v>1.515732468E9</v>
      </c>
      <c r="B619" s="61">
        <v>1.0</v>
      </c>
      <c r="C619" s="61">
        <v>2741.0</v>
      </c>
      <c r="D619" s="57" t="s">
        <v>373</v>
      </c>
      <c r="E619" s="62" t="s">
        <v>372</v>
      </c>
      <c r="F619" s="58">
        <v>0.028613780032513136</v>
      </c>
    </row>
    <row r="620">
      <c r="A620" s="61">
        <v>1.513726785E9</v>
      </c>
      <c r="B620" s="61">
        <v>1.0</v>
      </c>
      <c r="C620" s="61">
        <v>938.0</v>
      </c>
      <c r="D620" s="57" t="s">
        <v>371</v>
      </c>
      <c r="E620" s="62" t="s">
        <v>372</v>
      </c>
      <c r="F620" s="58">
        <v>0.028678010525680753</v>
      </c>
    </row>
    <row r="621">
      <c r="A621" s="61">
        <v>1.519163572E9</v>
      </c>
      <c r="B621" s="61">
        <v>0.0</v>
      </c>
      <c r="C621" s="61">
        <v>2328.0</v>
      </c>
      <c r="D621" s="57" t="s">
        <v>371</v>
      </c>
      <c r="E621" s="62" t="s">
        <v>372</v>
      </c>
      <c r="F621" s="58">
        <v>0.02868569074297722</v>
      </c>
    </row>
    <row r="622">
      <c r="A622" s="61">
        <v>1.512200082E9</v>
      </c>
      <c r="B622" s="61">
        <v>0.0</v>
      </c>
      <c r="C622" s="61">
        <v>690.0</v>
      </c>
      <c r="D622" s="57" t="s">
        <v>371</v>
      </c>
      <c r="E622" s="62" t="s">
        <v>372</v>
      </c>
      <c r="F622" s="58">
        <v>0.02870226684277133</v>
      </c>
    </row>
    <row r="623">
      <c r="A623" s="61">
        <v>1.519702897E9</v>
      </c>
      <c r="B623" s="61">
        <v>1.0</v>
      </c>
      <c r="C623" s="61">
        <v>1043.0</v>
      </c>
      <c r="D623" s="57" t="s">
        <v>371</v>
      </c>
      <c r="E623" s="62" t="s">
        <v>372</v>
      </c>
      <c r="F623" s="58">
        <v>0.028734144410129225</v>
      </c>
    </row>
    <row r="624">
      <c r="A624" s="61">
        <v>1.518836174E9</v>
      </c>
      <c r="B624" s="61">
        <v>1.0</v>
      </c>
      <c r="C624" s="61">
        <v>858.0</v>
      </c>
      <c r="D624" s="57" t="s">
        <v>374</v>
      </c>
      <c r="E624" s="62" t="s">
        <v>372</v>
      </c>
      <c r="F624" s="58">
        <v>0.028742454613554957</v>
      </c>
    </row>
    <row r="625">
      <c r="A625" s="61">
        <v>1.512892022E9</v>
      </c>
      <c r="B625" s="61">
        <v>0.0</v>
      </c>
      <c r="C625" s="61">
        <v>1058.0</v>
      </c>
      <c r="D625" s="57" t="s">
        <v>374</v>
      </c>
      <c r="E625" s="62" t="s">
        <v>372</v>
      </c>
      <c r="F625" s="58">
        <v>0.028744099852332505</v>
      </c>
    </row>
    <row r="626">
      <c r="A626" s="61">
        <v>1.51805395E9</v>
      </c>
      <c r="B626" s="61">
        <v>0.0</v>
      </c>
      <c r="C626" s="61">
        <v>821.0</v>
      </c>
      <c r="D626" s="57" t="s">
        <v>373</v>
      </c>
      <c r="E626" s="62" t="s">
        <v>372</v>
      </c>
      <c r="F626" s="58">
        <v>0.02874593517520707</v>
      </c>
    </row>
    <row r="627">
      <c r="A627" s="61">
        <v>1.519431727E9</v>
      </c>
      <c r="B627" s="61">
        <v>1.0</v>
      </c>
      <c r="C627" s="61">
        <v>1968.0</v>
      </c>
      <c r="D627" s="57" t="s">
        <v>371</v>
      </c>
      <c r="E627" s="62" t="s">
        <v>372</v>
      </c>
      <c r="F627" s="58">
        <v>0.02878120738093015</v>
      </c>
    </row>
    <row r="628">
      <c r="A628" s="61">
        <v>1.511534625E9</v>
      </c>
      <c r="B628" s="61">
        <v>1.0</v>
      </c>
      <c r="C628" s="61">
        <v>1843.0</v>
      </c>
      <c r="D628" s="57" t="s">
        <v>374</v>
      </c>
      <c r="E628" s="62" t="s">
        <v>372</v>
      </c>
      <c r="F628" s="58">
        <v>0.02880976365316168</v>
      </c>
    </row>
    <row r="629">
      <c r="A629" s="61">
        <v>1.514337604E9</v>
      </c>
      <c r="B629" s="61">
        <v>1.0</v>
      </c>
      <c r="C629" s="61">
        <v>1531.0</v>
      </c>
      <c r="D629" s="57" t="s">
        <v>374</v>
      </c>
      <c r="E629" s="62" t="s">
        <v>372</v>
      </c>
      <c r="F629" s="58">
        <v>0.028828398749216944</v>
      </c>
    </row>
    <row r="630">
      <c r="A630" s="61">
        <v>1.517567778E9</v>
      </c>
      <c r="B630" s="61">
        <v>1.0</v>
      </c>
      <c r="C630" s="61">
        <v>1819.0</v>
      </c>
      <c r="D630" s="57" t="s">
        <v>374</v>
      </c>
      <c r="E630" s="62" t="s">
        <v>372</v>
      </c>
      <c r="F630" s="58">
        <v>0.02886116343590195</v>
      </c>
    </row>
    <row r="631">
      <c r="A631" s="61">
        <v>1.515192785E9</v>
      </c>
      <c r="B631" s="61">
        <v>1.0</v>
      </c>
      <c r="C631" s="61">
        <v>2625.0</v>
      </c>
      <c r="D631" s="57" t="s">
        <v>374</v>
      </c>
      <c r="E631" s="62" t="s">
        <v>372</v>
      </c>
      <c r="F631" s="58">
        <v>0.02889872927610615</v>
      </c>
    </row>
    <row r="632">
      <c r="A632" s="61">
        <v>1.512715477E9</v>
      </c>
      <c r="B632" s="61">
        <v>1.0</v>
      </c>
      <c r="C632" s="61">
        <v>3201.0</v>
      </c>
      <c r="D632" s="57" t="s">
        <v>375</v>
      </c>
      <c r="E632" s="62" t="s">
        <v>372</v>
      </c>
      <c r="F632" s="58">
        <v>0.028964783148763273</v>
      </c>
    </row>
    <row r="633">
      <c r="A633" s="61">
        <v>1.519044444E9</v>
      </c>
      <c r="B633" s="61">
        <v>1.0</v>
      </c>
      <c r="C633" s="61">
        <v>638.0</v>
      </c>
      <c r="D633" s="57" t="s">
        <v>374</v>
      </c>
      <c r="E633" s="62" t="s">
        <v>372</v>
      </c>
      <c r="F633" s="58">
        <v>0.028964833819170033</v>
      </c>
    </row>
    <row r="634">
      <c r="A634" s="61">
        <v>1.513098481E9</v>
      </c>
      <c r="B634" s="61">
        <v>0.0</v>
      </c>
      <c r="C634" s="61">
        <v>1044.0</v>
      </c>
      <c r="D634" s="57" t="s">
        <v>375</v>
      </c>
      <c r="E634" s="62" t="s">
        <v>372</v>
      </c>
      <c r="F634" s="58">
        <v>0.028977097808312036</v>
      </c>
    </row>
    <row r="635">
      <c r="A635" s="61">
        <v>1.512976552E9</v>
      </c>
      <c r="B635" s="61">
        <v>0.0</v>
      </c>
      <c r="C635" s="61">
        <v>3016.0</v>
      </c>
      <c r="D635" s="57" t="s">
        <v>373</v>
      </c>
      <c r="E635" s="62" t="s">
        <v>372</v>
      </c>
      <c r="F635" s="58">
        <v>0.029055928972914424</v>
      </c>
    </row>
    <row r="636">
      <c r="A636" s="61">
        <v>1.515906306E9</v>
      </c>
      <c r="B636" s="61">
        <v>1.0</v>
      </c>
      <c r="C636" s="61">
        <v>3274.0</v>
      </c>
      <c r="D636" s="57" t="s">
        <v>371</v>
      </c>
      <c r="E636" s="62" t="s">
        <v>372</v>
      </c>
      <c r="F636" s="58">
        <v>0.02908071424814651</v>
      </c>
    </row>
    <row r="637">
      <c r="A637" s="61">
        <v>1.514637613E9</v>
      </c>
      <c r="B637" s="61">
        <v>1.0</v>
      </c>
      <c r="C637" s="61">
        <v>3517.0</v>
      </c>
      <c r="D637" s="57" t="s">
        <v>373</v>
      </c>
      <c r="E637" s="62" t="s">
        <v>372</v>
      </c>
      <c r="F637" s="58">
        <v>0.029107541825409755</v>
      </c>
    </row>
    <row r="638">
      <c r="A638" s="61">
        <v>1.512444369E9</v>
      </c>
      <c r="B638" s="61">
        <v>1.0</v>
      </c>
      <c r="C638" s="61">
        <v>1170.0</v>
      </c>
      <c r="D638" s="57" t="s">
        <v>374</v>
      </c>
      <c r="E638" s="62" t="s">
        <v>372</v>
      </c>
      <c r="F638" s="58">
        <v>0.02926404810777994</v>
      </c>
    </row>
    <row r="639">
      <c r="A639" s="61">
        <v>1.519256302E9</v>
      </c>
      <c r="B639" s="61">
        <v>0.0</v>
      </c>
      <c r="C639" s="61">
        <v>1679.0</v>
      </c>
      <c r="D639" s="57" t="s">
        <v>371</v>
      </c>
      <c r="E639" s="62" t="s">
        <v>372</v>
      </c>
      <c r="F639" s="58">
        <v>0.029326204953300627</v>
      </c>
    </row>
    <row r="640">
      <c r="A640" s="61">
        <v>1.518466163E9</v>
      </c>
      <c r="B640" s="61">
        <v>1.0</v>
      </c>
      <c r="C640" s="61">
        <v>196.0</v>
      </c>
      <c r="D640" s="57" t="s">
        <v>375</v>
      </c>
      <c r="E640" s="62" t="s">
        <v>372</v>
      </c>
      <c r="F640" s="58">
        <v>0.029377305768399586</v>
      </c>
    </row>
    <row r="641">
      <c r="A641" s="61">
        <v>1.513372241E9</v>
      </c>
      <c r="B641" s="61">
        <v>0.0</v>
      </c>
      <c r="C641" s="61">
        <v>1559.0</v>
      </c>
      <c r="D641" s="57" t="s">
        <v>371</v>
      </c>
      <c r="E641" s="62" t="s">
        <v>372</v>
      </c>
      <c r="F641" s="58">
        <v>0.029527395523845645</v>
      </c>
    </row>
    <row r="642">
      <c r="A642" s="61">
        <v>1.512256104E9</v>
      </c>
      <c r="B642" s="61">
        <v>1.0</v>
      </c>
      <c r="C642" s="61">
        <v>1127.0</v>
      </c>
      <c r="D642" s="57" t="s">
        <v>371</v>
      </c>
      <c r="E642" s="62" t="s">
        <v>372</v>
      </c>
      <c r="F642" s="58">
        <v>0.029543220986295027</v>
      </c>
    </row>
    <row r="643">
      <c r="A643" s="61">
        <v>1.515236706E9</v>
      </c>
      <c r="B643" s="61">
        <v>1.0</v>
      </c>
      <c r="C643" s="61">
        <v>978.0</v>
      </c>
      <c r="D643" s="57" t="s">
        <v>373</v>
      </c>
      <c r="E643" s="62" t="s">
        <v>372</v>
      </c>
      <c r="F643" s="58">
        <v>0.02959888722671522</v>
      </c>
    </row>
    <row r="644">
      <c r="A644" s="61">
        <v>1.515001568E9</v>
      </c>
      <c r="B644" s="61">
        <v>1.0</v>
      </c>
      <c r="C644" s="61">
        <v>2787.0</v>
      </c>
      <c r="D644" s="57" t="s">
        <v>375</v>
      </c>
      <c r="E644" s="62" t="s">
        <v>372</v>
      </c>
      <c r="F644" s="58">
        <v>0.029599796967120784</v>
      </c>
    </row>
    <row r="645">
      <c r="A645" s="61">
        <v>1.514543721E9</v>
      </c>
      <c r="B645" s="61">
        <v>0.0</v>
      </c>
      <c r="C645" s="61">
        <v>38.0</v>
      </c>
      <c r="D645" s="57" t="s">
        <v>371</v>
      </c>
      <c r="E645" s="62" t="s">
        <v>372</v>
      </c>
      <c r="F645" s="58">
        <v>0.029613863568367704</v>
      </c>
    </row>
    <row r="646">
      <c r="A646" s="61">
        <v>1.51625306E9</v>
      </c>
      <c r="B646" s="61">
        <v>0.0</v>
      </c>
      <c r="C646" s="61">
        <v>4102.0</v>
      </c>
      <c r="D646" s="57" t="s">
        <v>374</v>
      </c>
      <c r="E646" s="62" t="s">
        <v>372</v>
      </c>
      <c r="F646" s="58">
        <v>0.029627305662821457</v>
      </c>
    </row>
    <row r="647">
      <c r="A647" s="61">
        <v>1.517769686E9</v>
      </c>
      <c r="B647" s="61">
        <v>1.0</v>
      </c>
      <c r="C647" s="61">
        <v>578.0</v>
      </c>
      <c r="D647" s="57" t="s">
        <v>375</v>
      </c>
      <c r="E647" s="62" t="s">
        <v>372</v>
      </c>
      <c r="F647" s="58">
        <v>0.029752441678774555</v>
      </c>
    </row>
    <row r="648">
      <c r="A648" s="61">
        <v>1.512716475E9</v>
      </c>
      <c r="B648" s="61">
        <v>1.0</v>
      </c>
      <c r="C648" s="61">
        <v>554.0</v>
      </c>
      <c r="D648" s="57" t="s">
        <v>374</v>
      </c>
      <c r="E648" s="62" t="s">
        <v>372</v>
      </c>
      <c r="F648" s="58">
        <v>0.029796106112532028</v>
      </c>
    </row>
    <row r="649">
      <c r="A649" s="61">
        <v>1.513485082E9</v>
      </c>
      <c r="B649" s="61">
        <v>0.0</v>
      </c>
      <c r="C649" s="61">
        <v>3614.0</v>
      </c>
      <c r="D649" s="57" t="s">
        <v>371</v>
      </c>
      <c r="E649" s="62" t="s">
        <v>372</v>
      </c>
      <c r="F649" s="58">
        <v>0.029815594101962106</v>
      </c>
    </row>
    <row r="650">
      <c r="A650" s="61">
        <v>1.516149739E9</v>
      </c>
      <c r="B650" s="61">
        <v>1.0</v>
      </c>
      <c r="C650" s="61">
        <v>898.0</v>
      </c>
      <c r="D650" s="57" t="s">
        <v>371</v>
      </c>
      <c r="E650" s="62" t="s">
        <v>372</v>
      </c>
      <c r="F650" s="58">
        <v>0.02981913085959309</v>
      </c>
    </row>
    <row r="651">
      <c r="A651" s="61">
        <v>1.515958392E9</v>
      </c>
      <c r="B651" s="61">
        <v>0.0</v>
      </c>
      <c r="C651" s="61">
        <v>668.0</v>
      </c>
      <c r="D651" s="57" t="s">
        <v>375</v>
      </c>
      <c r="E651" s="62" t="s">
        <v>372</v>
      </c>
      <c r="F651" s="58">
        <v>0.029828140427565764</v>
      </c>
    </row>
    <row r="652">
      <c r="A652" s="61">
        <v>1.516243759E9</v>
      </c>
      <c r="B652" s="61">
        <v>1.0</v>
      </c>
      <c r="C652" s="61">
        <v>3890.0</v>
      </c>
      <c r="D652" s="57" t="s">
        <v>371</v>
      </c>
      <c r="E652" s="62" t="s">
        <v>372</v>
      </c>
      <c r="F652" s="58">
        <v>0.029889773441665768</v>
      </c>
    </row>
    <row r="653">
      <c r="A653" s="61">
        <v>1.51179013E9</v>
      </c>
      <c r="B653" s="61">
        <v>0.0</v>
      </c>
      <c r="C653" s="61">
        <v>544.0</v>
      </c>
      <c r="D653" s="57" t="s">
        <v>374</v>
      </c>
      <c r="E653" s="62" t="s">
        <v>372</v>
      </c>
      <c r="F653" s="58">
        <v>0.029901343178592388</v>
      </c>
    </row>
    <row r="654">
      <c r="A654" s="61">
        <v>1.513345037E9</v>
      </c>
      <c r="B654" s="61">
        <v>1.0</v>
      </c>
      <c r="C654" s="61">
        <v>1917.0</v>
      </c>
      <c r="D654" s="57" t="s">
        <v>373</v>
      </c>
      <c r="E654" s="62" t="s">
        <v>372</v>
      </c>
      <c r="F654" s="58">
        <v>0.030105378475251188</v>
      </c>
    </row>
    <row r="655">
      <c r="A655" s="61">
        <v>1.513940167E9</v>
      </c>
      <c r="B655" s="61">
        <v>1.0</v>
      </c>
      <c r="C655" s="61">
        <v>3314.0</v>
      </c>
      <c r="D655" s="57" t="s">
        <v>371</v>
      </c>
      <c r="E655" s="62" t="s">
        <v>372</v>
      </c>
      <c r="F655" s="58">
        <v>0.030216608958423263</v>
      </c>
    </row>
    <row r="656">
      <c r="A656" s="61">
        <v>1.51475905E9</v>
      </c>
      <c r="B656" s="61">
        <v>0.0</v>
      </c>
      <c r="C656" s="61">
        <v>1392.0</v>
      </c>
      <c r="D656" s="57" t="s">
        <v>374</v>
      </c>
      <c r="E656" s="62" t="s">
        <v>372</v>
      </c>
      <c r="F656" s="58">
        <v>0.030316519097399186</v>
      </c>
    </row>
    <row r="657">
      <c r="A657" s="61">
        <v>1.511630941E9</v>
      </c>
      <c r="B657" s="61">
        <v>0.0</v>
      </c>
      <c r="C657" s="61">
        <v>3069.0</v>
      </c>
      <c r="D657" s="57" t="s">
        <v>374</v>
      </c>
      <c r="E657" s="62" t="s">
        <v>372</v>
      </c>
      <c r="F657" s="58">
        <v>0.030325437701389846</v>
      </c>
    </row>
    <row r="658">
      <c r="A658" s="61">
        <v>1.513342845E9</v>
      </c>
      <c r="B658" s="61">
        <v>1.0</v>
      </c>
      <c r="C658" s="61">
        <v>176.0</v>
      </c>
      <c r="D658" s="57" t="s">
        <v>371</v>
      </c>
      <c r="E658" s="62" t="s">
        <v>372</v>
      </c>
      <c r="F658" s="58">
        <v>0.030383813235844714</v>
      </c>
    </row>
    <row r="659">
      <c r="A659" s="61">
        <v>1.513623396E9</v>
      </c>
      <c r="B659" s="61">
        <v>1.0</v>
      </c>
      <c r="C659" s="61">
        <v>0.0</v>
      </c>
      <c r="D659" s="57" t="s">
        <v>371</v>
      </c>
      <c r="E659" s="62" t="s">
        <v>372</v>
      </c>
      <c r="F659" s="58">
        <v>0.03051282824281032</v>
      </c>
    </row>
    <row r="660">
      <c r="A660" s="61">
        <v>1.516825488E9</v>
      </c>
      <c r="B660" s="61">
        <v>1.0</v>
      </c>
      <c r="C660" s="61">
        <v>1548.0</v>
      </c>
      <c r="D660" s="57" t="s">
        <v>371</v>
      </c>
      <c r="E660" s="62" t="s">
        <v>372</v>
      </c>
      <c r="F660" s="58">
        <v>0.03054768173050415</v>
      </c>
    </row>
    <row r="661">
      <c r="A661" s="61">
        <v>1.516924887E9</v>
      </c>
      <c r="B661" s="61">
        <v>1.0</v>
      </c>
      <c r="C661" s="61">
        <v>1012.0</v>
      </c>
      <c r="D661" s="57" t="s">
        <v>373</v>
      </c>
      <c r="E661" s="62" t="s">
        <v>372</v>
      </c>
      <c r="F661" s="58">
        <v>0.03059137986526228</v>
      </c>
    </row>
    <row r="662">
      <c r="A662" s="61">
        <v>1.513097523E9</v>
      </c>
      <c r="B662" s="61">
        <v>1.0</v>
      </c>
      <c r="C662" s="61">
        <v>88.0</v>
      </c>
      <c r="D662" s="57" t="s">
        <v>373</v>
      </c>
      <c r="E662" s="62" t="s">
        <v>372</v>
      </c>
      <c r="F662" s="58">
        <v>0.03059242897069714</v>
      </c>
    </row>
    <row r="663">
      <c r="A663" s="61">
        <v>1.51751049E9</v>
      </c>
      <c r="B663" s="61">
        <v>0.0</v>
      </c>
      <c r="C663" s="61">
        <v>309.0</v>
      </c>
      <c r="D663" s="57" t="s">
        <v>375</v>
      </c>
      <c r="E663" s="62" t="s">
        <v>372</v>
      </c>
      <c r="F663" s="58">
        <v>0.030604580777582546</v>
      </c>
    </row>
    <row r="664">
      <c r="A664" s="61">
        <v>1.517143412E9</v>
      </c>
      <c r="B664" s="61">
        <v>0.0</v>
      </c>
      <c r="C664" s="61">
        <v>111.0</v>
      </c>
      <c r="D664" s="57" t="s">
        <v>371</v>
      </c>
      <c r="E664" s="62" t="s">
        <v>372</v>
      </c>
      <c r="F664" s="58">
        <v>0.03060825443314663</v>
      </c>
    </row>
    <row r="665">
      <c r="A665" s="61">
        <v>1.514112834E9</v>
      </c>
      <c r="B665" s="61">
        <v>1.0</v>
      </c>
      <c r="C665" s="61">
        <v>569.0</v>
      </c>
      <c r="D665" s="57" t="s">
        <v>374</v>
      </c>
      <c r="E665" s="62" t="s">
        <v>372</v>
      </c>
      <c r="F665" s="58">
        <v>0.030614990770110873</v>
      </c>
    </row>
    <row r="666">
      <c r="A666" s="61">
        <v>1.516339171E9</v>
      </c>
      <c r="B666" s="61">
        <v>0.0</v>
      </c>
      <c r="C666" s="61">
        <v>1329.0</v>
      </c>
      <c r="D666" s="57" t="s">
        <v>371</v>
      </c>
      <c r="E666" s="62" t="s">
        <v>372</v>
      </c>
      <c r="F666" s="58">
        <v>0.0306313858598678</v>
      </c>
    </row>
    <row r="667">
      <c r="A667" s="61">
        <v>1.512003051E9</v>
      </c>
      <c r="B667" s="61">
        <v>0.0</v>
      </c>
      <c r="C667" s="61">
        <v>3231.0</v>
      </c>
      <c r="D667" s="57" t="s">
        <v>371</v>
      </c>
      <c r="E667" s="62" t="s">
        <v>372</v>
      </c>
      <c r="F667" s="58">
        <v>0.03065441060692886</v>
      </c>
    </row>
    <row r="668">
      <c r="A668" s="61">
        <v>1.517001966E9</v>
      </c>
      <c r="B668" s="61">
        <v>1.0</v>
      </c>
      <c r="C668" s="61">
        <v>2598.0</v>
      </c>
      <c r="D668" s="57" t="s">
        <v>375</v>
      </c>
      <c r="E668" s="62" t="s">
        <v>372</v>
      </c>
      <c r="F668" s="58">
        <v>0.030671664505897644</v>
      </c>
    </row>
    <row r="669">
      <c r="A669" s="61">
        <v>1.511552545E9</v>
      </c>
      <c r="B669" s="61">
        <v>1.0</v>
      </c>
      <c r="C669" s="61">
        <v>1430.0</v>
      </c>
      <c r="D669" s="57" t="s">
        <v>374</v>
      </c>
      <c r="E669" s="62" t="s">
        <v>372</v>
      </c>
      <c r="F669" s="58">
        <v>0.03080422315263398</v>
      </c>
    </row>
    <row r="670">
      <c r="A670" s="61">
        <v>1.515272377E9</v>
      </c>
      <c r="B670" s="61">
        <v>1.0</v>
      </c>
      <c r="C670" s="61">
        <v>3038.0</v>
      </c>
      <c r="D670" s="57" t="s">
        <v>371</v>
      </c>
      <c r="E670" s="62" t="s">
        <v>372</v>
      </c>
      <c r="F670" s="58">
        <v>0.03086856546076866</v>
      </c>
    </row>
    <row r="671">
      <c r="A671" s="61">
        <v>1.516432351E9</v>
      </c>
      <c r="B671" s="61">
        <v>0.0</v>
      </c>
      <c r="C671" s="61">
        <v>2396.0</v>
      </c>
      <c r="D671" s="57" t="s">
        <v>371</v>
      </c>
      <c r="E671" s="62" t="s">
        <v>372</v>
      </c>
      <c r="F671" s="58">
        <v>0.03098673406170438</v>
      </c>
    </row>
    <row r="672">
      <c r="A672" s="61">
        <v>1.518675192E9</v>
      </c>
      <c r="B672" s="61">
        <v>0.0</v>
      </c>
      <c r="C672" s="61">
        <v>828.0</v>
      </c>
      <c r="D672" s="57" t="s">
        <v>374</v>
      </c>
      <c r="E672" s="62" t="s">
        <v>372</v>
      </c>
      <c r="F672" s="58">
        <v>0.031054935708845766</v>
      </c>
    </row>
    <row r="673">
      <c r="A673" s="61">
        <v>1.515933686E9</v>
      </c>
      <c r="B673" s="61">
        <v>1.0</v>
      </c>
      <c r="C673" s="61">
        <v>1103.0</v>
      </c>
      <c r="D673" s="57" t="s">
        <v>371</v>
      </c>
      <c r="E673" s="62" t="s">
        <v>372</v>
      </c>
      <c r="F673" s="58">
        <v>0.03112067775311944</v>
      </c>
    </row>
    <row r="674">
      <c r="A674" s="61">
        <v>1.51576403E9</v>
      </c>
      <c r="B674" s="61">
        <v>0.0</v>
      </c>
      <c r="C674" s="61">
        <v>1925.0</v>
      </c>
      <c r="D674" s="57" t="s">
        <v>373</v>
      </c>
      <c r="E674" s="62" t="s">
        <v>372</v>
      </c>
      <c r="F674" s="58">
        <v>0.03126829523382135</v>
      </c>
    </row>
    <row r="675">
      <c r="A675" s="61">
        <v>1.514001845E9</v>
      </c>
      <c r="B675" s="61">
        <v>1.0</v>
      </c>
      <c r="C675" s="61">
        <v>2265.0</v>
      </c>
      <c r="D675" s="57" t="s">
        <v>374</v>
      </c>
      <c r="E675" s="62" t="s">
        <v>372</v>
      </c>
      <c r="F675" s="58">
        <v>0.03127448652109022</v>
      </c>
    </row>
    <row r="676">
      <c r="A676" s="61">
        <v>1.516938553E9</v>
      </c>
      <c r="B676" s="61">
        <v>1.0</v>
      </c>
      <c r="C676" s="61">
        <v>615.0</v>
      </c>
      <c r="D676" s="57" t="s">
        <v>371</v>
      </c>
      <c r="E676" s="62" t="s">
        <v>372</v>
      </c>
      <c r="F676" s="58">
        <v>0.031330171357810244</v>
      </c>
    </row>
    <row r="677">
      <c r="A677" s="61">
        <v>1.519712181E9</v>
      </c>
      <c r="B677" s="61">
        <v>0.0</v>
      </c>
      <c r="C677" s="61">
        <v>913.0</v>
      </c>
      <c r="D677" s="57" t="s">
        <v>374</v>
      </c>
      <c r="E677" s="62" t="s">
        <v>372</v>
      </c>
      <c r="F677" s="58">
        <v>0.03133262264079473</v>
      </c>
    </row>
    <row r="678">
      <c r="A678" s="61">
        <v>1.513796943E9</v>
      </c>
      <c r="B678" s="61">
        <v>1.0</v>
      </c>
      <c r="C678" s="61">
        <v>3548.0</v>
      </c>
      <c r="D678" s="57" t="s">
        <v>373</v>
      </c>
      <c r="E678" s="62" t="s">
        <v>372</v>
      </c>
      <c r="F678" s="58">
        <v>0.03137444074919471</v>
      </c>
    </row>
    <row r="679">
      <c r="A679" s="61">
        <v>1.513122479E9</v>
      </c>
      <c r="B679" s="61">
        <v>1.0</v>
      </c>
      <c r="C679" s="61">
        <v>4383.0</v>
      </c>
      <c r="D679" s="57" t="s">
        <v>375</v>
      </c>
      <c r="E679" s="62" t="s">
        <v>372</v>
      </c>
      <c r="F679" s="58">
        <v>0.031381524845112696</v>
      </c>
    </row>
    <row r="680">
      <c r="A680" s="61">
        <v>1.515263472E9</v>
      </c>
      <c r="B680" s="61">
        <v>0.0</v>
      </c>
      <c r="C680" s="61">
        <v>1410.0</v>
      </c>
      <c r="D680" s="57" t="s">
        <v>371</v>
      </c>
      <c r="E680" s="62" t="s">
        <v>372</v>
      </c>
      <c r="F680" s="58">
        <v>0.03139101684898882</v>
      </c>
    </row>
    <row r="681">
      <c r="A681" s="61">
        <v>1.512626074E9</v>
      </c>
      <c r="B681" s="61">
        <v>1.0</v>
      </c>
      <c r="C681" s="61">
        <v>302.0</v>
      </c>
      <c r="D681" s="57" t="s">
        <v>371</v>
      </c>
      <c r="E681" s="62" t="s">
        <v>372</v>
      </c>
      <c r="F681" s="58">
        <v>0.03141006621618303</v>
      </c>
    </row>
    <row r="682">
      <c r="A682" s="61">
        <v>1.514515602E9</v>
      </c>
      <c r="B682" s="61">
        <v>0.0</v>
      </c>
      <c r="C682" s="61">
        <v>1252.0</v>
      </c>
      <c r="D682" s="57" t="s">
        <v>374</v>
      </c>
      <c r="E682" s="62" t="s">
        <v>372</v>
      </c>
      <c r="F682" s="58">
        <v>0.031443549081643596</v>
      </c>
    </row>
    <row r="683">
      <c r="A683" s="61">
        <v>1.516166879E9</v>
      </c>
      <c r="B683" s="61">
        <v>1.0</v>
      </c>
      <c r="C683" s="61">
        <v>3434.0</v>
      </c>
      <c r="D683" s="57" t="s">
        <v>371</v>
      </c>
      <c r="E683" s="62" t="s">
        <v>372</v>
      </c>
      <c r="F683" s="58">
        <v>0.031533243185180915</v>
      </c>
    </row>
    <row r="684">
      <c r="A684" s="61">
        <v>1.517200577E9</v>
      </c>
      <c r="B684" s="61">
        <v>1.0</v>
      </c>
      <c r="C684" s="61">
        <v>402.0</v>
      </c>
      <c r="D684" s="57" t="s">
        <v>374</v>
      </c>
      <c r="E684" s="62" t="s">
        <v>372</v>
      </c>
      <c r="F684" s="58">
        <v>0.03154443172389276</v>
      </c>
    </row>
    <row r="685">
      <c r="A685" s="61">
        <v>1.519467274E9</v>
      </c>
      <c r="B685" s="61">
        <v>1.0</v>
      </c>
      <c r="C685" s="61">
        <v>1362.0</v>
      </c>
      <c r="D685" s="57" t="s">
        <v>374</v>
      </c>
      <c r="E685" s="62" t="s">
        <v>372</v>
      </c>
      <c r="F685" s="58">
        <v>0.03167595119142064</v>
      </c>
    </row>
    <row r="686">
      <c r="A686" s="61">
        <v>1.518649307E9</v>
      </c>
      <c r="B686" s="61">
        <v>1.0</v>
      </c>
      <c r="C686" s="61">
        <v>4612.0</v>
      </c>
      <c r="D686" s="57" t="s">
        <v>374</v>
      </c>
      <c r="E686" s="62" t="s">
        <v>372</v>
      </c>
      <c r="F686" s="58">
        <v>0.031696434207880486</v>
      </c>
    </row>
    <row r="687">
      <c r="A687" s="61">
        <v>1.51880666E9</v>
      </c>
      <c r="B687" s="61">
        <v>0.0</v>
      </c>
      <c r="C687" s="61">
        <v>771.0</v>
      </c>
      <c r="D687" s="57" t="s">
        <v>374</v>
      </c>
      <c r="E687" s="62" t="s">
        <v>372</v>
      </c>
      <c r="F687" s="58">
        <v>0.03171945895494155</v>
      </c>
    </row>
    <row r="688">
      <c r="A688" s="61">
        <v>1.511997715E9</v>
      </c>
      <c r="B688" s="61">
        <v>1.0</v>
      </c>
      <c r="C688" s="61">
        <v>2280.0</v>
      </c>
      <c r="D688" s="57" t="s">
        <v>374</v>
      </c>
      <c r="E688" s="62" t="s">
        <v>372</v>
      </c>
      <c r="F688" s="58">
        <v>0.031792405183747485</v>
      </c>
    </row>
    <row r="689">
      <c r="A689" s="61">
        <v>1.512017307E9</v>
      </c>
      <c r="B689" s="61">
        <v>1.0</v>
      </c>
      <c r="C689" s="61">
        <v>1863.0</v>
      </c>
      <c r="D689" s="57" t="s">
        <v>371</v>
      </c>
      <c r="E689" s="62" t="s">
        <v>372</v>
      </c>
      <c r="F689" s="58">
        <v>0.03181254040146386</v>
      </c>
    </row>
    <row r="690">
      <c r="A690" s="61">
        <v>1.516289328E9</v>
      </c>
      <c r="B690" s="61">
        <v>1.0</v>
      </c>
      <c r="C690" s="61">
        <v>1837.0</v>
      </c>
      <c r="D690" s="57" t="s">
        <v>374</v>
      </c>
      <c r="E690" s="62" t="s">
        <v>372</v>
      </c>
      <c r="F690" s="58">
        <v>0.031838929482591594</v>
      </c>
    </row>
    <row r="691">
      <c r="A691" s="61">
        <v>1.51656554E9</v>
      </c>
      <c r="B691" s="61">
        <v>0.0</v>
      </c>
      <c r="C691" s="61">
        <v>4018.0</v>
      </c>
      <c r="D691" s="57" t="s">
        <v>375</v>
      </c>
      <c r="E691" s="62" t="s">
        <v>372</v>
      </c>
      <c r="F691" s="58">
        <v>0.03185949260720111</v>
      </c>
    </row>
    <row r="692">
      <c r="A692" s="61">
        <v>1.51691043E9</v>
      </c>
      <c r="B692" s="61">
        <v>0.0</v>
      </c>
      <c r="C692" s="61">
        <v>486.0</v>
      </c>
      <c r="D692" s="57" t="s">
        <v>375</v>
      </c>
      <c r="E692" s="62" t="s">
        <v>372</v>
      </c>
      <c r="F692" s="58">
        <v>0.03189563600416223</v>
      </c>
    </row>
    <row r="693">
      <c r="A693" s="61">
        <v>1.519957838E9</v>
      </c>
      <c r="B693" s="61">
        <v>1.0</v>
      </c>
      <c r="C693" s="61">
        <v>1664.0</v>
      </c>
      <c r="D693" s="57" t="s">
        <v>375</v>
      </c>
      <c r="E693" s="62" t="s">
        <v>372</v>
      </c>
      <c r="F693" s="58">
        <v>0.03202026228635024</v>
      </c>
    </row>
    <row r="694">
      <c r="A694" s="61">
        <v>1.516921405E9</v>
      </c>
      <c r="B694" s="61">
        <v>1.0</v>
      </c>
      <c r="C694" s="61">
        <v>659.0</v>
      </c>
      <c r="D694" s="57" t="s">
        <v>375</v>
      </c>
      <c r="E694" s="62" t="s">
        <v>372</v>
      </c>
      <c r="F694" s="58">
        <v>0.03203279549256499</v>
      </c>
    </row>
    <row r="695">
      <c r="A695" s="61">
        <v>1.513671531E9</v>
      </c>
      <c r="B695" s="61">
        <v>0.0</v>
      </c>
      <c r="C695" s="61">
        <v>770.0</v>
      </c>
      <c r="D695" s="57" t="s">
        <v>374</v>
      </c>
      <c r="E695" s="62" t="s">
        <v>372</v>
      </c>
      <c r="F695" s="58">
        <v>0.03218744359007786</v>
      </c>
    </row>
    <row r="696">
      <c r="A696" s="61">
        <v>1.514030641E9</v>
      </c>
      <c r="B696" s="61">
        <v>0.0</v>
      </c>
      <c r="C696" s="61">
        <v>1967.0</v>
      </c>
      <c r="D696" s="57" t="s">
        <v>374</v>
      </c>
      <c r="E696" s="62" t="s">
        <v>372</v>
      </c>
      <c r="F696" s="58">
        <v>0.03232965502510887</v>
      </c>
    </row>
    <row r="697">
      <c r="A697" s="61">
        <v>1.512862496E9</v>
      </c>
      <c r="B697" s="61">
        <v>1.0</v>
      </c>
      <c r="C697" s="61">
        <v>302.0</v>
      </c>
      <c r="D697" s="57" t="s">
        <v>371</v>
      </c>
      <c r="E697" s="62" t="s">
        <v>372</v>
      </c>
      <c r="F697" s="58">
        <v>0.032357407243938874</v>
      </c>
    </row>
    <row r="698">
      <c r="A698" s="61">
        <v>1.511338599E9</v>
      </c>
      <c r="B698" s="61">
        <v>1.0</v>
      </c>
      <c r="C698" s="61">
        <v>1813.0</v>
      </c>
      <c r="D698" s="57" t="s">
        <v>371</v>
      </c>
      <c r="E698" s="62" t="s">
        <v>372</v>
      </c>
      <c r="F698" s="58">
        <v>0.032378575326175496</v>
      </c>
    </row>
    <row r="699">
      <c r="A699" s="61">
        <v>1.519165787E9</v>
      </c>
      <c r="B699" s="61">
        <v>1.0</v>
      </c>
      <c r="C699" s="61">
        <v>4261.0</v>
      </c>
      <c r="D699" s="57" t="s">
        <v>371</v>
      </c>
      <c r="E699" s="62" t="s">
        <v>372</v>
      </c>
      <c r="F699" s="58">
        <v>0.032395177105523754</v>
      </c>
    </row>
    <row r="700">
      <c r="A700" s="61">
        <v>1.514726674E9</v>
      </c>
      <c r="B700" s="61">
        <v>1.0</v>
      </c>
      <c r="C700" s="61">
        <v>951.0</v>
      </c>
      <c r="D700" s="57" t="s">
        <v>374</v>
      </c>
      <c r="E700" s="62" t="s">
        <v>372</v>
      </c>
      <c r="F700" s="58">
        <v>0.03240887565914807</v>
      </c>
    </row>
    <row r="701">
      <c r="A701" s="61">
        <v>1.515261853E9</v>
      </c>
      <c r="B701" s="61">
        <v>1.0</v>
      </c>
      <c r="C701" s="61">
        <v>1899.0</v>
      </c>
      <c r="D701" s="57" t="s">
        <v>374</v>
      </c>
      <c r="E701" s="62" t="s">
        <v>372</v>
      </c>
      <c r="F701" s="58">
        <v>0.03243524060158964</v>
      </c>
    </row>
    <row r="702">
      <c r="A702" s="61">
        <v>1.512944096E9</v>
      </c>
      <c r="B702" s="61">
        <v>1.0</v>
      </c>
      <c r="C702" s="61">
        <v>1608.0</v>
      </c>
      <c r="D702" s="57" t="s">
        <v>374</v>
      </c>
      <c r="E702" s="62" t="s">
        <v>372</v>
      </c>
      <c r="F702" s="58">
        <v>0.03248136021700998</v>
      </c>
    </row>
    <row r="703">
      <c r="A703" s="61">
        <v>1.511729146E9</v>
      </c>
      <c r="B703" s="61">
        <v>1.0</v>
      </c>
      <c r="C703" s="61">
        <v>1561.0</v>
      </c>
      <c r="D703" s="57" t="s">
        <v>374</v>
      </c>
      <c r="E703" s="62" t="s">
        <v>372</v>
      </c>
      <c r="F703" s="58">
        <v>0.032504908872931115</v>
      </c>
    </row>
    <row r="704">
      <c r="A704" s="61">
        <v>1.512675419E9</v>
      </c>
      <c r="B704" s="61">
        <v>1.0</v>
      </c>
      <c r="C704" s="61">
        <v>1100.0</v>
      </c>
      <c r="D704" s="57" t="s">
        <v>374</v>
      </c>
      <c r="E704" s="62" t="s">
        <v>372</v>
      </c>
      <c r="F704" s="58">
        <v>0.03260579151518028</v>
      </c>
    </row>
    <row r="705">
      <c r="A705" s="61">
        <v>1.516072679E9</v>
      </c>
      <c r="B705" s="61">
        <v>1.0</v>
      </c>
      <c r="C705" s="61">
        <v>1167.0</v>
      </c>
      <c r="D705" s="57" t="s">
        <v>374</v>
      </c>
      <c r="E705" s="62" t="s">
        <v>372</v>
      </c>
      <c r="F705" s="58">
        <v>0.03267522622698349</v>
      </c>
    </row>
    <row r="706">
      <c r="A706" s="61">
        <v>1.513272984E9</v>
      </c>
      <c r="B706" s="61">
        <v>1.0</v>
      </c>
      <c r="C706" s="61">
        <v>1639.0</v>
      </c>
      <c r="D706" s="57" t="s">
        <v>374</v>
      </c>
      <c r="E706" s="62" t="s">
        <v>372</v>
      </c>
      <c r="F706" s="58">
        <v>0.032687968064934014</v>
      </c>
    </row>
    <row r="707">
      <c r="A707" s="61">
        <v>1.515799143E9</v>
      </c>
      <c r="B707" s="61">
        <v>1.0</v>
      </c>
      <c r="C707" s="61">
        <v>2968.0</v>
      </c>
      <c r="D707" s="57" t="s">
        <v>371</v>
      </c>
      <c r="E707" s="62" t="s">
        <v>372</v>
      </c>
      <c r="F707" s="58">
        <v>0.032692593544837556</v>
      </c>
    </row>
    <row r="708">
      <c r="A708" s="61">
        <v>1.515708061E9</v>
      </c>
      <c r="B708" s="61">
        <v>0.0</v>
      </c>
      <c r="C708" s="61">
        <v>784.0</v>
      </c>
      <c r="D708" s="57" t="s">
        <v>375</v>
      </c>
      <c r="E708" s="62" t="s">
        <v>372</v>
      </c>
      <c r="F708" s="58">
        <v>0.032848012410416794</v>
      </c>
    </row>
    <row r="709">
      <c r="A709" s="61">
        <v>1.515985972E9</v>
      </c>
      <c r="B709" s="61">
        <v>0.0</v>
      </c>
      <c r="C709" s="61">
        <v>264.0</v>
      </c>
      <c r="D709" s="57" t="s">
        <v>375</v>
      </c>
      <c r="E709" s="62" t="s">
        <v>372</v>
      </c>
      <c r="F709" s="58">
        <v>0.03293304680567333</v>
      </c>
    </row>
    <row r="710">
      <c r="A710" s="61">
        <v>1.511460898E9</v>
      </c>
      <c r="B710" s="61">
        <v>1.0</v>
      </c>
      <c r="C710" s="61">
        <v>1894.0</v>
      </c>
      <c r="D710" s="57" t="s">
        <v>373</v>
      </c>
      <c r="E710" s="62" t="s">
        <v>372</v>
      </c>
      <c r="F710" s="58">
        <v>0.033012728720391515</v>
      </c>
    </row>
    <row r="711">
      <c r="A711" s="61">
        <v>1.51269395E9</v>
      </c>
      <c r="B711" s="61">
        <v>0.0</v>
      </c>
      <c r="C711" s="61">
        <v>2164.0</v>
      </c>
      <c r="D711" s="57" t="s">
        <v>371</v>
      </c>
      <c r="E711" s="62" t="s">
        <v>372</v>
      </c>
      <c r="F711" s="58">
        <v>0.03304913895026196</v>
      </c>
    </row>
    <row r="712">
      <c r="A712" s="61">
        <v>1.518163259E9</v>
      </c>
      <c r="B712" s="61">
        <v>1.0</v>
      </c>
      <c r="C712" s="61">
        <v>1045.0</v>
      </c>
      <c r="D712" s="57" t="s">
        <v>373</v>
      </c>
      <c r="E712" s="62" t="s">
        <v>372</v>
      </c>
      <c r="F712" s="58">
        <v>0.0330561464464435</v>
      </c>
    </row>
    <row r="713">
      <c r="A713" s="61">
        <v>1.513405096E9</v>
      </c>
      <c r="B713" s="61">
        <v>1.0</v>
      </c>
      <c r="C713" s="61">
        <v>2575.0</v>
      </c>
      <c r="D713" s="57" t="s">
        <v>374</v>
      </c>
      <c r="E713" s="62" t="s">
        <v>372</v>
      </c>
      <c r="F713" s="58">
        <v>0.033173394514191545</v>
      </c>
    </row>
    <row r="714">
      <c r="A714" s="61">
        <v>1.513515815E9</v>
      </c>
      <c r="B714" s="61">
        <v>1.0</v>
      </c>
      <c r="C714" s="61">
        <v>3954.0</v>
      </c>
      <c r="D714" s="57" t="s">
        <v>371</v>
      </c>
      <c r="E714" s="62" t="s">
        <v>372</v>
      </c>
      <c r="F714" s="58">
        <v>0.03318490173802602</v>
      </c>
    </row>
    <row r="715">
      <c r="A715" s="61">
        <v>1.512610514E9</v>
      </c>
      <c r="B715" s="61">
        <v>1.0</v>
      </c>
      <c r="C715" s="61">
        <v>2751.0</v>
      </c>
      <c r="D715" s="57" t="s">
        <v>375</v>
      </c>
      <c r="E715" s="62" t="s">
        <v>372</v>
      </c>
      <c r="F715" s="58">
        <v>0.033209168394583544</v>
      </c>
    </row>
    <row r="716">
      <c r="A716" s="61">
        <v>1.515507598E9</v>
      </c>
      <c r="B716" s="61">
        <v>1.0</v>
      </c>
      <c r="C716" s="61">
        <v>3666.0</v>
      </c>
      <c r="D716" s="57" t="s">
        <v>374</v>
      </c>
      <c r="E716" s="62" t="s">
        <v>372</v>
      </c>
      <c r="F716" s="58">
        <v>0.033219102604122974</v>
      </c>
    </row>
    <row r="717">
      <c r="A717" s="61">
        <v>1.518797472E9</v>
      </c>
      <c r="B717" s="61">
        <v>0.0</v>
      </c>
      <c r="C717" s="61">
        <v>392.0</v>
      </c>
      <c r="D717" s="57" t="s">
        <v>374</v>
      </c>
      <c r="E717" s="62" t="s">
        <v>372</v>
      </c>
      <c r="F717" s="58">
        <v>0.033392227586586554</v>
      </c>
    </row>
    <row r="718">
      <c r="A718" s="61">
        <v>1.511251685E9</v>
      </c>
      <c r="B718" s="61">
        <v>1.0</v>
      </c>
      <c r="C718" s="61">
        <v>2679.0</v>
      </c>
      <c r="D718" s="57" t="s">
        <v>373</v>
      </c>
      <c r="E718" s="62" t="s">
        <v>372</v>
      </c>
      <c r="F718" s="58">
        <v>0.03370194215496913</v>
      </c>
    </row>
    <row r="719">
      <c r="A719" s="61">
        <v>1.51318667E9</v>
      </c>
      <c r="B719" s="61">
        <v>0.0</v>
      </c>
      <c r="C719" s="61">
        <v>630.0</v>
      </c>
      <c r="D719" s="57" t="s">
        <v>374</v>
      </c>
      <c r="E719" s="62" t="s">
        <v>372</v>
      </c>
      <c r="F719" s="58">
        <v>0.033862472858294024</v>
      </c>
    </row>
    <row r="720">
      <c r="A720" s="61">
        <v>1.517589347E9</v>
      </c>
      <c r="B720" s="61">
        <v>1.0</v>
      </c>
      <c r="C720" s="61">
        <v>2298.0</v>
      </c>
      <c r="D720" s="57" t="s">
        <v>374</v>
      </c>
      <c r="E720" s="62" t="s">
        <v>372</v>
      </c>
      <c r="F720" s="58">
        <v>0.03386492414127862</v>
      </c>
    </row>
    <row r="721">
      <c r="A721" s="61">
        <v>1.511259309E9</v>
      </c>
      <c r="B721" s="61">
        <v>1.0</v>
      </c>
      <c r="C721" s="61">
        <v>4440.0</v>
      </c>
      <c r="D721" s="57" t="s">
        <v>374</v>
      </c>
      <c r="E721" s="62" t="s">
        <v>372</v>
      </c>
      <c r="F721" s="58">
        <v>0.033881440223854975</v>
      </c>
    </row>
    <row r="722">
      <c r="A722" s="61">
        <v>1.514502388E9</v>
      </c>
      <c r="B722" s="61">
        <v>1.0</v>
      </c>
      <c r="C722" s="61">
        <v>626.0</v>
      </c>
      <c r="D722" s="57" t="s">
        <v>375</v>
      </c>
      <c r="E722" s="62" t="s">
        <v>372</v>
      </c>
      <c r="F722" s="58">
        <v>0.033920608977998645</v>
      </c>
    </row>
    <row r="723">
      <c r="A723" s="61">
        <v>1.519122309E9</v>
      </c>
      <c r="B723" s="61">
        <v>1.0</v>
      </c>
      <c r="C723" s="61">
        <v>3813.0</v>
      </c>
      <c r="D723" s="57" t="s">
        <v>374</v>
      </c>
      <c r="E723" s="62" t="s">
        <v>372</v>
      </c>
      <c r="F723" s="58">
        <v>0.03401320035715105</v>
      </c>
    </row>
    <row r="724">
      <c r="A724" s="61">
        <v>1.511303499E9</v>
      </c>
      <c r="B724" s="61">
        <v>1.0</v>
      </c>
      <c r="C724" s="61">
        <v>2636.0</v>
      </c>
      <c r="D724" s="57" t="s">
        <v>371</v>
      </c>
      <c r="E724" s="62" t="s">
        <v>372</v>
      </c>
      <c r="F724" s="58">
        <v>0.03408625382821828</v>
      </c>
    </row>
    <row r="725">
      <c r="A725" s="61">
        <v>1.515151089E9</v>
      </c>
      <c r="B725" s="61">
        <v>1.0</v>
      </c>
      <c r="C725" s="61">
        <v>1798.0</v>
      </c>
      <c r="D725" s="57" t="s">
        <v>375</v>
      </c>
      <c r="E725" s="62" t="s">
        <v>372</v>
      </c>
      <c r="F725" s="58">
        <v>0.03413760641469321</v>
      </c>
    </row>
    <row r="726">
      <c r="A726" s="61">
        <v>1.511796127E9</v>
      </c>
      <c r="B726" s="61">
        <v>1.0</v>
      </c>
      <c r="C726" s="61">
        <v>3397.0</v>
      </c>
      <c r="D726" s="57" t="s">
        <v>375</v>
      </c>
      <c r="E726" s="62" t="s">
        <v>372</v>
      </c>
      <c r="F726" s="58">
        <v>0.03419329125141324</v>
      </c>
    </row>
    <row r="727">
      <c r="A727" s="61">
        <v>1.511800544E9</v>
      </c>
      <c r="B727" s="61">
        <v>1.0</v>
      </c>
      <c r="C727" s="61">
        <v>1580.0</v>
      </c>
      <c r="D727" s="57" t="s">
        <v>374</v>
      </c>
      <c r="E727" s="62" t="s">
        <v>372</v>
      </c>
      <c r="F727" s="58">
        <v>0.034199748359052706</v>
      </c>
    </row>
    <row r="728">
      <c r="A728" s="61">
        <v>1.515538375E9</v>
      </c>
      <c r="B728" s="61">
        <v>1.0</v>
      </c>
      <c r="C728" s="61">
        <v>120.0</v>
      </c>
      <c r="D728" s="57" t="s">
        <v>371</v>
      </c>
      <c r="E728" s="62" t="s">
        <v>372</v>
      </c>
      <c r="F728" s="58">
        <v>0.03420647186067549</v>
      </c>
    </row>
    <row r="729">
      <c r="A729" s="61">
        <v>1.518496853E9</v>
      </c>
      <c r="B729" s="61">
        <v>1.0</v>
      </c>
      <c r="C729" s="61">
        <v>78.0</v>
      </c>
      <c r="D729" s="57" t="s">
        <v>373</v>
      </c>
      <c r="E729" s="62" t="s">
        <v>372</v>
      </c>
      <c r="F729" s="58">
        <v>0.0342493272691895</v>
      </c>
    </row>
    <row r="730">
      <c r="A730" s="61">
        <v>1.512215895E9</v>
      </c>
      <c r="B730" s="61">
        <v>1.0</v>
      </c>
      <c r="C730" s="61">
        <v>205.0</v>
      </c>
      <c r="D730" s="57" t="s">
        <v>371</v>
      </c>
      <c r="E730" s="62" t="s">
        <v>372</v>
      </c>
      <c r="F730" s="58">
        <v>0.03441245228139511</v>
      </c>
    </row>
    <row r="731">
      <c r="A731" s="61">
        <v>1.511479864E9</v>
      </c>
      <c r="B731" s="61">
        <v>1.0</v>
      </c>
      <c r="C731" s="61">
        <v>2380.0</v>
      </c>
      <c r="D731" s="57" t="s">
        <v>371</v>
      </c>
      <c r="E731" s="62" t="s">
        <v>372</v>
      </c>
      <c r="F731" s="58">
        <v>0.03443679566378943</v>
      </c>
    </row>
    <row r="732">
      <c r="A732" s="61">
        <v>1.515220309E9</v>
      </c>
      <c r="B732" s="61">
        <v>1.0</v>
      </c>
      <c r="C732" s="61">
        <v>2292.0</v>
      </c>
      <c r="D732" s="57" t="s">
        <v>375</v>
      </c>
      <c r="E732" s="62" t="s">
        <v>372</v>
      </c>
      <c r="F732" s="58">
        <v>0.03448688306525982</v>
      </c>
    </row>
    <row r="733">
      <c r="A733" s="61">
        <v>1.51786183E9</v>
      </c>
      <c r="B733" s="61">
        <v>0.0</v>
      </c>
      <c r="C733" s="61">
        <v>1043.0</v>
      </c>
      <c r="D733" s="57" t="s">
        <v>374</v>
      </c>
      <c r="E733" s="62" t="s">
        <v>372</v>
      </c>
      <c r="F733" s="58">
        <v>0.03449146879363896</v>
      </c>
    </row>
    <row r="734">
      <c r="A734" s="61">
        <v>1.516643725E9</v>
      </c>
      <c r="B734" s="61">
        <v>1.0</v>
      </c>
      <c r="C734" s="61">
        <v>2114.0</v>
      </c>
      <c r="D734" s="57" t="s">
        <v>373</v>
      </c>
      <c r="E734" s="62" t="s">
        <v>372</v>
      </c>
      <c r="F734" s="58">
        <v>0.03450611961052885</v>
      </c>
    </row>
    <row r="735">
      <c r="A735" s="61">
        <v>1.514320839E9</v>
      </c>
      <c r="B735" s="61">
        <v>1.0</v>
      </c>
      <c r="C735" s="61">
        <v>227.0</v>
      </c>
      <c r="D735" s="57" t="s">
        <v>374</v>
      </c>
      <c r="E735" s="62" t="s">
        <v>372</v>
      </c>
      <c r="F735" s="58">
        <v>0.03461165407767686</v>
      </c>
    </row>
    <row r="736">
      <c r="A736" s="61">
        <v>1.512134717E9</v>
      </c>
      <c r="B736" s="61">
        <v>1.0</v>
      </c>
      <c r="C736" s="61">
        <v>1138.0</v>
      </c>
      <c r="D736" s="57" t="s">
        <v>374</v>
      </c>
      <c r="E736" s="62" t="s">
        <v>372</v>
      </c>
      <c r="F736" s="58">
        <v>0.03463826993932795</v>
      </c>
    </row>
    <row r="737">
      <c r="A737" s="61">
        <v>1.516661288E9</v>
      </c>
      <c r="B737" s="61">
        <v>1.0</v>
      </c>
      <c r="C737" s="61">
        <v>158.0</v>
      </c>
      <c r="D737" s="57" t="s">
        <v>374</v>
      </c>
      <c r="E737" s="62" t="s">
        <v>372</v>
      </c>
      <c r="F737" s="58">
        <v>0.03466322999593441</v>
      </c>
    </row>
    <row r="738">
      <c r="A738" s="61">
        <v>1.515169451E9</v>
      </c>
      <c r="B738" s="61">
        <v>0.0</v>
      </c>
      <c r="C738" s="61">
        <v>2668.0</v>
      </c>
      <c r="D738" s="57" t="s">
        <v>375</v>
      </c>
      <c r="E738" s="62" t="s">
        <v>372</v>
      </c>
      <c r="F738" s="58">
        <v>0.034695197712472314</v>
      </c>
    </row>
    <row r="739">
      <c r="A739" s="61">
        <v>1.517738857E9</v>
      </c>
      <c r="B739" s="61">
        <v>1.0</v>
      </c>
      <c r="C739" s="61">
        <v>768.0</v>
      </c>
      <c r="D739" s="57" t="s">
        <v>371</v>
      </c>
      <c r="E739" s="62" t="s">
        <v>372</v>
      </c>
      <c r="F739" s="58">
        <v>0.03476171403080053</v>
      </c>
    </row>
    <row r="740">
      <c r="A740" s="61">
        <v>1.512636854E9</v>
      </c>
      <c r="B740" s="61">
        <v>1.0</v>
      </c>
      <c r="C740" s="61">
        <v>382.0</v>
      </c>
      <c r="D740" s="57" t="s">
        <v>371</v>
      </c>
      <c r="E740" s="62" t="s">
        <v>372</v>
      </c>
      <c r="F740" s="58">
        <v>0.034873298753504645</v>
      </c>
    </row>
    <row r="741">
      <c r="A741" s="61">
        <v>1.517238128E9</v>
      </c>
      <c r="B741" s="61">
        <v>1.0</v>
      </c>
      <c r="C741" s="61">
        <v>2848.0</v>
      </c>
      <c r="D741" s="57" t="s">
        <v>374</v>
      </c>
      <c r="E741" s="62" t="s">
        <v>372</v>
      </c>
      <c r="F741" s="58">
        <v>0.034906644712445756</v>
      </c>
    </row>
    <row r="742">
      <c r="A742" s="61">
        <v>1.513765994E9</v>
      </c>
      <c r="B742" s="61">
        <v>1.0</v>
      </c>
      <c r="C742" s="61">
        <v>1372.0</v>
      </c>
      <c r="D742" s="57" t="s">
        <v>371</v>
      </c>
      <c r="E742" s="62" t="s">
        <v>372</v>
      </c>
      <c r="F742" s="58">
        <v>0.034929972489291305</v>
      </c>
    </row>
    <row r="743">
      <c r="A743" s="61">
        <v>1.511637762E9</v>
      </c>
      <c r="B743" s="61">
        <v>0.0</v>
      </c>
      <c r="C743" s="61">
        <v>4294.0</v>
      </c>
      <c r="D743" s="57" t="s">
        <v>373</v>
      </c>
      <c r="E743" s="62" t="s">
        <v>372</v>
      </c>
      <c r="F743" s="58">
        <v>0.03493518608351609</v>
      </c>
    </row>
    <row r="744">
      <c r="A744" s="61">
        <v>1.514946112E9</v>
      </c>
      <c r="B744" s="61">
        <v>0.0</v>
      </c>
      <c r="C744" s="61">
        <v>2232.0</v>
      </c>
      <c r="D744" s="57" t="s">
        <v>371</v>
      </c>
      <c r="E744" s="62" t="s">
        <v>372</v>
      </c>
      <c r="F744" s="58">
        <v>0.03494512029305552</v>
      </c>
    </row>
    <row r="745">
      <c r="A745" s="61">
        <v>1.517723342E9</v>
      </c>
      <c r="B745" s="61">
        <v>0.0</v>
      </c>
      <c r="C745" s="61">
        <v>3331.0</v>
      </c>
      <c r="D745" s="57" t="s">
        <v>373</v>
      </c>
      <c r="E745" s="62" t="s">
        <v>372</v>
      </c>
      <c r="F745" s="58">
        <v>0.03501584406195957</v>
      </c>
    </row>
    <row r="746">
      <c r="A746" s="61">
        <v>1.516119266E9</v>
      </c>
      <c r="B746" s="61">
        <v>1.0</v>
      </c>
      <c r="C746" s="61">
        <v>2521.0</v>
      </c>
      <c r="D746" s="57" t="s">
        <v>371</v>
      </c>
      <c r="E746" s="62" t="s">
        <v>372</v>
      </c>
      <c r="F746" s="58">
        <v>0.03513322161717147</v>
      </c>
    </row>
    <row r="747">
      <c r="A747" s="61">
        <v>1.513330525E9</v>
      </c>
      <c r="B747" s="61">
        <v>1.0</v>
      </c>
      <c r="C747" s="61">
        <v>1355.0</v>
      </c>
      <c r="D747" s="57" t="s">
        <v>374</v>
      </c>
      <c r="E747" s="62" t="s">
        <v>372</v>
      </c>
      <c r="F747" s="58">
        <v>0.035151243773943075</v>
      </c>
    </row>
    <row r="748">
      <c r="A748" s="61">
        <v>1.518761982E9</v>
      </c>
      <c r="B748" s="61">
        <v>0.0</v>
      </c>
      <c r="C748" s="61">
        <v>1375.0</v>
      </c>
      <c r="D748" s="57" t="s">
        <v>371</v>
      </c>
      <c r="E748" s="62" t="s">
        <v>372</v>
      </c>
      <c r="F748" s="58">
        <v>0.035187055917029975</v>
      </c>
    </row>
    <row r="749">
      <c r="A749" s="61">
        <v>1.516846329E9</v>
      </c>
      <c r="B749" s="61">
        <v>1.0</v>
      </c>
      <c r="C749" s="61">
        <v>4422.0</v>
      </c>
      <c r="D749" s="57" t="s">
        <v>373</v>
      </c>
      <c r="E749" s="62" t="s">
        <v>372</v>
      </c>
      <c r="F749" s="58">
        <v>0.035187310531378024</v>
      </c>
    </row>
    <row r="750">
      <c r="A750" s="61">
        <v>1.515929486E9</v>
      </c>
      <c r="B750" s="61">
        <v>1.0</v>
      </c>
      <c r="C750" s="61">
        <v>3420.0</v>
      </c>
      <c r="D750" s="57" t="s">
        <v>371</v>
      </c>
      <c r="E750" s="62" t="s">
        <v>372</v>
      </c>
      <c r="F750" s="58">
        <v>0.035213400619463764</v>
      </c>
    </row>
    <row r="751">
      <c r="A751" s="61">
        <v>1.519497742E9</v>
      </c>
      <c r="B751" s="61">
        <v>0.0</v>
      </c>
      <c r="C751" s="61">
        <v>4131.0</v>
      </c>
      <c r="D751" s="57" t="s">
        <v>374</v>
      </c>
      <c r="E751" s="62" t="s">
        <v>372</v>
      </c>
      <c r="F751" s="58">
        <v>0.03522191615833814</v>
      </c>
    </row>
    <row r="752">
      <c r="A752" s="61">
        <v>1.518712462E9</v>
      </c>
      <c r="B752" s="61">
        <v>0.0</v>
      </c>
      <c r="C752" s="61">
        <v>4511.0</v>
      </c>
      <c r="D752" s="57" t="s">
        <v>375</v>
      </c>
      <c r="E752" s="62" t="s">
        <v>372</v>
      </c>
      <c r="F752" s="58">
        <v>0.03525216828800015</v>
      </c>
    </row>
    <row r="753">
      <c r="A753" s="61">
        <v>1.5167233E9</v>
      </c>
      <c r="B753" s="61">
        <v>0.0</v>
      </c>
      <c r="C753" s="61">
        <v>2334.0</v>
      </c>
      <c r="D753" s="57" t="s">
        <v>373</v>
      </c>
      <c r="E753" s="62" t="s">
        <v>372</v>
      </c>
      <c r="F753" s="58">
        <v>0.03529221688290496</v>
      </c>
    </row>
    <row r="754">
      <c r="A754" s="61">
        <v>1.5196184E9</v>
      </c>
      <c r="B754" s="61">
        <v>0.0</v>
      </c>
      <c r="C754" s="61">
        <v>2234.0</v>
      </c>
      <c r="D754" s="57" t="s">
        <v>375</v>
      </c>
      <c r="E754" s="62" t="s">
        <v>372</v>
      </c>
      <c r="F754" s="58">
        <v>0.035292570583096206</v>
      </c>
    </row>
    <row r="755">
      <c r="A755" s="61">
        <v>1.512733901E9</v>
      </c>
      <c r="B755" s="61">
        <v>0.0</v>
      </c>
      <c r="C755" s="61">
        <v>2838.0</v>
      </c>
      <c r="D755" s="57" t="s">
        <v>374</v>
      </c>
      <c r="E755" s="62" t="s">
        <v>372</v>
      </c>
      <c r="F755" s="58">
        <v>0.03536051013378383</v>
      </c>
    </row>
    <row r="756">
      <c r="A756" s="61">
        <v>1.519333512E9</v>
      </c>
      <c r="B756" s="61">
        <v>0.0</v>
      </c>
      <c r="C756" s="61">
        <v>2490.0</v>
      </c>
      <c r="D756" s="57" t="s">
        <v>371</v>
      </c>
      <c r="E756" s="62" t="s">
        <v>372</v>
      </c>
      <c r="F756" s="58">
        <v>0.03540990834670921</v>
      </c>
    </row>
    <row r="757">
      <c r="A757" s="61">
        <v>1.518062949E9</v>
      </c>
      <c r="B757" s="61">
        <v>1.0</v>
      </c>
      <c r="C757" s="61">
        <v>557.0</v>
      </c>
      <c r="D757" s="57" t="s">
        <v>371</v>
      </c>
      <c r="E757" s="62" t="s">
        <v>372</v>
      </c>
      <c r="F757" s="58">
        <v>0.0355734716052748</v>
      </c>
    </row>
    <row r="758">
      <c r="A758" s="61">
        <v>1.518864253E9</v>
      </c>
      <c r="B758" s="61">
        <v>1.0</v>
      </c>
      <c r="C758" s="61">
        <v>2174.0</v>
      </c>
      <c r="D758" s="57" t="s">
        <v>374</v>
      </c>
      <c r="E758" s="62" t="s">
        <v>372</v>
      </c>
      <c r="F758" s="58">
        <v>0.035654085919126555</v>
      </c>
    </row>
    <row r="759">
      <c r="A759" s="61">
        <v>1.512710633E9</v>
      </c>
      <c r="B759" s="61">
        <v>1.0</v>
      </c>
      <c r="C759" s="61">
        <v>2610.0</v>
      </c>
      <c r="D759" s="57" t="s">
        <v>371</v>
      </c>
      <c r="E759" s="62" t="s">
        <v>372</v>
      </c>
      <c r="F759" s="58">
        <v>0.035657565516901024</v>
      </c>
    </row>
    <row r="760">
      <c r="A760" s="61">
        <v>1.518553477E9</v>
      </c>
      <c r="B760" s="61">
        <v>1.0</v>
      </c>
      <c r="C760" s="61">
        <v>3142.0</v>
      </c>
      <c r="D760" s="57" t="s">
        <v>374</v>
      </c>
      <c r="E760" s="62" t="s">
        <v>372</v>
      </c>
      <c r="F760" s="58">
        <v>0.035791772885427564</v>
      </c>
    </row>
    <row r="761">
      <c r="A761" s="61">
        <v>1.518411731E9</v>
      </c>
      <c r="B761" s="61">
        <v>0.0</v>
      </c>
      <c r="C761" s="61">
        <v>71.0</v>
      </c>
      <c r="D761" s="57" t="s">
        <v>375</v>
      </c>
      <c r="E761" s="62" t="s">
        <v>372</v>
      </c>
      <c r="F761" s="58">
        <v>0.035826762378813215</v>
      </c>
    </row>
    <row r="762">
      <c r="A762" s="61">
        <v>1.511881426E9</v>
      </c>
      <c r="B762" s="61">
        <v>1.0</v>
      </c>
      <c r="C762" s="61">
        <v>2153.0</v>
      </c>
      <c r="D762" s="57" t="s">
        <v>371</v>
      </c>
      <c r="E762" s="62" t="s">
        <v>372</v>
      </c>
      <c r="F762" s="58">
        <v>0.035856301932711054</v>
      </c>
    </row>
    <row r="763">
      <c r="A763" s="61">
        <v>1.515716498E9</v>
      </c>
      <c r="B763" s="61">
        <v>1.0</v>
      </c>
      <c r="C763" s="61">
        <v>1047.0</v>
      </c>
      <c r="D763" s="57" t="s">
        <v>371</v>
      </c>
      <c r="E763" s="62" t="s">
        <v>372</v>
      </c>
      <c r="F763" s="58">
        <v>0.03599186582581515</v>
      </c>
    </row>
    <row r="764">
      <c r="A764" s="61">
        <v>1.51602035E9</v>
      </c>
      <c r="B764" s="61">
        <v>0.0</v>
      </c>
      <c r="C764" s="61">
        <v>2129.0</v>
      </c>
      <c r="D764" s="57" t="s">
        <v>371</v>
      </c>
      <c r="E764" s="62" t="s">
        <v>372</v>
      </c>
      <c r="F764" s="58">
        <v>0.036123368800227595</v>
      </c>
    </row>
    <row r="765">
      <c r="A765" s="61">
        <v>1.519767009E9</v>
      </c>
      <c r="B765" s="61">
        <v>1.0</v>
      </c>
      <c r="C765" s="61">
        <v>3942.0</v>
      </c>
      <c r="D765" s="57" t="s">
        <v>371</v>
      </c>
      <c r="E765" s="62" t="s">
        <v>372</v>
      </c>
      <c r="F765" s="58">
        <v>0.03613881715229095</v>
      </c>
    </row>
    <row r="766">
      <c r="A766" s="61">
        <v>1.518918158E9</v>
      </c>
      <c r="B766" s="61">
        <v>1.0</v>
      </c>
      <c r="C766" s="61">
        <v>1718.0</v>
      </c>
      <c r="D766" s="57" t="s">
        <v>373</v>
      </c>
      <c r="E766" s="62" t="s">
        <v>372</v>
      </c>
      <c r="F766" s="58">
        <v>0.03621710728955141</v>
      </c>
    </row>
    <row r="767">
      <c r="A767" s="61">
        <v>1.514141155E9</v>
      </c>
      <c r="B767" s="61">
        <v>1.0</v>
      </c>
      <c r="C767" s="61">
        <v>1310.0</v>
      </c>
      <c r="D767" s="57" t="s">
        <v>373</v>
      </c>
      <c r="E767" s="62" t="s">
        <v>372</v>
      </c>
      <c r="F767" s="58">
        <v>0.03626151689813173</v>
      </c>
    </row>
    <row r="768">
      <c r="A768" s="61">
        <v>1.517854265E9</v>
      </c>
      <c r="B768" s="61">
        <v>1.0</v>
      </c>
      <c r="C768" s="61">
        <v>1478.0</v>
      </c>
      <c r="D768" s="57" t="s">
        <v>375</v>
      </c>
      <c r="E768" s="62" t="s">
        <v>372</v>
      </c>
      <c r="F768" s="58">
        <v>0.03637712268487836</v>
      </c>
    </row>
    <row r="769">
      <c r="A769" s="61">
        <v>1.517090511E9</v>
      </c>
      <c r="B769" s="61">
        <v>0.0</v>
      </c>
      <c r="C769" s="61">
        <v>2129.0</v>
      </c>
      <c r="D769" s="57" t="s">
        <v>371</v>
      </c>
      <c r="E769" s="62" t="s">
        <v>372</v>
      </c>
      <c r="F769" s="58">
        <v>0.03645770279575322</v>
      </c>
    </row>
    <row r="770">
      <c r="A770" s="61">
        <v>1.51710242E9</v>
      </c>
      <c r="B770" s="61">
        <v>0.0</v>
      </c>
      <c r="C770" s="61">
        <v>2430.0</v>
      </c>
      <c r="D770" s="57" t="s">
        <v>371</v>
      </c>
      <c r="E770" s="62" t="s">
        <v>372</v>
      </c>
      <c r="F770" s="58">
        <v>0.03651984474011272</v>
      </c>
    </row>
    <row r="771">
      <c r="A771" s="61">
        <v>1.518107106E9</v>
      </c>
      <c r="B771" s="61">
        <v>1.0</v>
      </c>
      <c r="C771" s="61">
        <v>85.0</v>
      </c>
      <c r="D771" s="57" t="s">
        <v>371</v>
      </c>
      <c r="E771" s="62" t="s">
        <v>372</v>
      </c>
      <c r="F771" s="58">
        <v>0.03654798083975741</v>
      </c>
    </row>
    <row r="772">
      <c r="A772" s="61">
        <v>1.514891873E9</v>
      </c>
      <c r="B772" s="61">
        <v>1.0</v>
      </c>
      <c r="C772" s="61">
        <v>3171.0</v>
      </c>
      <c r="D772" s="57" t="s">
        <v>374</v>
      </c>
      <c r="E772" s="62" t="s">
        <v>372</v>
      </c>
      <c r="F772" s="58">
        <v>0.036606206380150774</v>
      </c>
    </row>
    <row r="773">
      <c r="A773" s="61">
        <v>1.511865234E9</v>
      </c>
      <c r="B773" s="61">
        <v>1.0</v>
      </c>
      <c r="C773" s="61">
        <v>655.0</v>
      </c>
      <c r="D773" s="57" t="s">
        <v>371</v>
      </c>
      <c r="E773" s="62" t="s">
        <v>372</v>
      </c>
      <c r="F773" s="58">
        <v>0.0366629882988162</v>
      </c>
    </row>
    <row r="774">
      <c r="A774" s="61">
        <v>1.518960767E9</v>
      </c>
      <c r="B774" s="61">
        <v>1.0</v>
      </c>
      <c r="C774" s="61">
        <v>2787.0</v>
      </c>
      <c r="D774" s="57" t="s">
        <v>371</v>
      </c>
      <c r="E774" s="62" t="s">
        <v>372</v>
      </c>
      <c r="F774" s="58">
        <v>0.03671407062690135</v>
      </c>
    </row>
    <row r="775">
      <c r="A775" s="61">
        <v>1.515545988E9</v>
      </c>
      <c r="B775" s="61">
        <v>1.0</v>
      </c>
      <c r="C775" s="61">
        <v>5231.0</v>
      </c>
      <c r="D775" s="57" t="s">
        <v>375</v>
      </c>
      <c r="E775" s="62" t="s">
        <v>372</v>
      </c>
      <c r="F775" s="58">
        <v>0.03673363088088888</v>
      </c>
    </row>
    <row r="776">
      <c r="A776" s="61">
        <v>1.514484123E9</v>
      </c>
      <c r="B776" s="61">
        <v>1.0</v>
      </c>
      <c r="C776" s="61">
        <v>2225.0</v>
      </c>
      <c r="D776" s="57" t="s">
        <v>374</v>
      </c>
      <c r="E776" s="62" t="s">
        <v>372</v>
      </c>
      <c r="F776" s="58">
        <v>0.036777994968758554</v>
      </c>
    </row>
    <row r="777">
      <c r="A777" s="61">
        <v>1.517192772E9</v>
      </c>
      <c r="B777" s="61">
        <v>0.0</v>
      </c>
      <c r="C777" s="61">
        <v>305.0</v>
      </c>
      <c r="D777" s="57" t="s">
        <v>371</v>
      </c>
      <c r="E777" s="62" t="s">
        <v>372</v>
      </c>
      <c r="F777" s="58">
        <v>0.03686581841910175</v>
      </c>
    </row>
    <row r="778">
      <c r="A778" s="61">
        <v>1.516223386E9</v>
      </c>
      <c r="B778" s="61">
        <v>1.0</v>
      </c>
      <c r="C778" s="61">
        <v>1970.0</v>
      </c>
      <c r="D778" s="57" t="s">
        <v>373</v>
      </c>
      <c r="E778" s="62" t="s">
        <v>372</v>
      </c>
      <c r="F778" s="58">
        <v>0.03692022130495076</v>
      </c>
    </row>
    <row r="779">
      <c r="A779" s="61">
        <v>1.512344503E9</v>
      </c>
      <c r="B779" s="61">
        <v>1.0</v>
      </c>
      <c r="C779" s="61">
        <v>3183.0</v>
      </c>
      <c r="D779" s="57" t="s">
        <v>375</v>
      </c>
      <c r="E779" s="62" t="s">
        <v>372</v>
      </c>
      <c r="F779" s="58">
        <v>0.036955508999836795</v>
      </c>
    </row>
    <row r="780">
      <c r="A780" s="61">
        <v>1.516928165E9</v>
      </c>
      <c r="B780" s="61">
        <v>1.0</v>
      </c>
      <c r="C780" s="61">
        <v>18.0</v>
      </c>
      <c r="D780" s="57" t="s">
        <v>374</v>
      </c>
      <c r="E780" s="62" t="s">
        <v>372</v>
      </c>
      <c r="F780" s="58">
        <v>0.03709772128703437</v>
      </c>
    </row>
    <row r="781">
      <c r="A781" s="61">
        <v>1.516587692E9</v>
      </c>
      <c r="B781" s="61">
        <v>0.0</v>
      </c>
      <c r="C781" s="61">
        <v>1438.0</v>
      </c>
      <c r="D781" s="57" t="s">
        <v>374</v>
      </c>
      <c r="E781" s="62" t="s">
        <v>372</v>
      </c>
      <c r="F781" s="58">
        <v>0.037102331865776605</v>
      </c>
    </row>
    <row r="782">
      <c r="A782" s="61">
        <v>1.51351746E9</v>
      </c>
      <c r="B782" s="61">
        <v>0.0</v>
      </c>
      <c r="C782" s="61">
        <v>58.0</v>
      </c>
      <c r="D782" s="57" t="s">
        <v>374</v>
      </c>
      <c r="E782" s="62" t="s">
        <v>372</v>
      </c>
      <c r="F782" s="58">
        <v>0.03716127423080273</v>
      </c>
    </row>
    <row r="783">
      <c r="A783" s="61">
        <v>1.516496426E9</v>
      </c>
      <c r="B783" s="61">
        <v>1.0</v>
      </c>
      <c r="C783" s="61">
        <v>2926.0</v>
      </c>
      <c r="D783" s="57" t="s">
        <v>375</v>
      </c>
      <c r="E783" s="62" t="s">
        <v>372</v>
      </c>
      <c r="F783" s="58">
        <v>0.037203320912509774</v>
      </c>
    </row>
    <row r="784">
      <c r="A784" s="61">
        <v>1.516252518E9</v>
      </c>
      <c r="B784" s="61">
        <v>1.0</v>
      </c>
      <c r="C784" s="61">
        <v>1664.0</v>
      </c>
      <c r="D784" s="57" t="s">
        <v>374</v>
      </c>
      <c r="E784" s="62" t="s">
        <v>372</v>
      </c>
      <c r="F784" s="58">
        <v>0.03721914083499811</v>
      </c>
    </row>
    <row r="785">
      <c r="A785" s="61">
        <v>1.512616824E9</v>
      </c>
      <c r="B785" s="61">
        <v>1.0</v>
      </c>
      <c r="C785" s="61">
        <v>2487.0</v>
      </c>
      <c r="D785" s="57" t="s">
        <v>371</v>
      </c>
      <c r="E785" s="62" t="s">
        <v>372</v>
      </c>
      <c r="F785" s="58">
        <v>0.037240443342268725</v>
      </c>
    </row>
    <row r="786">
      <c r="A786" s="61">
        <v>1.511570699E9</v>
      </c>
      <c r="B786" s="61">
        <v>1.0</v>
      </c>
      <c r="C786" s="61">
        <v>1360.0</v>
      </c>
      <c r="D786" s="57" t="s">
        <v>371</v>
      </c>
      <c r="E786" s="62" t="s">
        <v>372</v>
      </c>
      <c r="F786" s="58">
        <v>0.03724875354569446</v>
      </c>
    </row>
    <row r="787">
      <c r="A787" s="61">
        <v>1.514385018E9</v>
      </c>
      <c r="B787" s="61">
        <v>1.0</v>
      </c>
      <c r="C787" s="61">
        <v>1358.0</v>
      </c>
      <c r="D787" s="57" t="s">
        <v>375</v>
      </c>
      <c r="E787" s="62" t="s">
        <v>372</v>
      </c>
      <c r="F787" s="58">
        <v>0.03726872051127583</v>
      </c>
    </row>
    <row r="788">
      <c r="A788" s="61">
        <v>1.518203104E9</v>
      </c>
      <c r="B788" s="61">
        <v>1.0</v>
      </c>
      <c r="C788" s="61">
        <v>97.0</v>
      </c>
      <c r="D788" s="57" t="s">
        <v>374</v>
      </c>
      <c r="E788" s="62" t="s">
        <v>372</v>
      </c>
      <c r="F788" s="58">
        <v>0.03730663505105103</v>
      </c>
    </row>
    <row r="789">
      <c r="A789" s="61">
        <v>1.514408796E9</v>
      </c>
      <c r="B789" s="61">
        <v>1.0</v>
      </c>
      <c r="C789" s="61">
        <v>3622.0</v>
      </c>
      <c r="D789" s="57" t="s">
        <v>375</v>
      </c>
      <c r="E789" s="62" t="s">
        <v>372</v>
      </c>
      <c r="F789" s="58">
        <v>0.03733601464972136</v>
      </c>
    </row>
    <row r="790">
      <c r="A790" s="61">
        <v>1.512462903E9</v>
      </c>
      <c r="B790" s="61">
        <v>1.0</v>
      </c>
      <c r="C790" s="61">
        <v>5307.0</v>
      </c>
      <c r="D790" s="57" t="s">
        <v>374</v>
      </c>
      <c r="E790" s="62" t="s">
        <v>372</v>
      </c>
      <c r="F790" s="58">
        <v>0.03738632038573164</v>
      </c>
    </row>
    <row r="791">
      <c r="A791" s="61">
        <v>1.514195148E9</v>
      </c>
      <c r="B791" s="61">
        <v>1.0</v>
      </c>
      <c r="C791" s="61">
        <v>1244.0</v>
      </c>
      <c r="D791" s="57" t="s">
        <v>374</v>
      </c>
      <c r="E791" s="62" t="s">
        <v>372</v>
      </c>
      <c r="F791" s="58">
        <v>0.03739004400861168</v>
      </c>
    </row>
    <row r="792">
      <c r="A792" s="61">
        <v>1.512370377E9</v>
      </c>
      <c r="B792" s="61">
        <v>1.0</v>
      </c>
      <c r="C792" s="61">
        <v>1695.0</v>
      </c>
      <c r="D792" s="57" t="s">
        <v>375</v>
      </c>
      <c r="E792" s="62" t="s">
        <v>372</v>
      </c>
      <c r="F792" s="58">
        <v>0.03750407517743004</v>
      </c>
    </row>
    <row r="793">
      <c r="A793" s="61">
        <v>1.515401642E9</v>
      </c>
      <c r="B793" s="61">
        <v>0.0</v>
      </c>
      <c r="C793" s="61">
        <v>394.0</v>
      </c>
      <c r="D793" s="57" t="s">
        <v>375</v>
      </c>
      <c r="E793" s="62" t="s">
        <v>372</v>
      </c>
      <c r="F793" s="58">
        <v>0.0375327520148514</v>
      </c>
    </row>
    <row r="794">
      <c r="A794" s="61">
        <v>1.512454525E9</v>
      </c>
      <c r="B794" s="61">
        <v>1.0</v>
      </c>
      <c r="C794" s="61">
        <v>3402.0</v>
      </c>
      <c r="D794" s="57" t="s">
        <v>373</v>
      </c>
      <c r="E794" s="62" t="s">
        <v>372</v>
      </c>
      <c r="F794" s="58">
        <v>0.037533091729098134</v>
      </c>
    </row>
    <row r="795">
      <c r="A795" s="61">
        <v>1.517865477E9</v>
      </c>
      <c r="B795" s="61">
        <v>1.0</v>
      </c>
      <c r="C795" s="61">
        <v>4626.0</v>
      </c>
      <c r="D795" s="57" t="s">
        <v>374</v>
      </c>
      <c r="E795" s="62" t="s">
        <v>372</v>
      </c>
      <c r="F795" s="58">
        <v>0.03758254054938015</v>
      </c>
    </row>
    <row r="796">
      <c r="A796" s="61">
        <v>1.51544208E9</v>
      </c>
      <c r="B796" s="61">
        <v>0.0</v>
      </c>
      <c r="C796" s="61">
        <v>1566.0</v>
      </c>
      <c r="D796" s="57" t="s">
        <v>373</v>
      </c>
      <c r="E796" s="62" t="s">
        <v>372</v>
      </c>
      <c r="F796" s="58">
        <v>0.03761873739666999</v>
      </c>
    </row>
    <row r="797">
      <c r="A797" s="61">
        <v>1.517058615E9</v>
      </c>
      <c r="B797" s="61">
        <v>1.0</v>
      </c>
      <c r="C797" s="61">
        <v>3294.0</v>
      </c>
      <c r="D797" s="57" t="s">
        <v>374</v>
      </c>
      <c r="E797" s="62" t="s">
        <v>372</v>
      </c>
      <c r="F797" s="58">
        <v>0.03764472243441441</v>
      </c>
    </row>
    <row r="798">
      <c r="A798" s="61">
        <v>1.511545976E9</v>
      </c>
      <c r="B798" s="61">
        <v>1.0</v>
      </c>
      <c r="C798" s="61">
        <v>158.0</v>
      </c>
      <c r="D798" s="57" t="s">
        <v>375</v>
      </c>
      <c r="E798" s="62" t="s">
        <v>372</v>
      </c>
      <c r="F798" s="58">
        <v>0.03766949576626122</v>
      </c>
    </row>
    <row r="799">
      <c r="A799" s="61">
        <v>1.519784535E9</v>
      </c>
      <c r="B799" s="61">
        <v>1.0</v>
      </c>
      <c r="C799" s="61">
        <v>1246.0</v>
      </c>
      <c r="D799" s="57" t="s">
        <v>375</v>
      </c>
      <c r="E799" s="62" t="s">
        <v>372</v>
      </c>
      <c r="F799" s="58">
        <v>0.03767129064648489</v>
      </c>
    </row>
    <row r="800">
      <c r="A800" s="61">
        <v>1.515787404E9</v>
      </c>
      <c r="B800" s="61">
        <v>1.0</v>
      </c>
      <c r="C800" s="61">
        <v>1013.0</v>
      </c>
      <c r="D800" s="57" t="s">
        <v>371</v>
      </c>
      <c r="E800" s="62" t="s">
        <v>372</v>
      </c>
      <c r="F800" s="58">
        <v>0.03771663314487861</v>
      </c>
    </row>
    <row r="801">
      <c r="A801" s="61">
        <v>1.513161851E9</v>
      </c>
      <c r="B801" s="61">
        <v>0.0</v>
      </c>
      <c r="C801" s="61">
        <v>865.0</v>
      </c>
      <c r="D801" s="57" t="s">
        <v>374</v>
      </c>
      <c r="E801" s="62" t="s">
        <v>372</v>
      </c>
      <c r="F801" s="58">
        <v>0.03780356872414292</v>
      </c>
    </row>
    <row r="802">
      <c r="A802" s="61">
        <v>1.517487575E9</v>
      </c>
      <c r="B802" s="61">
        <v>1.0</v>
      </c>
      <c r="C802" s="61">
        <v>1153.0</v>
      </c>
      <c r="D802" s="57" t="s">
        <v>371</v>
      </c>
      <c r="E802" s="62" t="s">
        <v>372</v>
      </c>
      <c r="F802" s="58">
        <v>0.03783128417248516</v>
      </c>
    </row>
    <row r="803">
      <c r="A803" s="61">
        <v>1.517852779E9</v>
      </c>
      <c r="B803" s="61">
        <v>1.0</v>
      </c>
      <c r="C803" s="61">
        <v>2646.0</v>
      </c>
      <c r="D803" s="57" t="s">
        <v>375</v>
      </c>
      <c r="E803" s="62" t="s">
        <v>372</v>
      </c>
      <c r="F803" s="58">
        <v>0.037865304292709734</v>
      </c>
    </row>
    <row r="804">
      <c r="A804" s="61">
        <v>1.517513351E9</v>
      </c>
      <c r="B804" s="61">
        <v>0.0</v>
      </c>
      <c r="C804" s="61">
        <v>1936.0</v>
      </c>
      <c r="D804" s="57" t="s">
        <v>373</v>
      </c>
      <c r="E804" s="62" t="s">
        <v>372</v>
      </c>
      <c r="F804" s="58">
        <v>0.03791691493889571</v>
      </c>
    </row>
    <row r="805">
      <c r="A805" s="61">
        <v>1.514515065E9</v>
      </c>
      <c r="B805" s="61">
        <v>1.0</v>
      </c>
      <c r="C805" s="61">
        <v>466.0</v>
      </c>
      <c r="D805" s="57" t="s">
        <v>374</v>
      </c>
      <c r="E805" s="62" t="s">
        <v>372</v>
      </c>
      <c r="F805" s="58">
        <v>0.037947710302209</v>
      </c>
    </row>
    <row r="806">
      <c r="A806" s="61">
        <v>1.51547507E9</v>
      </c>
      <c r="B806" s="61">
        <v>0.0</v>
      </c>
      <c r="C806" s="61">
        <v>376.0</v>
      </c>
      <c r="D806" s="57" t="s">
        <v>371</v>
      </c>
      <c r="E806" s="62" t="s">
        <v>372</v>
      </c>
      <c r="F806" s="58">
        <v>0.03802055734784959</v>
      </c>
    </row>
    <row r="807">
      <c r="A807" s="61">
        <v>1.518136381E9</v>
      </c>
      <c r="B807" s="61">
        <v>0.0</v>
      </c>
      <c r="C807" s="61">
        <v>1074.0</v>
      </c>
      <c r="D807" s="57" t="s">
        <v>371</v>
      </c>
      <c r="E807" s="62" t="s">
        <v>372</v>
      </c>
      <c r="F807" s="58">
        <v>0.03805366142156652</v>
      </c>
    </row>
    <row r="808">
      <c r="A808" s="61">
        <v>1.519224128E9</v>
      </c>
      <c r="B808" s="61">
        <v>1.0</v>
      </c>
      <c r="C808" s="61">
        <v>823.0</v>
      </c>
      <c r="D808" s="57" t="s">
        <v>373</v>
      </c>
      <c r="E808" s="62" t="s">
        <v>372</v>
      </c>
      <c r="F808" s="58">
        <v>0.038076505611905564</v>
      </c>
    </row>
    <row r="809">
      <c r="A809" s="61">
        <v>1.519690685E9</v>
      </c>
      <c r="B809" s="61">
        <v>1.0</v>
      </c>
      <c r="C809" s="61">
        <v>1175.0</v>
      </c>
      <c r="D809" s="57" t="s">
        <v>371</v>
      </c>
      <c r="E809" s="62" t="s">
        <v>372</v>
      </c>
      <c r="F809" s="58">
        <v>0.03810934256314791</v>
      </c>
    </row>
    <row r="810">
      <c r="A810" s="61">
        <v>1.513478E9</v>
      </c>
      <c r="B810" s="61">
        <v>0.0</v>
      </c>
      <c r="C810" s="61">
        <v>944.0</v>
      </c>
      <c r="D810" s="57" t="s">
        <v>371</v>
      </c>
      <c r="E810" s="62" t="s">
        <v>372</v>
      </c>
      <c r="F810" s="58">
        <v>0.03814781814375767</v>
      </c>
    </row>
    <row r="811">
      <c r="A811" s="61">
        <v>1.518054736E9</v>
      </c>
      <c r="B811" s="61">
        <v>1.0</v>
      </c>
      <c r="C811" s="61">
        <v>2733.0</v>
      </c>
      <c r="D811" s="57" t="s">
        <v>374</v>
      </c>
      <c r="E811" s="62" t="s">
        <v>372</v>
      </c>
      <c r="F811" s="58">
        <v>0.038167380213789404</v>
      </c>
    </row>
    <row r="812">
      <c r="A812" s="61">
        <v>1.518283438E9</v>
      </c>
      <c r="B812" s="61">
        <v>1.0</v>
      </c>
      <c r="C812" s="61">
        <v>1717.0</v>
      </c>
      <c r="D812" s="57" t="s">
        <v>371</v>
      </c>
      <c r="E812" s="62" t="s">
        <v>372</v>
      </c>
      <c r="F812" s="58">
        <v>0.03825707079452434</v>
      </c>
    </row>
    <row r="813">
      <c r="A813" s="61">
        <v>1.514510445E9</v>
      </c>
      <c r="B813" s="61">
        <v>1.0</v>
      </c>
      <c r="C813" s="61">
        <v>2743.0</v>
      </c>
      <c r="D813" s="57" t="s">
        <v>375</v>
      </c>
      <c r="E813" s="62" t="s">
        <v>372</v>
      </c>
      <c r="F813" s="58">
        <v>0.038258740610914055</v>
      </c>
    </row>
    <row r="814">
      <c r="A814" s="61">
        <v>1.519322289E9</v>
      </c>
      <c r="B814" s="61">
        <v>1.0</v>
      </c>
      <c r="C814" s="61">
        <v>317.0</v>
      </c>
      <c r="D814" s="57" t="s">
        <v>374</v>
      </c>
      <c r="E814" s="62" t="s">
        <v>372</v>
      </c>
      <c r="F814" s="58">
        <v>0.03845401714400576</v>
      </c>
    </row>
    <row r="815">
      <c r="A815" s="61">
        <v>1.519401336E9</v>
      </c>
      <c r="B815" s="61">
        <v>1.0</v>
      </c>
      <c r="C815" s="61">
        <v>4628.0</v>
      </c>
      <c r="D815" s="57" t="s">
        <v>375</v>
      </c>
      <c r="E815" s="62" t="s">
        <v>372</v>
      </c>
      <c r="F815" s="58">
        <v>0.03857966511104449</v>
      </c>
    </row>
    <row r="816">
      <c r="A816" s="61">
        <v>1.519027994E9</v>
      </c>
      <c r="B816" s="61">
        <v>1.0</v>
      </c>
      <c r="C816" s="61">
        <v>1771.0</v>
      </c>
      <c r="D816" s="57" t="s">
        <v>374</v>
      </c>
      <c r="E816" s="62" t="s">
        <v>372</v>
      </c>
      <c r="F816" s="58">
        <v>0.03858588799370455</v>
      </c>
    </row>
    <row r="817">
      <c r="A817" s="61">
        <v>1.519206953E9</v>
      </c>
      <c r="B817" s="61">
        <v>1.0</v>
      </c>
      <c r="C817" s="61">
        <v>2781.0</v>
      </c>
      <c r="D817" s="57" t="s">
        <v>375</v>
      </c>
      <c r="E817" s="62" t="s">
        <v>372</v>
      </c>
      <c r="F817" s="58">
        <v>0.03860302957235229</v>
      </c>
    </row>
    <row r="818">
      <c r="A818" s="61">
        <v>1.511613277E9</v>
      </c>
      <c r="B818" s="61">
        <v>1.0</v>
      </c>
      <c r="C818" s="61">
        <v>4114.0</v>
      </c>
      <c r="D818" s="57" t="s">
        <v>373</v>
      </c>
      <c r="E818" s="62" t="s">
        <v>372</v>
      </c>
      <c r="F818" s="58">
        <v>0.03866830520922637</v>
      </c>
    </row>
    <row r="819">
      <c r="A819" s="61">
        <v>1.515293141E9</v>
      </c>
      <c r="B819" s="61">
        <v>0.0</v>
      </c>
      <c r="C819" s="61">
        <v>790.0</v>
      </c>
      <c r="D819" s="57" t="s">
        <v>375</v>
      </c>
      <c r="E819" s="62" t="s">
        <v>372</v>
      </c>
      <c r="F819" s="58">
        <v>0.038745752479753204</v>
      </c>
    </row>
    <row r="820">
      <c r="A820" s="61">
        <v>1.518196645E9</v>
      </c>
      <c r="B820" s="61">
        <v>1.0</v>
      </c>
      <c r="C820" s="61">
        <v>2683.0</v>
      </c>
      <c r="D820" s="57" t="s">
        <v>373</v>
      </c>
      <c r="E820" s="62" t="s">
        <v>372</v>
      </c>
      <c r="F820" s="58">
        <v>0.038822818029538686</v>
      </c>
    </row>
    <row r="821">
      <c r="A821" s="61">
        <v>1.519070204E9</v>
      </c>
      <c r="B821" s="61">
        <v>1.0</v>
      </c>
      <c r="C821" s="61">
        <v>1915.0</v>
      </c>
      <c r="D821" s="57" t="s">
        <v>371</v>
      </c>
      <c r="E821" s="62" t="s">
        <v>372</v>
      </c>
      <c r="F821" s="58">
        <v>0.03882834955470915</v>
      </c>
    </row>
    <row r="822">
      <c r="A822" s="61">
        <v>1.51469667E9</v>
      </c>
      <c r="B822" s="61">
        <v>0.0</v>
      </c>
      <c r="C822" s="61">
        <v>4109.0</v>
      </c>
      <c r="D822" s="57" t="s">
        <v>371</v>
      </c>
      <c r="E822" s="62" t="s">
        <v>372</v>
      </c>
      <c r="F822" s="58">
        <v>0.03883114268081045</v>
      </c>
    </row>
    <row r="823">
      <c r="A823" s="61">
        <v>1.511893182E9</v>
      </c>
      <c r="B823" s="61">
        <v>0.0</v>
      </c>
      <c r="C823" s="61">
        <v>2119.0</v>
      </c>
      <c r="D823" s="57" t="s">
        <v>375</v>
      </c>
      <c r="E823" s="62" t="s">
        <v>372</v>
      </c>
      <c r="F823" s="58">
        <v>0.038855837095185364</v>
      </c>
    </row>
    <row r="824">
      <c r="A824" s="61">
        <v>1.517977134E9</v>
      </c>
      <c r="B824" s="61">
        <v>1.0</v>
      </c>
      <c r="C824" s="61">
        <v>2779.0</v>
      </c>
      <c r="D824" s="57" t="s">
        <v>374</v>
      </c>
      <c r="E824" s="62" t="s">
        <v>372</v>
      </c>
      <c r="F824" s="58">
        <v>0.038887624200537374</v>
      </c>
    </row>
    <row r="825">
      <c r="A825" s="61">
        <v>1.515662769E9</v>
      </c>
      <c r="B825" s="61">
        <v>1.0</v>
      </c>
      <c r="C825" s="61">
        <v>373.0</v>
      </c>
      <c r="D825" s="57" t="s">
        <v>371</v>
      </c>
      <c r="E825" s="62" t="s">
        <v>372</v>
      </c>
      <c r="F825" s="58">
        <v>0.03889105593660536</v>
      </c>
    </row>
    <row r="826">
      <c r="A826" s="61">
        <v>1.512041421E9</v>
      </c>
      <c r="B826" s="61">
        <v>0.0</v>
      </c>
      <c r="C826" s="61">
        <v>1470.0</v>
      </c>
      <c r="D826" s="57" t="s">
        <v>371</v>
      </c>
      <c r="E826" s="62" t="s">
        <v>372</v>
      </c>
      <c r="F826" s="58">
        <v>0.038898397191406864</v>
      </c>
    </row>
    <row r="827">
      <c r="A827" s="61">
        <v>1.518154579E9</v>
      </c>
      <c r="B827" s="61">
        <v>1.0</v>
      </c>
      <c r="C827" s="61">
        <v>716.0</v>
      </c>
      <c r="D827" s="57" t="s">
        <v>375</v>
      </c>
      <c r="E827" s="62" t="s">
        <v>372</v>
      </c>
      <c r="F827" s="58">
        <v>0.03890117134533244</v>
      </c>
    </row>
    <row r="828">
      <c r="A828" s="61">
        <v>1.519291019E9</v>
      </c>
      <c r="B828" s="61">
        <v>1.0</v>
      </c>
      <c r="C828" s="61">
        <v>553.0</v>
      </c>
      <c r="D828" s="57" t="s">
        <v>375</v>
      </c>
      <c r="E828" s="62" t="s">
        <v>372</v>
      </c>
      <c r="F828" s="58">
        <v>0.03890846369711043</v>
      </c>
    </row>
    <row r="829">
      <c r="A829" s="61">
        <v>1.519207273E9</v>
      </c>
      <c r="B829" s="61">
        <v>1.0</v>
      </c>
      <c r="C829" s="61">
        <v>2057.0</v>
      </c>
      <c r="D829" s="57" t="s">
        <v>371</v>
      </c>
      <c r="E829" s="62" t="s">
        <v>372</v>
      </c>
      <c r="F829" s="58">
        <v>0.038935031909180906</v>
      </c>
    </row>
    <row r="830">
      <c r="A830" s="61">
        <v>1.517744855E9</v>
      </c>
      <c r="B830" s="61">
        <v>1.0</v>
      </c>
      <c r="C830" s="61">
        <v>2978.0</v>
      </c>
      <c r="D830" s="57" t="s">
        <v>373</v>
      </c>
      <c r="E830" s="62" t="s">
        <v>372</v>
      </c>
      <c r="F830" s="58">
        <v>0.038971057560948874</v>
      </c>
    </row>
    <row r="831">
      <c r="A831" s="61">
        <v>1.518450477E9</v>
      </c>
      <c r="B831" s="61">
        <v>1.0</v>
      </c>
      <c r="C831" s="61">
        <v>2706.0</v>
      </c>
      <c r="D831" s="57" t="s">
        <v>371</v>
      </c>
      <c r="E831" s="62" t="s">
        <v>372</v>
      </c>
      <c r="F831" s="58">
        <v>0.038974537158723344</v>
      </c>
    </row>
    <row r="832">
      <c r="A832" s="61">
        <v>1.516283565E9</v>
      </c>
      <c r="B832" s="61">
        <v>1.0</v>
      </c>
      <c r="C832" s="61">
        <v>771.0</v>
      </c>
      <c r="D832" s="57" t="s">
        <v>373</v>
      </c>
      <c r="E832" s="62" t="s">
        <v>372</v>
      </c>
      <c r="F832" s="58">
        <v>0.03900228641977732</v>
      </c>
    </row>
    <row r="833">
      <c r="A833" s="61">
        <v>1.513176769E9</v>
      </c>
      <c r="B833" s="61">
        <v>1.0</v>
      </c>
      <c r="C833" s="61">
        <v>2038.0</v>
      </c>
      <c r="D833" s="57" t="s">
        <v>373</v>
      </c>
      <c r="E833" s="62" t="s">
        <v>372</v>
      </c>
      <c r="F833" s="58">
        <v>0.03916202817440162</v>
      </c>
    </row>
    <row r="834">
      <c r="A834" s="61">
        <v>1.517350791E9</v>
      </c>
      <c r="B834" s="61">
        <v>0.0</v>
      </c>
      <c r="C834" s="61">
        <v>1959.0</v>
      </c>
      <c r="D834" s="57" t="s">
        <v>371</v>
      </c>
      <c r="E834" s="62" t="s">
        <v>372</v>
      </c>
      <c r="F834" s="58">
        <v>0.039164430694852204</v>
      </c>
    </row>
    <row r="835">
      <c r="A835" s="61">
        <v>1.517890107E9</v>
      </c>
      <c r="B835" s="61">
        <v>1.0</v>
      </c>
      <c r="C835" s="61">
        <v>3855.0</v>
      </c>
      <c r="D835" s="57" t="s">
        <v>375</v>
      </c>
      <c r="E835" s="62" t="s">
        <v>372</v>
      </c>
      <c r="F835" s="58">
        <v>0.03917151479077019</v>
      </c>
    </row>
    <row r="836">
      <c r="A836" s="61">
        <v>1.51944106E9</v>
      </c>
      <c r="B836" s="61">
        <v>0.0</v>
      </c>
      <c r="C836" s="61">
        <v>985.0</v>
      </c>
      <c r="D836" s="57" t="s">
        <v>373</v>
      </c>
      <c r="E836" s="62" t="s">
        <v>372</v>
      </c>
      <c r="F836" s="58">
        <v>0.039178431411705406</v>
      </c>
    </row>
    <row r="837">
      <c r="A837" s="61">
        <v>1.51841276E9</v>
      </c>
      <c r="B837" s="61">
        <v>0.0</v>
      </c>
      <c r="C837" s="61">
        <v>550.0</v>
      </c>
      <c r="D837" s="57" t="s">
        <v>373</v>
      </c>
      <c r="E837" s="62" t="s">
        <v>372</v>
      </c>
      <c r="F837" s="58">
        <v>0.039198083002840556</v>
      </c>
    </row>
    <row r="838">
      <c r="A838" s="61">
        <v>1.516954605E9</v>
      </c>
      <c r="B838" s="61">
        <v>1.0</v>
      </c>
      <c r="C838" s="61">
        <v>610.0</v>
      </c>
      <c r="D838" s="57" t="s">
        <v>375</v>
      </c>
      <c r="E838" s="62" t="s">
        <v>372</v>
      </c>
      <c r="F838" s="58">
        <v>0.03932118326926215</v>
      </c>
    </row>
    <row r="839">
      <c r="A839" s="61">
        <v>1.516227855E9</v>
      </c>
      <c r="B839" s="61">
        <v>1.0</v>
      </c>
      <c r="C839" s="61">
        <v>975.0</v>
      </c>
      <c r="D839" s="57" t="s">
        <v>371</v>
      </c>
      <c r="E839" s="62" t="s">
        <v>372</v>
      </c>
      <c r="F839" s="58">
        <v>0.03932322569739377</v>
      </c>
    </row>
    <row r="840">
      <c r="A840" s="61">
        <v>1.518806755E9</v>
      </c>
      <c r="B840" s="61">
        <v>1.0</v>
      </c>
      <c r="C840" s="61">
        <v>1679.0</v>
      </c>
      <c r="D840" s="57" t="s">
        <v>374</v>
      </c>
      <c r="E840" s="62" t="s">
        <v>372</v>
      </c>
      <c r="F840" s="58">
        <v>0.03935520831509287</v>
      </c>
    </row>
    <row r="841">
      <c r="A841" s="61">
        <v>1.51483927E9</v>
      </c>
      <c r="B841" s="61">
        <v>0.0</v>
      </c>
      <c r="C841" s="61">
        <v>3959.0</v>
      </c>
      <c r="D841" s="57" t="s">
        <v>371</v>
      </c>
      <c r="E841" s="62" t="s">
        <v>372</v>
      </c>
      <c r="F841" s="58">
        <v>0.03937601777153199</v>
      </c>
    </row>
    <row r="842">
      <c r="A842" s="61">
        <v>1.519526032E9</v>
      </c>
      <c r="B842" s="61">
        <v>0.0</v>
      </c>
      <c r="C842" s="61">
        <v>168.0</v>
      </c>
      <c r="D842" s="57" t="s">
        <v>374</v>
      </c>
      <c r="E842" s="62" t="s">
        <v>372</v>
      </c>
      <c r="F842" s="58">
        <v>0.03940670691951176</v>
      </c>
    </row>
    <row r="843">
      <c r="A843" s="61">
        <v>1.515677365E9</v>
      </c>
      <c r="B843" s="61">
        <v>1.0</v>
      </c>
      <c r="C843" s="61">
        <v>2261.0</v>
      </c>
      <c r="D843" s="57" t="s">
        <v>371</v>
      </c>
      <c r="E843" s="62" t="s">
        <v>372</v>
      </c>
      <c r="F843" s="58">
        <v>0.03945910594078572</v>
      </c>
    </row>
    <row r="844">
      <c r="A844" s="61">
        <v>1.515023445E9</v>
      </c>
      <c r="B844" s="61">
        <v>1.0</v>
      </c>
      <c r="C844" s="61">
        <v>3624.0</v>
      </c>
      <c r="D844" s="57" t="s">
        <v>371</v>
      </c>
      <c r="E844" s="62" t="s">
        <v>372</v>
      </c>
      <c r="F844" s="58">
        <v>0.039520643805085354</v>
      </c>
    </row>
    <row r="845">
      <c r="A845" s="61">
        <v>1.515817116E9</v>
      </c>
      <c r="B845" s="61">
        <v>1.0</v>
      </c>
      <c r="C845" s="61">
        <v>441.0</v>
      </c>
      <c r="D845" s="57" t="s">
        <v>373</v>
      </c>
      <c r="E845" s="62" t="s">
        <v>372</v>
      </c>
      <c r="F845" s="58">
        <v>0.0395352459081022</v>
      </c>
    </row>
    <row r="846">
      <c r="A846" s="61">
        <v>1.511500012E9</v>
      </c>
      <c r="B846" s="61">
        <v>0.0</v>
      </c>
      <c r="C846" s="61">
        <v>102.0</v>
      </c>
      <c r="D846" s="57" t="s">
        <v>374</v>
      </c>
      <c r="E846" s="62" t="s">
        <v>372</v>
      </c>
      <c r="F846" s="58">
        <v>0.039538614577347975</v>
      </c>
    </row>
    <row r="847">
      <c r="A847" s="61">
        <v>1.51546669E9</v>
      </c>
      <c r="B847" s="61">
        <v>0.0</v>
      </c>
      <c r="C847" s="61">
        <v>1929.0</v>
      </c>
      <c r="D847" s="57" t="s">
        <v>373</v>
      </c>
      <c r="E847" s="62" t="s">
        <v>372</v>
      </c>
      <c r="F847" s="58">
        <v>0.03957866376025454</v>
      </c>
    </row>
    <row r="848">
      <c r="A848" s="61">
        <v>1.511660673E9</v>
      </c>
      <c r="B848" s="61">
        <v>1.0</v>
      </c>
      <c r="C848" s="61">
        <v>2426.0</v>
      </c>
      <c r="D848" s="57" t="s">
        <v>375</v>
      </c>
      <c r="E848" s="62" t="s">
        <v>372</v>
      </c>
      <c r="F848" s="58">
        <v>0.039583751286977886</v>
      </c>
    </row>
    <row r="849">
      <c r="A849" s="61">
        <v>1.515465503E9</v>
      </c>
      <c r="B849" s="61">
        <v>1.0</v>
      </c>
      <c r="C849" s="61">
        <v>143.0</v>
      </c>
      <c r="D849" s="57" t="s">
        <v>374</v>
      </c>
      <c r="E849" s="62" t="s">
        <v>372</v>
      </c>
      <c r="F849" s="58">
        <v>0.03960251544596016</v>
      </c>
    </row>
    <row r="850">
      <c r="A850" s="61">
        <v>1.518154797E9</v>
      </c>
      <c r="B850" s="61">
        <v>1.0</v>
      </c>
      <c r="C850" s="61">
        <v>795.0</v>
      </c>
      <c r="D850" s="57" t="s">
        <v>374</v>
      </c>
      <c r="E850" s="62" t="s">
        <v>372</v>
      </c>
      <c r="F850" s="58">
        <v>0.03964593317201215</v>
      </c>
    </row>
    <row r="851">
      <c r="A851" s="61">
        <v>1.5186284E9</v>
      </c>
      <c r="B851" s="61">
        <v>0.0</v>
      </c>
      <c r="C851" s="61">
        <v>1821.0</v>
      </c>
      <c r="D851" s="57" t="s">
        <v>374</v>
      </c>
      <c r="E851" s="62" t="s">
        <v>372</v>
      </c>
      <c r="F851" s="58">
        <v>0.03965414099330744</v>
      </c>
    </row>
    <row r="852">
      <c r="A852" s="61">
        <v>1.519987818E9</v>
      </c>
      <c r="B852" s="61">
        <v>1.0</v>
      </c>
      <c r="C852" s="61">
        <v>2967.0</v>
      </c>
      <c r="D852" s="57" t="s">
        <v>371</v>
      </c>
      <c r="E852" s="62" t="s">
        <v>372</v>
      </c>
      <c r="F852" s="58">
        <v>0.03979520198208997</v>
      </c>
    </row>
    <row r="853">
      <c r="A853" s="61">
        <v>1.512457191E9</v>
      </c>
      <c r="B853" s="61">
        <v>0.0</v>
      </c>
      <c r="C853" s="61">
        <v>1527.0</v>
      </c>
      <c r="D853" s="57" t="s">
        <v>374</v>
      </c>
      <c r="E853" s="62" t="s">
        <v>372</v>
      </c>
      <c r="F853" s="58">
        <v>0.03981198135151287</v>
      </c>
    </row>
    <row r="854">
      <c r="A854" s="61">
        <v>1.519002988E9</v>
      </c>
      <c r="B854" s="61">
        <v>1.0</v>
      </c>
      <c r="C854" s="61">
        <v>622.0</v>
      </c>
      <c r="D854" s="57" t="s">
        <v>371</v>
      </c>
      <c r="E854" s="62" t="s">
        <v>372</v>
      </c>
      <c r="F854" s="58">
        <v>0.03981452445064604</v>
      </c>
    </row>
    <row r="855">
      <c r="A855" s="61">
        <v>1.518570181E9</v>
      </c>
      <c r="B855" s="61">
        <v>0.0</v>
      </c>
      <c r="C855" s="61">
        <v>2261.0</v>
      </c>
      <c r="D855" s="57" t="s">
        <v>371</v>
      </c>
      <c r="E855" s="62" t="s">
        <v>372</v>
      </c>
      <c r="F855" s="58">
        <v>0.03984656861755964</v>
      </c>
    </row>
    <row r="856">
      <c r="A856" s="61">
        <v>1.517695512E9</v>
      </c>
      <c r="B856" s="61">
        <v>0.0</v>
      </c>
      <c r="C856" s="61">
        <v>2563.0</v>
      </c>
      <c r="D856" s="57" t="s">
        <v>371</v>
      </c>
      <c r="E856" s="62" t="s">
        <v>372</v>
      </c>
      <c r="F856" s="58">
        <v>0.03989733068228951</v>
      </c>
    </row>
    <row r="857">
      <c r="A857" s="61">
        <v>1.514185311E9</v>
      </c>
      <c r="B857" s="61">
        <v>0.0</v>
      </c>
      <c r="C857" s="61">
        <v>850.0</v>
      </c>
      <c r="D857" s="57" t="s">
        <v>374</v>
      </c>
      <c r="E857" s="62" t="s">
        <v>372</v>
      </c>
      <c r="F857" s="58">
        <v>0.03995400441807628</v>
      </c>
    </row>
    <row r="858">
      <c r="A858" s="61">
        <v>1.517955565E9</v>
      </c>
      <c r="B858" s="61">
        <v>1.0</v>
      </c>
      <c r="C858" s="61">
        <v>369.0</v>
      </c>
      <c r="D858" s="57" t="s">
        <v>375</v>
      </c>
      <c r="E858" s="62" t="s">
        <v>372</v>
      </c>
      <c r="F858" s="58">
        <v>0.04006204699226412</v>
      </c>
    </row>
    <row r="859">
      <c r="A859" s="61">
        <v>1.5186455E9</v>
      </c>
      <c r="B859" s="61">
        <v>0.0</v>
      </c>
      <c r="C859" s="61">
        <v>829.0</v>
      </c>
      <c r="D859" s="57" t="s">
        <v>371</v>
      </c>
      <c r="E859" s="62" t="s">
        <v>372</v>
      </c>
      <c r="F859" s="58">
        <v>0.040075612334507626</v>
      </c>
    </row>
    <row r="860">
      <c r="A860" s="61">
        <v>1.516200047E9</v>
      </c>
      <c r="B860" s="61">
        <v>1.0</v>
      </c>
      <c r="C860" s="61">
        <v>2474.0</v>
      </c>
      <c r="D860" s="57" t="s">
        <v>374</v>
      </c>
      <c r="E860" s="62" t="s">
        <v>372</v>
      </c>
      <c r="F860" s="58">
        <v>0.040102848907113464</v>
      </c>
    </row>
    <row r="861">
      <c r="A861" s="61">
        <v>1.512924494E9</v>
      </c>
      <c r="B861" s="61">
        <v>1.0</v>
      </c>
      <c r="C861" s="61">
        <v>1091.0</v>
      </c>
      <c r="D861" s="57" t="s">
        <v>375</v>
      </c>
      <c r="E861" s="62" t="s">
        <v>372</v>
      </c>
      <c r="F861" s="58">
        <v>0.04013055218555528</v>
      </c>
    </row>
    <row r="862">
      <c r="A862" s="61">
        <v>1.515360726E9</v>
      </c>
      <c r="B862" s="61">
        <v>1.0</v>
      </c>
      <c r="C862" s="61">
        <v>3967.0</v>
      </c>
      <c r="D862" s="57" t="s">
        <v>374</v>
      </c>
      <c r="E862" s="62" t="s">
        <v>372</v>
      </c>
      <c r="F862" s="58">
        <v>0.040174045047915</v>
      </c>
    </row>
    <row r="863">
      <c r="A863" s="61">
        <v>1.51623606E9</v>
      </c>
      <c r="B863" s="61">
        <v>0.0</v>
      </c>
      <c r="C863" s="61">
        <v>912.0</v>
      </c>
      <c r="D863" s="57" t="s">
        <v>373</v>
      </c>
      <c r="E863" s="62" t="s">
        <v>372</v>
      </c>
      <c r="F863" s="58">
        <v>0.04017684194659421</v>
      </c>
    </row>
    <row r="864">
      <c r="A864" s="61">
        <v>1.517698385E9</v>
      </c>
      <c r="B864" s="61">
        <v>1.0</v>
      </c>
      <c r="C864" s="61">
        <v>1.0</v>
      </c>
      <c r="D864" s="57" t="s">
        <v>375</v>
      </c>
      <c r="E864" s="62" t="s">
        <v>372</v>
      </c>
      <c r="F864" s="58">
        <v>0.04021434452195449</v>
      </c>
    </row>
    <row r="865">
      <c r="A865" s="61">
        <v>1.519282945E9</v>
      </c>
      <c r="B865" s="61">
        <v>1.0</v>
      </c>
      <c r="C865" s="61">
        <v>1461.0</v>
      </c>
      <c r="D865" s="57" t="s">
        <v>373</v>
      </c>
      <c r="E865" s="62" t="s">
        <v>372</v>
      </c>
      <c r="F865" s="58">
        <v>0.040288363906430646</v>
      </c>
    </row>
    <row r="866">
      <c r="A866" s="61">
        <v>1.512331357E9</v>
      </c>
      <c r="B866" s="61">
        <v>1.0</v>
      </c>
      <c r="C866" s="61">
        <v>179.0</v>
      </c>
      <c r="D866" s="57" t="s">
        <v>374</v>
      </c>
      <c r="E866" s="62" t="s">
        <v>372</v>
      </c>
      <c r="F866" s="58">
        <v>0.04042963946818667</v>
      </c>
    </row>
    <row r="867">
      <c r="A867" s="61">
        <v>1.515270666E9</v>
      </c>
      <c r="B867" s="61">
        <v>1.0</v>
      </c>
      <c r="C867" s="61">
        <v>779.0</v>
      </c>
      <c r="D867" s="57" t="s">
        <v>375</v>
      </c>
      <c r="E867" s="62" t="s">
        <v>372</v>
      </c>
      <c r="F867" s="58">
        <v>0.040441008618084306</v>
      </c>
    </row>
    <row r="868">
      <c r="A868" s="61">
        <v>1.518281027E9</v>
      </c>
      <c r="B868" s="61">
        <v>1.0</v>
      </c>
      <c r="C868" s="61">
        <v>45.0</v>
      </c>
      <c r="D868" s="57" t="s">
        <v>371</v>
      </c>
      <c r="E868" s="62" t="s">
        <v>372</v>
      </c>
      <c r="F868" s="58">
        <v>0.04045050062196043</v>
      </c>
    </row>
    <row r="869">
      <c r="A869" s="61">
        <v>1.51654897E9</v>
      </c>
      <c r="B869" s="61">
        <v>0.0</v>
      </c>
      <c r="C869" s="61">
        <v>817.0</v>
      </c>
      <c r="D869" s="57" t="s">
        <v>371</v>
      </c>
      <c r="E869" s="62" t="s">
        <v>372</v>
      </c>
      <c r="F869" s="58">
        <v>0.040456171323009715</v>
      </c>
    </row>
    <row r="870">
      <c r="A870" s="61">
        <v>1.513903627E9</v>
      </c>
      <c r="B870" s="61">
        <v>1.0</v>
      </c>
      <c r="C870" s="61">
        <v>280.0</v>
      </c>
      <c r="D870" s="57" t="s">
        <v>374</v>
      </c>
      <c r="E870" s="62" t="s">
        <v>372</v>
      </c>
      <c r="F870" s="58">
        <v>0.040471755267524556</v>
      </c>
    </row>
    <row r="871">
      <c r="A871" s="61">
        <v>1.514098501E9</v>
      </c>
      <c r="B871" s="61">
        <v>0.0</v>
      </c>
      <c r="C871" s="61">
        <v>4413.0</v>
      </c>
      <c r="D871" s="57" t="s">
        <v>374</v>
      </c>
      <c r="E871" s="62" t="s">
        <v>372</v>
      </c>
      <c r="F871" s="58">
        <v>0.040529549607162596</v>
      </c>
    </row>
    <row r="872">
      <c r="A872" s="61">
        <v>1.516616171E9</v>
      </c>
      <c r="B872" s="61">
        <v>0.0</v>
      </c>
      <c r="C872" s="61">
        <v>1003.0</v>
      </c>
      <c r="D872" s="57" t="s">
        <v>371</v>
      </c>
      <c r="E872" s="62" t="s">
        <v>372</v>
      </c>
      <c r="F872" s="58">
        <v>0.04054091875706023</v>
      </c>
    </row>
    <row r="873">
      <c r="A873" s="61">
        <v>1.515499718E9</v>
      </c>
      <c r="B873" s="61">
        <v>1.0</v>
      </c>
      <c r="C873" s="61">
        <v>2692.0</v>
      </c>
      <c r="D873" s="57" t="s">
        <v>375</v>
      </c>
      <c r="E873" s="62" t="s">
        <v>372</v>
      </c>
      <c r="F873" s="58">
        <v>0.04055041076093635</v>
      </c>
    </row>
    <row r="874">
      <c r="A874" s="61">
        <v>1.511424354E9</v>
      </c>
      <c r="B874" s="61">
        <v>1.0</v>
      </c>
      <c r="C874" s="61">
        <v>1760.0</v>
      </c>
      <c r="D874" s="57" t="s">
        <v>373</v>
      </c>
      <c r="E874" s="62" t="s">
        <v>372</v>
      </c>
      <c r="F874" s="58">
        <v>0.040589018236433794</v>
      </c>
    </row>
    <row r="875">
      <c r="A875" s="61">
        <v>1.51792912E9</v>
      </c>
      <c r="B875" s="61">
        <v>0.0</v>
      </c>
      <c r="C875" s="61">
        <v>2963.0</v>
      </c>
      <c r="D875" s="57" t="s">
        <v>371</v>
      </c>
      <c r="E875" s="62" t="s">
        <v>372</v>
      </c>
      <c r="F875" s="58">
        <v>0.040620831310905325</v>
      </c>
    </row>
    <row r="876">
      <c r="A876" s="61">
        <v>1.514955131E9</v>
      </c>
      <c r="B876" s="61">
        <v>0.0</v>
      </c>
      <c r="C876" s="61">
        <v>1933.0</v>
      </c>
      <c r="D876" s="57" t="s">
        <v>374</v>
      </c>
      <c r="E876" s="62" t="s">
        <v>372</v>
      </c>
      <c r="F876" s="58">
        <v>0.04067583002856756</v>
      </c>
    </row>
    <row r="877">
      <c r="A877" s="61">
        <v>1.519986979E9</v>
      </c>
      <c r="B877" s="61">
        <v>1.0</v>
      </c>
      <c r="C877" s="61">
        <v>2001.0</v>
      </c>
      <c r="D877" s="57" t="s">
        <v>375</v>
      </c>
      <c r="E877" s="62" t="s">
        <v>372</v>
      </c>
      <c r="F877" s="58">
        <v>0.040679195002674695</v>
      </c>
    </row>
    <row r="878">
      <c r="A878" s="61">
        <v>1.518099844E9</v>
      </c>
      <c r="B878" s="61">
        <v>1.0</v>
      </c>
      <c r="C878" s="61">
        <v>2230.0</v>
      </c>
      <c r="D878" s="57" t="s">
        <v>371</v>
      </c>
      <c r="E878" s="62" t="s">
        <v>372</v>
      </c>
      <c r="F878" s="58">
        <v>0.040724028166154724</v>
      </c>
    </row>
    <row r="879">
      <c r="A879" s="61">
        <v>1.516989678E9</v>
      </c>
      <c r="B879" s="61">
        <v>1.0</v>
      </c>
      <c r="C879" s="61">
        <v>1055.0</v>
      </c>
      <c r="D879" s="57" t="s">
        <v>374</v>
      </c>
      <c r="E879" s="62" t="s">
        <v>372</v>
      </c>
      <c r="F879" s="58">
        <v>0.04073544986555355</v>
      </c>
    </row>
    <row r="880">
      <c r="A880" s="61">
        <v>1.512900702E9</v>
      </c>
      <c r="B880" s="61">
        <v>0.0</v>
      </c>
      <c r="C880" s="61">
        <v>1655.0</v>
      </c>
      <c r="D880" s="57" t="s">
        <v>371</v>
      </c>
      <c r="E880" s="62" t="s">
        <v>372</v>
      </c>
      <c r="F880" s="58">
        <v>0.04075862727488688</v>
      </c>
    </row>
    <row r="881">
      <c r="A881" s="61">
        <v>1.513889093E9</v>
      </c>
      <c r="B881" s="61">
        <v>1.0</v>
      </c>
      <c r="C881" s="61">
        <v>801.0</v>
      </c>
      <c r="D881" s="57" t="s">
        <v>374</v>
      </c>
      <c r="E881" s="62" t="s">
        <v>372</v>
      </c>
      <c r="F881" s="58">
        <v>0.04079629166159349</v>
      </c>
    </row>
    <row r="882">
      <c r="A882" s="61">
        <v>1.515149064E9</v>
      </c>
      <c r="B882" s="61">
        <v>1.0</v>
      </c>
      <c r="C882" s="61">
        <v>3044.0</v>
      </c>
      <c r="D882" s="57" t="s">
        <v>373</v>
      </c>
      <c r="E882" s="62" t="s">
        <v>372</v>
      </c>
      <c r="F882" s="58">
        <v>0.040835360004529475</v>
      </c>
    </row>
    <row r="883">
      <c r="A883" s="61">
        <v>1.515689493E9</v>
      </c>
      <c r="B883" s="61">
        <v>1.0</v>
      </c>
      <c r="C883" s="61">
        <v>3698.0</v>
      </c>
      <c r="D883" s="57" t="s">
        <v>373</v>
      </c>
      <c r="E883" s="62" t="s">
        <v>372</v>
      </c>
      <c r="F883" s="58">
        <v>0.04083781128751396</v>
      </c>
    </row>
    <row r="884">
      <c r="A884" s="61">
        <v>1.512931486E9</v>
      </c>
      <c r="B884" s="61">
        <v>1.0</v>
      </c>
      <c r="C884" s="61">
        <v>2391.0</v>
      </c>
      <c r="D884" s="57" t="s">
        <v>371</v>
      </c>
      <c r="E884" s="62" t="s">
        <v>372</v>
      </c>
      <c r="F884" s="58">
        <v>0.04096789565431158</v>
      </c>
    </row>
    <row r="885">
      <c r="A885" s="61">
        <v>1.519443026E9</v>
      </c>
      <c r="B885" s="61">
        <v>1.0</v>
      </c>
      <c r="C885" s="61">
        <v>3779.0</v>
      </c>
      <c r="D885" s="57" t="s">
        <v>371</v>
      </c>
      <c r="E885" s="62" t="s">
        <v>372</v>
      </c>
      <c r="F885" s="58">
        <v>0.04096868894061645</v>
      </c>
    </row>
    <row r="886">
      <c r="A886" s="61">
        <v>1.512225193E9</v>
      </c>
      <c r="B886" s="61">
        <v>1.0</v>
      </c>
      <c r="C886" s="61">
        <v>534.0</v>
      </c>
      <c r="D886" s="57" t="s">
        <v>374</v>
      </c>
      <c r="E886" s="62" t="s">
        <v>372</v>
      </c>
      <c r="F886" s="58">
        <v>0.041004160454239935</v>
      </c>
    </row>
    <row r="887">
      <c r="A887" s="61">
        <v>1.511542296E9</v>
      </c>
      <c r="B887" s="61">
        <v>1.0</v>
      </c>
      <c r="C887" s="61">
        <v>2598.0</v>
      </c>
      <c r="D887" s="57" t="s">
        <v>374</v>
      </c>
      <c r="E887" s="62" t="s">
        <v>372</v>
      </c>
      <c r="F887" s="58">
        <v>0.04102610629354364</v>
      </c>
    </row>
    <row r="888">
      <c r="A888" s="61">
        <v>1.516807609E9</v>
      </c>
      <c r="B888" s="61">
        <v>1.0</v>
      </c>
      <c r="C888" s="61">
        <v>2430.0</v>
      </c>
      <c r="D888" s="57" t="s">
        <v>371</v>
      </c>
      <c r="E888" s="62" t="s">
        <v>372</v>
      </c>
      <c r="F888" s="58">
        <v>0.04103303124875113</v>
      </c>
    </row>
    <row r="889">
      <c r="A889" s="61">
        <v>1.515865332E9</v>
      </c>
      <c r="B889" s="61">
        <v>0.0</v>
      </c>
      <c r="C889" s="61">
        <v>1663.0</v>
      </c>
      <c r="D889" s="57" t="s">
        <v>374</v>
      </c>
      <c r="E889" s="62" t="s">
        <v>372</v>
      </c>
      <c r="F889" s="58">
        <v>0.04108122600402542</v>
      </c>
    </row>
    <row r="890">
      <c r="A890" s="61">
        <v>1.511415708E9</v>
      </c>
      <c r="B890" s="61">
        <v>1.0</v>
      </c>
      <c r="C890" s="61">
        <v>536.0</v>
      </c>
      <c r="D890" s="57" t="s">
        <v>375</v>
      </c>
      <c r="E890" s="62" t="s">
        <v>372</v>
      </c>
      <c r="F890" s="58">
        <v>0.04112054036596524</v>
      </c>
    </row>
    <row r="891">
      <c r="A891" s="61">
        <v>1.511523083E9</v>
      </c>
      <c r="B891" s="61">
        <v>1.0</v>
      </c>
      <c r="C891" s="61">
        <v>3771.0</v>
      </c>
      <c r="D891" s="57" t="s">
        <v>371</v>
      </c>
      <c r="E891" s="62" t="s">
        <v>372</v>
      </c>
      <c r="F891" s="58">
        <v>0.041159293133340435</v>
      </c>
    </row>
    <row r="892">
      <c r="A892" s="61">
        <v>1.511292466E9</v>
      </c>
      <c r="B892" s="61">
        <v>1.0</v>
      </c>
      <c r="C892" s="61">
        <v>783.0</v>
      </c>
      <c r="D892" s="57" t="s">
        <v>371</v>
      </c>
      <c r="E892" s="62" t="s">
        <v>372</v>
      </c>
      <c r="F892" s="58">
        <v>0.04117875100519741</v>
      </c>
    </row>
    <row r="893">
      <c r="A893" s="61">
        <v>1.518087529E9</v>
      </c>
      <c r="B893" s="61">
        <v>1.0</v>
      </c>
      <c r="C893" s="61">
        <v>2511.0</v>
      </c>
      <c r="D893" s="57" t="s">
        <v>374</v>
      </c>
      <c r="E893" s="62" t="s">
        <v>372</v>
      </c>
      <c r="F893" s="58">
        <v>0.04119067619530936</v>
      </c>
    </row>
    <row r="894">
      <c r="A894" s="61">
        <v>1.511598347E9</v>
      </c>
      <c r="B894" s="61">
        <v>1.0</v>
      </c>
      <c r="C894" s="61">
        <v>1871.0</v>
      </c>
      <c r="D894" s="57" t="s">
        <v>375</v>
      </c>
      <c r="E894" s="62" t="s">
        <v>372</v>
      </c>
      <c r="F894" s="58">
        <v>0.04119979852224409</v>
      </c>
    </row>
    <row r="895">
      <c r="A895" s="61">
        <v>1.519199541E9</v>
      </c>
      <c r="B895" s="61">
        <v>0.0</v>
      </c>
      <c r="C895" s="61">
        <v>1053.0</v>
      </c>
      <c r="D895" s="57" t="s">
        <v>373</v>
      </c>
      <c r="E895" s="62" t="s">
        <v>372</v>
      </c>
      <c r="F895" s="58">
        <v>0.04132097734138951</v>
      </c>
    </row>
    <row r="896">
      <c r="A896" s="61">
        <v>1.513216802E9</v>
      </c>
      <c r="B896" s="61">
        <v>0.0</v>
      </c>
      <c r="C896" s="61">
        <v>3449.0</v>
      </c>
      <c r="D896" s="57" t="s">
        <v>374</v>
      </c>
      <c r="E896" s="62" t="s">
        <v>372</v>
      </c>
      <c r="F896" s="58">
        <v>0.04138533942763056</v>
      </c>
    </row>
    <row r="897">
      <c r="A897" s="61">
        <v>1.517798438E9</v>
      </c>
      <c r="B897" s="61">
        <v>1.0</v>
      </c>
      <c r="C897" s="61">
        <v>3535.0</v>
      </c>
      <c r="D897" s="57" t="s">
        <v>374</v>
      </c>
      <c r="E897" s="62" t="s">
        <v>372</v>
      </c>
      <c r="F897" s="58">
        <v>0.041405965504258346</v>
      </c>
    </row>
    <row r="898">
      <c r="A898" s="61">
        <v>1.515536031E9</v>
      </c>
      <c r="B898" s="61">
        <v>0.0</v>
      </c>
      <c r="C898" s="61">
        <v>3204.0</v>
      </c>
      <c r="D898" s="57" t="s">
        <v>373</v>
      </c>
      <c r="E898" s="62" t="s">
        <v>372</v>
      </c>
      <c r="F898" s="58">
        <v>0.04146552362827993</v>
      </c>
    </row>
    <row r="899">
      <c r="A899" s="61">
        <v>1.516120829E9</v>
      </c>
      <c r="B899" s="61">
        <v>1.0</v>
      </c>
      <c r="C899" s="61">
        <v>3409.0</v>
      </c>
      <c r="D899" s="57" t="s">
        <v>371</v>
      </c>
      <c r="E899" s="62" t="s">
        <v>372</v>
      </c>
      <c r="F899" s="58">
        <v>0.04148838641491881</v>
      </c>
    </row>
    <row r="900">
      <c r="A900" s="61">
        <v>1.512852793E9</v>
      </c>
      <c r="B900" s="61">
        <v>1.0</v>
      </c>
      <c r="C900" s="61">
        <v>2478.0</v>
      </c>
      <c r="D900" s="57" t="s">
        <v>373</v>
      </c>
      <c r="E900" s="62" t="s">
        <v>372</v>
      </c>
      <c r="F900" s="58">
        <v>0.04150196665832351</v>
      </c>
    </row>
    <row r="901">
      <c r="A901" s="61">
        <v>1.512961406E9</v>
      </c>
      <c r="B901" s="61">
        <v>1.0</v>
      </c>
      <c r="C901" s="61">
        <v>1429.0</v>
      </c>
      <c r="D901" s="57" t="s">
        <v>373</v>
      </c>
      <c r="E901" s="62" t="s">
        <v>372</v>
      </c>
      <c r="F901" s="58">
        <v>0.04152121967102251</v>
      </c>
    </row>
    <row r="902">
      <c r="A902" s="61">
        <v>1.515684959E9</v>
      </c>
      <c r="B902" s="61">
        <v>1.0</v>
      </c>
      <c r="C902" s="61">
        <v>3644.0</v>
      </c>
      <c r="D902" s="57" t="s">
        <v>373</v>
      </c>
      <c r="E902" s="62" t="s">
        <v>372</v>
      </c>
      <c r="F902" s="58">
        <v>0.04153798413928422</v>
      </c>
    </row>
    <row r="903">
      <c r="A903" s="61">
        <v>1.513790379E9</v>
      </c>
      <c r="B903" s="61">
        <v>1.0</v>
      </c>
      <c r="C903" s="61">
        <v>2852.0</v>
      </c>
      <c r="D903" s="57" t="s">
        <v>375</v>
      </c>
      <c r="E903" s="62" t="s">
        <v>372</v>
      </c>
      <c r="F903" s="58">
        <v>0.041573772920837415</v>
      </c>
    </row>
    <row r="904">
      <c r="A904" s="61">
        <v>1.515647291E9</v>
      </c>
      <c r="B904" s="61">
        <v>0.0</v>
      </c>
      <c r="C904" s="61">
        <v>1096.0</v>
      </c>
      <c r="D904" s="57" t="s">
        <v>375</v>
      </c>
      <c r="E904" s="62" t="s">
        <v>372</v>
      </c>
      <c r="F904" s="58">
        <v>0.041671927830699285</v>
      </c>
    </row>
    <row r="905">
      <c r="A905" s="61">
        <v>1.51616803E9</v>
      </c>
      <c r="B905" s="61">
        <v>0.0</v>
      </c>
      <c r="C905" s="61">
        <v>3160.0</v>
      </c>
      <c r="D905" s="57" t="s">
        <v>375</v>
      </c>
      <c r="E905" s="62" t="s">
        <v>372</v>
      </c>
      <c r="F905" s="58">
        <v>0.041688479355306285</v>
      </c>
    </row>
    <row r="906">
      <c r="A906" s="61">
        <v>1.51665192E9</v>
      </c>
      <c r="B906" s="61">
        <v>0.0</v>
      </c>
      <c r="C906" s="61">
        <v>711.0</v>
      </c>
      <c r="D906" s="57" t="s">
        <v>374</v>
      </c>
      <c r="E906" s="62" t="s">
        <v>372</v>
      </c>
      <c r="F906" s="58">
        <v>0.04182971947503167</v>
      </c>
    </row>
    <row r="907">
      <c r="A907" s="61">
        <v>1.515151181E9</v>
      </c>
      <c r="B907" s="61">
        <v>0.0</v>
      </c>
      <c r="C907" s="61">
        <v>126.0</v>
      </c>
      <c r="D907" s="57" t="s">
        <v>374</v>
      </c>
      <c r="E907" s="62" t="s">
        <v>372</v>
      </c>
      <c r="F907" s="58">
        <v>0.04185198745678509</v>
      </c>
    </row>
    <row r="908">
      <c r="A908" s="61">
        <v>1.519753073E9</v>
      </c>
      <c r="B908" s="61">
        <v>1.0</v>
      </c>
      <c r="C908" s="61">
        <v>1471.0</v>
      </c>
      <c r="D908" s="57" t="s">
        <v>375</v>
      </c>
      <c r="E908" s="62" t="s">
        <v>372</v>
      </c>
      <c r="F908" s="58">
        <v>0.041858707263269346</v>
      </c>
    </row>
    <row r="909">
      <c r="A909" s="61">
        <v>1.519208183E9</v>
      </c>
      <c r="B909" s="61">
        <v>1.0</v>
      </c>
      <c r="C909" s="61">
        <v>1141.0</v>
      </c>
      <c r="D909" s="57" t="s">
        <v>375</v>
      </c>
      <c r="E909" s="62" t="s">
        <v>372</v>
      </c>
      <c r="F909" s="58">
        <v>0.04194633180456353</v>
      </c>
    </row>
    <row r="910">
      <c r="A910" s="61">
        <v>1.513680034E9</v>
      </c>
      <c r="B910" s="61">
        <v>1.0</v>
      </c>
      <c r="C910" s="61">
        <v>841.0</v>
      </c>
      <c r="D910" s="57" t="s">
        <v>371</v>
      </c>
      <c r="E910" s="62" t="s">
        <v>372</v>
      </c>
      <c r="F910" s="58">
        <v>0.041961479608327745</v>
      </c>
    </row>
    <row r="911">
      <c r="A911" s="61">
        <v>1.512498291E9</v>
      </c>
      <c r="B911" s="61">
        <v>0.0</v>
      </c>
      <c r="C911" s="61">
        <v>1787.0</v>
      </c>
      <c r="D911" s="57" t="s">
        <v>371</v>
      </c>
      <c r="E911" s="62" t="s">
        <v>372</v>
      </c>
      <c r="F911" s="58">
        <v>0.04204996641858594</v>
      </c>
    </row>
    <row r="912">
      <c r="A912" s="61">
        <v>1.519693293E9</v>
      </c>
      <c r="B912" s="61">
        <v>1.0</v>
      </c>
      <c r="C912" s="61">
        <v>2021.0</v>
      </c>
      <c r="D912" s="57" t="s">
        <v>371</v>
      </c>
      <c r="E912" s="62" t="s">
        <v>372</v>
      </c>
      <c r="F912" s="58">
        <v>0.042120267143152756</v>
      </c>
    </row>
    <row r="913">
      <c r="A913" s="61">
        <v>1.516486536E9</v>
      </c>
      <c r="B913" s="61">
        <v>1.0</v>
      </c>
      <c r="C913" s="61">
        <v>4527.0</v>
      </c>
      <c r="D913" s="57" t="s">
        <v>374</v>
      </c>
      <c r="E913" s="62" t="s">
        <v>372</v>
      </c>
      <c r="F913" s="58">
        <v>0.04219183436679219</v>
      </c>
    </row>
    <row r="914">
      <c r="A914" s="61">
        <v>1.517615793E9</v>
      </c>
      <c r="B914" s="61">
        <v>1.0</v>
      </c>
      <c r="C914" s="61">
        <v>1457.0</v>
      </c>
      <c r="D914" s="57" t="s">
        <v>374</v>
      </c>
      <c r="E914" s="62" t="s">
        <v>372</v>
      </c>
      <c r="F914" s="58">
        <v>0.04224642885192076</v>
      </c>
    </row>
    <row r="915">
      <c r="A915" s="61">
        <v>1.515930709E9</v>
      </c>
      <c r="B915" s="61">
        <v>1.0</v>
      </c>
      <c r="C915" s="61">
        <v>1583.0</v>
      </c>
      <c r="D915" s="57" t="s">
        <v>374</v>
      </c>
      <c r="E915" s="62" t="s">
        <v>372</v>
      </c>
      <c r="F915" s="58">
        <v>0.04225004500602436</v>
      </c>
    </row>
    <row r="916">
      <c r="A916" s="61">
        <v>1.513040759E9</v>
      </c>
      <c r="B916" s="61">
        <v>1.0</v>
      </c>
      <c r="C916" s="61">
        <v>5193.0</v>
      </c>
      <c r="D916" s="57" t="s">
        <v>371</v>
      </c>
      <c r="E916" s="62" t="s">
        <v>372</v>
      </c>
      <c r="F916" s="58">
        <v>0.04226299005055367</v>
      </c>
    </row>
    <row r="917">
      <c r="A917" s="61">
        <v>1.516530838E9</v>
      </c>
      <c r="B917" s="61">
        <v>1.0</v>
      </c>
      <c r="C917" s="61">
        <v>1251.0</v>
      </c>
      <c r="D917" s="57" t="s">
        <v>371</v>
      </c>
      <c r="E917" s="62" t="s">
        <v>372</v>
      </c>
      <c r="F917" s="58">
        <v>0.042329982464696436</v>
      </c>
    </row>
    <row r="918">
      <c r="A918" s="61">
        <v>1.51456446E9</v>
      </c>
      <c r="B918" s="61">
        <v>0.0</v>
      </c>
      <c r="C918" s="61">
        <v>5820.0</v>
      </c>
      <c r="D918" s="57" t="s">
        <v>374</v>
      </c>
      <c r="E918" s="62" t="s">
        <v>372</v>
      </c>
      <c r="F918" s="58">
        <v>0.042384266727500064</v>
      </c>
    </row>
    <row r="919">
      <c r="A919" s="61">
        <v>1.518009165E9</v>
      </c>
      <c r="B919" s="61">
        <v>1.0</v>
      </c>
      <c r="C919" s="61">
        <v>2086.0</v>
      </c>
      <c r="D919" s="57" t="s">
        <v>374</v>
      </c>
      <c r="E919" s="62" t="s">
        <v>372</v>
      </c>
      <c r="F919" s="58">
        <v>0.04240362854872903</v>
      </c>
    </row>
    <row r="920">
      <c r="A920" s="61">
        <v>1.511327278E9</v>
      </c>
      <c r="B920" s="61">
        <v>1.0</v>
      </c>
      <c r="C920" s="61">
        <v>1865.0</v>
      </c>
      <c r="D920" s="57" t="s">
        <v>374</v>
      </c>
      <c r="E920" s="62" t="s">
        <v>372</v>
      </c>
      <c r="F920" s="58">
        <v>0.04244687118058088</v>
      </c>
    </row>
    <row r="921">
      <c r="A921" s="61">
        <v>1.518677233E9</v>
      </c>
      <c r="B921" s="61">
        <v>1.0</v>
      </c>
      <c r="C921" s="61">
        <v>896.0</v>
      </c>
      <c r="D921" s="57" t="s">
        <v>374</v>
      </c>
      <c r="E921" s="62" t="s">
        <v>372</v>
      </c>
      <c r="F921" s="58">
        <v>0.04253783591725557</v>
      </c>
    </row>
    <row r="922">
      <c r="A922" s="61">
        <v>1.516890815E9</v>
      </c>
      <c r="B922" s="61">
        <v>1.0</v>
      </c>
      <c r="C922" s="61">
        <v>984.0</v>
      </c>
      <c r="D922" s="57" t="s">
        <v>371</v>
      </c>
      <c r="E922" s="62" t="s">
        <v>372</v>
      </c>
      <c r="F922" s="58">
        <v>0.042547351345715634</v>
      </c>
    </row>
    <row r="923">
      <c r="A923" s="61">
        <v>1.512737457E9</v>
      </c>
      <c r="B923" s="61">
        <v>1.0</v>
      </c>
      <c r="C923" s="61">
        <v>798.0</v>
      </c>
      <c r="D923" s="57" t="s">
        <v>371</v>
      </c>
      <c r="E923" s="62" t="s">
        <v>372</v>
      </c>
      <c r="F923" s="58">
        <v>0.04263692836707578</v>
      </c>
    </row>
    <row r="924">
      <c r="A924" s="61">
        <v>1.518077416E9</v>
      </c>
      <c r="B924" s="61">
        <v>1.0</v>
      </c>
      <c r="C924" s="61">
        <v>1462.0</v>
      </c>
      <c r="D924" s="57" t="s">
        <v>374</v>
      </c>
      <c r="E924" s="62" t="s">
        <v>372</v>
      </c>
      <c r="F924" s="58">
        <v>0.0426791114790116</v>
      </c>
    </row>
    <row r="925">
      <c r="A925" s="61">
        <v>1.514419899E9</v>
      </c>
      <c r="B925" s="61">
        <v>1.0</v>
      </c>
      <c r="C925" s="61">
        <v>1523.0</v>
      </c>
      <c r="D925" s="57" t="s">
        <v>375</v>
      </c>
      <c r="E925" s="62" t="s">
        <v>372</v>
      </c>
      <c r="F925" s="58">
        <v>0.04273794375880435</v>
      </c>
    </row>
    <row r="926">
      <c r="A926" s="61">
        <v>1.513100282E9</v>
      </c>
      <c r="B926" s="61">
        <v>0.0</v>
      </c>
      <c r="C926" s="61">
        <v>3774.0</v>
      </c>
      <c r="D926" s="57" t="s">
        <v>375</v>
      </c>
      <c r="E926" s="62" t="s">
        <v>372</v>
      </c>
      <c r="F926" s="58">
        <v>0.04281824712183979</v>
      </c>
    </row>
    <row r="927">
      <c r="A927" s="61">
        <v>1.515613485E9</v>
      </c>
      <c r="B927" s="61">
        <v>1.0</v>
      </c>
      <c r="C927" s="61">
        <v>298.0</v>
      </c>
      <c r="D927" s="57" t="s">
        <v>375</v>
      </c>
      <c r="E927" s="62" t="s">
        <v>372</v>
      </c>
      <c r="F927" s="58">
        <v>0.04281826117083454</v>
      </c>
    </row>
    <row r="928">
      <c r="A928" s="61">
        <v>1.516001199E9</v>
      </c>
      <c r="B928" s="61">
        <v>1.0</v>
      </c>
      <c r="C928" s="61">
        <v>206.0</v>
      </c>
      <c r="D928" s="57" t="s">
        <v>375</v>
      </c>
      <c r="E928" s="62" t="s">
        <v>372</v>
      </c>
      <c r="F928" s="58">
        <v>0.04285775151921567</v>
      </c>
    </row>
    <row r="929">
      <c r="A929" s="61">
        <v>1.519120083E9</v>
      </c>
      <c r="B929" s="61">
        <v>1.0</v>
      </c>
      <c r="C929" s="61">
        <v>3083.0</v>
      </c>
      <c r="D929" s="57" t="s">
        <v>374</v>
      </c>
      <c r="E929" s="62" t="s">
        <v>372</v>
      </c>
      <c r="F929" s="58">
        <v>0.04291669388424191</v>
      </c>
    </row>
    <row r="930">
      <c r="A930" s="61">
        <v>1.513988331E9</v>
      </c>
      <c r="B930" s="61">
        <v>0.0</v>
      </c>
      <c r="C930" s="61">
        <v>5921.0</v>
      </c>
      <c r="D930" s="57" t="s">
        <v>371</v>
      </c>
      <c r="E930" s="62" t="s">
        <v>372</v>
      </c>
      <c r="F930" s="58">
        <v>0.04297350017697965</v>
      </c>
    </row>
    <row r="931">
      <c r="A931" s="61">
        <v>1.517104751E9</v>
      </c>
      <c r="B931" s="61">
        <v>0.0</v>
      </c>
      <c r="C931" s="61">
        <v>861.0</v>
      </c>
      <c r="D931" s="57" t="s">
        <v>374</v>
      </c>
      <c r="E931" s="62" t="s">
        <v>372</v>
      </c>
      <c r="F931" s="58">
        <v>0.04306594779315842</v>
      </c>
    </row>
    <row r="932">
      <c r="A932" s="61">
        <v>1.51933122E9</v>
      </c>
      <c r="B932" s="61">
        <v>0.0</v>
      </c>
      <c r="C932" s="61">
        <v>1348.0</v>
      </c>
      <c r="D932" s="57" t="s">
        <v>374</v>
      </c>
      <c r="E932" s="62" t="s">
        <v>372</v>
      </c>
      <c r="F932" s="58">
        <v>0.043068399076143016</v>
      </c>
    </row>
    <row r="933">
      <c r="A933" s="61">
        <v>1.518797391E9</v>
      </c>
      <c r="B933" s="61">
        <v>0.0</v>
      </c>
      <c r="C933" s="61">
        <v>2693.0</v>
      </c>
      <c r="D933" s="57" t="s">
        <v>374</v>
      </c>
      <c r="E933" s="62" t="s">
        <v>372</v>
      </c>
      <c r="F933" s="58">
        <v>0.043202749682691555</v>
      </c>
    </row>
    <row r="934">
      <c r="A934" s="61">
        <v>1.519866916E9</v>
      </c>
      <c r="B934" s="61">
        <v>1.0</v>
      </c>
      <c r="C934" s="61">
        <v>3756.0</v>
      </c>
      <c r="D934" s="57" t="s">
        <v>375</v>
      </c>
      <c r="E934" s="62" t="s">
        <v>372</v>
      </c>
      <c r="F934" s="58">
        <v>0.04322831662805815</v>
      </c>
    </row>
    <row r="935">
      <c r="A935" s="61">
        <v>1.51174675E9</v>
      </c>
      <c r="B935" s="61">
        <v>0.0</v>
      </c>
      <c r="C935" s="61">
        <v>916.0</v>
      </c>
      <c r="D935" s="57" t="s">
        <v>374</v>
      </c>
      <c r="E935" s="62" t="s">
        <v>372</v>
      </c>
      <c r="F935" s="58">
        <v>0.0432408498342729</v>
      </c>
    </row>
    <row r="936">
      <c r="A936" s="61">
        <v>1.512322386E9</v>
      </c>
      <c r="B936" s="61">
        <v>1.0</v>
      </c>
      <c r="C936" s="61">
        <v>1122.0</v>
      </c>
      <c r="D936" s="57" t="s">
        <v>374</v>
      </c>
      <c r="E936" s="62" t="s">
        <v>372</v>
      </c>
      <c r="F936" s="58">
        <v>0.04326489162705105</v>
      </c>
    </row>
    <row r="937">
      <c r="A937" s="61">
        <v>1.519903138E9</v>
      </c>
      <c r="B937" s="61">
        <v>1.0</v>
      </c>
      <c r="C937" s="61">
        <v>1174.0</v>
      </c>
      <c r="D937" s="57" t="s">
        <v>371</v>
      </c>
      <c r="E937" s="62" t="s">
        <v>372</v>
      </c>
      <c r="F937" s="58">
        <v>0.04332822676703407</v>
      </c>
    </row>
    <row r="938">
      <c r="A938" s="61">
        <v>1.512961003E9</v>
      </c>
      <c r="B938" s="61">
        <v>1.0</v>
      </c>
      <c r="C938" s="61">
        <v>1516.0</v>
      </c>
      <c r="D938" s="57" t="s">
        <v>371</v>
      </c>
      <c r="E938" s="62" t="s">
        <v>372</v>
      </c>
      <c r="F938" s="58">
        <v>0.04334015280931258</v>
      </c>
    </row>
    <row r="939">
      <c r="A939" s="61">
        <v>1.517787118E9</v>
      </c>
      <c r="B939" s="61">
        <v>1.0</v>
      </c>
      <c r="C939" s="61">
        <v>258.0</v>
      </c>
      <c r="D939" s="57" t="s">
        <v>374</v>
      </c>
      <c r="E939" s="62" t="s">
        <v>372</v>
      </c>
      <c r="F939" s="58">
        <v>0.04334661361209069</v>
      </c>
    </row>
    <row r="940">
      <c r="A940" s="61">
        <v>1.516785867E9</v>
      </c>
      <c r="B940" s="61">
        <v>1.0</v>
      </c>
      <c r="C940" s="61">
        <v>943.0</v>
      </c>
      <c r="D940" s="57" t="s">
        <v>371</v>
      </c>
      <c r="E940" s="62" t="s">
        <v>372</v>
      </c>
      <c r="F940" s="58">
        <v>0.04336588067378433</v>
      </c>
    </row>
    <row r="941">
      <c r="A941" s="61">
        <v>1.513322599E9</v>
      </c>
      <c r="B941" s="61">
        <v>1.0</v>
      </c>
      <c r="C941" s="61">
        <v>441.0</v>
      </c>
      <c r="D941" s="57" t="s">
        <v>375</v>
      </c>
      <c r="E941" s="62" t="s">
        <v>372</v>
      </c>
      <c r="F941" s="58">
        <v>0.04339256907516875</v>
      </c>
    </row>
    <row r="942">
      <c r="A942" s="61">
        <v>1.517581553E9</v>
      </c>
      <c r="B942" s="61">
        <v>1.0</v>
      </c>
      <c r="C942" s="61">
        <v>4149.0</v>
      </c>
      <c r="D942" s="57" t="s">
        <v>374</v>
      </c>
      <c r="E942" s="62" t="s">
        <v>372</v>
      </c>
      <c r="F942" s="58">
        <v>0.04343198891198674</v>
      </c>
    </row>
    <row r="943">
      <c r="A943" s="61">
        <v>1.517101548E9</v>
      </c>
      <c r="B943" s="61">
        <v>1.0</v>
      </c>
      <c r="C943" s="61">
        <v>3168.0</v>
      </c>
      <c r="D943" s="57" t="s">
        <v>371</v>
      </c>
      <c r="E943" s="62" t="s">
        <v>372</v>
      </c>
      <c r="F943" s="58">
        <v>0.04344392166164368</v>
      </c>
    </row>
    <row r="944">
      <c r="A944" s="61">
        <v>1.519663824E9</v>
      </c>
      <c r="B944" s="61">
        <v>1.0</v>
      </c>
      <c r="C944" s="61">
        <v>1505.0</v>
      </c>
      <c r="D944" s="57" t="s">
        <v>371</v>
      </c>
      <c r="E944" s="62" t="s">
        <v>372</v>
      </c>
      <c r="F944" s="58">
        <v>0.043504050641015146</v>
      </c>
    </row>
    <row r="945">
      <c r="A945" s="61">
        <v>1.518019906E9</v>
      </c>
      <c r="B945" s="61">
        <v>1.0</v>
      </c>
      <c r="C945" s="61">
        <v>71.0</v>
      </c>
      <c r="D945" s="57" t="s">
        <v>371</v>
      </c>
      <c r="E945" s="62" t="s">
        <v>372</v>
      </c>
      <c r="F945" s="58">
        <v>0.04350439035526188</v>
      </c>
    </row>
    <row r="946">
      <c r="A946" s="61">
        <v>1.516622236E9</v>
      </c>
      <c r="B946" s="61">
        <v>1.0</v>
      </c>
      <c r="C946" s="61">
        <v>575.0</v>
      </c>
      <c r="D946" s="57" t="s">
        <v>371</v>
      </c>
      <c r="E946" s="62" t="s">
        <v>372</v>
      </c>
      <c r="F946" s="58">
        <v>0.043548994308772015</v>
      </c>
    </row>
    <row r="947">
      <c r="A947" s="61">
        <v>1.51477272E9</v>
      </c>
      <c r="B947" s="61">
        <v>0.0</v>
      </c>
      <c r="C947" s="61">
        <v>1657.0</v>
      </c>
      <c r="D947" s="57" t="s">
        <v>374</v>
      </c>
      <c r="E947" s="62" t="s">
        <v>372</v>
      </c>
      <c r="F947" s="58">
        <v>0.0435609016773113</v>
      </c>
    </row>
    <row r="948">
      <c r="A948" s="61">
        <v>1.515056425E9</v>
      </c>
      <c r="B948" s="61">
        <v>1.0</v>
      </c>
      <c r="C948" s="61">
        <v>2418.0</v>
      </c>
      <c r="D948" s="57" t="s">
        <v>375</v>
      </c>
      <c r="E948" s="62" t="s">
        <v>372</v>
      </c>
      <c r="F948" s="58">
        <v>0.04362202066011667</v>
      </c>
    </row>
    <row r="949">
      <c r="A949" s="61">
        <v>1.517117082E9</v>
      </c>
      <c r="B949" s="61">
        <v>0.0</v>
      </c>
      <c r="C949" s="61">
        <v>1735.0</v>
      </c>
      <c r="D949" s="57" t="s">
        <v>375</v>
      </c>
      <c r="E949" s="62" t="s">
        <v>372</v>
      </c>
      <c r="F949" s="58">
        <v>0.043646276977207354</v>
      </c>
    </row>
    <row r="950">
      <c r="A950" s="61">
        <v>1.517733377E9</v>
      </c>
      <c r="B950" s="61">
        <v>1.0</v>
      </c>
      <c r="C950" s="61">
        <v>632.0</v>
      </c>
      <c r="D950" s="57" t="s">
        <v>373</v>
      </c>
      <c r="E950" s="62" t="s">
        <v>372</v>
      </c>
      <c r="F950" s="58">
        <v>0.04368694287197561</v>
      </c>
    </row>
    <row r="951">
      <c r="A951" s="61">
        <v>1.51983521E9</v>
      </c>
      <c r="B951" s="61">
        <v>0.0</v>
      </c>
      <c r="C951" s="61">
        <v>1455.0</v>
      </c>
      <c r="D951" s="57" t="s">
        <v>374</v>
      </c>
      <c r="E951" s="62" t="s">
        <v>372</v>
      </c>
      <c r="F951" s="58">
        <v>0.04377035268170282</v>
      </c>
    </row>
    <row r="952">
      <c r="A952" s="61">
        <v>1.519487926E9</v>
      </c>
      <c r="B952" s="61">
        <v>1.0</v>
      </c>
      <c r="C952" s="61">
        <v>372.0</v>
      </c>
      <c r="D952" s="57" t="s">
        <v>375</v>
      </c>
      <c r="E952" s="62" t="s">
        <v>372</v>
      </c>
      <c r="F952" s="58">
        <v>0.04377192569599786</v>
      </c>
    </row>
    <row r="953">
      <c r="A953" s="61">
        <v>1.516320153E9</v>
      </c>
      <c r="B953" s="61">
        <v>1.0</v>
      </c>
      <c r="C953" s="61">
        <v>3733.0</v>
      </c>
      <c r="D953" s="57" t="s">
        <v>373</v>
      </c>
      <c r="E953" s="62" t="s">
        <v>372</v>
      </c>
      <c r="F953" s="58">
        <v>0.043806126562094816</v>
      </c>
    </row>
    <row r="954">
      <c r="A954" s="61">
        <v>1.51208073E9</v>
      </c>
      <c r="B954" s="61">
        <v>0.0</v>
      </c>
      <c r="C954" s="61">
        <v>2786.0</v>
      </c>
      <c r="D954" s="57" t="s">
        <v>371</v>
      </c>
      <c r="E954" s="62" t="s">
        <v>372</v>
      </c>
      <c r="F954" s="58">
        <v>0.04384891314040318</v>
      </c>
    </row>
    <row r="955">
      <c r="A955" s="61">
        <v>1.51177106E9</v>
      </c>
      <c r="B955" s="61">
        <v>0.0</v>
      </c>
      <c r="C955" s="61">
        <v>2593.0</v>
      </c>
      <c r="D955" s="57" t="s">
        <v>375</v>
      </c>
      <c r="E955" s="62" t="s">
        <v>372</v>
      </c>
      <c r="F955" s="58">
        <v>0.04391620727884871</v>
      </c>
    </row>
    <row r="956">
      <c r="A956" s="61">
        <v>1.518048768E9</v>
      </c>
      <c r="B956" s="61">
        <v>1.0</v>
      </c>
      <c r="C956" s="61">
        <v>1559.0</v>
      </c>
      <c r="D956" s="57" t="s">
        <v>374</v>
      </c>
      <c r="E956" s="62" t="s">
        <v>372</v>
      </c>
      <c r="F956" s="58">
        <v>0.04403399856585877</v>
      </c>
    </row>
    <row r="957">
      <c r="A957" s="61">
        <v>1.511761271E9</v>
      </c>
      <c r="B957" s="61">
        <v>0.0</v>
      </c>
      <c r="C957" s="61">
        <v>1332.0</v>
      </c>
      <c r="D957" s="57" t="s">
        <v>371</v>
      </c>
      <c r="E957" s="62" t="s">
        <v>372</v>
      </c>
      <c r="F957" s="58">
        <v>0.044053495064322545</v>
      </c>
    </row>
    <row r="958">
      <c r="A958" s="61">
        <v>1.519925086E9</v>
      </c>
      <c r="B958" s="61">
        <v>1.0</v>
      </c>
      <c r="C958" s="61">
        <v>3458.0</v>
      </c>
      <c r="D958" s="57" t="s">
        <v>374</v>
      </c>
      <c r="E958" s="62" t="s">
        <v>372</v>
      </c>
      <c r="F958" s="58">
        <v>0.04412147788075049</v>
      </c>
    </row>
    <row r="959">
      <c r="A959" s="61">
        <v>1.515136457E9</v>
      </c>
      <c r="B959" s="61">
        <v>1.0</v>
      </c>
      <c r="C959" s="61">
        <v>868.0</v>
      </c>
      <c r="D959" s="57" t="s">
        <v>375</v>
      </c>
      <c r="E959" s="62" t="s">
        <v>372</v>
      </c>
      <c r="F959" s="58">
        <v>0.04415729371897603</v>
      </c>
    </row>
    <row r="960">
      <c r="A960" s="61">
        <v>1.516358868E9</v>
      </c>
      <c r="B960" s="61">
        <v>1.0</v>
      </c>
      <c r="C960" s="61">
        <v>2030.0</v>
      </c>
      <c r="D960" s="57" t="s">
        <v>374</v>
      </c>
      <c r="E960" s="62" t="s">
        <v>372</v>
      </c>
      <c r="F960" s="58">
        <v>0.04428456249896606</v>
      </c>
    </row>
    <row r="961">
      <c r="A961" s="61">
        <v>1.511590803E9</v>
      </c>
      <c r="B961" s="61">
        <v>1.0</v>
      </c>
      <c r="C961" s="61">
        <v>1928.0</v>
      </c>
      <c r="D961" s="57" t="s">
        <v>371</v>
      </c>
      <c r="E961" s="62" t="s">
        <v>372</v>
      </c>
      <c r="F961" s="58">
        <v>0.04432201002895064</v>
      </c>
    </row>
    <row r="962">
      <c r="A962" s="61">
        <v>1.519282246E9</v>
      </c>
      <c r="B962" s="61">
        <v>1.0</v>
      </c>
      <c r="C962" s="61">
        <v>34.0</v>
      </c>
      <c r="D962" s="57" t="s">
        <v>374</v>
      </c>
      <c r="E962" s="62" t="s">
        <v>372</v>
      </c>
      <c r="F962" s="58">
        <v>0.04440458964382077</v>
      </c>
    </row>
    <row r="963">
      <c r="A963" s="61">
        <v>1.518957278E9</v>
      </c>
      <c r="B963" s="61">
        <v>1.0</v>
      </c>
      <c r="C963" s="61">
        <v>2065.0</v>
      </c>
      <c r="D963" s="57" t="s">
        <v>373</v>
      </c>
      <c r="E963" s="62" t="s">
        <v>372</v>
      </c>
      <c r="F963" s="58">
        <v>0.04444036352421277</v>
      </c>
    </row>
    <row r="964">
      <c r="A964" s="61">
        <v>1.516074773E9</v>
      </c>
      <c r="B964" s="61">
        <v>1.0</v>
      </c>
      <c r="C964" s="61">
        <v>3385.0</v>
      </c>
      <c r="D964" s="57" t="s">
        <v>371</v>
      </c>
      <c r="E964" s="62" t="s">
        <v>372</v>
      </c>
      <c r="F964" s="58">
        <v>0.044443589133290606</v>
      </c>
    </row>
    <row r="965">
      <c r="A965" s="61">
        <v>1.518292658E9</v>
      </c>
      <c r="B965" s="61">
        <v>1.0</v>
      </c>
      <c r="C965" s="61">
        <v>1367.0</v>
      </c>
      <c r="D965" s="57" t="s">
        <v>375</v>
      </c>
      <c r="E965" s="62" t="s">
        <v>372</v>
      </c>
      <c r="F965" s="58">
        <v>0.04445229001980644</v>
      </c>
    </row>
    <row r="966">
      <c r="A966" s="61">
        <v>1.514208823E9</v>
      </c>
      <c r="B966" s="61">
        <v>1.0</v>
      </c>
      <c r="C966" s="61">
        <v>358.0</v>
      </c>
      <c r="D966" s="57" t="s">
        <v>371</v>
      </c>
      <c r="E966" s="62" t="s">
        <v>372</v>
      </c>
      <c r="F966" s="58">
        <v>0.044507632935970376</v>
      </c>
    </row>
    <row r="967">
      <c r="A967" s="61">
        <v>1.513648008E9</v>
      </c>
      <c r="B967" s="61">
        <v>1.0</v>
      </c>
      <c r="C967" s="61">
        <v>2596.0</v>
      </c>
      <c r="D967" s="57" t="s">
        <v>371</v>
      </c>
      <c r="E967" s="62" t="s">
        <v>372</v>
      </c>
      <c r="F967" s="58">
        <v>0.04455550177621703</v>
      </c>
    </row>
    <row r="968">
      <c r="A968" s="61">
        <v>1.517966719E9</v>
      </c>
      <c r="B968" s="61">
        <v>1.0</v>
      </c>
      <c r="C968" s="61">
        <v>749.0</v>
      </c>
      <c r="D968" s="57" t="s">
        <v>374</v>
      </c>
      <c r="E968" s="62" t="s">
        <v>372</v>
      </c>
      <c r="F968" s="58">
        <v>0.04457945447552136</v>
      </c>
    </row>
    <row r="969">
      <c r="A969" s="61">
        <v>1.512818576E9</v>
      </c>
      <c r="B969" s="61">
        <v>1.0</v>
      </c>
      <c r="C969" s="61">
        <v>697.0</v>
      </c>
      <c r="D969" s="57" t="s">
        <v>374</v>
      </c>
      <c r="E969" s="62" t="s">
        <v>372</v>
      </c>
      <c r="F969" s="58">
        <v>0.044587314850688564</v>
      </c>
    </row>
    <row r="970">
      <c r="A970" s="61">
        <v>1.515142015E9</v>
      </c>
      <c r="B970" s="61">
        <v>1.0</v>
      </c>
      <c r="C970" s="61">
        <v>1311.0</v>
      </c>
      <c r="D970" s="57" t="s">
        <v>371</v>
      </c>
      <c r="E970" s="62" t="s">
        <v>372</v>
      </c>
      <c r="F970" s="58">
        <v>0.04461035117964807</v>
      </c>
    </row>
    <row r="971">
      <c r="A971" s="61">
        <v>1.513814867E9</v>
      </c>
      <c r="B971" s="61">
        <v>1.0</v>
      </c>
      <c r="C971" s="61">
        <v>457.0</v>
      </c>
      <c r="D971" s="57" t="s">
        <v>375</v>
      </c>
      <c r="E971" s="62" t="s">
        <v>372</v>
      </c>
      <c r="F971" s="58">
        <v>0.044788044140554595</v>
      </c>
    </row>
    <row r="972">
      <c r="A972" s="61">
        <v>1.51917533E9</v>
      </c>
      <c r="B972" s="61">
        <v>0.0</v>
      </c>
      <c r="C972" s="61">
        <v>4240.0</v>
      </c>
      <c r="D972" s="57" t="s">
        <v>371</v>
      </c>
      <c r="E972" s="62" t="s">
        <v>372</v>
      </c>
      <c r="F972" s="58">
        <v>0.04488795427953052</v>
      </c>
    </row>
    <row r="973">
      <c r="A973" s="61">
        <v>1.519784018E9</v>
      </c>
      <c r="B973" s="61">
        <v>1.0</v>
      </c>
      <c r="C973" s="61">
        <v>540.0</v>
      </c>
      <c r="D973" s="57" t="s">
        <v>371</v>
      </c>
      <c r="E973" s="62" t="s">
        <v>372</v>
      </c>
      <c r="F973" s="58">
        <v>0.04499947623936695</v>
      </c>
    </row>
    <row r="974">
      <c r="A974" s="61">
        <v>1.517395909E9</v>
      </c>
      <c r="B974" s="61">
        <v>1.0</v>
      </c>
      <c r="C974" s="61">
        <v>131.0</v>
      </c>
      <c r="D974" s="57" t="s">
        <v>375</v>
      </c>
      <c r="E974" s="62" t="s">
        <v>372</v>
      </c>
      <c r="F974" s="58">
        <v>0.04500258773533994</v>
      </c>
    </row>
    <row r="975">
      <c r="A975" s="61">
        <v>1.516200188E9</v>
      </c>
      <c r="B975" s="61">
        <v>1.0</v>
      </c>
      <c r="C975" s="61">
        <v>148.0</v>
      </c>
      <c r="D975" s="57" t="s">
        <v>371</v>
      </c>
      <c r="E975" s="62" t="s">
        <v>372</v>
      </c>
      <c r="F975" s="58">
        <v>0.04505057534770773</v>
      </c>
    </row>
    <row r="976">
      <c r="A976" s="61">
        <v>1.513095594E9</v>
      </c>
      <c r="B976" s="61">
        <v>1.0</v>
      </c>
      <c r="C976" s="61">
        <v>1566.0</v>
      </c>
      <c r="D976" s="57" t="s">
        <v>373</v>
      </c>
      <c r="E976" s="62" t="s">
        <v>372</v>
      </c>
      <c r="F976" s="58">
        <v>0.04507261639986204</v>
      </c>
    </row>
    <row r="977">
      <c r="A977" s="61">
        <v>1.513559694E9</v>
      </c>
      <c r="B977" s="61">
        <v>1.0</v>
      </c>
      <c r="C977" s="61">
        <v>2063.0</v>
      </c>
      <c r="D977" s="57" t="s">
        <v>371</v>
      </c>
      <c r="E977" s="62" t="s">
        <v>372</v>
      </c>
      <c r="F977" s="58">
        <v>0.045072978482986525</v>
      </c>
    </row>
    <row r="978">
      <c r="A978" s="61">
        <v>1.512889414E9</v>
      </c>
      <c r="B978" s="61">
        <v>1.0</v>
      </c>
      <c r="C978" s="61">
        <v>3261.0</v>
      </c>
      <c r="D978" s="57" t="s">
        <v>373</v>
      </c>
      <c r="E978" s="62" t="s">
        <v>372</v>
      </c>
      <c r="F978" s="58">
        <v>0.04509381797955958</v>
      </c>
    </row>
    <row r="979">
      <c r="A979" s="61">
        <v>1.516402832E9</v>
      </c>
      <c r="B979" s="61">
        <v>0.0</v>
      </c>
      <c r="C979" s="61">
        <v>1928.0</v>
      </c>
      <c r="D979" s="57" t="s">
        <v>373</v>
      </c>
      <c r="E979" s="62" t="s">
        <v>372</v>
      </c>
      <c r="F979" s="58">
        <v>0.04512800402193473</v>
      </c>
    </row>
    <row r="980">
      <c r="A980" s="61">
        <v>1.512001526E9</v>
      </c>
      <c r="B980" s="61">
        <v>1.0</v>
      </c>
      <c r="C980" s="61">
        <v>490.0</v>
      </c>
      <c r="D980" s="57" t="s">
        <v>374</v>
      </c>
      <c r="E980" s="62" t="s">
        <v>372</v>
      </c>
      <c r="F980" s="58">
        <v>0.04515160016368647</v>
      </c>
    </row>
    <row r="981">
      <c r="A981" s="61">
        <v>1.51955015E9</v>
      </c>
      <c r="B981" s="61">
        <v>0.0</v>
      </c>
      <c r="C981" s="61">
        <v>1050.0</v>
      </c>
      <c r="D981" s="57" t="s">
        <v>371</v>
      </c>
      <c r="E981" s="62" t="s">
        <v>372</v>
      </c>
      <c r="F981" s="58">
        <v>0.04518872344561187</v>
      </c>
    </row>
    <row r="982">
      <c r="A982" s="61">
        <v>1.517199461E9</v>
      </c>
      <c r="B982" s="61">
        <v>0.0</v>
      </c>
      <c r="C982" s="61">
        <v>3318.0</v>
      </c>
      <c r="D982" s="57" t="s">
        <v>374</v>
      </c>
      <c r="E982" s="62" t="s">
        <v>372</v>
      </c>
      <c r="F982" s="58">
        <v>0.04518873749460661</v>
      </c>
    </row>
    <row r="983">
      <c r="A983" s="61">
        <v>1.512341704E9</v>
      </c>
      <c r="B983" s="61">
        <v>1.0</v>
      </c>
      <c r="C983" s="61">
        <v>4079.0</v>
      </c>
      <c r="D983" s="57" t="s">
        <v>374</v>
      </c>
      <c r="E983" s="62" t="s">
        <v>372</v>
      </c>
      <c r="F983" s="58">
        <v>0.04524161640967361</v>
      </c>
    </row>
    <row r="984">
      <c r="A984" s="61">
        <v>1.519074217E9</v>
      </c>
      <c r="B984" s="61">
        <v>1.0</v>
      </c>
      <c r="C984" s="61">
        <v>705.0</v>
      </c>
      <c r="D984" s="57" t="s">
        <v>374</v>
      </c>
      <c r="E984" s="62" t="s">
        <v>372</v>
      </c>
      <c r="F984" s="58">
        <v>0.04525853428953419</v>
      </c>
    </row>
    <row r="985">
      <c r="A985" s="61">
        <v>1.515732643E9</v>
      </c>
      <c r="B985" s="61">
        <v>1.0</v>
      </c>
      <c r="C985" s="61">
        <v>1999.0</v>
      </c>
      <c r="D985" s="57" t="s">
        <v>374</v>
      </c>
      <c r="E985" s="62" t="s">
        <v>372</v>
      </c>
      <c r="F985" s="58">
        <v>0.04529430816992619</v>
      </c>
    </row>
    <row r="986">
      <c r="A986" s="61">
        <v>1.518345006E9</v>
      </c>
      <c r="B986" s="61">
        <v>1.0</v>
      </c>
      <c r="C986" s="61">
        <v>216.0</v>
      </c>
      <c r="D986" s="57" t="s">
        <v>371</v>
      </c>
      <c r="E986" s="62" t="s">
        <v>372</v>
      </c>
      <c r="F986" s="58">
        <v>0.04534875288993345</v>
      </c>
    </row>
    <row r="987">
      <c r="A987" s="61">
        <v>1.514893442E9</v>
      </c>
      <c r="B987" s="61">
        <v>0.0</v>
      </c>
      <c r="C987" s="61">
        <v>170.0</v>
      </c>
      <c r="D987" s="57" t="s">
        <v>371</v>
      </c>
      <c r="E987" s="62" t="s">
        <v>372</v>
      </c>
      <c r="F987" s="58">
        <v>0.04541854883269458</v>
      </c>
    </row>
    <row r="988">
      <c r="A988" s="61">
        <v>1.515289946E9</v>
      </c>
      <c r="B988" s="61">
        <v>1.0</v>
      </c>
      <c r="C988" s="61">
        <v>305.0</v>
      </c>
      <c r="D988" s="57" t="s">
        <v>371</v>
      </c>
      <c r="E988" s="62" t="s">
        <v>372</v>
      </c>
      <c r="F988" s="58">
        <v>0.045425485619576045</v>
      </c>
    </row>
    <row r="989">
      <c r="A989" s="61">
        <v>1.51448418E9</v>
      </c>
      <c r="B989" s="61">
        <v>0.0</v>
      </c>
      <c r="C989" s="61">
        <v>15.0</v>
      </c>
      <c r="D989" s="57" t="s">
        <v>371</v>
      </c>
      <c r="E989" s="62" t="s">
        <v>372</v>
      </c>
      <c r="F989" s="58">
        <v>0.045427922001399446</v>
      </c>
    </row>
    <row r="990">
      <c r="A990" s="61">
        <v>1.511779205E9</v>
      </c>
      <c r="B990" s="61">
        <v>1.0</v>
      </c>
      <c r="C990" s="61">
        <v>2180.0</v>
      </c>
      <c r="D990" s="57" t="s">
        <v>374</v>
      </c>
      <c r="E990" s="62" t="s">
        <v>372</v>
      </c>
      <c r="F990" s="58">
        <v>0.04559206120196091</v>
      </c>
    </row>
    <row r="991">
      <c r="A991" s="61">
        <v>1.515050357E9</v>
      </c>
      <c r="B991" s="61">
        <v>1.0</v>
      </c>
      <c r="C991" s="61">
        <v>1046.0</v>
      </c>
      <c r="D991" s="57" t="s">
        <v>375</v>
      </c>
      <c r="E991" s="62" t="s">
        <v>372</v>
      </c>
      <c r="F991" s="58">
        <v>0.04562050662310302</v>
      </c>
    </row>
    <row r="992">
      <c r="A992" s="61">
        <v>1.511273546E9</v>
      </c>
      <c r="B992" s="61">
        <v>1.0</v>
      </c>
      <c r="C992" s="61">
        <v>981.0</v>
      </c>
      <c r="D992" s="57" t="s">
        <v>374</v>
      </c>
      <c r="E992" s="62" t="s">
        <v>372</v>
      </c>
      <c r="F992" s="58">
        <v>0.04563370213352658</v>
      </c>
    </row>
    <row r="993">
      <c r="A993" s="61">
        <v>1.518824224E9</v>
      </c>
      <c r="B993" s="61">
        <v>1.0</v>
      </c>
      <c r="C993" s="61">
        <v>1424.0</v>
      </c>
      <c r="D993" s="57" t="s">
        <v>375</v>
      </c>
      <c r="E993" s="62" t="s">
        <v>372</v>
      </c>
      <c r="F993" s="58">
        <v>0.04572857633140259</v>
      </c>
    </row>
    <row r="994">
      <c r="A994" s="61">
        <v>1.515484444E9</v>
      </c>
      <c r="B994" s="61">
        <v>1.0</v>
      </c>
      <c r="C994" s="61">
        <v>1154.0</v>
      </c>
      <c r="D994" s="57" t="s">
        <v>374</v>
      </c>
      <c r="E994" s="62" t="s">
        <v>372</v>
      </c>
      <c r="F994" s="58">
        <v>0.04576401804270369</v>
      </c>
    </row>
    <row r="995">
      <c r="A995" s="61">
        <v>1.517870136E9</v>
      </c>
      <c r="B995" s="61">
        <v>1.0</v>
      </c>
      <c r="C995" s="61">
        <v>2465.0</v>
      </c>
      <c r="D995" s="57" t="s">
        <v>375</v>
      </c>
      <c r="E995" s="62" t="s">
        <v>372</v>
      </c>
      <c r="F995" s="58">
        <v>0.045773136433595596</v>
      </c>
    </row>
    <row r="996">
      <c r="A996" s="61">
        <v>1.51487529E9</v>
      </c>
      <c r="B996" s="61">
        <v>0.0</v>
      </c>
      <c r="C996" s="61">
        <v>3099.0</v>
      </c>
      <c r="D996" s="57" t="s">
        <v>371</v>
      </c>
      <c r="E996" s="62" t="s">
        <v>372</v>
      </c>
      <c r="F996" s="58">
        <v>0.04584009829123903</v>
      </c>
    </row>
    <row r="997">
      <c r="A997" s="61">
        <v>1.511790101E9</v>
      </c>
      <c r="B997" s="61">
        <v>0.0</v>
      </c>
      <c r="C997" s="61">
        <v>2779.0</v>
      </c>
      <c r="D997" s="57" t="s">
        <v>371</v>
      </c>
      <c r="E997" s="62" t="s">
        <v>372</v>
      </c>
      <c r="F997" s="58">
        <v>0.04585309248856739</v>
      </c>
    </row>
    <row r="998">
      <c r="A998" s="61">
        <v>1.517859552E9</v>
      </c>
      <c r="B998" s="61">
        <v>0.0</v>
      </c>
      <c r="C998" s="61">
        <v>67.0</v>
      </c>
      <c r="D998" s="57" t="s">
        <v>374</v>
      </c>
      <c r="E998" s="62" t="s">
        <v>372</v>
      </c>
      <c r="F998" s="58">
        <v>0.045896760821003135</v>
      </c>
    </row>
    <row r="999">
      <c r="A999" s="61">
        <v>1.512400963E9</v>
      </c>
      <c r="B999" s="61">
        <v>1.0</v>
      </c>
      <c r="C999" s="61">
        <v>1057.0</v>
      </c>
      <c r="D999" s="57" t="s">
        <v>371</v>
      </c>
      <c r="E999" s="62" t="s">
        <v>372</v>
      </c>
      <c r="F999" s="58">
        <v>0.04593740378186728</v>
      </c>
    </row>
    <row r="1000">
      <c r="A1000" s="61">
        <v>1.513468009E9</v>
      </c>
      <c r="B1000" s="61">
        <v>1.0</v>
      </c>
      <c r="C1000" s="61">
        <v>2333.0</v>
      </c>
      <c r="D1000" s="57" t="s">
        <v>371</v>
      </c>
      <c r="E1000" s="62" t="s">
        <v>372</v>
      </c>
      <c r="F1000" s="58">
        <v>0.04599846011109099</v>
      </c>
    </row>
    <row r="1001">
      <c r="A1001" s="61">
        <v>1.515384821E9</v>
      </c>
      <c r="B1001" s="61">
        <v>0.0</v>
      </c>
      <c r="C1001" s="61">
        <v>1367.0</v>
      </c>
      <c r="D1001" s="57" t="s">
        <v>371</v>
      </c>
      <c r="E1001" s="62" t="s">
        <v>372</v>
      </c>
      <c r="F1001" s="58">
        <v>0.046004803395190974</v>
      </c>
    </row>
    <row r="1002">
      <c r="A1002" s="61">
        <v>1.512349155E9</v>
      </c>
      <c r="B1002" s="61">
        <v>1.0</v>
      </c>
      <c r="C1002" s="61">
        <v>349.0</v>
      </c>
      <c r="D1002" s="57" t="s">
        <v>371</v>
      </c>
      <c r="E1002" s="62" t="s">
        <v>372</v>
      </c>
      <c r="F1002" s="58">
        <v>0.04609203697821895</v>
      </c>
    </row>
    <row r="1003">
      <c r="A1003" s="61">
        <v>1.519948444E9</v>
      </c>
      <c r="B1003" s="61">
        <v>1.0</v>
      </c>
      <c r="C1003" s="61">
        <v>2265.0</v>
      </c>
      <c r="D1003" s="57" t="s">
        <v>371</v>
      </c>
      <c r="E1003" s="62" t="s">
        <v>372</v>
      </c>
      <c r="F1003" s="58">
        <v>0.04612242798532329</v>
      </c>
    </row>
    <row r="1004">
      <c r="A1004" s="61">
        <v>1.518315277E9</v>
      </c>
      <c r="B1004" s="61">
        <v>1.0</v>
      </c>
      <c r="C1004" s="61">
        <v>1543.0</v>
      </c>
      <c r="D1004" s="57" t="s">
        <v>373</v>
      </c>
      <c r="E1004" s="62" t="s">
        <v>372</v>
      </c>
      <c r="F1004" s="58">
        <v>0.04623426331441116</v>
      </c>
    </row>
    <row r="1005">
      <c r="A1005" s="61">
        <v>1.512180712E9</v>
      </c>
      <c r="B1005" s="61">
        <v>0.0</v>
      </c>
      <c r="C1005" s="61">
        <v>2200.0</v>
      </c>
      <c r="D1005" s="57" t="s">
        <v>374</v>
      </c>
      <c r="E1005" s="62" t="s">
        <v>372</v>
      </c>
      <c r="F1005" s="58">
        <v>0.04624703919158879</v>
      </c>
    </row>
    <row r="1006">
      <c r="A1006" s="61">
        <v>1.518978634E9</v>
      </c>
      <c r="B1006" s="61">
        <v>1.0</v>
      </c>
      <c r="C1006" s="61">
        <v>2772.0</v>
      </c>
      <c r="D1006" s="57" t="s">
        <v>375</v>
      </c>
      <c r="E1006" s="62" t="s">
        <v>372</v>
      </c>
      <c r="F1006" s="58">
        <v>0.04627768104046315</v>
      </c>
    </row>
    <row r="1007">
      <c r="A1007" s="61">
        <v>1.518420194E9</v>
      </c>
      <c r="B1007" s="61">
        <v>1.0</v>
      </c>
      <c r="C1007" s="61">
        <v>1751.0</v>
      </c>
      <c r="D1007" s="57" t="s">
        <v>371</v>
      </c>
      <c r="E1007" s="62" t="s">
        <v>372</v>
      </c>
      <c r="F1007" s="58">
        <v>0.046399669002081256</v>
      </c>
    </row>
    <row r="1008">
      <c r="A1008" s="61">
        <v>1.516233658E9</v>
      </c>
      <c r="B1008" s="61">
        <v>1.0</v>
      </c>
      <c r="C1008" s="61">
        <v>279.0</v>
      </c>
      <c r="D1008" s="57" t="s">
        <v>375</v>
      </c>
      <c r="E1008" s="62" t="s">
        <v>372</v>
      </c>
      <c r="F1008" s="58">
        <v>0.04640229639518245</v>
      </c>
    </row>
    <row r="1009">
      <c r="A1009" s="61">
        <v>1.519952131E9</v>
      </c>
      <c r="B1009" s="61">
        <v>0.0</v>
      </c>
      <c r="C1009" s="61">
        <v>2138.0</v>
      </c>
      <c r="D1009" s="57" t="s">
        <v>371</v>
      </c>
      <c r="E1009" s="62" t="s">
        <v>372</v>
      </c>
      <c r="F1009" s="58">
        <v>0.04640544753339371</v>
      </c>
    </row>
    <row r="1010">
      <c r="A1010" s="61">
        <v>1.513311575E9</v>
      </c>
      <c r="B1010" s="61">
        <v>1.0</v>
      </c>
      <c r="C1010" s="61">
        <v>3123.0</v>
      </c>
      <c r="D1010" s="57" t="s">
        <v>371</v>
      </c>
      <c r="E1010" s="62" t="s">
        <v>372</v>
      </c>
      <c r="F1010" s="58">
        <v>0.04641380123794625</v>
      </c>
    </row>
    <row r="1011">
      <c r="A1011" s="61">
        <v>1.516267948E9</v>
      </c>
      <c r="B1011" s="61">
        <v>1.0</v>
      </c>
      <c r="C1011" s="61">
        <v>4786.0</v>
      </c>
      <c r="D1011" s="57" t="s">
        <v>371</v>
      </c>
      <c r="E1011" s="62" t="s">
        <v>372</v>
      </c>
      <c r="F1011" s="58">
        <v>0.04643056570620796</v>
      </c>
    </row>
    <row r="1012">
      <c r="A1012" s="61">
        <v>1.516758599E9</v>
      </c>
      <c r="B1012" s="61">
        <v>1.0</v>
      </c>
      <c r="C1012" s="61">
        <v>1771.0</v>
      </c>
      <c r="D1012" s="57" t="s">
        <v>373</v>
      </c>
      <c r="E1012" s="62" t="s">
        <v>372</v>
      </c>
      <c r="F1012" s="58">
        <v>0.046495408561669005</v>
      </c>
    </row>
    <row r="1013">
      <c r="A1013" s="61">
        <v>1.516689769E9</v>
      </c>
      <c r="B1013" s="61">
        <v>1.0</v>
      </c>
      <c r="C1013" s="61">
        <v>2039.0</v>
      </c>
      <c r="D1013" s="57" t="s">
        <v>374</v>
      </c>
      <c r="E1013" s="62" t="s">
        <v>372</v>
      </c>
      <c r="F1013" s="58">
        <v>0.04655809224504737</v>
      </c>
    </row>
    <row r="1014">
      <c r="A1014" s="61">
        <v>1.51570119E9</v>
      </c>
      <c r="B1014" s="61">
        <v>0.0</v>
      </c>
      <c r="C1014" s="61">
        <v>620.0</v>
      </c>
      <c r="D1014" s="57" t="s">
        <v>371</v>
      </c>
      <c r="E1014" s="62" t="s">
        <v>372</v>
      </c>
      <c r="F1014" s="58">
        <v>0.04666330083724257</v>
      </c>
    </row>
    <row r="1015">
      <c r="A1015" s="61">
        <v>1.513834209E9</v>
      </c>
      <c r="B1015" s="61">
        <v>1.0</v>
      </c>
      <c r="C1015" s="61">
        <v>2981.0</v>
      </c>
      <c r="D1015" s="57" t="s">
        <v>371</v>
      </c>
      <c r="E1015" s="62" t="s">
        <v>372</v>
      </c>
      <c r="F1015" s="58">
        <v>0.04677813130861752</v>
      </c>
    </row>
    <row r="1016">
      <c r="A1016" s="61">
        <v>1.517540391E9</v>
      </c>
      <c r="B1016" s="61">
        <v>0.0</v>
      </c>
      <c r="C1016" s="61">
        <v>2419.0</v>
      </c>
      <c r="D1016" s="57" t="s">
        <v>374</v>
      </c>
      <c r="E1016" s="62" t="s">
        <v>372</v>
      </c>
      <c r="F1016" s="58">
        <v>0.04680411634636206</v>
      </c>
    </row>
    <row r="1017">
      <c r="A1017" s="61">
        <v>1.519918942E9</v>
      </c>
      <c r="B1017" s="61">
        <v>0.0</v>
      </c>
      <c r="C1017" s="61">
        <v>2669.0</v>
      </c>
      <c r="D1017" s="57" t="s">
        <v>371</v>
      </c>
      <c r="E1017" s="62" t="s">
        <v>372</v>
      </c>
      <c r="F1017" s="58">
        <v>0.04689068594382362</v>
      </c>
    </row>
    <row r="1018">
      <c r="A1018" s="61">
        <v>1.517301674E9</v>
      </c>
      <c r="B1018" s="61">
        <v>1.0</v>
      </c>
      <c r="C1018" s="61">
        <v>1698.0</v>
      </c>
      <c r="D1018" s="57" t="s">
        <v>371</v>
      </c>
      <c r="E1018" s="62" t="s">
        <v>372</v>
      </c>
      <c r="F1018" s="58">
        <v>0.04693324604004512</v>
      </c>
    </row>
    <row r="1019">
      <c r="A1019" s="61">
        <v>1.519488057E9</v>
      </c>
      <c r="B1019" s="61">
        <v>1.0</v>
      </c>
      <c r="C1019" s="61">
        <v>251.0</v>
      </c>
      <c r="D1019" s="57" t="s">
        <v>371</v>
      </c>
      <c r="E1019" s="62" t="s">
        <v>372</v>
      </c>
      <c r="F1019" s="58">
        <v>0.04697409490138427</v>
      </c>
    </row>
    <row r="1020">
      <c r="A1020" s="61">
        <v>1.516683202E9</v>
      </c>
      <c r="B1020" s="61">
        <v>0.0</v>
      </c>
      <c r="C1020" s="61">
        <v>2757.0</v>
      </c>
      <c r="D1020" s="57" t="s">
        <v>371</v>
      </c>
      <c r="E1020" s="62" t="s">
        <v>372</v>
      </c>
      <c r="F1020" s="58">
        <v>0.04707545747507613</v>
      </c>
    </row>
    <row r="1021">
      <c r="A1021" s="61">
        <v>1.511482213E9</v>
      </c>
      <c r="B1021" s="61">
        <v>1.0</v>
      </c>
      <c r="C1021" s="61">
        <v>3014.0</v>
      </c>
      <c r="D1021" s="57" t="s">
        <v>375</v>
      </c>
      <c r="E1021" s="62" t="s">
        <v>372</v>
      </c>
      <c r="F1021" s="58">
        <v>0.04725940324706546</v>
      </c>
    </row>
    <row r="1022">
      <c r="A1022" s="61">
        <v>1.518929093E9</v>
      </c>
      <c r="B1022" s="61">
        <v>1.0</v>
      </c>
      <c r="C1022" s="61">
        <v>2560.0</v>
      </c>
      <c r="D1022" s="57" t="s">
        <v>374</v>
      </c>
      <c r="E1022" s="62" t="s">
        <v>372</v>
      </c>
      <c r="F1022" s="58">
        <v>0.047296488693925554</v>
      </c>
    </row>
    <row r="1023">
      <c r="A1023" s="61">
        <v>1.518215379E9</v>
      </c>
      <c r="B1023" s="61">
        <v>1.0</v>
      </c>
      <c r="C1023" s="61">
        <v>2189.0</v>
      </c>
      <c r="D1023" s="57" t="s">
        <v>373</v>
      </c>
      <c r="E1023" s="62" t="s">
        <v>372</v>
      </c>
      <c r="F1023" s="58">
        <v>0.047355763339753776</v>
      </c>
    </row>
    <row r="1024">
      <c r="A1024" s="61">
        <v>1.513378469E9</v>
      </c>
      <c r="B1024" s="61">
        <v>1.0</v>
      </c>
      <c r="C1024" s="61">
        <v>1479.0</v>
      </c>
      <c r="D1024" s="57" t="s">
        <v>371</v>
      </c>
      <c r="E1024" s="62" t="s">
        <v>372</v>
      </c>
      <c r="F1024" s="58">
        <v>0.04738761961691551</v>
      </c>
    </row>
    <row r="1025">
      <c r="A1025" s="61">
        <v>1.519262599E9</v>
      </c>
      <c r="B1025" s="61">
        <v>1.0</v>
      </c>
      <c r="C1025" s="61">
        <v>1007.0</v>
      </c>
      <c r="D1025" s="57" t="s">
        <v>371</v>
      </c>
      <c r="E1025" s="62" t="s">
        <v>372</v>
      </c>
      <c r="F1025" s="58">
        <v>0.047397199211047014</v>
      </c>
    </row>
    <row r="1026">
      <c r="A1026" s="61">
        <v>1.51728012E9</v>
      </c>
      <c r="B1026" s="61">
        <v>0.0</v>
      </c>
      <c r="C1026" s="61">
        <v>172.0</v>
      </c>
      <c r="D1026" s="57" t="s">
        <v>375</v>
      </c>
      <c r="E1026" s="62" t="s">
        <v>372</v>
      </c>
      <c r="F1026" s="58">
        <v>0.04740254151558332</v>
      </c>
    </row>
    <row r="1027">
      <c r="A1027" s="61">
        <v>1.513607188E9</v>
      </c>
      <c r="B1027" s="61">
        <v>1.0</v>
      </c>
      <c r="C1027" s="61">
        <v>3107.0</v>
      </c>
      <c r="D1027" s="57" t="s">
        <v>374</v>
      </c>
      <c r="E1027" s="62" t="s">
        <v>372</v>
      </c>
      <c r="F1027" s="58">
        <v>0.04748149799622037</v>
      </c>
    </row>
    <row r="1028">
      <c r="A1028" s="61">
        <v>1.511692136E9</v>
      </c>
      <c r="B1028" s="61">
        <v>1.0</v>
      </c>
      <c r="C1028" s="61">
        <v>178.0</v>
      </c>
      <c r="D1028" s="57" t="s">
        <v>375</v>
      </c>
      <c r="E1028" s="62" t="s">
        <v>372</v>
      </c>
      <c r="F1028" s="58">
        <v>0.047523049131221407</v>
      </c>
    </row>
    <row r="1029">
      <c r="A1029" s="61">
        <v>1.513156458E9</v>
      </c>
      <c r="B1029" s="61">
        <v>1.0</v>
      </c>
      <c r="C1029" s="61">
        <v>427.0</v>
      </c>
      <c r="D1029" s="57" t="s">
        <v>371</v>
      </c>
      <c r="E1029" s="62" t="s">
        <v>372</v>
      </c>
      <c r="F1029" s="58">
        <v>0.04756646685727339</v>
      </c>
    </row>
    <row r="1030">
      <c r="A1030" s="61">
        <v>1.51240664E9</v>
      </c>
      <c r="B1030" s="61">
        <v>0.0</v>
      </c>
      <c r="C1030" s="61">
        <v>3806.0</v>
      </c>
      <c r="D1030" s="57" t="s">
        <v>375</v>
      </c>
      <c r="E1030" s="62" t="s">
        <v>372</v>
      </c>
      <c r="F1030" s="58">
        <v>0.04762738908867792</v>
      </c>
    </row>
    <row r="1031">
      <c r="A1031" s="61">
        <v>1.51886241E9</v>
      </c>
      <c r="B1031" s="61">
        <v>0.0</v>
      </c>
      <c r="C1031" s="61">
        <v>1324.0</v>
      </c>
      <c r="D1031" s="57" t="s">
        <v>374</v>
      </c>
      <c r="E1031" s="62" t="s">
        <v>372</v>
      </c>
      <c r="F1031" s="58">
        <v>0.04765086300956778</v>
      </c>
    </row>
    <row r="1032">
      <c r="A1032" s="61">
        <v>1.518549769E9</v>
      </c>
      <c r="B1032" s="61">
        <v>1.0</v>
      </c>
      <c r="C1032" s="61">
        <v>241.0</v>
      </c>
      <c r="D1032" s="57" t="s">
        <v>371</v>
      </c>
      <c r="E1032" s="62" t="s">
        <v>372</v>
      </c>
      <c r="F1032" s="58">
        <v>0.047672568860508635</v>
      </c>
    </row>
    <row r="1033">
      <c r="A1033" s="61">
        <v>1.512206003E9</v>
      </c>
      <c r="B1033" s="61">
        <v>1.0</v>
      </c>
      <c r="C1033" s="61">
        <v>1803.0</v>
      </c>
      <c r="D1033" s="57" t="s">
        <v>374</v>
      </c>
      <c r="E1033" s="62" t="s">
        <v>372</v>
      </c>
      <c r="F1033" s="58">
        <v>0.0476847452450061</v>
      </c>
    </row>
    <row r="1034">
      <c r="A1034" s="61">
        <v>1.514761758E9</v>
      </c>
      <c r="B1034" s="61">
        <v>1.0</v>
      </c>
      <c r="C1034" s="61">
        <v>297.0</v>
      </c>
      <c r="D1034" s="57" t="s">
        <v>374</v>
      </c>
      <c r="E1034" s="62" t="s">
        <v>372</v>
      </c>
      <c r="F1034" s="58">
        <v>0.047758199626919184</v>
      </c>
    </row>
    <row r="1035">
      <c r="A1035" s="61">
        <v>1.515559066E9</v>
      </c>
      <c r="B1035" s="61">
        <v>1.0</v>
      </c>
      <c r="C1035" s="61">
        <v>2562.0</v>
      </c>
      <c r="D1035" s="57" t="s">
        <v>371</v>
      </c>
      <c r="E1035" s="62" t="s">
        <v>372</v>
      </c>
      <c r="F1035" s="58">
        <v>0.047816466751695375</v>
      </c>
    </row>
    <row r="1036">
      <c r="A1036" s="61">
        <v>1.512381161E9</v>
      </c>
      <c r="B1036" s="61">
        <v>0.0</v>
      </c>
      <c r="C1036" s="61">
        <v>2772.0</v>
      </c>
      <c r="D1036" s="57" t="s">
        <v>371</v>
      </c>
      <c r="E1036" s="62" t="s">
        <v>372</v>
      </c>
      <c r="F1036" s="58">
        <v>0.04786207018155053</v>
      </c>
    </row>
    <row r="1037">
      <c r="A1037" s="61">
        <v>1.513874209E9</v>
      </c>
      <c r="B1037" s="61">
        <v>1.0</v>
      </c>
      <c r="C1037" s="61">
        <v>2154.0</v>
      </c>
      <c r="D1037" s="57" t="s">
        <v>371</v>
      </c>
      <c r="E1037" s="62" t="s">
        <v>372</v>
      </c>
      <c r="F1037" s="58">
        <v>0.047872415015751346</v>
      </c>
    </row>
    <row r="1038">
      <c r="A1038" s="61">
        <v>1.519143541E9</v>
      </c>
      <c r="B1038" s="61">
        <v>0.0</v>
      </c>
      <c r="C1038" s="61">
        <v>1243.0</v>
      </c>
      <c r="D1038" s="57" t="s">
        <v>373</v>
      </c>
      <c r="E1038" s="62" t="s">
        <v>372</v>
      </c>
      <c r="F1038" s="58">
        <v>0.047902283669252865</v>
      </c>
    </row>
    <row r="1039">
      <c r="A1039" s="61">
        <v>1.516087339E9</v>
      </c>
      <c r="B1039" s="61">
        <v>1.0</v>
      </c>
      <c r="C1039" s="61">
        <v>219.0</v>
      </c>
      <c r="D1039" s="57" t="s">
        <v>371</v>
      </c>
      <c r="E1039" s="62" t="s">
        <v>372</v>
      </c>
      <c r="F1039" s="58">
        <v>0.047936724325976066</v>
      </c>
    </row>
    <row r="1040">
      <c r="A1040" s="61">
        <v>1.518039758E9</v>
      </c>
      <c r="B1040" s="61">
        <v>1.0</v>
      </c>
      <c r="C1040" s="61">
        <v>1164.0</v>
      </c>
      <c r="D1040" s="57" t="s">
        <v>374</v>
      </c>
      <c r="E1040" s="62" t="s">
        <v>372</v>
      </c>
      <c r="F1040" s="58">
        <v>0.0479659594099211</v>
      </c>
    </row>
    <row r="1041">
      <c r="A1041" s="61">
        <v>1.51968808E9</v>
      </c>
      <c r="B1041" s="61">
        <v>0.0</v>
      </c>
      <c r="C1041" s="61">
        <v>2692.0</v>
      </c>
      <c r="D1041" s="57" t="s">
        <v>374</v>
      </c>
      <c r="E1041" s="62" t="s">
        <v>372</v>
      </c>
      <c r="F1041" s="58">
        <v>0.04816354844038351</v>
      </c>
    </row>
    <row r="1042">
      <c r="A1042" s="61">
        <v>1.512585393E9</v>
      </c>
      <c r="B1042" s="61">
        <v>1.0</v>
      </c>
      <c r="C1042" s="61">
        <v>894.0</v>
      </c>
      <c r="D1042" s="57" t="s">
        <v>371</v>
      </c>
      <c r="E1042" s="62" t="s">
        <v>372</v>
      </c>
      <c r="F1042" s="58">
        <v>0.048305775628742276</v>
      </c>
    </row>
    <row r="1043">
      <c r="A1043" s="61">
        <v>1.517554858E9</v>
      </c>
      <c r="B1043" s="61">
        <v>1.0</v>
      </c>
      <c r="C1043" s="61">
        <v>837.0</v>
      </c>
      <c r="D1043" s="57" t="s">
        <v>373</v>
      </c>
      <c r="E1043" s="62" t="s">
        <v>372</v>
      </c>
      <c r="F1043" s="58">
        <v>0.048308837848241026</v>
      </c>
    </row>
    <row r="1044">
      <c r="A1044" s="61">
        <v>1.511902664E9</v>
      </c>
      <c r="B1044" s="61">
        <v>1.0</v>
      </c>
      <c r="C1044" s="61">
        <v>341.0</v>
      </c>
      <c r="D1044" s="57" t="s">
        <v>375</v>
      </c>
      <c r="E1044" s="62" t="s">
        <v>372</v>
      </c>
      <c r="F1044" s="58">
        <v>0.04834798769083393</v>
      </c>
    </row>
    <row r="1045">
      <c r="A1045" s="61">
        <v>1.516713881E9</v>
      </c>
      <c r="B1045" s="61">
        <v>0.0</v>
      </c>
      <c r="C1045" s="61">
        <v>3098.0</v>
      </c>
      <c r="D1045" s="57" t="s">
        <v>375</v>
      </c>
      <c r="E1045" s="62" t="s">
        <v>372</v>
      </c>
      <c r="F1045" s="58">
        <v>0.0483604782967495</v>
      </c>
    </row>
    <row r="1046">
      <c r="A1046" s="61">
        <v>1.518444136E9</v>
      </c>
      <c r="B1046" s="61">
        <v>1.0</v>
      </c>
      <c r="C1046" s="61">
        <v>2558.0</v>
      </c>
      <c r="D1046" s="57" t="s">
        <v>375</v>
      </c>
      <c r="E1046" s="62" t="s">
        <v>372</v>
      </c>
      <c r="F1046" s="58">
        <v>0.048400526891654194</v>
      </c>
    </row>
    <row r="1047">
      <c r="A1047" s="61">
        <v>1.513480805E9</v>
      </c>
      <c r="B1047" s="61">
        <v>1.0</v>
      </c>
      <c r="C1047" s="61">
        <v>1994.0</v>
      </c>
      <c r="D1047" s="57" t="s">
        <v>374</v>
      </c>
      <c r="E1047" s="62" t="s">
        <v>372</v>
      </c>
      <c r="F1047" s="58">
        <v>0.04851461712820171</v>
      </c>
    </row>
    <row r="1048">
      <c r="A1048" s="61">
        <v>1.513364255E9</v>
      </c>
      <c r="B1048" s="61">
        <v>1.0</v>
      </c>
      <c r="C1048" s="61">
        <v>1904.0</v>
      </c>
      <c r="D1048" s="57" t="s">
        <v>371</v>
      </c>
      <c r="E1048" s="62" t="s">
        <v>372</v>
      </c>
      <c r="F1048" s="58">
        <v>0.048734842101729514</v>
      </c>
    </row>
    <row r="1049">
      <c r="A1049" s="61">
        <v>1.516337163E9</v>
      </c>
      <c r="B1049" s="61">
        <v>1.0</v>
      </c>
      <c r="C1049" s="61">
        <v>117.0</v>
      </c>
      <c r="D1049" s="57" t="s">
        <v>374</v>
      </c>
      <c r="E1049" s="62" t="s">
        <v>372</v>
      </c>
      <c r="F1049" s="58">
        <v>0.048818109714751756</v>
      </c>
    </row>
    <row r="1050">
      <c r="A1050" s="61">
        <v>1.512639245E9</v>
      </c>
      <c r="B1050" s="61">
        <v>1.0</v>
      </c>
      <c r="C1050" s="61">
        <v>781.0</v>
      </c>
      <c r="D1050" s="57" t="s">
        <v>374</v>
      </c>
      <c r="E1050" s="62" t="s">
        <v>372</v>
      </c>
      <c r="F1050" s="58">
        <v>0.048933774807038866</v>
      </c>
    </row>
    <row r="1051">
      <c r="A1051" s="61">
        <v>1.515466693E9</v>
      </c>
      <c r="B1051" s="61">
        <v>1.0</v>
      </c>
      <c r="C1051" s="61">
        <v>2223.0</v>
      </c>
      <c r="D1051" s="57" t="s">
        <v>375</v>
      </c>
      <c r="E1051" s="62" t="s">
        <v>372</v>
      </c>
      <c r="F1051" s="58">
        <v>0.049022838663660195</v>
      </c>
    </row>
    <row r="1052">
      <c r="A1052" s="61">
        <v>1.512574024E9</v>
      </c>
      <c r="B1052" s="61">
        <v>1.0</v>
      </c>
      <c r="C1052" s="61">
        <v>290.0</v>
      </c>
      <c r="D1052" s="57" t="s">
        <v>371</v>
      </c>
      <c r="E1052" s="62" t="s">
        <v>372</v>
      </c>
      <c r="F1052" s="58">
        <v>0.049033714748337176</v>
      </c>
    </row>
    <row r="1053">
      <c r="A1053" s="61">
        <v>1.518852299E9</v>
      </c>
      <c r="B1053" s="61">
        <v>1.0</v>
      </c>
      <c r="C1053" s="61">
        <v>1705.0</v>
      </c>
      <c r="D1053" s="57" t="s">
        <v>371</v>
      </c>
      <c r="E1053" s="62" t="s">
        <v>372</v>
      </c>
      <c r="F1053" s="58">
        <v>0.049034763853772145</v>
      </c>
    </row>
    <row r="1054">
      <c r="A1054" s="61">
        <v>1.511279846E9</v>
      </c>
      <c r="B1054" s="61">
        <v>1.0</v>
      </c>
      <c r="C1054" s="61">
        <v>1090.0</v>
      </c>
      <c r="D1054" s="57" t="s">
        <v>375</v>
      </c>
      <c r="E1054" s="62" t="s">
        <v>372</v>
      </c>
      <c r="F1054" s="58">
        <v>0.049041056003138794</v>
      </c>
    </row>
    <row r="1055">
      <c r="A1055" s="61">
        <v>1.515482347E9</v>
      </c>
      <c r="B1055" s="61">
        <v>1.0</v>
      </c>
      <c r="C1055" s="61">
        <v>1201.0</v>
      </c>
      <c r="D1055" s="57" t="s">
        <v>374</v>
      </c>
      <c r="E1055" s="62" t="s">
        <v>372</v>
      </c>
      <c r="F1055" s="58">
        <v>0.049056724594237044</v>
      </c>
    </row>
    <row r="1056">
      <c r="A1056" s="61">
        <v>1.515595886E9</v>
      </c>
      <c r="B1056" s="61">
        <v>1.0</v>
      </c>
      <c r="C1056" s="61">
        <v>1016.0</v>
      </c>
      <c r="D1056" s="57" t="s">
        <v>375</v>
      </c>
      <c r="E1056" s="62" t="s">
        <v>372</v>
      </c>
      <c r="F1056" s="58">
        <v>0.04909298939416551</v>
      </c>
    </row>
    <row r="1057">
      <c r="A1057" s="61">
        <v>1.5131551E9</v>
      </c>
      <c r="B1057" s="61">
        <v>0.0</v>
      </c>
      <c r="C1057" s="61">
        <v>756.0</v>
      </c>
      <c r="D1057" s="57" t="s">
        <v>374</v>
      </c>
      <c r="E1057" s="62" t="s">
        <v>372</v>
      </c>
      <c r="F1057" s="58">
        <v>0.049150855998360776</v>
      </c>
    </row>
    <row r="1058">
      <c r="A1058" s="61">
        <v>1.51550492E9</v>
      </c>
      <c r="B1058" s="61">
        <v>0.0</v>
      </c>
      <c r="C1058" s="61">
        <v>552.0</v>
      </c>
      <c r="D1058" s="57" t="s">
        <v>371</v>
      </c>
      <c r="E1058" s="62" t="s">
        <v>372</v>
      </c>
      <c r="F1058" s="58">
        <v>0.04917291195167628</v>
      </c>
    </row>
    <row r="1059">
      <c r="A1059" s="61">
        <v>1.517092628E9</v>
      </c>
      <c r="B1059" s="61">
        <v>1.0</v>
      </c>
      <c r="C1059" s="61">
        <v>1525.0</v>
      </c>
      <c r="D1059" s="57" t="s">
        <v>375</v>
      </c>
      <c r="E1059" s="62" t="s">
        <v>372</v>
      </c>
      <c r="F1059" s="58">
        <v>0.049213012843881576</v>
      </c>
    </row>
    <row r="1060">
      <c r="A1060" s="61">
        <v>1.513737991E9</v>
      </c>
      <c r="B1060" s="61">
        <v>0.0</v>
      </c>
      <c r="C1060" s="61">
        <v>47.0</v>
      </c>
      <c r="D1060" s="57" t="s">
        <v>375</v>
      </c>
      <c r="E1060" s="62" t="s">
        <v>372</v>
      </c>
      <c r="F1060" s="58">
        <v>0.04937312762348822</v>
      </c>
    </row>
    <row r="1061">
      <c r="A1061" s="61">
        <v>1.518689769E9</v>
      </c>
      <c r="B1061" s="61">
        <v>1.0</v>
      </c>
      <c r="C1061" s="61">
        <v>6130.0</v>
      </c>
      <c r="D1061" s="57" t="s">
        <v>374</v>
      </c>
      <c r="E1061" s="62" t="s">
        <v>372</v>
      </c>
      <c r="F1061" s="58">
        <v>0.049376515694964485</v>
      </c>
    </row>
    <row r="1062">
      <c r="A1062" s="61">
        <v>1.515704692E9</v>
      </c>
      <c r="B1062" s="61">
        <v>0.0</v>
      </c>
      <c r="C1062" s="61">
        <v>2098.0</v>
      </c>
      <c r="D1062" s="57" t="s">
        <v>371</v>
      </c>
      <c r="E1062" s="62" t="s">
        <v>372</v>
      </c>
      <c r="F1062" s="58">
        <v>0.04940426495601846</v>
      </c>
    </row>
    <row r="1063">
      <c r="A1063" s="61">
        <v>1.512642011E9</v>
      </c>
      <c r="B1063" s="61">
        <v>0.0</v>
      </c>
      <c r="C1063" s="61">
        <v>1848.0</v>
      </c>
      <c r="D1063" s="57" t="s">
        <v>375</v>
      </c>
      <c r="E1063" s="62" t="s">
        <v>372</v>
      </c>
      <c r="F1063" s="58">
        <v>0.04944006863873285</v>
      </c>
    </row>
    <row r="1064">
      <c r="A1064" s="61">
        <v>1.515819993E9</v>
      </c>
      <c r="B1064" s="61">
        <v>1.0</v>
      </c>
      <c r="C1064" s="61">
        <v>2860.0</v>
      </c>
      <c r="D1064" s="57" t="s">
        <v>374</v>
      </c>
      <c r="E1064" s="62" t="s">
        <v>372</v>
      </c>
      <c r="F1064" s="58">
        <v>0.0494437702055609</v>
      </c>
    </row>
    <row r="1065">
      <c r="A1065" s="61">
        <v>1.516486056E9</v>
      </c>
      <c r="B1065" s="61">
        <v>1.0</v>
      </c>
      <c r="C1065" s="61">
        <v>2501.0</v>
      </c>
      <c r="D1065" s="57" t="s">
        <v>371</v>
      </c>
      <c r="E1065" s="62" t="s">
        <v>372</v>
      </c>
      <c r="F1065" s="58">
        <v>0.0494780798945772</v>
      </c>
    </row>
    <row r="1066">
      <c r="A1066" s="61">
        <v>1.518873434E9</v>
      </c>
      <c r="B1066" s="61">
        <v>1.0</v>
      </c>
      <c r="C1066" s="61">
        <v>1037.0</v>
      </c>
      <c r="D1066" s="57" t="s">
        <v>374</v>
      </c>
      <c r="E1066" s="62" t="s">
        <v>372</v>
      </c>
      <c r="F1066" s="58">
        <v>0.04958136806399893</v>
      </c>
    </row>
    <row r="1067">
      <c r="A1067" s="61">
        <v>1.515881152E9</v>
      </c>
      <c r="B1067" s="61">
        <v>0.0</v>
      </c>
      <c r="C1067" s="61">
        <v>1107.0</v>
      </c>
      <c r="D1067" s="57" t="s">
        <v>375</v>
      </c>
      <c r="E1067" s="62" t="s">
        <v>372</v>
      </c>
      <c r="F1067" s="58">
        <v>0.04964866220244446</v>
      </c>
    </row>
    <row r="1068">
      <c r="A1068" s="61">
        <v>1.517935764E9</v>
      </c>
      <c r="B1068" s="61">
        <v>1.0</v>
      </c>
      <c r="C1068" s="61">
        <v>20.0</v>
      </c>
      <c r="D1068" s="57" t="s">
        <v>374</v>
      </c>
      <c r="E1068" s="62" t="s">
        <v>372</v>
      </c>
      <c r="F1068" s="58">
        <v>0.0497877194527524</v>
      </c>
    </row>
    <row r="1069">
      <c r="A1069" s="61">
        <v>1.513140605E9</v>
      </c>
      <c r="B1069" s="61">
        <v>1.0</v>
      </c>
      <c r="C1069" s="61">
        <v>290.0</v>
      </c>
      <c r="D1069" s="57" t="s">
        <v>375</v>
      </c>
      <c r="E1069" s="62" t="s">
        <v>372</v>
      </c>
      <c r="F1069" s="58">
        <v>0.04984864500341968</v>
      </c>
    </row>
    <row r="1070">
      <c r="A1070" s="61">
        <v>1.511752336E9</v>
      </c>
      <c r="B1070" s="61">
        <v>1.0</v>
      </c>
      <c r="C1070" s="61">
        <v>5725.0</v>
      </c>
      <c r="D1070" s="57" t="s">
        <v>374</v>
      </c>
      <c r="E1070" s="62" t="s">
        <v>372</v>
      </c>
      <c r="F1070" s="58">
        <v>0.049888032656844605</v>
      </c>
    </row>
    <row r="1071">
      <c r="A1071" s="61">
        <v>1.513816603E9</v>
      </c>
      <c r="B1071" s="61">
        <v>1.0</v>
      </c>
      <c r="C1071" s="61">
        <v>355.0</v>
      </c>
      <c r="D1071" s="57" t="s">
        <v>371</v>
      </c>
      <c r="E1071" s="62" t="s">
        <v>372</v>
      </c>
      <c r="F1071" s="58">
        <v>0.04992478497073605</v>
      </c>
    </row>
    <row r="1072">
      <c r="A1072" s="61">
        <v>1.512980579E9</v>
      </c>
      <c r="B1072" s="61">
        <v>1.0</v>
      </c>
      <c r="C1072" s="61">
        <v>47.0</v>
      </c>
      <c r="D1072" s="57" t="s">
        <v>374</v>
      </c>
      <c r="E1072" s="62" t="s">
        <v>372</v>
      </c>
      <c r="F1072" s="58">
        <v>0.049998823155051664</v>
      </c>
    </row>
    <row r="1073">
      <c r="A1073" s="61">
        <v>1.518752489E9</v>
      </c>
      <c r="B1073" s="61">
        <v>1.0</v>
      </c>
      <c r="C1073" s="61">
        <v>1029.0</v>
      </c>
      <c r="D1073" s="57" t="s">
        <v>374</v>
      </c>
      <c r="E1073" s="62" t="s">
        <v>372</v>
      </c>
      <c r="F1073" s="58">
        <v>0.05002634675191353</v>
      </c>
    </row>
    <row r="1074">
      <c r="A1074" s="61">
        <v>1.516951733E9</v>
      </c>
      <c r="B1074" s="61">
        <v>1.0</v>
      </c>
      <c r="C1074" s="61">
        <v>647.0</v>
      </c>
      <c r="D1074" s="57" t="s">
        <v>371</v>
      </c>
      <c r="E1074" s="62" t="s">
        <v>372</v>
      </c>
      <c r="F1074" s="58">
        <v>0.05003456641589421</v>
      </c>
    </row>
    <row r="1075">
      <c r="A1075" s="61">
        <v>1.519008187E9</v>
      </c>
      <c r="B1075" s="61">
        <v>1.0</v>
      </c>
      <c r="C1075" s="61">
        <v>1808.0</v>
      </c>
      <c r="D1075" s="57" t="s">
        <v>371</v>
      </c>
      <c r="E1075" s="62" t="s">
        <v>372</v>
      </c>
      <c r="F1075" s="58">
        <v>0.050036388995255865</v>
      </c>
    </row>
    <row r="1076">
      <c r="A1076" s="61">
        <v>1.514689266E9</v>
      </c>
      <c r="B1076" s="61">
        <v>1.0</v>
      </c>
      <c r="C1076" s="61">
        <v>614.0</v>
      </c>
      <c r="D1076" s="57" t="s">
        <v>374</v>
      </c>
      <c r="E1076" s="62" t="s">
        <v>372</v>
      </c>
      <c r="F1076" s="58">
        <v>0.050163539465026274</v>
      </c>
    </row>
    <row r="1077">
      <c r="A1077" s="61">
        <v>1.519846366E9</v>
      </c>
      <c r="B1077" s="61">
        <v>1.0</v>
      </c>
      <c r="C1077" s="61">
        <v>1536.0</v>
      </c>
      <c r="D1077" s="57" t="s">
        <v>371</v>
      </c>
      <c r="E1077" s="62" t="s">
        <v>372</v>
      </c>
      <c r="F1077" s="58">
        <v>0.05024634569666986</v>
      </c>
    </row>
    <row r="1078">
      <c r="A1078" s="61">
        <v>1.516698004E9</v>
      </c>
      <c r="B1078" s="61">
        <v>1.0</v>
      </c>
      <c r="C1078" s="61">
        <v>15.0</v>
      </c>
      <c r="D1078" s="57" t="s">
        <v>374</v>
      </c>
      <c r="E1078" s="62" t="s">
        <v>372</v>
      </c>
      <c r="F1078" s="58">
        <v>0.05027923435963588</v>
      </c>
    </row>
    <row r="1079">
      <c r="A1079" s="61">
        <v>1.51582122E9</v>
      </c>
      <c r="B1079" s="61">
        <v>0.0</v>
      </c>
      <c r="C1079" s="61">
        <v>839.0</v>
      </c>
      <c r="D1079" s="57" t="s">
        <v>374</v>
      </c>
      <c r="E1079" s="62" t="s">
        <v>372</v>
      </c>
      <c r="F1079" s="58">
        <v>0.05031950075832614</v>
      </c>
    </row>
    <row r="1080">
      <c r="A1080" s="61">
        <v>1.518328618E9</v>
      </c>
      <c r="B1080" s="61">
        <v>1.0</v>
      </c>
      <c r="C1080" s="61">
        <v>1558.0</v>
      </c>
      <c r="D1080" s="57" t="s">
        <v>375</v>
      </c>
      <c r="E1080" s="62" t="s">
        <v>372</v>
      </c>
      <c r="F1080" s="58">
        <v>0.05038858693402315</v>
      </c>
    </row>
    <row r="1081">
      <c r="A1081" s="61">
        <v>1.518650866E9</v>
      </c>
      <c r="B1081" s="61">
        <v>1.0</v>
      </c>
      <c r="C1081" s="61">
        <v>254.0</v>
      </c>
      <c r="D1081" s="57" t="s">
        <v>371</v>
      </c>
      <c r="E1081" s="62" t="s">
        <v>372</v>
      </c>
      <c r="F1081" s="58">
        <v>0.050392174198595874</v>
      </c>
    </row>
    <row r="1082">
      <c r="A1082" s="61">
        <v>1.51326345E9</v>
      </c>
      <c r="B1082" s="61">
        <v>0.0</v>
      </c>
      <c r="C1082" s="61">
        <v>1667.0</v>
      </c>
      <c r="D1082" s="57" t="s">
        <v>375</v>
      </c>
      <c r="E1082" s="62" t="s">
        <v>372</v>
      </c>
      <c r="F1082" s="58">
        <v>0.05041062947500685</v>
      </c>
    </row>
    <row r="1083">
      <c r="A1083" s="61">
        <v>1.518510947E9</v>
      </c>
      <c r="B1083" s="61">
        <v>1.0</v>
      </c>
      <c r="C1083" s="61">
        <v>2377.0</v>
      </c>
      <c r="D1083" s="57" t="s">
        <v>371</v>
      </c>
      <c r="E1083" s="62" t="s">
        <v>372</v>
      </c>
      <c r="F1083" s="58">
        <v>0.05047205325497994</v>
      </c>
    </row>
    <row r="1084">
      <c r="A1084" s="61">
        <v>1.517139821E9</v>
      </c>
      <c r="B1084" s="61">
        <v>0.0</v>
      </c>
      <c r="C1084" s="61">
        <v>148.0</v>
      </c>
      <c r="D1084" s="57" t="s">
        <v>375</v>
      </c>
      <c r="E1084" s="62" t="s">
        <v>372</v>
      </c>
      <c r="F1084" s="58">
        <v>0.050513708048815054</v>
      </c>
    </row>
    <row r="1085">
      <c r="A1085" s="61">
        <v>1.518213439E9</v>
      </c>
      <c r="B1085" s="61">
        <v>1.0</v>
      </c>
      <c r="C1085" s="61">
        <v>5281.0</v>
      </c>
      <c r="D1085" s="57" t="s">
        <v>375</v>
      </c>
      <c r="E1085" s="62" t="s">
        <v>372</v>
      </c>
      <c r="F1085" s="58">
        <v>0.05052445227625402</v>
      </c>
    </row>
    <row r="1086">
      <c r="A1086" s="61">
        <v>1.51522297E9</v>
      </c>
      <c r="B1086" s="61">
        <v>0.0</v>
      </c>
      <c r="C1086" s="61">
        <v>2175.0</v>
      </c>
      <c r="D1086" s="57" t="s">
        <v>374</v>
      </c>
      <c r="E1086" s="62" t="s">
        <v>372</v>
      </c>
      <c r="F1086" s="58">
        <v>0.05053129494026287</v>
      </c>
    </row>
    <row r="1087">
      <c r="A1087" s="61">
        <v>1.516825594E9</v>
      </c>
      <c r="B1087" s="61">
        <v>1.0</v>
      </c>
      <c r="C1087" s="61">
        <v>699.0</v>
      </c>
      <c r="D1087" s="57" t="s">
        <v>374</v>
      </c>
      <c r="E1087" s="62" t="s">
        <v>372</v>
      </c>
      <c r="F1087" s="58">
        <v>0.05068484939232221</v>
      </c>
    </row>
    <row r="1088">
      <c r="A1088" s="61">
        <v>1.518231814E9</v>
      </c>
      <c r="B1088" s="61">
        <v>1.0</v>
      </c>
      <c r="C1088" s="61">
        <v>1435.0</v>
      </c>
      <c r="D1088" s="57" t="s">
        <v>371</v>
      </c>
      <c r="E1088" s="62" t="s">
        <v>372</v>
      </c>
      <c r="F1088" s="58">
        <v>0.050705661832222915</v>
      </c>
    </row>
    <row r="1089">
      <c r="A1089" s="61">
        <v>1.51827533E9</v>
      </c>
      <c r="B1089" s="61">
        <v>0.0</v>
      </c>
      <c r="C1089" s="61">
        <v>2331.0</v>
      </c>
      <c r="D1089" s="57" t="s">
        <v>373</v>
      </c>
      <c r="E1089" s="62" t="s">
        <v>372</v>
      </c>
      <c r="F1089" s="58">
        <v>0.05076006471807182</v>
      </c>
    </row>
    <row r="1090">
      <c r="A1090" s="61">
        <v>1.51352824E9</v>
      </c>
      <c r="B1090" s="61">
        <v>0.0</v>
      </c>
      <c r="C1090" s="61">
        <v>4444.0</v>
      </c>
      <c r="D1090" s="57" t="s">
        <v>375</v>
      </c>
      <c r="E1090" s="62" t="s">
        <v>372</v>
      </c>
      <c r="F1090" s="58">
        <v>0.05076386590456605</v>
      </c>
    </row>
    <row r="1091">
      <c r="A1091" s="61">
        <v>1.518009895E9</v>
      </c>
      <c r="B1091" s="61">
        <v>1.0</v>
      </c>
      <c r="C1091" s="61">
        <v>3113.0</v>
      </c>
      <c r="D1091" s="57" t="s">
        <v>375</v>
      </c>
      <c r="E1091" s="62" t="s">
        <v>372</v>
      </c>
      <c r="F1091" s="58">
        <v>0.05080754913816299</v>
      </c>
    </row>
    <row r="1092">
      <c r="A1092" s="61">
        <v>1.512445305E9</v>
      </c>
      <c r="B1092" s="61">
        <v>1.0</v>
      </c>
      <c r="C1092" s="61">
        <v>1656.0</v>
      </c>
      <c r="D1092" s="57" t="s">
        <v>374</v>
      </c>
      <c r="E1092" s="62" t="s">
        <v>372</v>
      </c>
      <c r="F1092" s="58">
        <v>0.05088368910547947</v>
      </c>
    </row>
    <row r="1093">
      <c r="A1093" s="61">
        <v>1.513670106E9</v>
      </c>
      <c r="B1093" s="61">
        <v>1.0</v>
      </c>
      <c r="C1093" s="61">
        <v>2024.0</v>
      </c>
      <c r="D1093" s="57" t="s">
        <v>371</v>
      </c>
      <c r="E1093" s="62" t="s">
        <v>372</v>
      </c>
      <c r="F1093" s="58">
        <v>0.05094758553607259</v>
      </c>
    </row>
    <row r="1094">
      <c r="A1094" s="61">
        <v>1.515345238E9</v>
      </c>
      <c r="B1094" s="61">
        <v>1.0</v>
      </c>
      <c r="C1094" s="61">
        <v>1590.0</v>
      </c>
      <c r="D1094" s="57" t="s">
        <v>373</v>
      </c>
      <c r="E1094" s="62" t="s">
        <v>372</v>
      </c>
      <c r="F1094" s="58">
        <v>0.05096399246851491</v>
      </c>
    </row>
    <row r="1095">
      <c r="A1095" s="61">
        <v>1.512408926E9</v>
      </c>
      <c r="B1095" s="61">
        <v>1.0</v>
      </c>
      <c r="C1095" s="61">
        <v>545.0</v>
      </c>
      <c r="D1095" s="57" t="s">
        <v>371</v>
      </c>
      <c r="E1095" s="62" t="s">
        <v>372</v>
      </c>
      <c r="F1095" s="58">
        <v>0.051019673610096294</v>
      </c>
    </row>
    <row r="1096">
      <c r="A1096" s="61">
        <v>1.516549397E9</v>
      </c>
      <c r="B1096" s="61">
        <v>1.0</v>
      </c>
      <c r="C1096" s="61">
        <v>2840.0</v>
      </c>
      <c r="D1096" s="57" t="s">
        <v>375</v>
      </c>
      <c r="E1096" s="62" t="s">
        <v>372</v>
      </c>
      <c r="F1096" s="58">
        <v>0.05104391502602579</v>
      </c>
    </row>
    <row r="1097">
      <c r="A1097" s="61">
        <v>1.518132292E9</v>
      </c>
      <c r="B1097" s="61">
        <v>0.0</v>
      </c>
      <c r="C1097" s="61">
        <v>1049.0</v>
      </c>
      <c r="D1097" s="57" t="s">
        <v>374</v>
      </c>
      <c r="E1097" s="62" t="s">
        <v>372</v>
      </c>
      <c r="F1097" s="58">
        <v>0.051051486684567826</v>
      </c>
    </row>
    <row r="1098">
      <c r="A1098" s="61">
        <v>1.517600544E9</v>
      </c>
      <c r="B1098" s="61">
        <v>1.0</v>
      </c>
      <c r="C1098" s="61">
        <v>3969.0</v>
      </c>
      <c r="D1098" s="57" t="s">
        <v>374</v>
      </c>
      <c r="E1098" s="62" t="s">
        <v>372</v>
      </c>
      <c r="F1098" s="58">
        <v>0.05123133991949891</v>
      </c>
    </row>
    <row r="1099">
      <c r="A1099" s="61">
        <v>1.514517667E9</v>
      </c>
      <c r="B1099" s="61">
        <v>1.0</v>
      </c>
      <c r="C1099" s="61">
        <v>34.0</v>
      </c>
      <c r="D1099" s="57" t="s">
        <v>371</v>
      </c>
      <c r="E1099" s="62" t="s">
        <v>372</v>
      </c>
      <c r="F1099" s="58">
        <v>0.05123899260140741</v>
      </c>
    </row>
    <row r="1100">
      <c r="A1100" s="61">
        <v>1.515948137E9</v>
      </c>
      <c r="B1100" s="61">
        <v>1.0</v>
      </c>
      <c r="C1100" s="61">
        <v>98.0</v>
      </c>
      <c r="D1100" s="57" t="s">
        <v>373</v>
      </c>
      <c r="E1100" s="62" t="s">
        <v>372</v>
      </c>
      <c r="F1100" s="58">
        <v>0.05124892681094684</v>
      </c>
    </row>
    <row r="1101">
      <c r="A1101" s="61">
        <v>1.515749064E9</v>
      </c>
      <c r="B1101" s="61">
        <v>1.0</v>
      </c>
      <c r="C1101" s="61">
        <v>762.0</v>
      </c>
      <c r="D1101" s="57" t="s">
        <v>375</v>
      </c>
      <c r="E1101" s="62" t="s">
        <v>372</v>
      </c>
      <c r="F1101" s="58">
        <v>0.05129489286326738</v>
      </c>
    </row>
    <row r="1102">
      <c r="A1102" s="61">
        <v>1.514236878E9</v>
      </c>
      <c r="B1102" s="61">
        <v>1.0</v>
      </c>
      <c r="C1102" s="61">
        <v>718.0</v>
      </c>
      <c r="D1102" s="57" t="s">
        <v>375</v>
      </c>
      <c r="E1102" s="62" t="s">
        <v>372</v>
      </c>
      <c r="F1102" s="58">
        <v>0.05131511766756258</v>
      </c>
    </row>
    <row r="1103">
      <c r="A1103" s="61">
        <v>1.51477095E9</v>
      </c>
      <c r="B1103" s="61">
        <v>0.0</v>
      </c>
      <c r="C1103" s="61">
        <v>895.0</v>
      </c>
      <c r="D1103" s="57" t="s">
        <v>371</v>
      </c>
      <c r="E1103" s="62" t="s">
        <v>372</v>
      </c>
      <c r="F1103" s="58">
        <v>0.051374062826899825</v>
      </c>
    </row>
    <row r="1104">
      <c r="A1104" s="61">
        <v>1.516010432E9</v>
      </c>
      <c r="B1104" s="61">
        <v>0.0</v>
      </c>
      <c r="C1104" s="61">
        <v>1863.0</v>
      </c>
      <c r="D1104" s="57" t="s">
        <v>375</v>
      </c>
      <c r="E1104" s="62" t="s">
        <v>372</v>
      </c>
      <c r="F1104" s="58">
        <v>0.05137407687589457</v>
      </c>
    </row>
    <row r="1105">
      <c r="A1105" s="61">
        <v>1.51979492E9</v>
      </c>
      <c r="B1105" s="61">
        <v>0.0</v>
      </c>
      <c r="C1105" s="61">
        <v>1819.0</v>
      </c>
      <c r="D1105" s="57" t="s">
        <v>374</v>
      </c>
      <c r="E1105" s="62" t="s">
        <v>372</v>
      </c>
      <c r="F1105" s="58">
        <v>0.0514223988636624</v>
      </c>
    </row>
    <row r="1106">
      <c r="A1106" s="61">
        <v>1.519359218E9</v>
      </c>
      <c r="B1106" s="61">
        <v>1.0</v>
      </c>
      <c r="C1106" s="61">
        <v>3559.0</v>
      </c>
      <c r="D1106" s="57" t="s">
        <v>371</v>
      </c>
      <c r="E1106" s="62" t="s">
        <v>372</v>
      </c>
      <c r="F1106" s="58">
        <v>0.05145532296865929</v>
      </c>
    </row>
    <row r="1107">
      <c r="A1107" s="61">
        <v>1.519189603E9</v>
      </c>
      <c r="B1107" s="61">
        <v>1.0</v>
      </c>
      <c r="C1107" s="61">
        <v>2552.0</v>
      </c>
      <c r="D1107" s="57" t="s">
        <v>374</v>
      </c>
      <c r="E1107" s="62" t="s">
        <v>372</v>
      </c>
      <c r="F1107" s="58">
        <v>0.05146666825504698</v>
      </c>
    </row>
    <row r="1108">
      <c r="A1108" s="61">
        <v>1.519512138E9</v>
      </c>
      <c r="B1108" s="61">
        <v>1.0</v>
      </c>
      <c r="C1108" s="61">
        <v>1151.0</v>
      </c>
      <c r="D1108" s="57" t="s">
        <v>373</v>
      </c>
      <c r="E1108" s="62" t="s">
        <v>372</v>
      </c>
      <c r="F1108" s="58">
        <v>0.051483936917112616</v>
      </c>
    </row>
    <row r="1109">
      <c r="A1109" s="61">
        <v>1.512477786E9</v>
      </c>
      <c r="B1109" s="61">
        <v>1.0</v>
      </c>
      <c r="C1109" s="61">
        <v>927.0</v>
      </c>
      <c r="D1109" s="57" t="s">
        <v>371</v>
      </c>
      <c r="E1109" s="62" t="s">
        <v>372</v>
      </c>
      <c r="F1109" s="58">
        <v>0.05153165588939801</v>
      </c>
    </row>
    <row r="1110">
      <c r="A1110" s="61">
        <v>1.518848785E9</v>
      </c>
      <c r="B1110" s="61">
        <v>1.0</v>
      </c>
      <c r="C1110" s="61">
        <v>1544.0</v>
      </c>
      <c r="D1110" s="57" t="s">
        <v>371</v>
      </c>
      <c r="E1110" s="62" t="s">
        <v>372</v>
      </c>
      <c r="F1110" s="58">
        <v>0.05153409227122141</v>
      </c>
    </row>
    <row r="1111">
      <c r="A1111" s="61">
        <v>1.516084759E9</v>
      </c>
      <c r="B1111" s="61">
        <v>1.0</v>
      </c>
      <c r="C1111" s="61">
        <v>2478.0</v>
      </c>
      <c r="D1111" s="57" t="s">
        <v>374</v>
      </c>
      <c r="E1111" s="62" t="s">
        <v>372</v>
      </c>
      <c r="F1111" s="58">
        <v>0.051637708711055774</v>
      </c>
    </row>
    <row r="1112">
      <c r="A1112" s="61">
        <v>1.518045005E9</v>
      </c>
      <c r="B1112" s="61">
        <v>1.0</v>
      </c>
      <c r="C1112" s="61">
        <v>1932.0</v>
      </c>
      <c r="D1112" s="57" t="s">
        <v>375</v>
      </c>
      <c r="E1112" s="62" t="s">
        <v>372</v>
      </c>
      <c r="F1112" s="58">
        <v>0.0517376188500317</v>
      </c>
    </row>
    <row r="1113">
      <c r="A1113" s="61">
        <v>1.519328107E9</v>
      </c>
      <c r="B1113" s="61">
        <v>1.0</v>
      </c>
      <c r="C1113" s="61">
        <v>710.0</v>
      </c>
      <c r="D1113" s="57" t="s">
        <v>373</v>
      </c>
      <c r="E1113" s="62" t="s">
        <v>372</v>
      </c>
      <c r="F1113" s="58">
        <v>0.05180461452038698</v>
      </c>
    </row>
    <row r="1114">
      <c r="A1114" s="61">
        <v>1.518531128E9</v>
      </c>
      <c r="B1114" s="61">
        <v>1.0</v>
      </c>
      <c r="C1114" s="61">
        <v>835.0</v>
      </c>
      <c r="D1114" s="57" t="s">
        <v>371</v>
      </c>
      <c r="E1114" s="62" t="s">
        <v>372</v>
      </c>
      <c r="F1114" s="58">
        <v>0.05182143941052064</v>
      </c>
    </row>
    <row r="1115">
      <c r="A1115" s="61">
        <v>1.515679431E9</v>
      </c>
      <c r="B1115" s="61">
        <v>0.0</v>
      </c>
      <c r="C1115" s="61">
        <v>1689.0</v>
      </c>
      <c r="D1115" s="57" t="s">
        <v>371</v>
      </c>
      <c r="E1115" s="62" t="s">
        <v>372</v>
      </c>
      <c r="F1115" s="58">
        <v>0.05184918867157462</v>
      </c>
    </row>
    <row r="1116">
      <c r="A1116" s="61">
        <v>1.513464079E9</v>
      </c>
      <c r="B1116" s="61">
        <v>1.0</v>
      </c>
      <c r="C1116" s="61">
        <v>3735.0</v>
      </c>
      <c r="D1116" s="57" t="s">
        <v>374</v>
      </c>
      <c r="E1116" s="62" t="s">
        <v>372</v>
      </c>
      <c r="F1116" s="58">
        <v>0.05196732014912209</v>
      </c>
    </row>
    <row r="1117">
      <c r="A1117" s="61">
        <v>1.518938649E9</v>
      </c>
      <c r="B1117" s="61">
        <v>1.0</v>
      </c>
      <c r="C1117" s="61">
        <v>420.0</v>
      </c>
      <c r="D1117" s="57" t="s">
        <v>374</v>
      </c>
      <c r="E1117" s="62" t="s">
        <v>372</v>
      </c>
      <c r="F1117" s="58">
        <v>0.051972363385602405</v>
      </c>
    </row>
    <row r="1118">
      <c r="A1118" s="61">
        <v>1.513776834E9</v>
      </c>
      <c r="B1118" s="61">
        <v>1.0</v>
      </c>
      <c r="C1118" s="61">
        <v>2660.0</v>
      </c>
      <c r="D1118" s="57" t="s">
        <v>373</v>
      </c>
      <c r="E1118" s="62" t="s">
        <v>372</v>
      </c>
      <c r="F1118" s="58">
        <v>0.052029040816527705</v>
      </c>
    </row>
    <row r="1119">
      <c r="A1119" s="61">
        <v>1.51818731E9</v>
      </c>
      <c r="B1119" s="61">
        <v>0.0</v>
      </c>
      <c r="C1119" s="61">
        <v>2443.0</v>
      </c>
      <c r="D1119" s="57" t="s">
        <v>375</v>
      </c>
      <c r="E1119" s="62" t="s">
        <v>372</v>
      </c>
      <c r="F1119" s="58">
        <v>0.052096334954973234</v>
      </c>
    </row>
    <row r="1120">
      <c r="A1120" s="61">
        <v>1.511874169E9</v>
      </c>
      <c r="B1120" s="61">
        <v>1.0</v>
      </c>
      <c r="C1120" s="61">
        <v>298.0</v>
      </c>
      <c r="D1120" s="57" t="s">
        <v>373</v>
      </c>
      <c r="E1120" s="62" t="s">
        <v>372</v>
      </c>
      <c r="F1120" s="58">
        <v>0.052110042204356555</v>
      </c>
    </row>
    <row r="1121">
      <c r="A1121" s="61">
        <v>1.517226433E9</v>
      </c>
      <c r="B1121" s="61">
        <v>1.0</v>
      </c>
      <c r="C1121" s="61">
        <v>2463.0</v>
      </c>
      <c r="D1121" s="57" t="s">
        <v>374</v>
      </c>
      <c r="E1121" s="62" t="s">
        <v>372</v>
      </c>
      <c r="F1121" s="58">
        <v>0.05218430012573083</v>
      </c>
    </row>
    <row r="1122">
      <c r="A1122" s="61">
        <v>1.515541948E9</v>
      </c>
      <c r="B1122" s="61">
        <v>1.0</v>
      </c>
      <c r="C1122" s="61">
        <v>594.0</v>
      </c>
      <c r="D1122" s="57" t="s">
        <v>371</v>
      </c>
      <c r="E1122" s="62" t="s">
        <v>372</v>
      </c>
      <c r="F1122" s="58">
        <v>0.05219109816127043</v>
      </c>
    </row>
    <row r="1123">
      <c r="A1123" s="61">
        <v>1.51205982E9</v>
      </c>
      <c r="B1123" s="61">
        <v>0.0</v>
      </c>
      <c r="C1123" s="61">
        <v>3443.0</v>
      </c>
      <c r="D1123" s="57" t="s">
        <v>375</v>
      </c>
      <c r="E1123" s="62" t="s">
        <v>372</v>
      </c>
      <c r="F1123" s="58">
        <v>0.05240996103598772</v>
      </c>
    </row>
    <row r="1124">
      <c r="A1124" s="61">
        <v>1.517206123E9</v>
      </c>
      <c r="B1124" s="61">
        <v>1.0</v>
      </c>
      <c r="C1124" s="61">
        <v>1168.0</v>
      </c>
      <c r="D1124" s="57" t="s">
        <v>371</v>
      </c>
      <c r="E1124" s="62" t="s">
        <v>372</v>
      </c>
      <c r="F1124" s="58">
        <v>0.052415462758835796</v>
      </c>
    </row>
    <row r="1125">
      <c r="A1125" s="61">
        <v>1.51252044E9</v>
      </c>
      <c r="B1125" s="61">
        <v>0.0</v>
      </c>
      <c r="C1125" s="61">
        <v>743.0</v>
      </c>
      <c r="D1125" s="57" t="s">
        <v>371</v>
      </c>
      <c r="E1125" s="62" t="s">
        <v>372</v>
      </c>
      <c r="F1125" s="58">
        <v>0.05250600752403822</v>
      </c>
    </row>
    <row r="1126">
      <c r="A1126" s="61">
        <v>1.513229663E9</v>
      </c>
      <c r="B1126" s="61">
        <v>1.0</v>
      </c>
      <c r="C1126" s="61">
        <v>1282.0</v>
      </c>
      <c r="D1126" s="57" t="s">
        <v>373</v>
      </c>
      <c r="E1126" s="62" t="s">
        <v>372</v>
      </c>
      <c r="F1126" s="58">
        <v>0.05253534765832446</v>
      </c>
    </row>
    <row r="1127">
      <c r="A1127" s="61">
        <v>1.51440175E9</v>
      </c>
      <c r="B1127" s="61">
        <v>0.0</v>
      </c>
      <c r="C1127" s="61">
        <v>738.0</v>
      </c>
      <c r="D1127" s="57" t="s">
        <v>373</v>
      </c>
      <c r="E1127" s="62" t="s">
        <v>372</v>
      </c>
      <c r="F1127" s="58">
        <v>0.052563889029394795</v>
      </c>
    </row>
    <row r="1128">
      <c r="A1128" s="61">
        <v>1.514365952E9</v>
      </c>
      <c r="B1128" s="61">
        <v>0.0</v>
      </c>
      <c r="C1128" s="61">
        <v>927.0</v>
      </c>
      <c r="D1128" s="57" t="s">
        <v>374</v>
      </c>
      <c r="E1128" s="62" t="s">
        <v>372</v>
      </c>
      <c r="F1128" s="58">
        <v>0.052724855497594425</v>
      </c>
    </row>
    <row r="1129">
      <c r="A1129" s="61">
        <v>1.511317881E9</v>
      </c>
      <c r="B1129" s="61">
        <v>0.0</v>
      </c>
      <c r="C1129" s="61">
        <v>691.0</v>
      </c>
      <c r="D1129" s="57" t="s">
        <v>374</v>
      </c>
      <c r="E1129" s="62" t="s">
        <v>372</v>
      </c>
      <c r="F1129" s="58">
        <v>0.0528370838651574</v>
      </c>
    </row>
    <row r="1130">
      <c r="A1130" s="61">
        <v>1.518298791E9</v>
      </c>
      <c r="B1130" s="61">
        <v>0.0</v>
      </c>
      <c r="C1130" s="61">
        <v>1266.0</v>
      </c>
      <c r="D1130" s="57" t="s">
        <v>375</v>
      </c>
      <c r="E1130" s="62" t="s">
        <v>372</v>
      </c>
      <c r="F1130" s="58">
        <v>0.052848823371826725</v>
      </c>
    </row>
    <row r="1131">
      <c r="A1131" s="61">
        <v>1.516866191E9</v>
      </c>
      <c r="B1131" s="61">
        <v>0.0</v>
      </c>
      <c r="C1131" s="61">
        <v>687.0</v>
      </c>
      <c r="D1131" s="57" t="s">
        <v>371</v>
      </c>
      <c r="E1131" s="62" t="s">
        <v>372</v>
      </c>
      <c r="F1131" s="58">
        <v>0.05296520320611264</v>
      </c>
    </row>
    <row r="1132">
      <c r="A1132" s="61">
        <v>1.515943914E9</v>
      </c>
      <c r="B1132" s="61">
        <v>1.0</v>
      </c>
      <c r="C1132" s="61">
        <v>456.0</v>
      </c>
      <c r="D1132" s="57" t="s">
        <v>371</v>
      </c>
      <c r="E1132" s="62" t="s">
        <v>372</v>
      </c>
      <c r="F1132" s="58">
        <v>0.05296679112156888</v>
      </c>
    </row>
    <row r="1133">
      <c r="A1133" s="61">
        <v>1.517805236E9</v>
      </c>
      <c r="B1133" s="61">
        <v>1.0</v>
      </c>
      <c r="C1133" s="61">
        <v>3575.0</v>
      </c>
      <c r="D1133" s="57" t="s">
        <v>371</v>
      </c>
      <c r="E1133" s="62" t="s">
        <v>372</v>
      </c>
      <c r="F1133" s="58">
        <v>0.053064940967760155</v>
      </c>
    </row>
    <row r="1134">
      <c r="A1134" s="61">
        <v>1.511673388E9</v>
      </c>
      <c r="B1134" s="61">
        <v>1.0</v>
      </c>
      <c r="C1134" s="61">
        <v>294.0</v>
      </c>
      <c r="D1134" s="57" t="s">
        <v>371</v>
      </c>
      <c r="E1134" s="62" t="s">
        <v>372</v>
      </c>
      <c r="F1134" s="58">
        <v>0.05310616141391333</v>
      </c>
    </row>
    <row r="1135">
      <c r="A1135" s="61">
        <v>1.512112458E9</v>
      </c>
      <c r="B1135" s="61">
        <v>1.0</v>
      </c>
      <c r="C1135" s="61">
        <v>2218.0</v>
      </c>
      <c r="D1135" s="57" t="s">
        <v>371</v>
      </c>
      <c r="E1135" s="62" t="s">
        <v>372</v>
      </c>
      <c r="F1135" s="58">
        <v>0.05317138417407141</v>
      </c>
    </row>
    <row r="1136">
      <c r="A1136" s="61">
        <v>1.51784141E9</v>
      </c>
      <c r="B1136" s="61">
        <v>0.0</v>
      </c>
      <c r="C1136" s="61">
        <v>3417.0</v>
      </c>
      <c r="D1136" s="57" t="s">
        <v>375</v>
      </c>
      <c r="E1136" s="62" t="s">
        <v>372</v>
      </c>
      <c r="F1136" s="58">
        <v>0.05319795238614189</v>
      </c>
    </row>
    <row r="1137">
      <c r="A1137" s="61">
        <v>1.511714968E9</v>
      </c>
      <c r="B1137" s="61">
        <v>1.0</v>
      </c>
      <c r="C1137" s="61">
        <v>1365.0</v>
      </c>
      <c r="D1137" s="57" t="s">
        <v>371</v>
      </c>
      <c r="E1137" s="62" t="s">
        <v>372</v>
      </c>
      <c r="F1137" s="58">
        <v>0.05326886704264855</v>
      </c>
    </row>
    <row r="1138">
      <c r="A1138" s="61">
        <v>1.518038398E9</v>
      </c>
      <c r="B1138" s="61">
        <v>1.0</v>
      </c>
      <c r="C1138" s="61">
        <v>2755.0</v>
      </c>
      <c r="D1138" s="57" t="s">
        <v>371</v>
      </c>
      <c r="E1138" s="62" t="s">
        <v>372</v>
      </c>
      <c r="F1138" s="58">
        <v>0.05327376426977104</v>
      </c>
    </row>
    <row r="1139">
      <c r="A1139" s="61">
        <v>1.515956524E9</v>
      </c>
      <c r="B1139" s="61">
        <v>1.0</v>
      </c>
      <c r="C1139" s="61">
        <v>503.0</v>
      </c>
      <c r="D1139" s="57" t="s">
        <v>375</v>
      </c>
      <c r="E1139" s="62" t="s">
        <v>372</v>
      </c>
      <c r="F1139" s="58">
        <v>0.0532806111596732</v>
      </c>
    </row>
    <row r="1140">
      <c r="A1140" s="61">
        <v>1.51596208E9</v>
      </c>
      <c r="B1140" s="61">
        <v>0.0</v>
      </c>
      <c r="C1140" s="61">
        <v>4262.0</v>
      </c>
      <c r="D1140" s="57" t="s">
        <v>373</v>
      </c>
      <c r="E1140" s="62" t="s">
        <v>372</v>
      </c>
      <c r="F1140" s="58">
        <v>0.05332859877204088</v>
      </c>
    </row>
    <row r="1141">
      <c r="A1141" s="61">
        <v>1.5147609E9</v>
      </c>
      <c r="B1141" s="61">
        <v>0.0</v>
      </c>
      <c r="C1141" s="61">
        <v>2903.0</v>
      </c>
      <c r="D1141" s="57" t="s">
        <v>371</v>
      </c>
      <c r="E1141" s="62" t="s">
        <v>372</v>
      </c>
      <c r="F1141" s="58">
        <v>0.05336123251670455</v>
      </c>
    </row>
    <row r="1142">
      <c r="A1142" s="61">
        <v>1.511875409E9</v>
      </c>
      <c r="B1142" s="61">
        <v>1.0</v>
      </c>
      <c r="C1142" s="61">
        <v>1730.0</v>
      </c>
      <c r="D1142" s="57" t="s">
        <v>374</v>
      </c>
      <c r="E1142" s="62" t="s">
        <v>372</v>
      </c>
      <c r="F1142" s="58">
        <v>0.05345939563716329</v>
      </c>
    </row>
    <row r="1143">
      <c r="A1143" s="61">
        <v>1.513946204E9</v>
      </c>
      <c r="B1143" s="61">
        <v>1.0</v>
      </c>
      <c r="C1143" s="61">
        <v>6123.0</v>
      </c>
      <c r="D1143" s="57" t="s">
        <v>375</v>
      </c>
      <c r="E1143" s="62" t="s">
        <v>372</v>
      </c>
      <c r="F1143" s="58">
        <v>0.05347132082727524</v>
      </c>
    </row>
    <row r="1144">
      <c r="A1144" s="61">
        <v>1.519772658E9</v>
      </c>
      <c r="B1144" s="61">
        <v>1.0</v>
      </c>
      <c r="C1144" s="61">
        <v>937.0</v>
      </c>
      <c r="D1144" s="57" t="s">
        <v>371</v>
      </c>
      <c r="E1144" s="62" t="s">
        <v>372</v>
      </c>
      <c r="F1144" s="58">
        <v>0.05347988397808068</v>
      </c>
    </row>
    <row r="1145">
      <c r="A1145" s="61">
        <v>1.517361009E9</v>
      </c>
      <c r="B1145" s="61">
        <v>1.0</v>
      </c>
      <c r="C1145" s="61">
        <v>1066.0</v>
      </c>
      <c r="D1145" s="57" t="s">
        <v>371</v>
      </c>
      <c r="E1145" s="62" t="s">
        <v>372</v>
      </c>
      <c r="F1145" s="58">
        <v>0.053501606471212604</v>
      </c>
    </row>
    <row r="1146">
      <c r="A1146" s="61">
        <v>1.512164878E9</v>
      </c>
      <c r="B1146" s="61">
        <v>1.0</v>
      </c>
      <c r="C1146" s="61">
        <v>3736.0</v>
      </c>
      <c r="D1146" s="57" t="s">
        <v>374</v>
      </c>
      <c r="E1146" s="62" t="s">
        <v>372</v>
      </c>
      <c r="F1146" s="58">
        <v>0.053550526560153355</v>
      </c>
    </row>
    <row r="1147">
      <c r="A1147" s="61">
        <v>1.512916731E9</v>
      </c>
      <c r="B1147" s="61">
        <v>0.0</v>
      </c>
      <c r="C1147" s="61">
        <v>3293.0</v>
      </c>
      <c r="D1147" s="57" t="s">
        <v>371</v>
      </c>
      <c r="E1147" s="62" t="s">
        <v>372</v>
      </c>
      <c r="F1147" s="58">
        <v>0.053654430689685007</v>
      </c>
    </row>
    <row r="1148">
      <c r="A1148" s="61">
        <v>1.513426091E9</v>
      </c>
      <c r="B1148" s="61">
        <v>0.0</v>
      </c>
      <c r="C1148" s="61">
        <v>3389.0</v>
      </c>
      <c r="D1148" s="57" t="s">
        <v>373</v>
      </c>
      <c r="E1148" s="62" t="s">
        <v>372</v>
      </c>
      <c r="F1148" s="58">
        <v>0.05370552877352308</v>
      </c>
    </row>
    <row r="1149">
      <c r="A1149" s="61">
        <v>1.514628757E9</v>
      </c>
      <c r="B1149" s="61">
        <v>1.0</v>
      </c>
      <c r="C1149" s="61">
        <v>448.0</v>
      </c>
      <c r="D1149" s="57" t="s">
        <v>375</v>
      </c>
      <c r="E1149" s="62" t="s">
        <v>372</v>
      </c>
      <c r="F1149" s="58">
        <v>0.053751732031859456</v>
      </c>
    </row>
    <row r="1150">
      <c r="A1150" s="61">
        <v>1.519445029E9</v>
      </c>
      <c r="B1150" s="61">
        <v>1.0</v>
      </c>
      <c r="C1150" s="61">
        <v>254.0</v>
      </c>
      <c r="D1150" s="57" t="s">
        <v>375</v>
      </c>
      <c r="E1150" s="62" t="s">
        <v>372</v>
      </c>
      <c r="F1150" s="58">
        <v>0.05379479334084847</v>
      </c>
    </row>
    <row r="1151">
      <c r="A1151" s="61">
        <v>1.519499227E9</v>
      </c>
      <c r="B1151" s="61">
        <v>1.0</v>
      </c>
      <c r="C1151" s="61">
        <v>4227.0</v>
      </c>
      <c r="D1151" s="57" t="s">
        <v>371</v>
      </c>
      <c r="E1151" s="62" t="s">
        <v>372</v>
      </c>
      <c r="F1151" s="58">
        <v>0.05380368459860152</v>
      </c>
    </row>
    <row r="1152">
      <c r="A1152" s="61">
        <v>1.517859333E9</v>
      </c>
      <c r="B1152" s="61">
        <v>1.0</v>
      </c>
      <c r="C1152" s="61">
        <v>3321.0</v>
      </c>
      <c r="D1152" s="57" t="s">
        <v>374</v>
      </c>
      <c r="E1152" s="62" t="s">
        <v>372</v>
      </c>
      <c r="F1152" s="58">
        <v>0.0539189115825931</v>
      </c>
    </row>
    <row r="1153">
      <c r="A1153" s="61">
        <v>1.518132306E9</v>
      </c>
      <c r="B1153" s="61">
        <v>1.0</v>
      </c>
      <c r="C1153" s="61">
        <v>808.0</v>
      </c>
      <c r="D1153" s="57" t="s">
        <v>374</v>
      </c>
      <c r="E1153" s="62" t="s">
        <v>372</v>
      </c>
      <c r="F1153" s="58">
        <v>0.05398620572103863</v>
      </c>
    </row>
    <row r="1154">
      <c r="A1154" s="61">
        <v>1.511437496E9</v>
      </c>
      <c r="B1154" s="61">
        <v>1.0</v>
      </c>
      <c r="C1154" s="61">
        <v>2770.0</v>
      </c>
      <c r="D1154" s="57" t="s">
        <v>373</v>
      </c>
      <c r="E1154" s="62" t="s">
        <v>372</v>
      </c>
      <c r="F1154" s="58">
        <v>0.05405380795293924</v>
      </c>
    </row>
    <row r="1155">
      <c r="A1155" s="61">
        <v>1.511972435E9</v>
      </c>
      <c r="B1155" s="61">
        <v>1.0</v>
      </c>
      <c r="C1155" s="61">
        <v>2554.0</v>
      </c>
      <c r="D1155" s="57" t="s">
        <v>375</v>
      </c>
      <c r="E1155" s="62" t="s">
        <v>372</v>
      </c>
      <c r="F1155" s="58">
        <v>0.05405885118941944</v>
      </c>
    </row>
    <row r="1156">
      <c r="A1156" s="61">
        <v>1.51181036E9</v>
      </c>
      <c r="B1156" s="61">
        <v>0.0</v>
      </c>
      <c r="C1156" s="61">
        <v>571.0</v>
      </c>
      <c r="D1156" s="57" t="s">
        <v>374</v>
      </c>
      <c r="E1156" s="62" t="s">
        <v>372</v>
      </c>
      <c r="F1156" s="58">
        <v>0.0541338292923389</v>
      </c>
    </row>
    <row r="1157">
      <c r="A1157" s="61">
        <v>1.51687723E9</v>
      </c>
      <c r="B1157" s="61">
        <v>0.0</v>
      </c>
      <c r="C1157" s="61">
        <v>1261.0</v>
      </c>
      <c r="D1157" s="57" t="s">
        <v>371</v>
      </c>
      <c r="E1157" s="62" t="s">
        <v>372</v>
      </c>
      <c r="F1157" s="58">
        <v>0.054182542565587855</v>
      </c>
    </row>
    <row r="1158">
      <c r="A1158" s="61">
        <v>1.518742055E9</v>
      </c>
      <c r="B1158" s="61">
        <v>1.0</v>
      </c>
      <c r="C1158" s="61">
        <v>2193.0</v>
      </c>
      <c r="D1158" s="57" t="s">
        <v>373</v>
      </c>
      <c r="E1158" s="62" t="s">
        <v>372</v>
      </c>
      <c r="F1158" s="58">
        <v>0.054209969259655266</v>
      </c>
    </row>
    <row r="1159">
      <c r="A1159" s="61">
        <v>1.513810247E9</v>
      </c>
      <c r="B1159" s="61">
        <v>1.0</v>
      </c>
      <c r="C1159" s="61">
        <v>538.0</v>
      </c>
      <c r="D1159" s="57" t="s">
        <v>375</v>
      </c>
      <c r="E1159" s="62" t="s">
        <v>372</v>
      </c>
      <c r="F1159" s="58">
        <v>0.05421293324547727</v>
      </c>
    </row>
    <row r="1160">
      <c r="A1160" s="61">
        <v>1.514733875E9</v>
      </c>
      <c r="B1160" s="61">
        <v>1.0</v>
      </c>
      <c r="C1160" s="61">
        <v>2505.0</v>
      </c>
      <c r="D1160" s="57" t="s">
        <v>371</v>
      </c>
      <c r="E1160" s="62" t="s">
        <v>372</v>
      </c>
      <c r="F1160" s="58">
        <v>0.05425319699034592</v>
      </c>
    </row>
    <row r="1161">
      <c r="A1161" s="61">
        <v>1.514330697E9</v>
      </c>
      <c r="B1161" s="61">
        <v>1.0</v>
      </c>
      <c r="C1161" s="61">
        <v>2152.0</v>
      </c>
      <c r="D1161" s="57" t="s">
        <v>371</v>
      </c>
      <c r="E1161" s="62" t="s">
        <v>372</v>
      </c>
      <c r="F1161" s="58">
        <v>0.05426909726188822</v>
      </c>
    </row>
    <row r="1162">
      <c r="A1162" s="61">
        <v>1.513241775E9</v>
      </c>
      <c r="B1162" s="61">
        <v>1.0</v>
      </c>
      <c r="C1162" s="61">
        <v>3623.0</v>
      </c>
      <c r="D1162" s="57" t="s">
        <v>371</v>
      </c>
      <c r="E1162" s="62" t="s">
        <v>372</v>
      </c>
      <c r="F1162" s="58">
        <v>0.05428741283504357</v>
      </c>
    </row>
    <row r="1163">
      <c r="A1163" s="61">
        <v>1.514639395E9</v>
      </c>
      <c r="B1163" s="61">
        <v>1.0</v>
      </c>
      <c r="C1163" s="61">
        <v>4522.0</v>
      </c>
      <c r="D1163" s="57" t="s">
        <v>371</v>
      </c>
      <c r="E1163" s="62" t="s">
        <v>372</v>
      </c>
      <c r="F1163" s="58">
        <v>0.054301100182645334</v>
      </c>
    </row>
    <row r="1164">
      <c r="A1164" s="61">
        <v>1.514037697E9</v>
      </c>
      <c r="B1164" s="61">
        <v>1.0</v>
      </c>
      <c r="C1164" s="61">
        <v>1227.0</v>
      </c>
      <c r="D1164" s="57" t="s">
        <v>371</v>
      </c>
      <c r="E1164" s="62" t="s">
        <v>372</v>
      </c>
      <c r="F1164" s="58">
        <v>0.05431251498794021</v>
      </c>
    </row>
    <row r="1165">
      <c r="A1165" s="61">
        <v>1.519485258E9</v>
      </c>
      <c r="B1165" s="61">
        <v>1.0</v>
      </c>
      <c r="C1165" s="61">
        <v>3524.0</v>
      </c>
      <c r="D1165" s="57" t="s">
        <v>371</v>
      </c>
      <c r="E1165" s="62" t="s">
        <v>372</v>
      </c>
      <c r="F1165" s="58">
        <v>0.05442174197354188</v>
      </c>
    </row>
    <row r="1166">
      <c r="A1166" s="61">
        <v>1.517738775E9</v>
      </c>
      <c r="B1166" s="61">
        <v>1.0</v>
      </c>
      <c r="C1166" s="61">
        <v>3136.0</v>
      </c>
      <c r="D1166" s="57" t="s">
        <v>371</v>
      </c>
      <c r="E1166" s="62" t="s">
        <v>372</v>
      </c>
      <c r="F1166" s="58">
        <v>0.05446465393952138</v>
      </c>
    </row>
    <row r="1167">
      <c r="A1167" s="61">
        <v>1.515622058E9</v>
      </c>
      <c r="B1167" s="61">
        <v>1.0</v>
      </c>
      <c r="C1167" s="61">
        <v>2165.0</v>
      </c>
      <c r="D1167" s="57" t="s">
        <v>371</v>
      </c>
      <c r="E1167" s="62" t="s">
        <v>372</v>
      </c>
      <c r="F1167" s="58">
        <v>0.0545143489912181</v>
      </c>
    </row>
    <row r="1168">
      <c r="A1168" s="61">
        <v>1.519715468E9</v>
      </c>
      <c r="B1168" s="61">
        <v>1.0</v>
      </c>
      <c r="C1168" s="61">
        <v>954.0</v>
      </c>
      <c r="D1168" s="57" t="s">
        <v>374</v>
      </c>
      <c r="E1168" s="62" t="s">
        <v>372</v>
      </c>
      <c r="F1168" s="58">
        <v>0.05455574909326577</v>
      </c>
    </row>
    <row r="1169">
      <c r="A1169" s="61">
        <v>1.518597521E9</v>
      </c>
      <c r="B1169" s="61">
        <v>0.0</v>
      </c>
      <c r="C1169" s="61">
        <v>4484.0</v>
      </c>
      <c r="D1169" s="57" t="s">
        <v>373</v>
      </c>
      <c r="E1169" s="62" t="s">
        <v>372</v>
      </c>
      <c r="F1169" s="58">
        <v>0.05456939697648333</v>
      </c>
    </row>
    <row r="1170">
      <c r="A1170" s="61">
        <v>1.511574E9</v>
      </c>
      <c r="B1170" s="61">
        <v>0.0</v>
      </c>
      <c r="C1170" s="61">
        <v>2562.0</v>
      </c>
      <c r="D1170" s="57" t="s">
        <v>374</v>
      </c>
      <c r="E1170" s="62" t="s">
        <v>372</v>
      </c>
      <c r="F1170" s="58">
        <v>0.05468489462901227</v>
      </c>
    </row>
    <row r="1171">
      <c r="A1171" s="61">
        <v>1.519907317E9</v>
      </c>
      <c r="B1171" s="61">
        <v>1.0</v>
      </c>
      <c r="C1171" s="61">
        <v>348.0</v>
      </c>
      <c r="D1171" s="57" t="s">
        <v>371</v>
      </c>
      <c r="E1171" s="62" t="s">
        <v>372</v>
      </c>
      <c r="F1171" s="58">
        <v>0.054816780379872254</v>
      </c>
    </row>
    <row r="1172">
      <c r="A1172" s="61">
        <v>1.51464655E9</v>
      </c>
      <c r="B1172" s="61">
        <v>0.0</v>
      </c>
      <c r="C1172" s="61">
        <v>1310.0</v>
      </c>
      <c r="D1172" s="57" t="s">
        <v>371</v>
      </c>
      <c r="E1172" s="62" t="s">
        <v>372</v>
      </c>
      <c r="F1172" s="58">
        <v>0.05484074602622924</v>
      </c>
    </row>
    <row r="1173">
      <c r="A1173" s="61">
        <v>1.517720092E9</v>
      </c>
      <c r="B1173" s="61">
        <v>0.0</v>
      </c>
      <c r="C1173" s="61">
        <v>2653.0</v>
      </c>
      <c r="D1173" s="57" t="s">
        <v>373</v>
      </c>
      <c r="E1173" s="62" t="s">
        <v>372</v>
      </c>
      <c r="F1173" s="58">
        <v>0.05490962637337271</v>
      </c>
    </row>
    <row r="1174">
      <c r="A1174" s="61">
        <v>1.513250188E9</v>
      </c>
      <c r="B1174" s="61">
        <v>1.0</v>
      </c>
      <c r="C1174" s="61">
        <v>4927.0</v>
      </c>
      <c r="D1174" s="57" t="s">
        <v>371</v>
      </c>
      <c r="E1174" s="62" t="s">
        <v>372</v>
      </c>
      <c r="F1174" s="58">
        <v>0.0549750375019985</v>
      </c>
    </row>
    <row r="1175">
      <c r="A1175" s="61">
        <v>1.518346533E9</v>
      </c>
      <c r="B1175" s="61">
        <v>1.0</v>
      </c>
      <c r="C1175" s="61">
        <v>1758.0</v>
      </c>
      <c r="D1175" s="57" t="s">
        <v>374</v>
      </c>
      <c r="E1175" s="62" t="s">
        <v>372</v>
      </c>
      <c r="F1175" s="58">
        <v>0.055035760698253555</v>
      </c>
    </row>
    <row r="1176">
      <c r="A1176" s="61">
        <v>1.513566728E9</v>
      </c>
      <c r="B1176" s="61">
        <v>1.0</v>
      </c>
      <c r="C1176" s="61">
        <v>1910.0</v>
      </c>
      <c r="D1176" s="57" t="s">
        <v>371</v>
      </c>
      <c r="E1176" s="62" t="s">
        <v>372</v>
      </c>
      <c r="F1176" s="58">
        <v>0.055118856300951924</v>
      </c>
    </row>
    <row r="1177">
      <c r="A1177" s="61">
        <v>1.512459173E9</v>
      </c>
      <c r="B1177" s="61">
        <v>1.0</v>
      </c>
      <c r="C1177" s="61">
        <v>4041.0</v>
      </c>
      <c r="D1177" s="57" t="s">
        <v>374</v>
      </c>
      <c r="E1177" s="62" t="s">
        <v>372</v>
      </c>
      <c r="F1177" s="58">
        <v>0.05513993527532546</v>
      </c>
    </row>
    <row r="1178">
      <c r="A1178" s="61">
        <v>1.518268296E9</v>
      </c>
      <c r="B1178" s="61">
        <v>1.0</v>
      </c>
      <c r="C1178" s="61">
        <v>4423.0</v>
      </c>
      <c r="D1178" s="57" t="s">
        <v>374</v>
      </c>
      <c r="E1178" s="62" t="s">
        <v>372</v>
      </c>
      <c r="F1178" s="58">
        <v>0.05526269611706558</v>
      </c>
    </row>
    <row r="1179">
      <c r="A1179" s="61">
        <v>1.517469664E9</v>
      </c>
      <c r="B1179" s="61">
        <v>1.0</v>
      </c>
      <c r="C1179" s="61">
        <v>836.0</v>
      </c>
      <c r="D1179" s="57" t="s">
        <v>371</v>
      </c>
      <c r="E1179" s="62" t="s">
        <v>372</v>
      </c>
      <c r="F1179" s="58">
        <v>0.055274975007368776</v>
      </c>
    </row>
    <row r="1180">
      <c r="A1180" s="61">
        <v>1.516932867E9</v>
      </c>
      <c r="B1180" s="61">
        <v>1.0</v>
      </c>
      <c r="C1180" s="61">
        <v>480.0</v>
      </c>
      <c r="D1180" s="57" t="s">
        <v>371</v>
      </c>
      <c r="E1180" s="62" t="s">
        <v>372</v>
      </c>
      <c r="F1180" s="58">
        <v>0.055277981593490066</v>
      </c>
    </row>
    <row r="1181">
      <c r="A1181" s="61">
        <v>1.518163055E9</v>
      </c>
      <c r="B1181" s="61">
        <v>1.0</v>
      </c>
      <c r="C1181" s="61">
        <v>108.0</v>
      </c>
      <c r="D1181" s="57" t="s">
        <v>371</v>
      </c>
      <c r="E1181" s="62" t="s">
        <v>372</v>
      </c>
      <c r="F1181" s="58">
        <v>0.05533586309884664</v>
      </c>
    </row>
    <row r="1182">
      <c r="A1182" s="61">
        <v>1.518650288E9</v>
      </c>
      <c r="B1182" s="61">
        <v>1.0</v>
      </c>
      <c r="C1182" s="61">
        <v>1709.0</v>
      </c>
      <c r="D1182" s="57" t="s">
        <v>374</v>
      </c>
      <c r="E1182" s="62" t="s">
        <v>372</v>
      </c>
      <c r="F1182" s="58">
        <v>0.055342787764488865</v>
      </c>
    </row>
    <row r="1183">
      <c r="A1183" s="61">
        <v>1.511928586E9</v>
      </c>
      <c r="B1183" s="61">
        <v>1.0</v>
      </c>
      <c r="C1183" s="61">
        <v>3512.0</v>
      </c>
      <c r="D1183" s="57" t="s">
        <v>371</v>
      </c>
      <c r="E1183" s="62" t="s">
        <v>372</v>
      </c>
      <c r="F1183" s="58">
        <v>0.055345275731935595</v>
      </c>
    </row>
    <row r="1184">
      <c r="A1184" s="61">
        <v>1.5145801E9</v>
      </c>
      <c r="B1184" s="61">
        <v>0.0</v>
      </c>
      <c r="C1184" s="61">
        <v>1138.0</v>
      </c>
      <c r="D1184" s="57" t="s">
        <v>374</v>
      </c>
      <c r="E1184" s="62" t="s">
        <v>372</v>
      </c>
      <c r="F1184" s="58">
        <v>0.05542261510914914</v>
      </c>
    </row>
    <row r="1185">
      <c r="A1185" s="61">
        <v>1.514291374E9</v>
      </c>
      <c r="B1185" s="61">
        <v>1.0</v>
      </c>
      <c r="C1185" s="61">
        <v>5001.0</v>
      </c>
      <c r="D1185" s="57" t="s">
        <v>375</v>
      </c>
      <c r="E1185" s="62" t="s">
        <v>372</v>
      </c>
      <c r="F1185" s="58">
        <v>0.05550999204191032</v>
      </c>
    </row>
    <row r="1186">
      <c r="A1186" s="61">
        <v>1.512349702E9</v>
      </c>
      <c r="B1186" s="61">
        <v>0.0</v>
      </c>
      <c r="C1186" s="61">
        <v>2591.0</v>
      </c>
      <c r="D1186" s="57" t="s">
        <v>374</v>
      </c>
      <c r="E1186" s="62" t="s">
        <v>372</v>
      </c>
      <c r="F1186" s="58">
        <v>0.055526365864731475</v>
      </c>
    </row>
    <row r="1187">
      <c r="A1187" s="61">
        <v>1.516401295E9</v>
      </c>
      <c r="B1187" s="61">
        <v>1.0</v>
      </c>
      <c r="C1187" s="61">
        <v>1370.0</v>
      </c>
      <c r="D1187" s="57" t="s">
        <v>371</v>
      </c>
      <c r="E1187" s="62" t="s">
        <v>372</v>
      </c>
      <c r="F1187" s="58">
        <v>0.05555411808356159</v>
      </c>
    </row>
    <row r="1188">
      <c r="A1188" s="61">
        <v>1.515197992E9</v>
      </c>
      <c r="B1188" s="61">
        <v>0.0</v>
      </c>
      <c r="C1188" s="61">
        <v>502.0</v>
      </c>
      <c r="D1188" s="57" t="s">
        <v>371</v>
      </c>
      <c r="E1188" s="62" t="s">
        <v>372</v>
      </c>
      <c r="F1188" s="58">
        <v>0.05556484144534124</v>
      </c>
    </row>
    <row r="1189">
      <c r="A1189" s="61">
        <v>1.513337275E9</v>
      </c>
      <c r="B1189" s="61">
        <v>1.0</v>
      </c>
      <c r="C1189" s="61">
        <v>2328.0</v>
      </c>
      <c r="D1189" s="57" t="s">
        <v>373</v>
      </c>
      <c r="E1189" s="62" t="s">
        <v>372</v>
      </c>
      <c r="F1189" s="58">
        <v>0.05562084811168533</v>
      </c>
    </row>
    <row r="1190">
      <c r="A1190" s="61">
        <v>1.515184992E9</v>
      </c>
      <c r="B1190" s="61">
        <v>0.0</v>
      </c>
      <c r="C1190" s="61">
        <v>1113.0</v>
      </c>
      <c r="D1190" s="57" t="s">
        <v>371</v>
      </c>
      <c r="E1190" s="62" t="s">
        <v>372</v>
      </c>
      <c r="F1190" s="58">
        <v>0.05563758440451838</v>
      </c>
    </row>
    <row r="1191">
      <c r="A1191" s="61">
        <v>1.512931593E9</v>
      </c>
      <c r="B1191" s="61">
        <v>1.0</v>
      </c>
      <c r="C1191" s="61">
        <v>3146.0</v>
      </c>
      <c r="D1191" s="57" t="s">
        <v>375</v>
      </c>
      <c r="E1191" s="62" t="s">
        <v>372</v>
      </c>
      <c r="F1191" s="58">
        <v>0.05565266118615675</v>
      </c>
    </row>
    <row r="1192">
      <c r="A1192" s="61">
        <v>1.512097276E9</v>
      </c>
      <c r="B1192" s="61">
        <v>1.0</v>
      </c>
      <c r="C1192" s="61">
        <v>880.0</v>
      </c>
      <c r="D1192" s="57" t="s">
        <v>375</v>
      </c>
      <c r="E1192" s="62" t="s">
        <v>372</v>
      </c>
      <c r="F1192" s="58">
        <v>0.05569425814030504</v>
      </c>
    </row>
    <row r="1193">
      <c r="A1193" s="61">
        <v>1.517400319E9</v>
      </c>
      <c r="B1193" s="61">
        <v>1.0</v>
      </c>
      <c r="C1193" s="61">
        <v>314.0</v>
      </c>
      <c r="D1193" s="57" t="s">
        <v>371</v>
      </c>
      <c r="E1193" s="62" t="s">
        <v>372</v>
      </c>
      <c r="F1193" s="58">
        <v>0.05574521383828768</v>
      </c>
    </row>
    <row r="1194">
      <c r="A1194" s="61">
        <v>1.511259324E9</v>
      </c>
      <c r="B1194" s="61">
        <v>1.0</v>
      </c>
      <c r="C1194" s="61">
        <v>685.0</v>
      </c>
      <c r="D1194" s="57" t="s">
        <v>374</v>
      </c>
      <c r="E1194" s="62" t="s">
        <v>372</v>
      </c>
      <c r="F1194" s="58">
        <v>0.05577982564187167</v>
      </c>
    </row>
    <row r="1195">
      <c r="A1195" s="61">
        <v>1.511281185E9</v>
      </c>
      <c r="B1195" s="61">
        <v>1.0</v>
      </c>
      <c r="C1195" s="61">
        <v>2232.0</v>
      </c>
      <c r="D1195" s="57" t="s">
        <v>371</v>
      </c>
      <c r="E1195" s="62" t="s">
        <v>372</v>
      </c>
      <c r="F1195" s="58">
        <v>0.055800904616245206</v>
      </c>
    </row>
    <row r="1196">
      <c r="A1196" s="61">
        <v>1.515885312E9</v>
      </c>
      <c r="B1196" s="61">
        <v>0.0</v>
      </c>
      <c r="C1196" s="61">
        <v>4994.0</v>
      </c>
      <c r="D1196" s="57" t="s">
        <v>371</v>
      </c>
      <c r="E1196" s="62" t="s">
        <v>372</v>
      </c>
      <c r="F1196" s="58">
        <v>0.05586146241772649</v>
      </c>
    </row>
    <row r="1197">
      <c r="A1197" s="61">
        <v>1.517837833E9</v>
      </c>
      <c r="B1197" s="61">
        <v>1.0</v>
      </c>
      <c r="C1197" s="61">
        <v>3046.0</v>
      </c>
      <c r="D1197" s="57" t="s">
        <v>374</v>
      </c>
      <c r="E1197" s="62" t="s">
        <v>372</v>
      </c>
      <c r="F1197" s="58">
        <v>0.05586759379706374</v>
      </c>
    </row>
    <row r="1198">
      <c r="A1198" s="61">
        <v>1.515262711E9</v>
      </c>
      <c r="B1198" s="61">
        <v>0.0</v>
      </c>
      <c r="C1198" s="61">
        <v>881.0</v>
      </c>
      <c r="D1198" s="57" t="s">
        <v>373</v>
      </c>
      <c r="E1198" s="62" t="s">
        <v>372</v>
      </c>
      <c r="F1198" s="58">
        <v>0.055896919030188785</v>
      </c>
    </row>
    <row r="1199">
      <c r="A1199" s="61">
        <v>1.511727473E9</v>
      </c>
      <c r="B1199" s="61">
        <v>1.0</v>
      </c>
      <c r="C1199" s="61">
        <v>2996.0</v>
      </c>
      <c r="D1199" s="57" t="s">
        <v>375</v>
      </c>
      <c r="E1199" s="62" t="s">
        <v>372</v>
      </c>
      <c r="F1199" s="58">
        <v>0.056039766814698355</v>
      </c>
    </row>
    <row r="1200">
      <c r="A1200" s="61">
        <v>1.512084882E9</v>
      </c>
      <c r="B1200" s="61">
        <v>0.0</v>
      </c>
      <c r="C1200" s="61">
        <v>7179.0</v>
      </c>
      <c r="D1200" s="57" t="s">
        <v>371</v>
      </c>
      <c r="E1200" s="62" t="s">
        <v>372</v>
      </c>
      <c r="F1200" s="58">
        <v>0.056061072279744883</v>
      </c>
    </row>
    <row r="1201">
      <c r="A1201" s="61">
        <v>1.513445336E9</v>
      </c>
      <c r="B1201" s="61">
        <v>1.0</v>
      </c>
      <c r="C1201" s="61">
        <v>1774.0</v>
      </c>
      <c r="D1201" s="57" t="s">
        <v>375</v>
      </c>
      <c r="E1201" s="62" t="s">
        <v>372</v>
      </c>
      <c r="F1201" s="58">
        <v>0.05609263995199265</v>
      </c>
    </row>
    <row r="1202">
      <c r="A1202" s="61">
        <v>1.517301927E9</v>
      </c>
      <c r="B1202" s="61">
        <v>1.0</v>
      </c>
      <c r="C1202" s="61">
        <v>1700.0</v>
      </c>
      <c r="D1202" s="57" t="s">
        <v>373</v>
      </c>
      <c r="E1202" s="62" t="s">
        <v>372</v>
      </c>
      <c r="F1202" s="58">
        <v>0.056115906782014724</v>
      </c>
    </row>
    <row r="1203">
      <c r="A1203" s="61">
        <v>1.516755267E9</v>
      </c>
      <c r="B1203" s="61">
        <v>1.0</v>
      </c>
      <c r="C1203" s="61">
        <v>4100.0</v>
      </c>
      <c r="D1203" s="57" t="s">
        <v>371</v>
      </c>
      <c r="E1203" s="62" t="s">
        <v>372</v>
      </c>
      <c r="F1203" s="58">
        <v>0.05613969185483536</v>
      </c>
    </row>
    <row r="1204">
      <c r="A1204" s="61">
        <v>1.515512721E9</v>
      </c>
      <c r="B1204" s="61">
        <v>0.0</v>
      </c>
      <c r="C1204" s="61">
        <v>381.0</v>
      </c>
      <c r="D1204" s="57" t="s">
        <v>374</v>
      </c>
      <c r="E1204" s="62" t="s">
        <v>372</v>
      </c>
      <c r="F1204" s="58">
        <v>0.05619335035740303</v>
      </c>
    </row>
    <row r="1205">
      <c r="A1205" s="61">
        <v>1.519334764E9</v>
      </c>
      <c r="B1205" s="61">
        <v>1.0</v>
      </c>
      <c r="C1205" s="61">
        <v>559.0</v>
      </c>
      <c r="D1205" s="57" t="s">
        <v>375</v>
      </c>
      <c r="E1205" s="62" t="s">
        <v>372</v>
      </c>
      <c r="F1205" s="58">
        <v>0.05619922037764913</v>
      </c>
    </row>
    <row r="1206">
      <c r="A1206" s="61">
        <v>1.516384578E9</v>
      </c>
      <c r="B1206" s="61">
        <v>1.0</v>
      </c>
      <c r="C1206" s="61">
        <v>2538.0</v>
      </c>
      <c r="D1206" s="57" t="s">
        <v>374</v>
      </c>
      <c r="E1206" s="62" t="s">
        <v>372</v>
      </c>
      <c r="F1206" s="58">
        <v>0.056283747862229894</v>
      </c>
    </row>
    <row r="1207">
      <c r="A1207" s="61">
        <v>1.515559931E9</v>
      </c>
      <c r="B1207" s="61">
        <v>0.0</v>
      </c>
      <c r="C1207" s="61">
        <v>3364.0</v>
      </c>
      <c r="D1207" s="57" t="s">
        <v>373</v>
      </c>
      <c r="E1207" s="62" t="s">
        <v>372</v>
      </c>
      <c r="F1207" s="58">
        <v>0.056293175396480155</v>
      </c>
    </row>
    <row r="1208">
      <c r="A1208" s="61">
        <v>1.51974365E9</v>
      </c>
      <c r="B1208" s="61">
        <v>0.0</v>
      </c>
      <c r="C1208" s="61">
        <v>3209.0</v>
      </c>
      <c r="D1208" s="57" t="s">
        <v>375</v>
      </c>
      <c r="E1208" s="62" t="s">
        <v>372</v>
      </c>
      <c r="F1208" s="58">
        <v>0.05632777827779023</v>
      </c>
    </row>
    <row r="1209">
      <c r="A1209" s="61">
        <v>1.514763443E9</v>
      </c>
      <c r="B1209" s="61">
        <v>1.0</v>
      </c>
      <c r="C1209" s="61">
        <v>1608.0</v>
      </c>
      <c r="D1209" s="57" t="s">
        <v>371</v>
      </c>
      <c r="E1209" s="62" t="s">
        <v>372</v>
      </c>
      <c r="F1209" s="58">
        <v>0.05635104200067553</v>
      </c>
    </row>
    <row r="1210">
      <c r="A1210" s="61">
        <v>1.516277337E9</v>
      </c>
      <c r="B1210" s="61">
        <v>1.0</v>
      </c>
      <c r="C1210" s="61">
        <v>736.0</v>
      </c>
      <c r="D1210" s="57" t="s">
        <v>371</v>
      </c>
      <c r="E1210" s="62" t="s">
        <v>372</v>
      </c>
      <c r="F1210" s="58">
        <v>0.05639474013543366</v>
      </c>
    </row>
    <row r="1211">
      <c r="A1211" s="61">
        <v>1.513627956E9</v>
      </c>
      <c r="B1211" s="61">
        <v>1.0</v>
      </c>
      <c r="C1211" s="61">
        <v>3125.0</v>
      </c>
      <c r="D1211" s="57" t="s">
        <v>374</v>
      </c>
      <c r="E1211" s="62" t="s">
        <v>372</v>
      </c>
      <c r="F1211" s="58">
        <v>0.0564194673212034</v>
      </c>
    </row>
    <row r="1212">
      <c r="A1212" s="61">
        <v>1.519178557E9</v>
      </c>
      <c r="B1212" s="61">
        <v>1.0</v>
      </c>
      <c r="C1212" s="61">
        <v>1317.0</v>
      </c>
      <c r="D1212" s="57" t="s">
        <v>374</v>
      </c>
      <c r="E1212" s="62" t="s">
        <v>372</v>
      </c>
      <c r="F1212" s="58">
        <v>0.05651856927271315</v>
      </c>
    </row>
    <row r="1213">
      <c r="A1213" s="61">
        <v>1.512650547E9</v>
      </c>
      <c r="B1213" s="61">
        <v>1.0</v>
      </c>
      <c r="C1213" s="61">
        <v>1397.0</v>
      </c>
      <c r="D1213" s="57" t="s">
        <v>374</v>
      </c>
      <c r="E1213" s="62" t="s">
        <v>372</v>
      </c>
      <c r="F1213" s="58">
        <v>0.0566042000391237</v>
      </c>
    </row>
    <row r="1214">
      <c r="A1214" s="61">
        <v>1.514457033E9</v>
      </c>
      <c r="B1214" s="61">
        <v>1.0</v>
      </c>
      <c r="C1214" s="61">
        <v>1525.0</v>
      </c>
      <c r="D1214" s="57" t="s">
        <v>375</v>
      </c>
      <c r="E1214" s="62" t="s">
        <v>372</v>
      </c>
      <c r="F1214" s="58">
        <v>0.056640906809329095</v>
      </c>
    </row>
    <row r="1215">
      <c r="A1215" s="61">
        <v>1.515091801E9</v>
      </c>
      <c r="B1215" s="61">
        <v>0.0</v>
      </c>
      <c r="C1215" s="61">
        <v>2755.0</v>
      </c>
      <c r="D1215" s="57" t="s">
        <v>371</v>
      </c>
      <c r="E1215" s="62" t="s">
        <v>372</v>
      </c>
      <c r="F1215" s="58">
        <v>0.05669073528453261</v>
      </c>
    </row>
    <row r="1216">
      <c r="A1216" s="61">
        <v>1.5169301E9</v>
      </c>
      <c r="B1216" s="61">
        <v>0.0</v>
      </c>
      <c r="C1216" s="61">
        <v>367.0</v>
      </c>
      <c r="D1216" s="57" t="s">
        <v>374</v>
      </c>
      <c r="E1216" s="62" t="s">
        <v>372</v>
      </c>
      <c r="F1216" s="58">
        <v>0.05670285092332117</v>
      </c>
    </row>
    <row r="1217">
      <c r="A1217" s="61">
        <v>1.517769952E9</v>
      </c>
      <c r="B1217" s="61">
        <v>0.0</v>
      </c>
      <c r="C1217" s="61">
        <v>2351.0</v>
      </c>
      <c r="D1217" s="57" t="s">
        <v>375</v>
      </c>
      <c r="E1217" s="62" t="s">
        <v>372</v>
      </c>
      <c r="F1217" s="58">
        <v>0.05672883965620423</v>
      </c>
    </row>
    <row r="1218">
      <c r="A1218" s="61">
        <v>1.517382548E9</v>
      </c>
      <c r="B1218" s="61">
        <v>1.0</v>
      </c>
      <c r="C1218" s="61">
        <v>494.0</v>
      </c>
      <c r="D1218" s="57" t="s">
        <v>371</v>
      </c>
      <c r="E1218" s="62" t="s">
        <v>372</v>
      </c>
      <c r="F1218" s="58">
        <v>0.05681027182267662</v>
      </c>
    </row>
    <row r="1219">
      <c r="A1219" s="61">
        <v>1.514116391E9</v>
      </c>
      <c r="B1219" s="61">
        <v>0.0</v>
      </c>
      <c r="C1219" s="61">
        <v>3880.0</v>
      </c>
      <c r="D1219" s="57" t="s">
        <v>375</v>
      </c>
      <c r="E1219" s="62" t="s">
        <v>372</v>
      </c>
      <c r="F1219" s="58">
        <v>0.05683610290705621</v>
      </c>
    </row>
    <row r="1220">
      <c r="A1220" s="61">
        <v>1.513779136E9</v>
      </c>
      <c r="B1220" s="61">
        <v>1.0</v>
      </c>
      <c r="C1220" s="61">
        <v>599.0</v>
      </c>
      <c r="D1220" s="57" t="s">
        <v>374</v>
      </c>
      <c r="E1220" s="62" t="s">
        <v>372</v>
      </c>
      <c r="F1220" s="58">
        <v>0.056878093565120746</v>
      </c>
    </row>
    <row r="1221">
      <c r="A1221" s="61">
        <v>1.519153979E9</v>
      </c>
      <c r="B1221" s="61">
        <v>1.0</v>
      </c>
      <c r="C1221" s="61">
        <v>380.0</v>
      </c>
      <c r="D1221" s="57" t="s">
        <v>371</v>
      </c>
      <c r="E1221" s="62" t="s">
        <v>372</v>
      </c>
      <c r="F1221" s="58">
        <v>0.056921152203473935</v>
      </c>
    </row>
    <row r="1222">
      <c r="A1222" s="61">
        <v>1.513096614E9</v>
      </c>
      <c r="B1222" s="61">
        <v>1.0</v>
      </c>
      <c r="C1222" s="61">
        <v>2457.0</v>
      </c>
      <c r="D1222" s="57" t="s">
        <v>374</v>
      </c>
      <c r="E1222" s="62" t="s">
        <v>372</v>
      </c>
      <c r="F1222" s="58">
        <v>0.05692517735292002</v>
      </c>
    </row>
    <row r="1223">
      <c r="A1223" s="61">
        <v>1.518400211E9</v>
      </c>
      <c r="B1223" s="61">
        <v>0.0</v>
      </c>
      <c r="C1223" s="61">
        <v>4172.0</v>
      </c>
      <c r="D1223" s="57" t="s">
        <v>374</v>
      </c>
      <c r="E1223" s="62" t="s">
        <v>372</v>
      </c>
      <c r="F1223" s="58">
        <v>0.05698874761870998</v>
      </c>
    </row>
    <row r="1224">
      <c r="A1224" s="61">
        <v>1.513752171E9</v>
      </c>
      <c r="B1224" s="61">
        <v>0.0</v>
      </c>
      <c r="C1224" s="61">
        <v>3707.0</v>
      </c>
      <c r="D1224" s="57" t="s">
        <v>371</v>
      </c>
      <c r="E1224" s="62" t="s">
        <v>372</v>
      </c>
      <c r="F1224" s="58">
        <v>0.056992456590204355</v>
      </c>
    </row>
    <row r="1225">
      <c r="A1225" s="61">
        <v>1.511315873E9</v>
      </c>
      <c r="B1225" s="61">
        <v>1.0</v>
      </c>
      <c r="C1225" s="61">
        <v>53.0</v>
      </c>
      <c r="D1225" s="57" t="s">
        <v>375</v>
      </c>
      <c r="E1225" s="62" t="s">
        <v>372</v>
      </c>
      <c r="F1225" s="58">
        <v>0.057031823828860184</v>
      </c>
    </row>
    <row r="1226">
      <c r="A1226" s="61">
        <v>1.516465688E9</v>
      </c>
      <c r="B1226" s="61">
        <v>1.0</v>
      </c>
      <c r="C1226" s="61">
        <v>306.0</v>
      </c>
      <c r="D1226" s="57" t="s">
        <v>371</v>
      </c>
      <c r="E1226" s="62" t="s">
        <v>372</v>
      </c>
      <c r="F1226" s="58">
        <v>0.05707472084501741</v>
      </c>
    </row>
    <row r="1227">
      <c r="A1227" s="61">
        <v>1.513763247E9</v>
      </c>
      <c r="B1227" s="61">
        <v>1.0</v>
      </c>
      <c r="C1227" s="61">
        <v>1584.0</v>
      </c>
      <c r="D1227" s="57" t="s">
        <v>371</v>
      </c>
      <c r="E1227" s="62" t="s">
        <v>372</v>
      </c>
      <c r="F1227" s="58">
        <v>0.057110506880920564</v>
      </c>
    </row>
    <row r="1228">
      <c r="A1228" s="61">
        <v>1.517619499E9</v>
      </c>
      <c r="B1228" s="61">
        <v>1.0</v>
      </c>
      <c r="C1228" s="61">
        <v>1007.0</v>
      </c>
      <c r="D1228" s="57" t="s">
        <v>371</v>
      </c>
      <c r="E1228" s="62" t="s">
        <v>372</v>
      </c>
      <c r="F1228" s="58">
        <v>0.057157368412526055</v>
      </c>
    </row>
    <row r="1229">
      <c r="A1229" s="61">
        <v>1.517774068E9</v>
      </c>
      <c r="B1229" s="61">
        <v>1.0</v>
      </c>
      <c r="C1229" s="61">
        <v>2471.0</v>
      </c>
      <c r="D1229" s="57" t="s">
        <v>375</v>
      </c>
      <c r="E1229" s="62" t="s">
        <v>372</v>
      </c>
      <c r="F1229" s="58">
        <v>0.0572486549788247</v>
      </c>
    </row>
    <row r="1230">
      <c r="A1230" s="61">
        <v>1.516588501E9</v>
      </c>
      <c r="B1230" s="61">
        <v>0.0</v>
      </c>
      <c r="C1230" s="61">
        <v>1975.0</v>
      </c>
      <c r="D1230" s="57" t="s">
        <v>373</v>
      </c>
      <c r="E1230" s="62" t="s">
        <v>372</v>
      </c>
      <c r="F1230" s="58">
        <v>0.05728046805329623</v>
      </c>
    </row>
    <row r="1231">
      <c r="A1231" s="61">
        <v>1.515987059E9</v>
      </c>
      <c r="B1231" s="61">
        <v>1.0</v>
      </c>
      <c r="C1231" s="61">
        <v>598.0</v>
      </c>
      <c r="D1231" s="57" t="s">
        <v>374</v>
      </c>
      <c r="E1231" s="62" t="s">
        <v>372</v>
      </c>
      <c r="F1231" s="58">
        <v>0.05742434688385645</v>
      </c>
    </row>
    <row r="1232">
      <c r="A1232" s="61">
        <v>1.5173598E9</v>
      </c>
      <c r="B1232" s="61">
        <v>0.0</v>
      </c>
      <c r="C1232" s="61">
        <v>1047.0</v>
      </c>
      <c r="D1232" s="57" t="s">
        <v>375</v>
      </c>
      <c r="E1232" s="62" t="s">
        <v>372</v>
      </c>
      <c r="F1232" s="58">
        <v>0.05743947978645947</v>
      </c>
    </row>
    <row r="1233">
      <c r="A1233" s="61">
        <v>1.512660844E9</v>
      </c>
      <c r="B1233" s="61">
        <v>1.0</v>
      </c>
      <c r="C1233" s="61">
        <v>1943.0</v>
      </c>
      <c r="D1233" s="57" t="s">
        <v>375</v>
      </c>
      <c r="E1233" s="62" t="s">
        <v>372</v>
      </c>
      <c r="F1233" s="58">
        <v>0.057498422151485706</v>
      </c>
    </row>
    <row r="1234">
      <c r="A1234" s="61">
        <v>1.516755447E9</v>
      </c>
      <c r="B1234" s="61">
        <v>1.0</v>
      </c>
      <c r="C1234" s="61">
        <v>398.0</v>
      </c>
      <c r="D1234" s="57" t="s">
        <v>375</v>
      </c>
      <c r="E1234" s="62" t="s">
        <v>372</v>
      </c>
      <c r="F1234" s="58">
        <v>0.05759537741606402</v>
      </c>
    </row>
    <row r="1235">
      <c r="A1235" s="61">
        <v>1.519473526E9</v>
      </c>
      <c r="B1235" s="61">
        <v>1.0</v>
      </c>
      <c r="C1235" s="61">
        <v>2332.0</v>
      </c>
      <c r="D1235" s="57" t="s">
        <v>374</v>
      </c>
      <c r="E1235" s="62" t="s">
        <v>372</v>
      </c>
      <c r="F1235" s="58">
        <v>0.0576231415782793</v>
      </c>
    </row>
    <row r="1236">
      <c r="A1236" s="61">
        <v>1.513893617E9</v>
      </c>
      <c r="B1236" s="61">
        <v>1.0</v>
      </c>
      <c r="C1236" s="61">
        <v>933.0</v>
      </c>
      <c r="D1236" s="57" t="s">
        <v>375</v>
      </c>
      <c r="E1236" s="62" t="s">
        <v>372</v>
      </c>
      <c r="F1236" s="58">
        <v>0.057682303281512914</v>
      </c>
    </row>
    <row r="1237">
      <c r="A1237" s="61">
        <v>1.512279638E9</v>
      </c>
      <c r="B1237" s="61">
        <v>1.0</v>
      </c>
      <c r="C1237" s="61">
        <v>3462.0</v>
      </c>
      <c r="D1237" s="57" t="s">
        <v>375</v>
      </c>
      <c r="E1237" s="62" t="s">
        <v>372</v>
      </c>
      <c r="F1237" s="58">
        <v>0.0577657845036309</v>
      </c>
    </row>
    <row r="1238">
      <c r="A1238" s="61">
        <v>1.515973073E9</v>
      </c>
      <c r="B1238" s="61">
        <v>1.0</v>
      </c>
      <c r="C1238" s="61">
        <v>330.0</v>
      </c>
      <c r="D1238" s="57" t="s">
        <v>371</v>
      </c>
      <c r="E1238" s="62" t="s">
        <v>372</v>
      </c>
      <c r="F1238" s="58">
        <v>0.0577782742573798</v>
      </c>
    </row>
    <row r="1239">
      <c r="A1239" s="61">
        <v>1.514038056E9</v>
      </c>
      <c r="B1239" s="61">
        <v>1.0</v>
      </c>
      <c r="C1239" s="61">
        <v>696.0</v>
      </c>
      <c r="D1239" s="57" t="s">
        <v>374</v>
      </c>
      <c r="E1239" s="62" t="s">
        <v>372</v>
      </c>
      <c r="F1239" s="58">
        <v>0.057873841978979934</v>
      </c>
    </row>
    <row r="1240">
      <c r="A1240" s="61">
        <v>1.516577341E9</v>
      </c>
      <c r="B1240" s="61">
        <v>0.0</v>
      </c>
      <c r="C1240" s="61">
        <v>13.0</v>
      </c>
      <c r="D1240" s="57" t="s">
        <v>374</v>
      </c>
      <c r="E1240" s="62" t="s">
        <v>372</v>
      </c>
      <c r="F1240" s="58">
        <v>0.05788258411165226</v>
      </c>
    </row>
    <row r="1241">
      <c r="A1241" s="61">
        <v>1.51667706E9</v>
      </c>
      <c r="B1241" s="61">
        <v>0.0</v>
      </c>
      <c r="C1241" s="61">
        <v>2083.0</v>
      </c>
      <c r="D1241" s="57" t="s">
        <v>374</v>
      </c>
      <c r="E1241" s="62" t="s">
        <v>372</v>
      </c>
      <c r="F1241" s="58">
        <v>0.057992282178059074</v>
      </c>
    </row>
    <row r="1242">
      <c r="A1242" s="61">
        <v>1.514248614E9</v>
      </c>
      <c r="B1242" s="61">
        <v>1.0</v>
      </c>
      <c r="C1242" s="61">
        <v>1827.0</v>
      </c>
      <c r="D1242" s="57" t="s">
        <v>374</v>
      </c>
      <c r="E1242" s="62" t="s">
        <v>372</v>
      </c>
      <c r="F1242" s="58">
        <v>0.05805379596672278</v>
      </c>
    </row>
    <row r="1243">
      <c r="A1243" s="61">
        <v>1.511832265E9</v>
      </c>
      <c r="B1243" s="61">
        <v>1.0</v>
      </c>
      <c r="C1243" s="61">
        <v>1024.0</v>
      </c>
      <c r="D1243" s="57" t="s">
        <v>373</v>
      </c>
      <c r="E1243" s="62" t="s">
        <v>372</v>
      </c>
      <c r="F1243" s="58">
        <v>0.058074284307640056</v>
      </c>
    </row>
    <row r="1244">
      <c r="A1244" s="61">
        <v>1.514405817E9</v>
      </c>
      <c r="B1244" s="61">
        <v>1.0</v>
      </c>
      <c r="C1244" s="61">
        <v>1901.0</v>
      </c>
      <c r="D1244" s="57" t="s">
        <v>371</v>
      </c>
      <c r="E1244" s="62" t="s">
        <v>372</v>
      </c>
      <c r="F1244" s="58">
        <v>0.058093183620147704</v>
      </c>
    </row>
    <row r="1245">
      <c r="A1245" s="61">
        <v>1.517994909E9</v>
      </c>
      <c r="B1245" s="61">
        <v>1.0</v>
      </c>
      <c r="C1245" s="61">
        <v>107.0</v>
      </c>
      <c r="D1245" s="57" t="s">
        <v>371</v>
      </c>
      <c r="E1245" s="62" t="s">
        <v>372</v>
      </c>
      <c r="F1245" s="58">
        <v>0.058121210481207664</v>
      </c>
    </row>
    <row r="1246">
      <c r="A1246" s="61">
        <v>1.518519587E9</v>
      </c>
      <c r="B1246" s="61">
        <v>1.0</v>
      </c>
      <c r="C1246" s="61">
        <v>2062.0</v>
      </c>
      <c r="D1246" s="57" t="s">
        <v>374</v>
      </c>
      <c r="E1246" s="62" t="s">
        <v>372</v>
      </c>
      <c r="F1246" s="58">
        <v>0.058182149243092174</v>
      </c>
    </row>
    <row r="1247">
      <c r="A1247" s="61">
        <v>1.515896378E9</v>
      </c>
      <c r="B1247" s="61">
        <v>1.0</v>
      </c>
      <c r="C1247" s="61">
        <v>649.0</v>
      </c>
      <c r="D1247" s="57" t="s">
        <v>375</v>
      </c>
      <c r="E1247" s="62" t="s">
        <v>372</v>
      </c>
      <c r="F1247" s="58">
        <v>0.05823590652754862</v>
      </c>
    </row>
    <row r="1248">
      <c r="A1248" s="61">
        <v>1.514879538E9</v>
      </c>
      <c r="B1248" s="61">
        <v>1.0</v>
      </c>
      <c r="C1248" s="61">
        <v>1718.0</v>
      </c>
      <c r="D1248" s="57" t="s">
        <v>374</v>
      </c>
      <c r="E1248" s="62" t="s">
        <v>372</v>
      </c>
      <c r="F1248" s="58">
        <v>0.058267780009502834</v>
      </c>
    </row>
    <row r="1249">
      <c r="A1249" s="61">
        <v>1.51614163E9</v>
      </c>
      <c r="B1249" s="61">
        <v>0.0</v>
      </c>
      <c r="C1249" s="61">
        <v>238.0</v>
      </c>
      <c r="D1249" s="57" t="s">
        <v>371</v>
      </c>
      <c r="E1249" s="62" t="s">
        <v>372</v>
      </c>
      <c r="F1249" s="58">
        <v>0.05828243082639262</v>
      </c>
    </row>
    <row r="1250">
      <c r="A1250" s="61">
        <v>1.513764117E9</v>
      </c>
      <c r="B1250" s="61">
        <v>1.0</v>
      </c>
      <c r="C1250" s="61">
        <v>1066.0</v>
      </c>
      <c r="D1250" s="57" t="s">
        <v>375</v>
      </c>
      <c r="E1250" s="62" t="s">
        <v>372</v>
      </c>
      <c r="F1250" s="58">
        <v>0.05834142609353543</v>
      </c>
    </row>
    <row r="1251">
      <c r="A1251" s="61">
        <v>1.5159123E9</v>
      </c>
      <c r="B1251" s="61">
        <v>0.0</v>
      </c>
      <c r="C1251" s="61">
        <v>2869.0</v>
      </c>
      <c r="D1251" s="57" t="s">
        <v>373</v>
      </c>
      <c r="E1251" s="62" t="s">
        <v>372</v>
      </c>
      <c r="F1251" s="58">
        <v>0.05846376363015138</v>
      </c>
    </row>
    <row r="1252">
      <c r="A1252" s="61">
        <v>1.515529768E9</v>
      </c>
      <c r="B1252" s="61">
        <v>1.0</v>
      </c>
      <c r="C1252" s="61">
        <v>1241.0</v>
      </c>
      <c r="D1252" s="57" t="s">
        <v>373</v>
      </c>
      <c r="E1252" s="62" t="s">
        <v>372</v>
      </c>
      <c r="F1252" s="58">
        <v>0.05846537906660654</v>
      </c>
    </row>
    <row r="1253">
      <c r="A1253" s="61">
        <v>1.515572519E9</v>
      </c>
      <c r="B1253" s="61">
        <v>1.0</v>
      </c>
      <c r="C1253" s="61">
        <v>167.0</v>
      </c>
      <c r="D1253" s="57" t="s">
        <v>373</v>
      </c>
      <c r="E1253" s="62" t="s">
        <v>372</v>
      </c>
      <c r="F1253" s="58">
        <v>0.058481566150278996</v>
      </c>
    </row>
    <row r="1254">
      <c r="A1254" s="61">
        <v>1.519734041E9</v>
      </c>
      <c r="B1254" s="61">
        <v>0.0</v>
      </c>
      <c r="C1254" s="61">
        <v>4273.0</v>
      </c>
      <c r="D1254" s="57" t="s">
        <v>374</v>
      </c>
      <c r="E1254" s="62" t="s">
        <v>372</v>
      </c>
      <c r="F1254" s="58">
        <v>0.05849407080518909</v>
      </c>
    </row>
    <row r="1255">
      <c r="A1255" s="61">
        <v>1.514351761E9</v>
      </c>
      <c r="B1255" s="61">
        <v>0.0</v>
      </c>
      <c r="C1255" s="61">
        <v>26.0</v>
      </c>
      <c r="D1255" s="57" t="s">
        <v>373</v>
      </c>
      <c r="E1255" s="62" t="s">
        <v>372</v>
      </c>
      <c r="F1255" s="58">
        <v>0.05850454303563346</v>
      </c>
    </row>
    <row r="1256">
      <c r="A1256" s="61">
        <v>1.513015202E9</v>
      </c>
      <c r="B1256" s="61">
        <v>0.0</v>
      </c>
      <c r="C1256" s="61">
        <v>1405.0</v>
      </c>
      <c r="D1256" s="57" t="s">
        <v>374</v>
      </c>
      <c r="E1256" s="62" t="s">
        <v>372</v>
      </c>
      <c r="F1256" s="58">
        <v>0.0585818793543712</v>
      </c>
    </row>
    <row r="1257">
      <c r="A1257" s="61">
        <v>1.513765857E9</v>
      </c>
      <c r="B1257" s="61">
        <v>1.0</v>
      </c>
      <c r="C1257" s="61">
        <v>2413.0</v>
      </c>
      <c r="D1257" s="57" t="s">
        <v>373</v>
      </c>
      <c r="E1257" s="62" t="s">
        <v>372</v>
      </c>
      <c r="F1257" s="58">
        <v>0.0586331286434989</v>
      </c>
    </row>
    <row r="1258">
      <c r="A1258" s="61">
        <v>1.511933422E9</v>
      </c>
      <c r="B1258" s="61">
        <v>0.0</v>
      </c>
      <c r="C1258" s="61">
        <v>132.0</v>
      </c>
      <c r="D1258" s="57" t="s">
        <v>371</v>
      </c>
      <c r="E1258" s="62" t="s">
        <v>372</v>
      </c>
      <c r="F1258" s="58">
        <v>0.058671555886111504</v>
      </c>
    </row>
    <row r="1259">
      <c r="A1259" s="61">
        <v>1.512872041E9</v>
      </c>
      <c r="B1259" s="61">
        <v>0.0</v>
      </c>
      <c r="C1259" s="61">
        <v>2929.0</v>
      </c>
      <c r="D1259" s="57" t="s">
        <v>373</v>
      </c>
      <c r="E1259" s="62" t="s">
        <v>372</v>
      </c>
      <c r="F1259" s="58">
        <v>0.058755843290500875</v>
      </c>
    </row>
    <row r="1260">
      <c r="A1260" s="61">
        <v>1.518489088E9</v>
      </c>
      <c r="B1260" s="61">
        <v>1.0</v>
      </c>
      <c r="C1260" s="61">
        <v>2781.0</v>
      </c>
      <c r="D1260" s="57" t="s">
        <v>375</v>
      </c>
      <c r="E1260" s="62" t="s">
        <v>372</v>
      </c>
      <c r="F1260" s="58">
        <v>0.05880346354394772</v>
      </c>
    </row>
    <row r="1261">
      <c r="A1261" s="61">
        <v>1.514760351E9</v>
      </c>
      <c r="B1261" s="61">
        <v>0.0</v>
      </c>
      <c r="C1261" s="61">
        <v>2815.0</v>
      </c>
      <c r="D1261" s="57" t="s">
        <v>371</v>
      </c>
      <c r="E1261" s="62" t="s">
        <v>372</v>
      </c>
      <c r="F1261" s="58">
        <v>0.05883527388715826</v>
      </c>
    </row>
    <row r="1262">
      <c r="A1262" s="61">
        <v>1.514884399E9</v>
      </c>
      <c r="B1262" s="61">
        <v>1.0</v>
      </c>
      <c r="C1262" s="61">
        <v>1971.0</v>
      </c>
      <c r="D1262" s="57" t="s">
        <v>375</v>
      </c>
      <c r="E1262" s="62" t="s">
        <v>372</v>
      </c>
      <c r="F1262" s="58">
        <v>0.05884028225522042</v>
      </c>
    </row>
    <row r="1263">
      <c r="A1263" s="61">
        <v>1.514308113E9</v>
      </c>
      <c r="B1263" s="61">
        <v>1.0</v>
      </c>
      <c r="C1263" s="61">
        <v>2540.0</v>
      </c>
      <c r="D1263" s="57" t="s">
        <v>371</v>
      </c>
      <c r="E1263" s="62" t="s">
        <v>372</v>
      </c>
      <c r="F1263" s="58">
        <v>0.058881798186002365</v>
      </c>
    </row>
    <row r="1264">
      <c r="A1264" s="61">
        <v>1.512279148E9</v>
      </c>
      <c r="B1264" s="61">
        <v>1.0</v>
      </c>
      <c r="C1264" s="61">
        <v>1235.0</v>
      </c>
      <c r="D1264" s="57" t="s">
        <v>375</v>
      </c>
      <c r="E1264" s="62" t="s">
        <v>372</v>
      </c>
      <c r="F1264" s="58">
        <v>0.05891936779878448</v>
      </c>
    </row>
    <row r="1265">
      <c r="A1265" s="61">
        <v>1.513839403E9</v>
      </c>
      <c r="B1265" s="61">
        <v>1.0</v>
      </c>
      <c r="C1265" s="61">
        <v>1324.0</v>
      </c>
      <c r="D1265" s="57" t="s">
        <v>373</v>
      </c>
      <c r="E1265" s="62" t="s">
        <v>372</v>
      </c>
      <c r="F1265" s="58">
        <v>0.058940192394196345</v>
      </c>
    </row>
    <row r="1266">
      <c r="A1266" s="61">
        <v>1.516444712E9</v>
      </c>
      <c r="B1266" s="61">
        <v>0.0</v>
      </c>
      <c r="C1266" s="61">
        <v>3549.0</v>
      </c>
      <c r="D1266" s="57" t="s">
        <v>371</v>
      </c>
      <c r="E1266" s="62" t="s">
        <v>372</v>
      </c>
      <c r="F1266" s="58">
        <v>0.058947128265861126</v>
      </c>
    </row>
    <row r="1267">
      <c r="A1267" s="61">
        <v>1.516246371E9</v>
      </c>
      <c r="B1267" s="61">
        <v>0.0</v>
      </c>
      <c r="C1267" s="61">
        <v>1809.0</v>
      </c>
      <c r="D1267" s="57" t="s">
        <v>375</v>
      </c>
      <c r="E1267" s="62" t="s">
        <v>372</v>
      </c>
      <c r="F1267" s="58">
        <v>0.05912373380997682</v>
      </c>
    </row>
    <row r="1268">
      <c r="A1268" s="61">
        <v>1.51230121E9</v>
      </c>
      <c r="B1268" s="61">
        <v>0.0</v>
      </c>
      <c r="C1268" s="61">
        <v>91.0</v>
      </c>
      <c r="D1268" s="57" t="s">
        <v>375</v>
      </c>
      <c r="E1268" s="62" t="s">
        <v>372</v>
      </c>
      <c r="F1268" s="58">
        <v>0.05913650153960759</v>
      </c>
    </row>
    <row r="1269">
      <c r="A1269" s="61">
        <v>1.513867201E9</v>
      </c>
      <c r="B1269" s="61">
        <v>0.0</v>
      </c>
      <c r="C1269" s="61">
        <v>2210.0</v>
      </c>
      <c r="D1269" s="57" t="s">
        <v>375</v>
      </c>
      <c r="E1269" s="62" t="s">
        <v>372</v>
      </c>
      <c r="F1269" s="58">
        <v>0.059261790906534384</v>
      </c>
    </row>
    <row r="1270">
      <c r="A1270" s="61">
        <v>1.512734043E9</v>
      </c>
      <c r="B1270" s="61">
        <v>1.0</v>
      </c>
      <c r="C1270" s="61">
        <v>3459.0</v>
      </c>
      <c r="D1270" s="57" t="s">
        <v>371</v>
      </c>
      <c r="E1270" s="62" t="s">
        <v>372</v>
      </c>
      <c r="F1270" s="58">
        <v>0.05942722639652687</v>
      </c>
    </row>
    <row r="1271">
      <c r="A1271" s="61">
        <v>1.51258737E9</v>
      </c>
      <c r="B1271" s="61">
        <v>0.0</v>
      </c>
      <c r="C1271" s="61">
        <v>3412.0</v>
      </c>
      <c r="D1271" s="57" t="s">
        <v>371</v>
      </c>
      <c r="E1271" s="62" t="s">
        <v>372</v>
      </c>
      <c r="F1271" s="58">
        <v>0.0594516430704064</v>
      </c>
    </row>
    <row r="1272">
      <c r="A1272" s="61">
        <v>1.519542896E9</v>
      </c>
      <c r="B1272" s="61">
        <v>1.0</v>
      </c>
      <c r="C1272" s="61">
        <v>1511.0</v>
      </c>
      <c r="D1272" s="57" t="s">
        <v>374</v>
      </c>
      <c r="E1272" s="62" t="s">
        <v>372</v>
      </c>
      <c r="F1272" s="58">
        <v>0.05950402670293209</v>
      </c>
    </row>
    <row r="1273">
      <c r="A1273" s="61">
        <v>1.515877683E9</v>
      </c>
      <c r="B1273" s="61">
        <v>1.0</v>
      </c>
      <c r="C1273" s="61">
        <v>2094.0</v>
      </c>
      <c r="D1273" s="57" t="s">
        <v>374</v>
      </c>
      <c r="E1273" s="62" t="s">
        <v>372</v>
      </c>
      <c r="F1273" s="58">
        <v>0.059525972542235905</v>
      </c>
    </row>
    <row r="1274">
      <c r="A1274" s="61">
        <v>1.517991004E9</v>
      </c>
      <c r="B1274" s="61">
        <v>1.0</v>
      </c>
      <c r="C1274" s="61">
        <v>1115.0</v>
      </c>
      <c r="D1274" s="57" t="s">
        <v>375</v>
      </c>
      <c r="E1274" s="62" t="s">
        <v>372</v>
      </c>
      <c r="F1274" s="58">
        <v>0.05955911915320189</v>
      </c>
    </row>
    <row r="1275">
      <c r="A1275" s="61">
        <v>1.511930766E9</v>
      </c>
      <c r="B1275" s="61">
        <v>1.0</v>
      </c>
      <c r="C1275" s="61">
        <v>3268.0</v>
      </c>
      <c r="D1275" s="57" t="s">
        <v>375</v>
      </c>
      <c r="E1275" s="62" t="s">
        <v>372</v>
      </c>
      <c r="F1275" s="58">
        <v>0.05959077871323459</v>
      </c>
    </row>
    <row r="1276">
      <c r="A1276" s="61">
        <v>1.512897188E9</v>
      </c>
      <c r="B1276" s="61">
        <v>1.0</v>
      </c>
      <c r="C1276" s="61">
        <v>2967.0</v>
      </c>
      <c r="D1276" s="57" t="s">
        <v>371</v>
      </c>
      <c r="E1276" s="62" t="s">
        <v>372</v>
      </c>
      <c r="F1276" s="58">
        <v>0.05966724810399193</v>
      </c>
    </row>
    <row r="1277">
      <c r="A1277" s="61">
        <v>1.516094861E9</v>
      </c>
      <c r="B1277" s="61">
        <v>0.0</v>
      </c>
      <c r="C1277" s="61">
        <v>1612.0</v>
      </c>
      <c r="D1277" s="57" t="s">
        <v>375</v>
      </c>
      <c r="E1277" s="62" t="s">
        <v>372</v>
      </c>
      <c r="F1277" s="58">
        <v>0.0597366042341243</v>
      </c>
    </row>
    <row r="1278">
      <c r="A1278" s="61">
        <v>1.511761609E9</v>
      </c>
      <c r="B1278" s="61">
        <v>1.0</v>
      </c>
      <c r="C1278" s="61">
        <v>2535.0</v>
      </c>
      <c r="D1278" s="57" t="s">
        <v>373</v>
      </c>
      <c r="E1278" s="62" t="s">
        <v>372</v>
      </c>
      <c r="F1278" s="58">
        <v>0.05974306503690241</v>
      </c>
    </row>
    <row r="1279">
      <c r="A1279" s="61">
        <v>1.51964165E9</v>
      </c>
      <c r="B1279" s="61">
        <v>0.0</v>
      </c>
      <c r="C1279" s="61">
        <v>1523.0</v>
      </c>
      <c r="D1279" s="57" t="s">
        <v>374</v>
      </c>
      <c r="E1279" s="62" t="s">
        <v>372</v>
      </c>
      <c r="F1279" s="58">
        <v>0.059809956110231655</v>
      </c>
    </row>
    <row r="1280">
      <c r="A1280" s="61">
        <v>1.515525968E9</v>
      </c>
      <c r="B1280" s="61">
        <v>1.0</v>
      </c>
      <c r="C1280" s="61">
        <v>1913.0</v>
      </c>
      <c r="D1280" s="57" t="s">
        <v>374</v>
      </c>
      <c r="E1280" s="62" t="s">
        <v>372</v>
      </c>
      <c r="F1280" s="58">
        <v>0.059991288913990304</v>
      </c>
    </row>
    <row r="1281">
      <c r="A1281" s="61">
        <v>1.511857699E9</v>
      </c>
      <c r="B1281" s="61">
        <v>1.0</v>
      </c>
      <c r="C1281" s="61">
        <v>1877.0</v>
      </c>
      <c r="D1281" s="57" t="s">
        <v>375</v>
      </c>
      <c r="E1281" s="62" t="s">
        <v>372</v>
      </c>
      <c r="F1281" s="58">
        <v>0.05999219865439587</v>
      </c>
    </row>
    <row r="1282">
      <c r="A1282" s="61">
        <v>1.511452838E9</v>
      </c>
      <c r="B1282" s="61">
        <v>1.0</v>
      </c>
      <c r="C1282" s="61">
        <v>3598.0</v>
      </c>
      <c r="D1282" s="57" t="s">
        <v>373</v>
      </c>
      <c r="E1282" s="62" t="s">
        <v>372</v>
      </c>
      <c r="F1282" s="58">
        <v>0.0600858808846908</v>
      </c>
    </row>
    <row r="1283">
      <c r="A1283" s="61">
        <v>1.51845894E9</v>
      </c>
      <c r="B1283" s="61">
        <v>0.0</v>
      </c>
      <c r="C1283" s="61">
        <v>2737.0</v>
      </c>
      <c r="D1283" s="57" t="s">
        <v>374</v>
      </c>
      <c r="E1283" s="62" t="s">
        <v>372</v>
      </c>
      <c r="F1283" s="58">
        <v>0.06014184404990808</v>
      </c>
    </row>
    <row r="1284">
      <c r="A1284" s="61">
        <v>1.511493302E9</v>
      </c>
      <c r="B1284" s="61">
        <v>0.0</v>
      </c>
      <c r="C1284" s="61">
        <v>1120.0</v>
      </c>
      <c r="D1284" s="57" t="s">
        <v>373</v>
      </c>
      <c r="E1284" s="62" t="s">
        <v>372</v>
      </c>
      <c r="F1284" s="58">
        <v>0.06020276960057536</v>
      </c>
    </row>
    <row r="1285">
      <c r="A1285" s="61">
        <v>1.511611445E9</v>
      </c>
      <c r="B1285" s="61">
        <v>1.0</v>
      </c>
      <c r="C1285" s="61">
        <v>1687.0</v>
      </c>
      <c r="D1285" s="57" t="s">
        <v>371</v>
      </c>
      <c r="E1285" s="62" t="s">
        <v>372</v>
      </c>
      <c r="F1285" s="58">
        <v>0.060241754188884</v>
      </c>
    </row>
    <row r="1286">
      <c r="A1286" s="61">
        <v>1.514716615E9</v>
      </c>
      <c r="B1286" s="61">
        <v>1.0</v>
      </c>
      <c r="C1286" s="61">
        <v>2003.0</v>
      </c>
      <c r="D1286" s="57" t="s">
        <v>371</v>
      </c>
      <c r="E1286" s="62" t="s">
        <v>372</v>
      </c>
      <c r="F1286" s="58">
        <v>0.06030147101711514</v>
      </c>
    </row>
    <row r="1287">
      <c r="A1287" s="61">
        <v>1.513924145E9</v>
      </c>
      <c r="B1287" s="61">
        <v>1.0</v>
      </c>
      <c r="C1287" s="61">
        <v>1781.0</v>
      </c>
      <c r="D1287" s="57" t="s">
        <v>373</v>
      </c>
      <c r="E1287" s="62" t="s">
        <v>372</v>
      </c>
      <c r="F1287" s="58">
        <v>0.06030841058391856</v>
      </c>
    </row>
    <row r="1288">
      <c r="A1288" s="61">
        <v>1.516547688E9</v>
      </c>
      <c r="B1288" s="61">
        <v>1.0</v>
      </c>
      <c r="C1288" s="61">
        <v>1568.0</v>
      </c>
      <c r="D1288" s="57" t="s">
        <v>373</v>
      </c>
      <c r="E1288" s="62" t="s">
        <v>372</v>
      </c>
      <c r="F1288" s="58">
        <v>0.06034404516233138</v>
      </c>
    </row>
    <row r="1289">
      <c r="A1289" s="61">
        <v>1.511339939E9</v>
      </c>
      <c r="B1289" s="61">
        <v>1.0</v>
      </c>
      <c r="C1289" s="61">
        <v>848.0</v>
      </c>
      <c r="D1289" s="57" t="s">
        <v>374</v>
      </c>
      <c r="E1289" s="62" t="s">
        <v>372</v>
      </c>
      <c r="F1289" s="58">
        <v>0.06039439890053766</v>
      </c>
    </row>
    <row r="1290">
      <c r="A1290" s="61">
        <v>1.5139812E9</v>
      </c>
      <c r="B1290" s="61">
        <v>0.0</v>
      </c>
      <c r="C1290" s="61">
        <v>1016.0</v>
      </c>
      <c r="D1290" s="57" t="s">
        <v>374</v>
      </c>
      <c r="E1290" s="62" t="s">
        <v>372</v>
      </c>
      <c r="F1290" s="58">
        <v>0.060454286775214916</v>
      </c>
    </row>
    <row r="1291">
      <c r="A1291" s="61">
        <v>1.515459399E9</v>
      </c>
      <c r="B1291" s="61">
        <v>1.0</v>
      </c>
      <c r="C1291" s="61">
        <v>3779.0</v>
      </c>
      <c r="D1291" s="57" t="s">
        <v>374</v>
      </c>
      <c r="E1291" s="62" t="s">
        <v>372</v>
      </c>
      <c r="F1291" s="58">
        <v>0.06048280382087379</v>
      </c>
    </row>
    <row r="1292">
      <c r="A1292" s="61">
        <v>1.517202707E9</v>
      </c>
      <c r="B1292" s="61">
        <v>1.0</v>
      </c>
      <c r="C1292" s="61">
        <v>2367.0</v>
      </c>
      <c r="D1292" s="57" t="s">
        <v>374</v>
      </c>
      <c r="E1292" s="62" t="s">
        <v>372</v>
      </c>
      <c r="F1292" s="58">
        <v>0.06053345673884747</v>
      </c>
    </row>
    <row r="1293">
      <c r="A1293" s="61">
        <v>1.518018584E9</v>
      </c>
      <c r="B1293" s="61">
        <v>1.0</v>
      </c>
      <c r="C1293" s="61">
        <v>1793.0</v>
      </c>
      <c r="D1293" s="57" t="s">
        <v>375</v>
      </c>
      <c r="E1293" s="62" t="s">
        <v>372</v>
      </c>
      <c r="F1293" s="58">
        <v>0.06054084147151528</v>
      </c>
    </row>
    <row r="1294">
      <c r="A1294" s="61">
        <v>1.517397282E9</v>
      </c>
      <c r="B1294" s="61">
        <v>0.0</v>
      </c>
      <c r="C1294" s="61">
        <v>3167.0</v>
      </c>
      <c r="D1294" s="57" t="s">
        <v>373</v>
      </c>
      <c r="E1294" s="62" t="s">
        <v>372</v>
      </c>
      <c r="F1294" s="58">
        <v>0.060582829458944</v>
      </c>
    </row>
    <row r="1295">
      <c r="A1295" s="61">
        <v>1.514593316E9</v>
      </c>
      <c r="B1295" s="61">
        <v>1.0</v>
      </c>
      <c r="C1295" s="61">
        <v>627.0</v>
      </c>
      <c r="D1295" s="57" t="s">
        <v>371</v>
      </c>
      <c r="E1295" s="62" t="s">
        <v>372</v>
      </c>
      <c r="F1295" s="58">
        <v>0.060605046457464895</v>
      </c>
    </row>
    <row r="1296">
      <c r="A1296" s="61">
        <v>1.518705271E9</v>
      </c>
      <c r="B1296" s="61">
        <v>0.0</v>
      </c>
      <c r="C1296" s="61">
        <v>838.0</v>
      </c>
      <c r="D1296" s="57" t="s">
        <v>375</v>
      </c>
      <c r="E1296" s="62" t="s">
        <v>372</v>
      </c>
      <c r="F1296" s="58">
        <v>0.06067741844860808</v>
      </c>
    </row>
    <row r="1297">
      <c r="A1297" s="61">
        <v>1.519485629E9</v>
      </c>
      <c r="B1297" s="61">
        <v>1.0</v>
      </c>
      <c r="C1297" s="61">
        <v>2350.0</v>
      </c>
      <c r="D1297" s="57" t="s">
        <v>375</v>
      </c>
      <c r="E1297" s="62" t="s">
        <v>372</v>
      </c>
      <c r="F1297" s="58">
        <v>0.06069350108433014</v>
      </c>
    </row>
    <row r="1298">
      <c r="A1298" s="61">
        <v>1.515821946E9</v>
      </c>
      <c r="B1298" s="61">
        <v>1.0</v>
      </c>
      <c r="C1298" s="61">
        <v>3194.0</v>
      </c>
      <c r="D1298" s="57" t="s">
        <v>373</v>
      </c>
      <c r="E1298" s="62" t="s">
        <v>372</v>
      </c>
      <c r="F1298" s="58">
        <v>0.06079710262300342</v>
      </c>
    </row>
    <row r="1299">
      <c r="A1299" s="61">
        <v>1.515267279E9</v>
      </c>
      <c r="B1299" s="61">
        <v>1.0</v>
      </c>
      <c r="C1299" s="61">
        <v>2244.0</v>
      </c>
      <c r="D1299" s="57" t="s">
        <v>371</v>
      </c>
      <c r="E1299" s="62" t="s">
        <v>372</v>
      </c>
      <c r="F1299" s="58">
        <v>0.060800081509986614</v>
      </c>
    </row>
    <row r="1300">
      <c r="A1300" s="61">
        <v>1.516943987E9</v>
      </c>
      <c r="B1300" s="61">
        <v>1.0</v>
      </c>
      <c r="C1300" s="61">
        <v>739.0</v>
      </c>
      <c r="D1300" s="57" t="s">
        <v>373</v>
      </c>
      <c r="E1300" s="62" t="s">
        <v>372</v>
      </c>
      <c r="F1300" s="58">
        <v>0.06080436656396626</v>
      </c>
    </row>
    <row r="1301">
      <c r="A1301" s="61">
        <v>1.518061229E9</v>
      </c>
      <c r="B1301" s="61">
        <v>1.0</v>
      </c>
      <c r="C1301" s="61">
        <v>1294.0</v>
      </c>
      <c r="D1301" s="57" t="s">
        <v>374</v>
      </c>
      <c r="E1301" s="62" t="s">
        <v>372</v>
      </c>
      <c r="F1301" s="58">
        <v>0.060827508204054026</v>
      </c>
    </row>
    <row r="1302">
      <c r="A1302" s="61">
        <v>1.511364723E9</v>
      </c>
      <c r="B1302" s="61">
        <v>1.0</v>
      </c>
      <c r="C1302" s="61">
        <v>2890.0</v>
      </c>
      <c r="D1302" s="57" t="s">
        <v>371</v>
      </c>
      <c r="E1302" s="62" t="s">
        <v>372</v>
      </c>
      <c r="F1302" s="58">
        <v>0.060928605597415864</v>
      </c>
    </row>
    <row r="1303">
      <c r="A1303" s="61">
        <v>1.519887038E9</v>
      </c>
      <c r="B1303" s="61">
        <v>1.0</v>
      </c>
      <c r="C1303" s="61">
        <v>819.0</v>
      </c>
      <c r="D1303" s="57" t="s">
        <v>374</v>
      </c>
      <c r="E1303" s="62" t="s">
        <v>372</v>
      </c>
      <c r="F1303" s="58">
        <v>0.06102668019801338</v>
      </c>
    </row>
    <row r="1304">
      <c r="A1304" s="61">
        <v>1.514000617E9</v>
      </c>
      <c r="B1304" s="61">
        <v>1.0</v>
      </c>
      <c r="C1304" s="61">
        <v>308.0</v>
      </c>
      <c r="D1304" s="57" t="s">
        <v>371</v>
      </c>
      <c r="E1304" s="62" t="s">
        <v>372</v>
      </c>
      <c r="F1304" s="58">
        <v>0.06104716321447323</v>
      </c>
    </row>
    <row r="1305">
      <c r="A1305" s="61">
        <v>1.5133785E9</v>
      </c>
      <c r="B1305" s="61">
        <v>0.0</v>
      </c>
      <c r="C1305" s="61">
        <v>3278.0</v>
      </c>
      <c r="D1305" s="57" t="s">
        <v>375</v>
      </c>
      <c r="E1305" s="62" t="s">
        <v>372</v>
      </c>
      <c r="F1305" s="58">
        <v>0.06113279398088389</v>
      </c>
    </row>
    <row r="1306">
      <c r="A1306" s="61">
        <v>1.514050487E9</v>
      </c>
      <c r="B1306" s="61">
        <v>1.0</v>
      </c>
      <c r="C1306" s="61">
        <v>1343.0</v>
      </c>
      <c r="D1306" s="57" t="s">
        <v>375</v>
      </c>
      <c r="E1306" s="62" t="s">
        <v>372</v>
      </c>
      <c r="F1306" s="58">
        <v>0.06119972161257503</v>
      </c>
    </row>
    <row r="1307">
      <c r="A1307" s="61">
        <v>1.511471053E9</v>
      </c>
      <c r="B1307" s="61">
        <v>1.0</v>
      </c>
      <c r="C1307" s="61">
        <v>3737.0</v>
      </c>
      <c r="D1307" s="57" t="s">
        <v>375</v>
      </c>
      <c r="E1307" s="62" t="s">
        <v>372</v>
      </c>
      <c r="F1307" s="58">
        <v>0.06124378389870255</v>
      </c>
    </row>
    <row r="1308">
      <c r="A1308" s="61">
        <v>1.512219805E9</v>
      </c>
      <c r="B1308" s="61">
        <v>1.0</v>
      </c>
      <c r="C1308" s="61">
        <v>1672.0</v>
      </c>
      <c r="D1308" s="57" t="s">
        <v>375</v>
      </c>
      <c r="E1308" s="62" t="s">
        <v>372</v>
      </c>
      <c r="F1308" s="58">
        <v>0.06127187335029405</v>
      </c>
    </row>
    <row r="1309">
      <c r="A1309" s="61">
        <v>1.517231288E9</v>
      </c>
      <c r="B1309" s="61">
        <v>1.0</v>
      </c>
      <c r="C1309" s="61">
        <v>1749.0</v>
      </c>
      <c r="D1309" s="57" t="s">
        <v>375</v>
      </c>
      <c r="E1309" s="62" t="s">
        <v>372</v>
      </c>
      <c r="F1309" s="58">
        <v>0.06131546000831134</v>
      </c>
    </row>
    <row r="1310">
      <c r="A1310" s="61">
        <v>1.512949105E9</v>
      </c>
      <c r="B1310" s="61">
        <v>1.0</v>
      </c>
      <c r="C1310" s="61">
        <v>1412.0</v>
      </c>
      <c r="D1310" s="57" t="s">
        <v>374</v>
      </c>
      <c r="E1310" s="62" t="s">
        <v>372</v>
      </c>
      <c r="F1310" s="58">
        <v>0.0613161853419778</v>
      </c>
    </row>
    <row r="1311">
      <c r="A1311" s="61">
        <v>1.51661353E9</v>
      </c>
      <c r="B1311" s="61">
        <v>0.0</v>
      </c>
      <c r="C1311" s="61">
        <v>3089.0</v>
      </c>
      <c r="D1311" s="57" t="s">
        <v>373</v>
      </c>
      <c r="E1311" s="62" t="s">
        <v>372</v>
      </c>
      <c r="F1311" s="58">
        <v>0.0613851161097525</v>
      </c>
    </row>
    <row r="1312">
      <c r="A1312" s="61">
        <v>1.51858699E9</v>
      </c>
      <c r="B1312" s="61">
        <v>0.0</v>
      </c>
      <c r="C1312" s="61">
        <v>1348.0</v>
      </c>
      <c r="D1312" s="57" t="s">
        <v>373</v>
      </c>
      <c r="E1312" s="62" t="s">
        <v>372</v>
      </c>
      <c r="F1312" s="58">
        <v>0.06140376610696896</v>
      </c>
    </row>
    <row r="1313">
      <c r="A1313" s="61">
        <v>1.518957026E9</v>
      </c>
      <c r="B1313" s="61">
        <v>1.0</v>
      </c>
      <c r="C1313" s="61">
        <v>1459.0</v>
      </c>
      <c r="D1313" s="57" t="s">
        <v>374</v>
      </c>
      <c r="E1313" s="62" t="s">
        <v>372</v>
      </c>
      <c r="F1313" s="58">
        <v>0.06144640516073718</v>
      </c>
    </row>
    <row r="1314">
      <c r="A1314" s="61">
        <v>1.518703227E9</v>
      </c>
      <c r="B1314" s="61">
        <v>1.0</v>
      </c>
      <c r="C1314" s="61">
        <v>749.0</v>
      </c>
      <c r="D1314" s="57" t="s">
        <v>375</v>
      </c>
      <c r="E1314" s="62" t="s">
        <v>372</v>
      </c>
      <c r="F1314" s="58">
        <v>0.06144805039951473</v>
      </c>
    </row>
    <row r="1315">
      <c r="A1315" s="61">
        <v>1.51614757E9</v>
      </c>
      <c r="B1315" s="61">
        <v>0.0</v>
      </c>
      <c r="C1315" s="61">
        <v>4350.0</v>
      </c>
      <c r="D1315" s="57" t="s">
        <v>371</v>
      </c>
      <c r="E1315" s="62" t="s">
        <v>372</v>
      </c>
      <c r="F1315" s="58">
        <v>0.0614707130634512</v>
      </c>
    </row>
    <row r="1316">
      <c r="A1316" s="61">
        <v>1.511746067E9</v>
      </c>
      <c r="B1316" s="61">
        <v>1.0</v>
      </c>
      <c r="C1316" s="61">
        <v>1067.0</v>
      </c>
      <c r="D1316" s="57" t="s">
        <v>375</v>
      </c>
      <c r="E1316" s="62" t="s">
        <v>372</v>
      </c>
      <c r="F1316" s="58">
        <v>0.061506977863379664</v>
      </c>
    </row>
    <row r="1317">
      <c r="A1317" s="61">
        <v>1.518363442E9</v>
      </c>
      <c r="B1317" s="61">
        <v>0.0</v>
      </c>
      <c r="C1317" s="61">
        <v>3633.0</v>
      </c>
      <c r="D1317" s="57" t="s">
        <v>373</v>
      </c>
      <c r="E1317" s="62" t="s">
        <v>372</v>
      </c>
      <c r="F1317" s="58">
        <v>0.06151126291735931</v>
      </c>
    </row>
    <row r="1318">
      <c r="A1318" s="61">
        <v>1.519466903E9</v>
      </c>
      <c r="B1318" s="61">
        <v>1.0</v>
      </c>
      <c r="C1318" s="61">
        <v>308.0</v>
      </c>
      <c r="D1318" s="57" t="s">
        <v>374</v>
      </c>
      <c r="E1318" s="62" t="s">
        <v>372</v>
      </c>
      <c r="F1318" s="58">
        <v>0.06153551923445</v>
      </c>
    </row>
    <row r="1319">
      <c r="A1319" s="61">
        <v>1.512012971E9</v>
      </c>
      <c r="B1319" s="61">
        <v>0.0</v>
      </c>
      <c r="C1319" s="61">
        <v>1150.0</v>
      </c>
      <c r="D1319" s="57" t="s">
        <v>371</v>
      </c>
      <c r="E1319" s="62" t="s">
        <v>372</v>
      </c>
      <c r="F1319" s="58">
        <v>0.06160796939159818</v>
      </c>
    </row>
    <row r="1320">
      <c r="A1320" s="61">
        <v>1.511666773E9</v>
      </c>
      <c r="B1320" s="61">
        <v>1.0</v>
      </c>
      <c r="C1320" s="61">
        <v>2290.0</v>
      </c>
      <c r="D1320" s="57" t="s">
        <v>371</v>
      </c>
      <c r="E1320" s="62" t="s">
        <v>372</v>
      </c>
      <c r="F1320" s="58">
        <v>0.06161362433931983</v>
      </c>
    </row>
    <row r="1321">
      <c r="A1321" s="61">
        <v>1.514026948E9</v>
      </c>
      <c r="B1321" s="61">
        <v>1.0</v>
      </c>
      <c r="C1321" s="61">
        <v>1423.0</v>
      </c>
      <c r="D1321" s="57" t="s">
        <v>371</v>
      </c>
      <c r="E1321" s="62" t="s">
        <v>372</v>
      </c>
      <c r="F1321" s="58">
        <v>0.0616262129523969</v>
      </c>
    </row>
    <row r="1322">
      <c r="A1322" s="61">
        <v>1.514296871E9</v>
      </c>
      <c r="B1322" s="61">
        <v>0.0</v>
      </c>
      <c r="C1322" s="61">
        <v>2352.0</v>
      </c>
      <c r="D1322" s="57" t="s">
        <v>371</v>
      </c>
      <c r="E1322" s="62" t="s">
        <v>372</v>
      </c>
      <c r="F1322" s="58">
        <v>0.06172686795094484</v>
      </c>
    </row>
    <row r="1323">
      <c r="A1323" s="61">
        <v>1.511581972E9</v>
      </c>
      <c r="B1323" s="61">
        <v>0.0</v>
      </c>
      <c r="C1323" s="61">
        <v>4056.0</v>
      </c>
      <c r="D1323" s="57" t="s">
        <v>374</v>
      </c>
      <c r="E1323" s="62" t="s">
        <v>372</v>
      </c>
      <c r="F1323" s="58">
        <v>0.0617501808266292</v>
      </c>
    </row>
    <row r="1324">
      <c r="A1324" s="61">
        <v>1.519004818E9</v>
      </c>
      <c r="B1324" s="61">
        <v>1.0</v>
      </c>
      <c r="C1324" s="61">
        <v>936.0</v>
      </c>
      <c r="D1324" s="57" t="s">
        <v>374</v>
      </c>
      <c r="E1324" s="62" t="s">
        <v>372</v>
      </c>
      <c r="F1324" s="58">
        <v>0.061791659220782336</v>
      </c>
    </row>
    <row r="1325">
      <c r="A1325" s="61">
        <v>1.51474636E9</v>
      </c>
      <c r="B1325" s="61">
        <v>0.0</v>
      </c>
      <c r="C1325" s="61">
        <v>734.0</v>
      </c>
      <c r="D1325" s="57" t="s">
        <v>375</v>
      </c>
      <c r="E1325" s="62" t="s">
        <v>372</v>
      </c>
      <c r="F1325" s="58">
        <v>0.06180845612221264</v>
      </c>
    </row>
    <row r="1326">
      <c r="A1326" s="61">
        <v>1.517598577E9</v>
      </c>
      <c r="B1326" s="61">
        <v>1.0</v>
      </c>
      <c r="C1326" s="61">
        <v>1410.0</v>
      </c>
      <c r="D1326" s="57" t="s">
        <v>374</v>
      </c>
      <c r="E1326" s="62" t="s">
        <v>372</v>
      </c>
      <c r="F1326" s="58">
        <v>0.06181373377039767</v>
      </c>
    </row>
    <row r="1327">
      <c r="A1327" s="61">
        <v>1.513085503E9</v>
      </c>
      <c r="B1327" s="61">
        <v>1.0</v>
      </c>
      <c r="C1327" s="61">
        <v>444.0</v>
      </c>
      <c r="D1327" s="57" t="s">
        <v>374</v>
      </c>
      <c r="E1327" s="62" t="s">
        <v>372</v>
      </c>
      <c r="F1327" s="58">
        <v>0.061823106939102535</v>
      </c>
    </row>
    <row r="1328">
      <c r="A1328" s="61">
        <v>1.518006998E9</v>
      </c>
      <c r="B1328" s="61">
        <v>1.0</v>
      </c>
      <c r="C1328" s="61">
        <v>747.0</v>
      </c>
      <c r="D1328" s="57" t="s">
        <v>375</v>
      </c>
      <c r="E1328" s="62" t="s">
        <v>372</v>
      </c>
      <c r="F1328" s="58">
        <v>0.06183595076891868</v>
      </c>
    </row>
    <row r="1329">
      <c r="A1329" s="61">
        <v>1.518140177E9</v>
      </c>
      <c r="B1329" s="61">
        <v>1.0</v>
      </c>
      <c r="C1329" s="61">
        <v>1535.0</v>
      </c>
      <c r="D1329" s="57" t="s">
        <v>371</v>
      </c>
      <c r="E1329" s="62" t="s">
        <v>372</v>
      </c>
      <c r="F1329" s="58">
        <v>0.06189254165090563</v>
      </c>
    </row>
    <row r="1330">
      <c r="A1330" s="61">
        <v>1.519011242E9</v>
      </c>
      <c r="B1330" s="61">
        <v>0.0</v>
      </c>
      <c r="C1330" s="61">
        <v>555.0</v>
      </c>
      <c r="D1330" s="57" t="s">
        <v>371</v>
      </c>
      <c r="E1330" s="62" t="s">
        <v>372</v>
      </c>
      <c r="F1330" s="58">
        <v>0.06195983578935116</v>
      </c>
    </row>
    <row r="1331">
      <c r="A1331" s="61">
        <v>1.519187687E9</v>
      </c>
      <c r="B1331" s="61">
        <v>1.0</v>
      </c>
      <c r="C1331" s="61">
        <v>2603.0</v>
      </c>
      <c r="D1331" s="57" t="s">
        <v>374</v>
      </c>
      <c r="E1331" s="62" t="s">
        <v>372</v>
      </c>
      <c r="F1331" s="58">
        <v>0.062004439742861184</v>
      </c>
    </row>
    <row r="1332">
      <c r="A1332" s="61">
        <v>1.515545955E9</v>
      </c>
      <c r="B1332" s="61">
        <v>1.0</v>
      </c>
      <c r="C1332" s="61">
        <v>3405.0</v>
      </c>
      <c r="D1332" s="57" t="s">
        <v>371</v>
      </c>
      <c r="E1332" s="62" t="s">
        <v>372</v>
      </c>
      <c r="F1332" s="58">
        <v>0.06201695804791474</v>
      </c>
    </row>
    <row r="1333">
      <c r="A1333" s="61">
        <v>1.517773031E9</v>
      </c>
      <c r="B1333" s="61">
        <v>0.0</v>
      </c>
      <c r="C1333" s="61">
        <v>189.0</v>
      </c>
      <c r="D1333" s="57" t="s">
        <v>371</v>
      </c>
      <c r="E1333" s="62" t="s">
        <v>372</v>
      </c>
      <c r="F1333" s="58">
        <v>0.062036043709306155</v>
      </c>
    </row>
    <row r="1334">
      <c r="A1334" s="61">
        <v>1.513361681E9</v>
      </c>
      <c r="B1334" s="61">
        <v>0.0</v>
      </c>
      <c r="C1334" s="61">
        <v>4536.0</v>
      </c>
      <c r="D1334" s="57" t="s">
        <v>371</v>
      </c>
      <c r="E1334" s="62" t="s">
        <v>372</v>
      </c>
      <c r="F1334" s="58">
        <v>0.062068364084718386</v>
      </c>
    </row>
    <row r="1335">
      <c r="A1335" s="61">
        <v>1.519454904E9</v>
      </c>
      <c r="B1335" s="61">
        <v>1.0</v>
      </c>
      <c r="C1335" s="61">
        <v>2114.0</v>
      </c>
      <c r="D1335" s="57" t="s">
        <v>375</v>
      </c>
      <c r="E1335" s="62" t="s">
        <v>372</v>
      </c>
      <c r="F1335" s="58">
        <v>0.06209172854602618</v>
      </c>
    </row>
    <row r="1336">
      <c r="A1336" s="61">
        <v>1.517165141E9</v>
      </c>
      <c r="B1336" s="61">
        <v>0.0</v>
      </c>
      <c r="C1336" s="61">
        <v>1260.0</v>
      </c>
      <c r="D1336" s="57" t="s">
        <v>371</v>
      </c>
      <c r="E1336" s="62" t="s">
        <v>372</v>
      </c>
      <c r="F1336" s="58">
        <v>0.06209998138605588</v>
      </c>
    </row>
    <row r="1337">
      <c r="A1337" s="61">
        <v>1.514391771E9</v>
      </c>
      <c r="B1337" s="61">
        <v>0.0</v>
      </c>
      <c r="C1337" s="61">
        <v>4421.0</v>
      </c>
      <c r="D1337" s="57" t="s">
        <v>371</v>
      </c>
      <c r="E1337" s="62" t="s">
        <v>372</v>
      </c>
      <c r="F1337" s="58">
        <v>0.06216867728881059</v>
      </c>
    </row>
    <row r="1338">
      <c r="A1338" s="61">
        <v>1.517249942E9</v>
      </c>
      <c r="B1338" s="61">
        <v>0.0</v>
      </c>
      <c r="C1338" s="61">
        <v>1398.0</v>
      </c>
      <c r="D1338" s="57" t="s">
        <v>374</v>
      </c>
      <c r="E1338" s="62" t="s">
        <v>372</v>
      </c>
      <c r="F1338" s="58">
        <v>0.06216867814097704</v>
      </c>
    </row>
    <row r="1339">
      <c r="A1339" s="61">
        <v>1.515803553E9</v>
      </c>
      <c r="B1339" s="61">
        <v>1.0</v>
      </c>
      <c r="C1339" s="61">
        <v>4024.0</v>
      </c>
      <c r="D1339" s="57" t="s">
        <v>375</v>
      </c>
      <c r="E1339" s="62" t="s">
        <v>372</v>
      </c>
      <c r="F1339" s="58">
        <v>0.06222002987528552</v>
      </c>
    </row>
    <row r="1340">
      <c r="A1340" s="61">
        <v>1.512840434E9</v>
      </c>
      <c r="B1340" s="61">
        <v>1.0</v>
      </c>
      <c r="C1340" s="61">
        <v>2911.0</v>
      </c>
      <c r="D1340" s="57" t="s">
        <v>371</v>
      </c>
      <c r="E1340" s="62" t="s">
        <v>372</v>
      </c>
      <c r="F1340" s="58">
        <v>0.062228894788043276</v>
      </c>
    </row>
    <row r="1341">
      <c r="A1341" s="61">
        <v>1.519498463E9</v>
      </c>
      <c r="B1341" s="61">
        <v>1.0</v>
      </c>
      <c r="C1341" s="61">
        <v>1714.0</v>
      </c>
      <c r="D1341" s="57" t="s">
        <v>371</v>
      </c>
      <c r="E1341" s="62" t="s">
        <v>372</v>
      </c>
      <c r="F1341" s="58">
        <v>0.06224437325767984</v>
      </c>
    </row>
    <row r="1342">
      <c r="A1342" s="61">
        <v>1.512591004E9</v>
      </c>
      <c r="B1342" s="61">
        <v>1.0</v>
      </c>
      <c r="C1342" s="61">
        <v>858.0</v>
      </c>
      <c r="D1342" s="57" t="s">
        <v>374</v>
      </c>
      <c r="E1342" s="62" t="s">
        <v>372</v>
      </c>
      <c r="F1342" s="58">
        <v>0.06230811542208248</v>
      </c>
    </row>
    <row r="1343">
      <c r="A1343" s="61">
        <v>1.515265337E9</v>
      </c>
      <c r="B1343" s="61">
        <v>1.0</v>
      </c>
      <c r="C1343" s="61">
        <v>2847.0</v>
      </c>
      <c r="D1343" s="57" t="s">
        <v>374</v>
      </c>
      <c r="E1343" s="62" t="s">
        <v>372</v>
      </c>
      <c r="F1343" s="58">
        <v>0.062310889576008055</v>
      </c>
    </row>
    <row r="1344">
      <c r="A1344" s="61">
        <v>1.518565794E9</v>
      </c>
      <c r="B1344" s="61">
        <v>1.0</v>
      </c>
      <c r="C1344" s="61">
        <v>634.0</v>
      </c>
      <c r="D1344" s="57" t="s">
        <v>375</v>
      </c>
      <c r="E1344" s="62" t="s">
        <v>372</v>
      </c>
      <c r="F1344" s="58">
        <v>0.0623907099381138</v>
      </c>
    </row>
    <row r="1345">
      <c r="A1345" s="61">
        <v>1.519368765E9</v>
      </c>
      <c r="B1345" s="61">
        <v>1.0</v>
      </c>
      <c r="C1345" s="61">
        <v>1254.0</v>
      </c>
      <c r="D1345" s="57" t="s">
        <v>374</v>
      </c>
      <c r="E1345" s="62" t="s">
        <v>372</v>
      </c>
      <c r="F1345" s="58">
        <v>0.062426483818505796</v>
      </c>
    </row>
    <row r="1346">
      <c r="A1346" s="61">
        <v>1.511326163E9</v>
      </c>
      <c r="B1346" s="61">
        <v>1.0</v>
      </c>
      <c r="C1346" s="61">
        <v>3171.0</v>
      </c>
      <c r="D1346" s="57" t="s">
        <v>371</v>
      </c>
      <c r="E1346" s="62" t="s">
        <v>372</v>
      </c>
      <c r="F1346" s="58">
        <v>0.062456784363604356</v>
      </c>
    </row>
    <row r="1347">
      <c r="A1347" s="61">
        <v>1.515878184E9</v>
      </c>
      <c r="B1347" s="61">
        <v>1.0</v>
      </c>
      <c r="C1347" s="61">
        <v>1694.0</v>
      </c>
      <c r="D1347" s="57" t="s">
        <v>375</v>
      </c>
      <c r="E1347" s="62" t="s">
        <v>372</v>
      </c>
      <c r="F1347" s="58">
        <v>0.06250402834444246</v>
      </c>
    </row>
    <row r="1348">
      <c r="A1348" s="61">
        <v>1.519131033E9</v>
      </c>
      <c r="B1348" s="61">
        <v>1.0</v>
      </c>
      <c r="C1348" s="61">
        <v>113.0</v>
      </c>
      <c r="D1348" s="57" t="s">
        <v>371</v>
      </c>
      <c r="E1348" s="62" t="s">
        <v>372</v>
      </c>
      <c r="F1348" s="58">
        <v>0.06252061152749089</v>
      </c>
    </row>
    <row r="1349">
      <c r="A1349" s="61">
        <v>1.516295317E9</v>
      </c>
      <c r="B1349" s="61">
        <v>1.0</v>
      </c>
      <c r="C1349" s="61">
        <v>1795.0</v>
      </c>
      <c r="D1349" s="57" t="s">
        <v>374</v>
      </c>
      <c r="E1349" s="62" t="s">
        <v>372</v>
      </c>
      <c r="F1349" s="58">
        <v>0.06258006461556032</v>
      </c>
    </row>
    <row r="1350">
      <c r="A1350" s="61">
        <v>1.512332594E9</v>
      </c>
      <c r="B1350" s="61">
        <v>1.0</v>
      </c>
      <c r="C1350" s="61">
        <v>162.0</v>
      </c>
      <c r="D1350" s="57" t="s">
        <v>371</v>
      </c>
      <c r="E1350" s="62" t="s">
        <v>372</v>
      </c>
      <c r="F1350" s="58">
        <v>0.06273648607658566</v>
      </c>
    </row>
    <row r="1351">
      <c r="A1351" s="61">
        <v>1.519984518E9</v>
      </c>
      <c r="B1351" s="61">
        <v>1.0</v>
      </c>
      <c r="C1351" s="61">
        <v>1312.0</v>
      </c>
      <c r="D1351" s="57" t="s">
        <v>371</v>
      </c>
      <c r="E1351" s="62" t="s">
        <v>372</v>
      </c>
      <c r="F1351" s="58">
        <v>0.06280188405704423</v>
      </c>
    </row>
    <row r="1352">
      <c r="A1352" s="61">
        <v>1.511740793E9</v>
      </c>
      <c r="B1352" s="61">
        <v>1.0</v>
      </c>
      <c r="C1352" s="61">
        <v>2221.0</v>
      </c>
      <c r="D1352" s="57" t="s">
        <v>375</v>
      </c>
      <c r="E1352" s="62" t="s">
        <v>372</v>
      </c>
      <c r="F1352" s="58">
        <v>0.06282342165584998</v>
      </c>
    </row>
    <row r="1353">
      <c r="A1353" s="61">
        <v>1.512225864E9</v>
      </c>
      <c r="B1353" s="61">
        <v>1.0</v>
      </c>
      <c r="C1353" s="61">
        <v>2558.0</v>
      </c>
      <c r="D1353" s="57" t="s">
        <v>375</v>
      </c>
      <c r="E1353" s="62" t="s">
        <v>372</v>
      </c>
      <c r="F1353" s="58">
        <v>0.06305267116156188</v>
      </c>
    </row>
    <row r="1354">
      <c r="A1354" s="61">
        <v>1.517191502E9</v>
      </c>
      <c r="B1354" s="61">
        <v>0.0</v>
      </c>
      <c r="C1354" s="61">
        <v>1135.0</v>
      </c>
      <c r="D1354" s="57" t="s">
        <v>374</v>
      </c>
      <c r="E1354" s="62" t="s">
        <v>372</v>
      </c>
      <c r="F1354" s="58">
        <v>0.06310742012500692</v>
      </c>
    </row>
    <row r="1355">
      <c r="A1355" s="61">
        <v>1.51597738E9</v>
      </c>
      <c r="B1355" s="61">
        <v>0.0</v>
      </c>
      <c r="C1355" s="61">
        <v>1758.0</v>
      </c>
      <c r="D1355" s="57" t="s">
        <v>374</v>
      </c>
      <c r="E1355" s="62" t="s">
        <v>372</v>
      </c>
      <c r="F1355" s="58">
        <v>0.06329883263129732</v>
      </c>
    </row>
    <row r="1356">
      <c r="A1356" s="61">
        <v>1.515017324E9</v>
      </c>
      <c r="B1356" s="61">
        <v>1.0</v>
      </c>
      <c r="C1356" s="61">
        <v>1096.0</v>
      </c>
      <c r="D1356" s="57" t="s">
        <v>374</v>
      </c>
      <c r="E1356" s="62" t="s">
        <v>372</v>
      </c>
      <c r="F1356" s="58">
        <v>0.06332106453097952</v>
      </c>
    </row>
    <row r="1357">
      <c r="A1357" s="61">
        <v>1.519444146E9</v>
      </c>
      <c r="B1357" s="61">
        <v>1.0</v>
      </c>
      <c r="C1357" s="61">
        <v>2259.0</v>
      </c>
      <c r="D1357" s="57" t="s">
        <v>371</v>
      </c>
      <c r="E1357" s="62" t="s">
        <v>372</v>
      </c>
      <c r="F1357" s="58">
        <v>0.0633409484306352</v>
      </c>
    </row>
    <row r="1358">
      <c r="A1358" s="61">
        <v>1.513512742E9</v>
      </c>
      <c r="B1358" s="61">
        <v>0.0</v>
      </c>
      <c r="C1358" s="61">
        <v>1263.0</v>
      </c>
      <c r="D1358" s="57" t="s">
        <v>374</v>
      </c>
      <c r="E1358" s="62" t="s">
        <v>372</v>
      </c>
      <c r="F1358" s="58">
        <v>0.06334218000066483</v>
      </c>
    </row>
    <row r="1359">
      <c r="A1359" s="61">
        <v>1.517058787E9</v>
      </c>
      <c r="B1359" s="61">
        <v>1.0</v>
      </c>
      <c r="C1359" s="61">
        <v>2494.0</v>
      </c>
      <c r="D1359" s="57" t="s">
        <v>373</v>
      </c>
      <c r="E1359" s="62" t="s">
        <v>372</v>
      </c>
      <c r="F1359" s="58">
        <v>0.0633433997136198</v>
      </c>
    </row>
    <row r="1360">
      <c r="A1360" s="61">
        <v>1.516253811E9</v>
      </c>
      <c r="B1360" s="61">
        <v>0.0</v>
      </c>
      <c r="C1360" s="61">
        <v>3598.0</v>
      </c>
      <c r="D1360" s="57" t="s">
        <v>371</v>
      </c>
      <c r="E1360" s="62" t="s">
        <v>372</v>
      </c>
      <c r="F1360" s="58">
        <v>0.06338226599170882</v>
      </c>
    </row>
    <row r="1361">
      <c r="A1361" s="61">
        <v>1.512650712E9</v>
      </c>
      <c r="B1361" s="61">
        <v>0.0</v>
      </c>
      <c r="C1361" s="61">
        <v>32.0</v>
      </c>
      <c r="D1361" s="57" t="s">
        <v>371</v>
      </c>
      <c r="E1361" s="62" t="s">
        <v>372</v>
      </c>
      <c r="F1361" s="58">
        <v>0.06339235446743885</v>
      </c>
    </row>
    <row r="1362">
      <c r="A1362" s="61">
        <v>1.514293698E9</v>
      </c>
      <c r="B1362" s="61">
        <v>1.0</v>
      </c>
      <c r="C1362" s="61">
        <v>983.0</v>
      </c>
      <c r="D1362" s="57" t="s">
        <v>371</v>
      </c>
      <c r="E1362" s="62" t="s">
        <v>372</v>
      </c>
      <c r="F1362" s="58">
        <v>0.06343584732979857</v>
      </c>
    </row>
    <row r="1363">
      <c r="A1363" s="61">
        <v>1.512479254E9</v>
      </c>
      <c r="B1363" s="61">
        <v>1.0</v>
      </c>
      <c r="C1363" s="61">
        <v>1517.0</v>
      </c>
      <c r="D1363" s="57" t="s">
        <v>373</v>
      </c>
      <c r="E1363" s="62" t="s">
        <v>372</v>
      </c>
      <c r="F1363" s="58">
        <v>0.0634678802906895</v>
      </c>
    </row>
    <row r="1364">
      <c r="A1364" s="61">
        <v>1.512043891E9</v>
      </c>
      <c r="B1364" s="61">
        <v>0.0</v>
      </c>
      <c r="C1364" s="61">
        <v>339.0</v>
      </c>
      <c r="D1364" s="57" t="s">
        <v>375</v>
      </c>
      <c r="E1364" s="62" t="s">
        <v>372</v>
      </c>
      <c r="F1364" s="58">
        <v>0.06353973655816902</v>
      </c>
    </row>
    <row r="1365">
      <c r="A1365" s="61">
        <v>1.512072897E9</v>
      </c>
      <c r="B1365" s="61">
        <v>1.0</v>
      </c>
      <c r="C1365" s="61">
        <v>2019.0</v>
      </c>
      <c r="D1365" s="57" t="s">
        <v>373</v>
      </c>
      <c r="E1365" s="62" t="s">
        <v>372</v>
      </c>
      <c r="F1365" s="58">
        <v>0.06355222716408448</v>
      </c>
    </row>
    <row r="1366">
      <c r="A1366" s="61">
        <v>1.519423771E9</v>
      </c>
      <c r="B1366" s="61">
        <v>0.0</v>
      </c>
      <c r="C1366" s="61">
        <v>15.0</v>
      </c>
      <c r="D1366" s="57" t="s">
        <v>375</v>
      </c>
      <c r="E1366" s="62" t="s">
        <v>372</v>
      </c>
      <c r="F1366" s="58">
        <v>0.06357848932554422</v>
      </c>
    </row>
    <row r="1367">
      <c r="A1367" s="61">
        <v>1.518069427E9</v>
      </c>
      <c r="B1367" s="61">
        <v>1.0</v>
      </c>
      <c r="C1367" s="61">
        <v>468.0</v>
      </c>
      <c r="D1367" s="57" t="s">
        <v>374</v>
      </c>
      <c r="E1367" s="62" t="s">
        <v>372</v>
      </c>
      <c r="F1367" s="58">
        <v>0.06361983349577782</v>
      </c>
    </row>
    <row r="1368">
      <c r="A1368" s="61">
        <v>1.515779877E9</v>
      </c>
      <c r="B1368" s="61">
        <v>1.0</v>
      </c>
      <c r="C1368" s="61">
        <v>3170.0</v>
      </c>
      <c r="D1368" s="57" t="s">
        <v>374</v>
      </c>
      <c r="E1368" s="62" t="s">
        <v>372</v>
      </c>
      <c r="F1368" s="58">
        <v>0.06366720033414075</v>
      </c>
    </row>
    <row r="1369">
      <c r="A1369" s="61">
        <v>1.517848385E9</v>
      </c>
      <c r="B1369" s="61">
        <v>1.0</v>
      </c>
      <c r="C1369" s="61">
        <v>2250.0</v>
      </c>
      <c r="D1369" s="57" t="s">
        <v>375</v>
      </c>
      <c r="E1369" s="62" t="s">
        <v>372</v>
      </c>
      <c r="F1369" s="58">
        <v>0.06369318537188517</v>
      </c>
    </row>
    <row r="1370">
      <c r="A1370" s="61">
        <v>1.515595072E9</v>
      </c>
      <c r="B1370" s="61">
        <v>0.0</v>
      </c>
      <c r="C1370" s="61">
        <v>1503.0</v>
      </c>
      <c r="D1370" s="57" t="s">
        <v>375</v>
      </c>
      <c r="E1370" s="62" t="s">
        <v>372</v>
      </c>
      <c r="F1370" s="58">
        <v>0.0638109838281753</v>
      </c>
    </row>
    <row r="1371">
      <c r="A1371" s="61">
        <v>1.511968621E9</v>
      </c>
      <c r="B1371" s="61">
        <v>0.0</v>
      </c>
      <c r="C1371" s="61">
        <v>977.0</v>
      </c>
      <c r="D1371" s="57" t="s">
        <v>373</v>
      </c>
      <c r="E1371" s="62" t="s">
        <v>372</v>
      </c>
      <c r="F1371" s="58">
        <v>0.06384908669662837</v>
      </c>
    </row>
    <row r="1372">
      <c r="A1372" s="61">
        <v>1.512418752E9</v>
      </c>
      <c r="B1372" s="61">
        <v>0.0</v>
      </c>
      <c r="C1372" s="61">
        <v>1065.0</v>
      </c>
      <c r="D1372" s="57" t="s">
        <v>374</v>
      </c>
      <c r="E1372" s="62" t="s">
        <v>372</v>
      </c>
      <c r="F1372" s="58">
        <v>0.06390344634551515</v>
      </c>
    </row>
    <row r="1373">
      <c r="A1373" s="61">
        <v>1.515995026E9</v>
      </c>
      <c r="B1373" s="61">
        <v>1.0</v>
      </c>
      <c r="C1373" s="61">
        <v>371.0</v>
      </c>
      <c r="D1373" s="57" t="s">
        <v>374</v>
      </c>
      <c r="E1373" s="62" t="s">
        <v>372</v>
      </c>
      <c r="F1373" s="58">
        <v>0.06390588929422758</v>
      </c>
    </row>
    <row r="1374">
      <c r="A1374" s="61">
        <v>1.514402569E9</v>
      </c>
      <c r="B1374" s="61">
        <v>1.0</v>
      </c>
      <c r="C1374" s="61">
        <v>507.0</v>
      </c>
      <c r="D1374" s="57" t="s">
        <v>371</v>
      </c>
      <c r="E1374" s="62" t="s">
        <v>372</v>
      </c>
      <c r="F1374" s="58">
        <v>0.06405853400588124</v>
      </c>
    </row>
    <row r="1375">
      <c r="A1375" s="61">
        <v>1.51998337E9</v>
      </c>
      <c r="B1375" s="61">
        <v>0.0</v>
      </c>
      <c r="C1375" s="61">
        <v>2129.0</v>
      </c>
      <c r="D1375" s="57" t="s">
        <v>375</v>
      </c>
      <c r="E1375" s="62" t="s">
        <v>372</v>
      </c>
      <c r="F1375" s="58">
        <v>0.06410286459386483</v>
      </c>
    </row>
    <row r="1376">
      <c r="A1376" s="61">
        <v>1.511366152E9</v>
      </c>
      <c r="B1376" s="61">
        <v>0.0</v>
      </c>
      <c r="C1376" s="61">
        <v>2853.0</v>
      </c>
      <c r="D1376" s="57" t="s">
        <v>371</v>
      </c>
      <c r="E1376" s="62" t="s">
        <v>372</v>
      </c>
      <c r="F1376" s="58">
        <v>0.06422726037499027</v>
      </c>
    </row>
    <row r="1377">
      <c r="A1377" s="61">
        <v>1.51513323E9</v>
      </c>
      <c r="B1377" s="61">
        <v>0.0</v>
      </c>
      <c r="C1377" s="61">
        <v>2119.0</v>
      </c>
      <c r="D1377" s="57" t="s">
        <v>375</v>
      </c>
      <c r="E1377" s="62" t="s">
        <v>372</v>
      </c>
      <c r="F1377" s="58">
        <v>0.06427853790259686</v>
      </c>
    </row>
    <row r="1378">
      <c r="A1378" s="61">
        <v>1.513809523E9</v>
      </c>
      <c r="B1378" s="61">
        <v>1.0</v>
      </c>
      <c r="C1378" s="61">
        <v>1555.0</v>
      </c>
      <c r="D1378" s="57" t="s">
        <v>374</v>
      </c>
      <c r="E1378" s="62" t="s">
        <v>372</v>
      </c>
      <c r="F1378" s="58">
        <v>0.06432217989003719</v>
      </c>
    </row>
    <row r="1379">
      <c r="A1379" s="61">
        <v>1.514680265E9</v>
      </c>
      <c r="B1379" s="61">
        <v>1.0</v>
      </c>
      <c r="C1379" s="61">
        <v>883.0</v>
      </c>
      <c r="D1379" s="57" t="s">
        <v>374</v>
      </c>
      <c r="E1379" s="62" t="s">
        <v>372</v>
      </c>
      <c r="F1379" s="58">
        <v>0.06432717051396619</v>
      </c>
    </row>
    <row r="1380">
      <c r="A1380" s="61">
        <v>1.51433198E9</v>
      </c>
      <c r="B1380" s="61">
        <v>0.0</v>
      </c>
      <c r="C1380" s="61">
        <v>746.0</v>
      </c>
      <c r="D1380" s="57" t="s">
        <v>373</v>
      </c>
      <c r="E1380" s="62" t="s">
        <v>372</v>
      </c>
      <c r="F1380" s="58">
        <v>0.06433909570407814</v>
      </c>
    </row>
    <row r="1381">
      <c r="A1381" s="61">
        <v>1.519460588E9</v>
      </c>
      <c r="B1381" s="61">
        <v>1.0</v>
      </c>
      <c r="C1381" s="61">
        <v>3174.0</v>
      </c>
      <c r="D1381" s="57" t="s">
        <v>371</v>
      </c>
      <c r="E1381" s="62" t="s">
        <v>372</v>
      </c>
      <c r="F1381" s="58">
        <v>0.06435327592774998</v>
      </c>
    </row>
    <row r="1382">
      <c r="A1382" s="61">
        <v>1.516970075E9</v>
      </c>
      <c r="B1382" s="61">
        <v>1.0</v>
      </c>
      <c r="C1382" s="61">
        <v>3722.0</v>
      </c>
      <c r="D1382" s="57" t="s">
        <v>374</v>
      </c>
      <c r="E1382" s="62" t="s">
        <v>372</v>
      </c>
      <c r="F1382" s="58">
        <v>0.06439070855657336</v>
      </c>
    </row>
    <row r="1383">
      <c r="A1383" s="61">
        <v>1.517858859E9</v>
      </c>
      <c r="B1383" s="61">
        <v>1.0</v>
      </c>
      <c r="C1383" s="61">
        <v>17.0</v>
      </c>
      <c r="D1383" s="57" t="s">
        <v>375</v>
      </c>
      <c r="E1383" s="62" t="s">
        <v>372</v>
      </c>
      <c r="F1383" s="58">
        <v>0.0643916146018404</v>
      </c>
    </row>
    <row r="1384">
      <c r="A1384" s="61">
        <v>1.519320826E9</v>
      </c>
      <c r="B1384" s="61">
        <v>1.0</v>
      </c>
      <c r="C1384" s="61">
        <v>340.0</v>
      </c>
      <c r="D1384" s="57" t="s">
        <v>373</v>
      </c>
      <c r="E1384" s="62" t="s">
        <v>372</v>
      </c>
      <c r="F1384" s="58">
        <v>0.06439284921595656</v>
      </c>
    </row>
    <row r="1385">
      <c r="A1385" s="61">
        <v>1.511854972E9</v>
      </c>
      <c r="B1385" s="61">
        <v>0.0</v>
      </c>
      <c r="C1385" s="61">
        <v>2903.0</v>
      </c>
      <c r="D1385" s="57" t="s">
        <v>374</v>
      </c>
      <c r="E1385" s="62" t="s">
        <v>372</v>
      </c>
      <c r="F1385" s="58">
        <v>0.06448180371031775</v>
      </c>
    </row>
    <row r="1386">
      <c r="A1386" s="61">
        <v>1.516185811E9</v>
      </c>
      <c r="B1386" s="61">
        <v>0.0</v>
      </c>
      <c r="C1386" s="61">
        <v>2.0</v>
      </c>
      <c r="D1386" s="57" t="s">
        <v>375</v>
      </c>
      <c r="E1386" s="62" t="s">
        <v>372</v>
      </c>
      <c r="F1386" s="58">
        <v>0.06450466964388324</v>
      </c>
    </row>
    <row r="1387">
      <c r="A1387" s="61">
        <v>1.513631212E9</v>
      </c>
      <c r="B1387" s="61">
        <v>0.0</v>
      </c>
      <c r="C1387" s="61">
        <v>1208.0</v>
      </c>
      <c r="D1387" s="57" t="s">
        <v>374</v>
      </c>
      <c r="E1387" s="62" t="s">
        <v>372</v>
      </c>
      <c r="F1387" s="58">
        <v>0.06454722974010474</v>
      </c>
    </row>
    <row r="1388">
      <c r="A1388" s="61">
        <v>1.515378428E9</v>
      </c>
      <c r="B1388" s="61">
        <v>1.0</v>
      </c>
      <c r="C1388" s="61">
        <v>1945.0</v>
      </c>
      <c r="D1388" s="57" t="s">
        <v>374</v>
      </c>
      <c r="E1388" s="62" t="s">
        <v>372</v>
      </c>
      <c r="F1388" s="58">
        <v>0.06461989010964675</v>
      </c>
    </row>
    <row r="1389">
      <c r="A1389" s="61">
        <v>1.512395504E9</v>
      </c>
      <c r="B1389" s="61">
        <v>1.0</v>
      </c>
      <c r="C1389" s="61">
        <v>724.0</v>
      </c>
      <c r="D1389" s="57" t="s">
        <v>371</v>
      </c>
      <c r="E1389" s="62" t="s">
        <v>372</v>
      </c>
      <c r="F1389" s="58">
        <v>0.06462403004650996</v>
      </c>
    </row>
    <row r="1390">
      <c r="A1390" s="61">
        <v>1.512312952E9</v>
      </c>
      <c r="B1390" s="61">
        <v>0.0</v>
      </c>
      <c r="C1390" s="61">
        <v>3199.0</v>
      </c>
      <c r="D1390" s="57" t="s">
        <v>371</v>
      </c>
      <c r="E1390" s="62" t="s">
        <v>372</v>
      </c>
      <c r="F1390" s="58">
        <v>0.06462918580104804</v>
      </c>
    </row>
    <row r="1391">
      <c r="A1391" s="61">
        <v>1.514706156E9</v>
      </c>
      <c r="B1391" s="61">
        <v>1.0</v>
      </c>
      <c r="C1391" s="61">
        <v>1786.0</v>
      </c>
      <c r="D1391" s="57" t="s">
        <v>374</v>
      </c>
      <c r="E1391" s="62" t="s">
        <v>372</v>
      </c>
      <c r="F1391" s="58">
        <v>0.06470224195471519</v>
      </c>
    </row>
    <row r="1392">
      <c r="A1392" s="61">
        <v>1.516264282E9</v>
      </c>
      <c r="B1392" s="61">
        <v>0.0</v>
      </c>
      <c r="C1392" s="61">
        <v>1117.0</v>
      </c>
      <c r="D1392" s="57" t="s">
        <v>371</v>
      </c>
      <c r="E1392" s="62" t="s">
        <v>372</v>
      </c>
      <c r="F1392" s="58">
        <v>0.06470967571408182</v>
      </c>
    </row>
    <row r="1393">
      <c r="A1393" s="61">
        <v>1.513154022E9</v>
      </c>
      <c r="B1393" s="61">
        <v>0.0</v>
      </c>
      <c r="C1393" s="61">
        <v>241.0</v>
      </c>
      <c r="D1393" s="57" t="s">
        <v>374</v>
      </c>
      <c r="E1393" s="62" t="s">
        <v>372</v>
      </c>
      <c r="F1393" s="58">
        <v>0.06476120443607392</v>
      </c>
    </row>
    <row r="1394">
      <c r="A1394" s="61">
        <v>1.517452869E9</v>
      </c>
      <c r="B1394" s="61">
        <v>1.0</v>
      </c>
      <c r="C1394" s="61">
        <v>2590.0</v>
      </c>
      <c r="D1394" s="57" t="s">
        <v>375</v>
      </c>
      <c r="E1394" s="62" t="s">
        <v>372</v>
      </c>
      <c r="F1394" s="58">
        <v>0.06476581501481615</v>
      </c>
    </row>
    <row r="1395">
      <c r="A1395" s="61">
        <v>1.518414487E9</v>
      </c>
      <c r="B1395" s="61">
        <v>1.0</v>
      </c>
      <c r="C1395" s="61">
        <v>1914.0</v>
      </c>
      <c r="D1395" s="57" t="s">
        <v>374</v>
      </c>
      <c r="E1395" s="62" t="s">
        <v>372</v>
      </c>
      <c r="F1395" s="58">
        <v>0.06479699321762711</v>
      </c>
    </row>
    <row r="1396">
      <c r="A1396" s="61">
        <v>1.518865964E9</v>
      </c>
      <c r="B1396" s="61">
        <v>1.0</v>
      </c>
      <c r="C1396" s="61">
        <v>4493.0</v>
      </c>
      <c r="D1396" s="57" t="s">
        <v>371</v>
      </c>
      <c r="E1396" s="62" t="s">
        <v>372</v>
      </c>
      <c r="F1396" s="58">
        <v>0.06482034733946807</v>
      </c>
    </row>
    <row r="1397">
      <c r="A1397" s="61">
        <v>1.511483917E9</v>
      </c>
      <c r="B1397" s="61">
        <v>1.0</v>
      </c>
      <c r="C1397" s="61">
        <v>2526.0</v>
      </c>
      <c r="D1397" s="57" t="s">
        <v>373</v>
      </c>
      <c r="E1397" s="62" t="s">
        <v>372</v>
      </c>
      <c r="F1397" s="58">
        <v>0.06484463127825735</v>
      </c>
    </row>
    <row r="1398">
      <c r="A1398" s="61">
        <v>1.518237776E9</v>
      </c>
      <c r="B1398" s="61">
        <v>1.0</v>
      </c>
      <c r="C1398" s="61">
        <v>3259.0</v>
      </c>
      <c r="D1398" s="57" t="s">
        <v>371</v>
      </c>
      <c r="E1398" s="62" t="s">
        <v>372</v>
      </c>
      <c r="F1398" s="58">
        <v>0.06505076425840928</v>
      </c>
    </row>
    <row r="1399">
      <c r="A1399" s="61">
        <v>1.515417337E9</v>
      </c>
      <c r="B1399" s="61">
        <v>1.0</v>
      </c>
      <c r="C1399" s="61">
        <v>1055.0</v>
      </c>
      <c r="D1399" s="57" t="s">
        <v>373</v>
      </c>
      <c r="E1399" s="62" t="s">
        <v>372</v>
      </c>
      <c r="F1399" s="58">
        <v>0.06508192756005904</v>
      </c>
    </row>
    <row r="1400">
      <c r="A1400" s="61">
        <v>1.51983348E9</v>
      </c>
      <c r="B1400" s="61">
        <v>0.0</v>
      </c>
      <c r="C1400" s="61">
        <v>1437.0</v>
      </c>
      <c r="D1400" s="57" t="s">
        <v>375</v>
      </c>
      <c r="E1400" s="62" t="s">
        <v>372</v>
      </c>
      <c r="F1400" s="58">
        <v>0.06510863086260466</v>
      </c>
    </row>
    <row r="1401">
      <c r="A1401" s="61">
        <v>1.519914086E9</v>
      </c>
      <c r="B1401" s="61">
        <v>1.0</v>
      </c>
      <c r="C1401" s="61">
        <v>1240.0</v>
      </c>
      <c r="D1401" s="57" t="s">
        <v>373</v>
      </c>
      <c r="E1401" s="62" t="s">
        <v>372</v>
      </c>
      <c r="F1401" s="58">
        <v>0.0651205560527166</v>
      </c>
    </row>
    <row r="1402">
      <c r="A1402" s="61">
        <v>1.511735467E9</v>
      </c>
      <c r="B1402" s="61">
        <v>1.0</v>
      </c>
      <c r="C1402" s="61">
        <v>1289.0</v>
      </c>
      <c r="D1402" s="57" t="s">
        <v>375</v>
      </c>
      <c r="E1402" s="62" t="s">
        <v>372</v>
      </c>
      <c r="F1402" s="58">
        <v>0.06512358235389404</v>
      </c>
    </row>
    <row r="1403">
      <c r="A1403" s="61">
        <v>1.517758932E9</v>
      </c>
      <c r="B1403" s="61">
        <v>0.0</v>
      </c>
      <c r="C1403" s="61">
        <v>406.0</v>
      </c>
      <c r="D1403" s="57" t="s">
        <v>375</v>
      </c>
      <c r="E1403" s="62" t="s">
        <v>372</v>
      </c>
      <c r="F1403" s="58">
        <v>0.06514277305123761</v>
      </c>
    </row>
    <row r="1404">
      <c r="A1404" s="61">
        <v>1.516681832E9</v>
      </c>
      <c r="B1404" s="61">
        <v>0.0</v>
      </c>
      <c r="C1404" s="61">
        <v>41.0</v>
      </c>
      <c r="D1404" s="57" t="s">
        <v>371</v>
      </c>
      <c r="E1404" s="62" t="s">
        <v>372</v>
      </c>
      <c r="F1404" s="58">
        <v>0.06519389797962205</v>
      </c>
    </row>
    <row r="1405">
      <c r="A1405" s="61">
        <v>1.515770111E9</v>
      </c>
      <c r="B1405" s="61">
        <v>0.0</v>
      </c>
      <c r="C1405" s="61">
        <v>1872.0</v>
      </c>
      <c r="D1405" s="57" t="s">
        <v>371</v>
      </c>
      <c r="E1405" s="62" t="s">
        <v>372</v>
      </c>
      <c r="F1405" s="58">
        <v>0.06519917562780708</v>
      </c>
    </row>
    <row r="1406">
      <c r="A1406" s="61">
        <v>1.518237098E9</v>
      </c>
      <c r="B1406" s="61">
        <v>1.0</v>
      </c>
      <c r="C1406" s="61">
        <v>2608.0</v>
      </c>
      <c r="D1406" s="57" t="s">
        <v>371</v>
      </c>
      <c r="E1406" s="62" t="s">
        <v>372</v>
      </c>
      <c r="F1406" s="58">
        <v>0.06522046619169253</v>
      </c>
    </row>
    <row r="1407">
      <c r="A1407" s="61">
        <v>1.513648117E9</v>
      </c>
      <c r="B1407" s="61">
        <v>1.0</v>
      </c>
      <c r="C1407" s="61">
        <v>1032.0</v>
      </c>
      <c r="D1407" s="57" t="s">
        <v>375</v>
      </c>
      <c r="E1407" s="62" t="s">
        <v>372</v>
      </c>
      <c r="F1407" s="58">
        <v>0.06538316336005512</v>
      </c>
    </row>
    <row r="1408">
      <c r="A1408" s="61">
        <v>1.514268398E9</v>
      </c>
      <c r="B1408" s="61">
        <v>1.0</v>
      </c>
      <c r="C1408" s="61">
        <v>2500.0</v>
      </c>
      <c r="D1408" s="57" t="s">
        <v>373</v>
      </c>
      <c r="E1408" s="62" t="s">
        <v>372</v>
      </c>
      <c r="F1408" s="58">
        <v>0.06539019222387199</v>
      </c>
    </row>
    <row r="1409">
      <c r="A1409" s="61">
        <v>1.511899869E9</v>
      </c>
      <c r="B1409" s="61">
        <v>1.0</v>
      </c>
      <c r="C1409" s="61">
        <v>401.0</v>
      </c>
      <c r="D1409" s="57" t="s">
        <v>375</v>
      </c>
      <c r="E1409" s="62" t="s">
        <v>372</v>
      </c>
      <c r="F1409" s="58">
        <v>0.06541800870020209</v>
      </c>
    </row>
    <row r="1410">
      <c r="A1410" s="61">
        <v>1.511948299E9</v>
      </c>
      <c r="B1410" s="61">
        <v>1.0</v>
      </c>
      <c r="C1410" s="61">
        <v>836.0</v>
      </c>
      <c r="D1410" s="57" t="s">
        <v>374</v>
      </c>
      <c r="E1410" s="62" t="s">
        <v>372</v>
      </c>
      <c r="F1410" s="58">
        <v>0.06542098758718529</v>
      </c>
    </row>
    <row r="1411">
      <c r="A1411" s="61">
        <v>1.512995953E9</v>
      </c>
      <c r="B1411" s="61">
        <v>1.0</v>
      </c>
      <c r="C1411" s="61">
        <v>2911.0</v>
      </c>
      <c r="D1411" s="57" t="s">
        <v>371</v>
      </c>
      <c r="E1411" s="62" t="s">
        <v>372</v>
      </c>
      <c r="F1411" s="58">
        <v>0.06554951167461454</v>
      </c>
    </row>
    <row r="1412">
      <c r="A1412" s="61">
        <v>1.511778885E9</v>
      </c>
      <c r="B1412" s="61">
        <v>1.0</v>
      </c>
      <c r="C1412" s="61">
        <v>2574.0</v>
      </c>
      <c r="D1412" s="57" t="s">
        <v>375</v>
      </c>
      <c r="E1412" s="62" t="s">
        <v>372</v>
      </c>
      <c r="F1412" s="58">
        <v>0.0656297963152499</v>
      </c>
    </row>
    <row r="1413">
      <c r="A1413" s="61">
        <v>1.513725772E9</v>
      </c>
      <c r="B1413" s="61">
        <v>0.0</v>
      </c>
      <c r="C1413" s="61">
        <v>247.0</v>
      </c>
      <c r="D1413" s="57" t="s">
        <v>374</v>
      </c>
      <c r="E1413" s="62" t="s">
        <v>372</v>
      </c>
      <c r="F1413" s="58">
        <v>0.06563699735285555</v>
      </c>
    </row>
    <row r="1414">
      <c r="A1414" s="61">
        <v>1.515371957E9</v>
      </c>
      <c r="B1414" s="61">
        <v>1.0</v>
      </c>
      <c r="C1414" s="61">
        <v>1174.0</v>
      </c>
      <c r="D1414" s="57" t="s">
        <v>371</v>
      </c>
      <c r="E1414" s="62" t="s">
        <v>372</v>
      </c>
      <c r="F1414" s="58">
        <v>0.06564065749876569</v>
      </c>
    </row>
    <row r="1415">
      <c r="A1415" s="61">
        <v>1.519978576E9</v>
      </c>
      <c r="B1415" s="61">
        <v>1.0</v>
      </c>
      <c r="C1415" s="61">
        <v>3171.0</v>
      </c>
      <c r="D1415" s="57" t="s">
        <v>371</v>
      </c>
      <c r="E1415" s="62" t="s">
        <v>372</v>
      </c>
      <c r="F1415" s="58">
        <v>0.06572628826517624</v>
      </c>
    </row>
    <row r="1416">
      <c r="A1416" s="61">
        <v>1.51547586E9</v>
      </c>
      <c r="B1416" s="61">
        <v>0.0</v>
      </c>
      <c r="C1416" s="61">
        <v>909.0</v>
      </c>
      <c r="D1416" s="57" t="s">
        <v>374</v>
      </c>
      <c r="E1416" s="62" t="s">
        <v>372</v>
      </c>
      <c r="F1416" s="58">
        <v>0.06583086336282895</v>
      </c>
    </row>
    <row r="1417">
      <c r="A1417" s="61">
        <v>1.515821722E9</v>
      </c>
      <c r="B1417" s="61">
        <v>0.0</v>
      </c>
      <c r="C1417" s="61">
        <v>3018.0</v>
      </c>
      <c r="D1417" s="57" t="s">
        <v>374</v>
      </c>
      <c r="E1417" s="62" t="s">
        <v>372</v>
      </c>
      <c r="F1417" s="58">
        <v>0.0658918481559867</v>
      </c>
    </row>
    <row r="1418">
      <c r="A1418" s="61">
        <v>1.5151038E9</v>
      </c>
      <c r="B1418" s="61">
        <v>0.0</v>
      </c>
      <c r="C1418" s="61">
        <v>3529.0</v>
      </c>
      <c r="D1418" s="57" t="s">
        <v>371</v>
      </c>
      <c r="E1418" s="62" t="s">
        <v>372</v>
      </c>
      <c r="F1418" s="58">
        <v>0.06590967962627015</v>
      </c>
    </row>
    <row r="1419">
      <c r="A1419" s="61">
        <v>1.517509693E9</v>
      </c>
      <c r="B1419" s="61">
        <v>1.0</v>
      </c>
      <c r="C1419" s="61">
        <v>2706.0</v>
      </c>
      <c r="D1419" s="57" t="s">
        <v>374</v>
      </c>
      <c r="E1419" s="62" t="s">
        <v>372</v>
      </c>
      <c r="F1419" s="58">
        <v>0.06593759223925366</v>
      </c>
    </row>
    <row r="1420">
      <c r="A1420" s="61">
        <v>1.517794057E9</v>
      </c>
      <c r="B1420" s="61">
        <v>1.0</v>
      </c>
      <c r="C1420" s="61">
        <v>2648.0</v>
      </c>
      <c r="D1420" s="57" t="s">
        <v>374</v>
      </c>
      <c r="E1420" s="62" t="s">
        <v>372</v>
      </c>
      <c r="F1420" s="58">
        <v>0.06595483123706125</v>
      </c>
    </row>
    <row r="1421">
      <c r="A1421" s="61">
        <v>1.513880884E9</v>
      </c>
      <c r="B1421" s="61">
        <v>1.0</v>
      </c>
      <c r="C1421" s="61">
        <v>2191.0</v>
      </c>
      <c r="D1421" s="57" t="s">
        <v>371</v>
      </c>
      <c r="E1421" s="62" t="s">
        <v>372</v>
      </c>
      <c r="F1421" s="58">
        <v>0.06603393519019973</v>
      </c>
    </row>
    <row r="1422">
      <c r="A1422" s="61">
        <v>1.515864282E9</v>
      </c>
      <c r="B1422" s="61">
        <v>0.0</v>
      </c>
      <c r="C1422" s="61">
        <v>159.0</v>
      </c>
      <c r="D1422" s="57" t="s">
        <v>375</v>
      </c>
      <c r="E1422" s="62" t="s">
        <v>372</v>
      </c>
      <c r="F1422" s="58">
        <v>0.06606439656837781</v>
      </c>
    </row>
    <row r="1423">
      <c r="A1423" s="61">
        <v>1.514239184E9</v>
      </c>
      <c r="B1423" s="61">
        <v>1.0</v>
      </c>
      <c r="C1423" s="61">
        <v>578.0</v>
      </c>
      <c r="D1423" s="57" t="s">
        <v>373</v>
      </c>
      <c r="E1423" s="62" t="s">
        <v>372</v>
      </c>
      <c r="F1423" s="58">
        <v>0.06608984116678218</v>
      </c>
    </row>
    <row r="1424">
      <c r="A1424" s="61">
        <v>1.518019525E9</v>
      </c>
      <c r="B1424" s="61">
        <v>1.0</v>
      </c>
      <c r="C1424" s="61">
        <v>97.0</v>
      </c>
      <c r="D1424" s="57" t="s">
        <v>375</v>
      </c>
      <c r="E1424" s="62" t="s">
        <v>372</v>
      </c>
      <c r="F1424" s="58">
        <v>0.06610566324691869</v>
      </c>
    </row>
    <row r="1425">
      <c r="A1425" s="61">
        <v>1.518856452E9</v>
      </c>
      <c r="B1425" s="61">
        <v>0.0</v>
      </c>
      <c r="C1425" s="61">
        <v>1002.0</v>
      </c>
      <c r="D1425" s="57" t="s">
        <v>374</v>
      </c>
      <c r="E1425" s="62" t="s">
        <v>372</v>
      </c>
      <c r="F1425" s="58">
        <v>0.06612332403224275</v>
      </c>
    </row>
    <row r="1426">
      <c r="A1426" s="61">
        <v>1.516760661E9</v>
      </c>
      <c r="B1426" s="61">
        <v>0.0</v>
      </c>
      <c r="C1426" s="61">
        <v>748.0</v>
      </c>
      <c r="D1426" s="57" t="s">
        <v>371</v>
      </c>
      <c r="E1426" s="62" t="s">
        <v>372</v>
      </c>
      <c r="F1426" s="58">
        <v>0.0661279346109851</v>
      </c>
    </row>
    <row r="1427">
      <c r="A1427" s="61">
        <v>1.519830133E9</v>
      </c>
      <c r="B1427" s="61">
        <v>1.0</v>
      </c>
      <c r="C1427" s="61">
        <v>262.0</v>
      </c>
      <c r="D1427" s="57" t="s">
        <v>373</v>
      </c>
      <c r="E1427" s="62" t="s">
        <v>372</v>
      </c>
      <c r="F1427" s="58">
        <v>0.06612884065625202</v>
      </c>
    </row>
    <row r="1428">
      <c r="A1428" s="61">
        <v>1.519031592E9</v>
      </c>
      <c r="B1428" s="61">
        <v>0.0</v>
      </c>
      <c r="C1428" s="61">
        <v>2129.0</v>
      </c>
      <c r="D1428" s="57" t="s">
        <v>371</v>
      </c>
      <c r="E1428" s="62" t="s">
        <v>372</v>
      </c>
      <c r="F1428" s="58">
        <v>0.06614021350128829</v>
      </c>
    </row>
    <row r="1429">
      <c r="A1429" s="61">
        <v>1.516159643E9</v>
      </c>
      <c r="B1429" s="61">
        <v>1.0</v>
      </c>
      <c r="C1429" s="61">
        <v>5.0</v>
      </c>
      <c r="D1429" s="57" t="s">
        <v>374</v>
      </c>
      <c r="E1429" s="62" t="s">
        <v>372</v>
      </c>
      <c r="F1429" s="58">
        <v>0.06615186540331308</v>
      </c>
    </row>
    <row r="1430">
      <c r="A1430" s="61">
        <v>1.517605573E9</v>
      </c>
      <c r="B1430" s="61">
        <v>1.0</v>
      </c>
      <c r="C1430" s="61">
        <v>712.0</v>
      </c>
      <c r="D1430" s="57" t="s">
        <v>371</v>
      </c>
      <c r="E1430" s="62" t="s">
        <v>372</v>
      </c>
      <c r="F1430" s="58">
        <v>0.06615642531164867</v>
      </c>
    </row>
    <row r="1431">
      <c r="A1431" s="61">
        <v>1.516110749E9</v>
      </c>
      <c r="B1431" s="61">
        <v>1.0</v>
      </c>
      <c r="C1431" s="61">
        <v>741.0</v>
      </c>
      <c r="D1431" s="57" t="s">
        <v>371</v>
      </c>
      <c r="E1431" s="62" t="s">
        <v>372</v>
      </c>
      <c r="F1431" s="58">
        <v>0.06617664319643946</v>
      </c>
    </row>
    <row r="1432">
      <c r="A1432" s="61">
        <v>1.516092389E9</v>
      </c>
      <c r="B1432" s="61">
        <v>1.0</v>
      </c>
      <c r="C1432" s="61">
        <v>1644.0</v>
      </c>
      <c r="D1432" s="57" t="s">
        <v>375</v>
      </c>
      <c r="E1432" s="62" t="s">
        <v>372</v>
      </c>
      <c r="F1432" s="58">
        <v>0.0662105291270163</v>
      </c>
    </row>
    <row r="1433">
      <c r="A1433" s="61">
        <v>1.512296979E9</v>
      </c>
      <c r="B1433" s="61">
        <v>1.0</v>
      </c>
      <c r="C1433" s="61">
        <v>3244.0</v>
      </c>
      <c r="D1433" s="57" t="s">
        <v>371</v>
      </c>
      <c r="E1433" s="62" t="s">
        <v>372</v>
      </c>
      <c r="F1433" s="58">
        <v>0.06621309904743533</v>
      </c>
    </row>
    <row r="1434">
      <c r="A1434" s="61">
        <v>1.519862467E9</v>
      </c>
      <c r="B1434" s="61">
        <v>1.0</v>
      </c>
      <c r="C1434" s="61">
        <v>2649.0</v>
      </c>
      <c r="D1434" s="57" t="s">
        <v>371</v>
      </c>
      <c r="E1434" s="62" t="s">
        <v>372</v>
      </c>
      <c r="F1434" s="58">
        <v>0.06634030644167588</v>
      </c>
    </row>
    <row r="1435">
      <c r="A1435" s="61">
        <v>1.51203339E9</v>
      </c>
      <c r="B1435" s="61">
        <v>0.0</v>
      </c>
      <c r="C1435" s="61">
        <v>2917.0</v>
      </c>
      <c r="D1435" s="57" t="s">
        <v>374</v>
      </c>
      <c r="E1435" s="62" t="s">
        <v>372</v>
      </c>
      <c r="F1435" s="58">
        <v>0.06638428241425143</v>
      </c>
    </row>
    <row r="1436">
      <c r="A1436" s="61">
        <v>1.517658076E9</v>
      </c>
      <c r="B1436" s="61">
        <v>1.0</v>
      </c>
      <c r="C1436" s="61">
        <v>3257.0</v>
      </c>
      <c r="D1436" s="57" t="s">
        <v>374</v>
      </c>
      <c r="E1436" s="62" t="s">
        <v>372</v>
      </c>
      <c r="F1436" s="58">
        <v>0.06638725760609598</v>
      </c>
    </row>
    <row r="1437">
      <c r="A1437" s="61">
        <v>1.512371284E9</v>
      </c>
      <c r="B1437" s="61">
        <v>1.0</v>
      </c>
      <c r="C1437" s="61">
        <v>2105.0</v>
      </c>
      <c r="D1437" s="57" t="s">
        <v>375</v>
      </c>
      <c r="E1437" s="62" t="s">
        <v>372</v>
      </c>
      <c r="F1437" s="58">
        <v>0.06644755783545331</v>
      </c>
    </row>
    <row r="1438">
      <c r="A1438" s="61">
        <v>1.51422662E9</v>
      </c>
      <c r="B1438" s="61">
        <v>0.0</v>
      </c>
      <c r="C1438" s="61">
        <v>103.0</v>
      </c>
      <c r="D1438" s="57" t="s">
        <v>375</v>
      </c>
      <c r="E1438" s="62" t="s">
        <v>372</v>
      </c>
      <c r="F1438" s="58">
        <v>0.06647043708952205</v>
      </c>
    </row>
    <row r="1439">
      <c r="A1439" s="61">
        <v>1.515280242E9</v>
      </c>
      <c r="B1439" s="61">
        <v>0.0</v>
      </c>
      <c r="C1439" s="61">
        <v>2824.0</v>
      </c>
      <c r="D1439" s="57" t="s">
        <v>374</v>
      </c>
      <c r="E1439" s="62" t="s">
        <v>372</v>
      </c>
      <c r="F1439" s="58">
        <v>0.0664830144479156</v>
      </c>
    </row>
    <row r="1440">
      <c r="A1440" s="61">
        <v>1.515424721E9</v>
      </c>
      <c r="B1440" s="61">
        <v>0.0</v>
      </c>
      <c r="C1440" s="61">
        <v>3102.0</v>
      </c>
      <c r="D1440" s="57" t="s">
        <v>374</v>
      </c>
      <c r="E1440" s="62" t="s">
        <v>372</v>
      </c>
      <c r="F1440" s="58">
        <v>0.06661944951786858</v>
      </c>
    </row>
    <row r="1441">
      <c r="A1441" s="61">
        <v>1.519036562E9</v>
      </c>
      <c r="B1441" s="61">
        <v>0.0</v>
      </c>
      <c r="C1441" s="61">
        <v>471.0</v>
      </c>
      <c r="D1441" s="57" t="s">
        <v>375</v>
      </c>
      <c r="E1441" s="62" t="s">
        <v>372</v>
      </c>
      <c r="F1441" s="58">
        <v>0.06666614311016472</v>
      </c>
    </row>
    <row r="1442">
      <c r="A1442" s="61">
        <v>1.514662064E9</v>
      </c>
      <c r="B1442" s="61">
        <v>1.0</v>
      </c>
      <c r="C1442" s="61">
        <v>102.0</v>
      </c>
      <c r="D1442" s="57" t="s">
        <v>373</v>
      </c>
      <c r="E1442" s="62" t="s">
        <v>372</v>
      </c>
      <c r="F1442" s="58">
        <v>0.0667621724252695</v>
      </c>
    </row>
    <row r="1443">
      <c r="A1443" s="61">
        <v>1.513262159E9</v>
      </c>
      <c r="B1443" s="61">
        <v>1.0</v>
      </c>
      <c r="C1443" s="61">
        <v>121.0</v>
      </c>
      <c r="D1443" s="57" t="s">
        <v>375</v>
      </c>
      <c r="E1443" s="62" t="s">
        <v>372</v>
      </c>
      <c r="F1443" s="58">
        <v>0.06680116794104685</v>
      </c>
    </row>
    <row r="1444">
      <c r="A1444" s="61">
        <v>1.519307588E9</v>
      </c>
      <c r="B1444" s="61">
        <v>1.0</v>
      </c>
      <c r="C1444" s="61">
        <v>150.0</v>
      </c>
      <c r="D1444" s="57" t="s">
        <v>374</v>
      </c>
      <c r="E1444" s="62" t="s">
        <v>372</v>
      </c>
      <c r="F1444" s="58">
        <v>0.06686764704996118</v>
      </c>
    </row>
    <row r="1445">
      <c r="A1445" s="61">
        <v>1.513507598E9</v>
      </c>
      <c r="B1445" s="61">
        <v>1.0</v>
      </c>
      <c r="C1445" s="61">
        <v>885.0</v>
      </c>
      <c r="D1445" s="57" t="s">
        <v>375</v>
      </c>
      <c r="E1445" s="62" t="s">
        <v>372</v>
      </c>
      <c r="F1445" s="58">
        <v>0.06690476947972013</v>
      </c>
    </row>
    <row r="1446">
      <c r="A1446" s="61">
        <v>1.519885288E9</v>
      </c>
      <c r="B1446" s="61">
        <v>1.0</v>
      </c>
      <c r="C1446" s="61">
        <v>3385.0</v>
      </c>
      <c r="D1446" s="57" t="s">
        <v>375</v>
      </c>
      <c r="E1446" s="62" t="s">
        <v>372</v>
      </c>
      <c r="F1446" s="58">
        <v>0.06692294210441863</v>
      </c>
    </row>
    <row r="1447">
      <c r="A1447" s="61">
        <v>1.516300003E9</v>
      </c>
      <c r="B1447" s="61">
        <v>1.0</v>
      </c>
      <c r="C1447" s="61">
        <v>426.0</v>
      </c>
      <c r="D1447" s="57" t="s">
        <v>374</v>
      </c>
      <c r="E1447" s="62" t="s">
        <v>372</v>
      </c>
      <c r="F1447" s="58">
        <v>0.06695291573324724</v>
      </c>
    </row>
    <row r="1448">
      <c r="A1448" s="61">
        <v>1.514938057E9</v>
      </c>
      <c r="B1448" s="61">
        <v>1.0</v>
      </c>
      <c r="C1448" s="61">
        <v>3518.0</v>
      </c>
      <c r="D1448" s="57" t="s">
        <v>373</v>
      </c>
      <c r="E1448" s="62" t="s">
        <v>372</v>
      </c>
      <c r="F1448" s="58">
        <v>0.06698083555316037</v>
      </c>
    </row>
    <row r="1449">
      <c r="A1449" s="61">
        <v>1.519401502E9</v>
      </c>
      <c r="B1449" s="61">
        <v>0.0</v>
      </c>
      <c r="C1449" s="61">
        <v>1525.0</v>
      </c>
      <c r="D1449" s="57" t="s">
        <v>371</v>
      </c>
      <c r="E1449" s="62" t="s">
        <v>372</v>
      </c>
      <c r="F1449" s="58">
        <v>0.06714398378883535</v>
      </c>
    </row>
    <row r="1450">
      <c r="A1450" s="61">
        <v>1.515819292E9</v>
      </c>
      <c r="B1450" s="61">
        <v>0.0</v>
      </c>
      <c r="C1450" s="61">
        <v>1138.0</v>
      </c>
      <c r="D1450" s="57" t="s">
        <v>375</v>
      </c>
      <c r="E1450" s="62" t="s">
        <v>372</v>
      </c>
      <c r="F1450" s="58">
        <v>0.06719782178383238</v>
      </c>
    </row>
    <row r="1451">
      <c r="A1451" s="61">
        <v>1.51227625E9</v>
      </c>
      <c r="B1451" s="61">
        <v>0.0</v>
      </c>
      <c r="C1451" s="61">
        <v>1122.0</v>
      </c>
      <c r="D1451" s="57" t="s">
        <v>371</v>
      </c>
      <c r="E1451" s="62" t="s">
        <v>372</v>
      </c>
      <c r="F1451" s="58">
        <v>0.06726846436590506</v>
      </c>
    </row>
    <row r="1452">
      <c r="A1452" s="61">
        <v>1.518190235E9</v>
      </c>
      <c r="B1452" s="61">
        <v>1.0</v>
      </c>
      <c r="C1452" s="61">
        <v>3560.0</v>
      </c>
      <c r="D1452" s="57" t="s">
        <v>371</v>
      </c>
      <c r="E1452" s="62" t="s">
        <v>372</v>
      </c>
      <c r="F1452" s="58">
        <v>0.06729197850602364</v>
      </c>
    </row>
    <row r="1453">
      <c r="A1453" s="61">
        <v>1.515188433E9</v>
      </c>
      <c r="B1453" s="61">
        <v>1.0</v>
      </c>
      <c r="C1453" s="61">
        <v>1946.0</v>
      </c>
      <c r="D1453" s="57" t="s">
        <v>371</v>
      </c>
      <c r="E1453" s="62" t="s">
        <v>372</v>
      </c>
      <c r="F1453" s="58">
        <v>0.06740090986650704</v>
      </c>
    </row>
    <row r="1454">
      <c r="A1454" s="61">
        <v>1.516660745E9</v>
      </c>
      <c r="B1454" s="61">
        <v>1.0</v>
      </c>
      <c r="C1454" s="61">
        <v>385.0</v>
      </c>
      <c r="D1454" s="57" t="s">
        <v>373</v>
      </c>
      <c r="E1454" s="62" t="s">
        <v>372</v>
      </c>
      <c r="F1454" s="58">
        <v>0.06741462666624098</v>
      </c>
    </row>
    <row r="1455">
      <c r="A1455" s="61">
        <v>1.513315419E9</v>
      </c>
      <c r="B1455" s="61">
        <v>1.0</v>
      </c>
      <c r="C1455" s="61">
        <v>525.0</v>
      </c>
      <c r="D1455" s="57" t="s">
        <v>373</v>
      </c>
      <c r="E1455" s="62" t="s">
        <v>372</v>
      </c>
      <c r="F1455" s="58">
        <v>0.06742312686502805</v>
      </c>
    </row>
    <row r="1456">
      <c r="A1456" s="61">
        <v>1.515960419E9</v>
      </c>
      <c r="B1456" s="61">
        <v>1.0</v>
      </c>
      <c r="C1456" s="61">
        <v>5274.0</v>
      </c>
      <c r="D1456" s="57" t="s">
        <v>373</v>
      </c>
      <c r="E1456" s="62" t="s">
        <v>372</v>
      </c>
      <c r="F1456" s="58">
        <v>0.06750082000548296</v>
      </c>
    </row>
    <row r="1457">
      <c r="A1457" s="61">
        <v>1.512121046E9</v>
      </c>
      <c r="B1457" s="61">
        <v>1.0</v>
      </c>
      <c r="C1457" s="61">
        <v>1259.0</v>
      </c>
      <c r="D1457" s="57" t="s">
        <v>371</v>
      </c>
      <c r="E1457" s="62" t="s">
        <v>372</v>
      </c>
      <c r="F1457" s="58">
        <v>0.06750816126028447</v>
      </c>
    </row>
    <row r="1458">
      <c r="A1458" s="61">
        <v>1.513628455E9</v>
      </c>
      <c r="B1458" s="61">
        <v>1.0</v>
      </c>
      <c r="C1458" s="61">
        <v>1293.0</v>
      </c>
      <c r="D1458" s="57" t="s">
        <v>371</v>
      </c>
      <c r="E1458" s="62" t="s">
        <v>372</v>
      </c>
      <c r="F1458" s="58">
        <v>0.06751095031537135</v>
      </c>
    </row>
    <row r="1459">
      <c r="A1459" s="61">
        <v>1.517172281E9</v>
      </c>
      <c r="B1459" s="61">
        <v>0.0</v>
      </c>
      <c r="C1459" s="61">
        <v>1094.0</v>
      </c>
      <c r="D1459" s="57" t="s">
        <v>371</v>
      </c>
      <c r="E1459" s="62" t="s">
        <v>372</v>
      </c>
      <c r="F1459" s="58">
        <v>0.06753939767865802</v>
      </c>
    </row>
    <row r="1460">
      <c r="A1460" s="61">
        <v>1.518306463E9</v>
      </c>
      <c r="B1460" s="61">
        <v>1.0</v>
      </c>
      <c r="C1460" s="61">
        <v>2628.0</v>
      </c>
      <c r="D1460" s="57" t="s">
        <v>374</v>
      </c>
      <c r="E1460" s="62" t="s">
        <v>372</v>
      </c>
      <c r="F1460" s="58">
        <v>0.06755597377845213</v>
      </c>
    </row>
    <row r="1461">
      <c r="A1461" s="61">
        <v>1.518463495E9</v>
      </c>
      <c r="B1461" s="61">
        <v>1.0</v>
      </c>
      <c r="C1461" s="61">
        <v>374.0</v>
      </c>
      <c r="D1461" s="57" t="s">
        <v>374</v>
      </c>
      <c r="E1461" s="62" t="s">
        <v>372</v>
      </c>
      <c r="F1461" s="58">
        <v>0.06756401190744399</v>
      </c>
    </row>
    <row r="1462">
      <c r="A1462" s="61">
        <v>1.518557146E9</v>
      </c>
      <c r="B1462" s="61">
        <v>1.0</v>
      </c>
      <c r="C1462" s="61">
        <v>516.0</v>
      </c>
      <c r="D1462" s="57" t="s">
        <v>373</v>
      </c>
      <c r="E1462" s="62" t="s">
        <v>372</v>
      </c>
      <c r="F1462" s="58">
        <v>0.06760277957598038</v>
      </c>
    </row>
    <row r="1463">
      <c r="A1463" s="61">
        <v>1.51842708E9</v>
      </c>
      <c r="B1463" s="61">
        <v>0.0</v>
      </c>
      <c r="C1463" s="61">
        <v>2709.0</v>
      </c>
      <c r="D1463" s="57" t="s">
        <v>375</v>
      </c>
      <c r="E1463" s="62" t="s">
        <v>372</v>
      </c>
      <c r="F1463" s="58">
        <v>0.0676617569585003</v>
      </c>
    </row>
    <row r="1464">
      <c r="A1464" s="61">
        <v>1.514894388E9</v>
      </c>
      <c r="B1464" s="61">
        <v>1.0</v>
      </c>
      <c r="C1464" s="61">
        <v>2748.0</v>
      </c>
      <c r="D1464" s="57" t="s">
        <v>374</v>
      </c>
      <c r="E1464" s="62" t="s">
        <v>372</v>
      </c>
      <c r="F1464" s="58">
        <v>0.06766537585825394</v>
      </c>
    </row>
    <row r="1465">
      <c r="A1465" s="61">
        <v>1.516881586E9</v>
      </c>
      <c r="B1465" s="61">
        <v>1.0</v>
      </c>
      <c r="C1465" s="61">
        <v>713.0</v>
      </c>
      <c r="D1465" s="57" t="s">
        <v>371</v>
      </c>
      <c r="E1465" s="62" t="s">
        <v>372</v>
      </c>
      <c r="F1465" s="58">
        <v>0.06771979460914179</v>
      </c>
    </row>
    <row r="1466">
      <c r="A1466" s="61">
        <v>1.513388527E9</v>
      </c>
      <c r="B1466" s="61">
        <v>1.0</v>
      </c>
      <c r="C1466" s="61">
        <v>3668.0</v>
      </c>
      <c r="D1466" s="57" t="s">
        <v>375</v>
      </c>
      <c r="E1466" s="62" t="s">
        <v>372</v>
      </c>
      <c r="F1466" s="58">
        <v>0.06773652405990971</v>
      </c>
    </row>
    <row r="1467">
      <c r="A1467" s="61">
        <v>1.516131449E9</v>
      </c>
      <c r="B1467" s="61">
        <v>1.0</v>
      </c>
      <c r="C1467" s="61">
        <v>655.0</v>
      </c>
      <c r="D1467" s="57" t="s">
        <v>371</v>
      </c>
      <c r="E1467" s="62" t="s">
        <v>372</v>
      </c>
      <c r="F1467" s="58">
        <v>0.06783753945163828</v>
      </c>
    </row>
    <row r="1468">
      <c r="A1468" s="61">
        <v>1.515855456E9</v>
      </c>
      <c r="B1468" s="61">
        <v>1.0</v>
      </c>
      <c r="C1468" s="61">
        <v>479.0</v>
      </c>
      <c r="D1468" s="57" t="s">
        <v>371</v>
      </c>
      <c r="E1468" s="62" t="s">
        <v>372</v>
      </c>
      <c r="F1468" s="58">
        <v>0.06786621628905964</v>
      </c>
    </row>
    <row r="1469">
      <c r="A1469" s="61">
        <v>1.51641642E9</v>
      </c>
      <c r="B1469" s="61">
        <v>0.0</v>
      </c>
      <c r="C1469" s="61">
        <v>249.0</v>
      </c>
      <c r="D1469" s="57" t="s">
        <v>374</v>
      </c>
      <c r="E1469" s="62" t="s">
        <v>372</v>
      </c>
      <c r="F1469" s="58">
        <v>0.06791089036386788</v>
      </c>
    </row>
    <row r="1470">
      <c r="A1470" s="61">
        <v>1.512904613E9</v>
      </c>
      <c r="B1470" s="61">
        <v>1.0</v>
      </c>
      <c r="C1470" s="61">
        <v>1331.0</v>
      </c>
      <c r="D1470" s="57" t="s">
        <v>375</v>
      </c>
      <c r="E1470" s="62" t="s">
        <v>372</v>
      </c>
      <c r="F1470" s="58">
        <v>0.06795031020068587</v>
      </c>
    </row>
    <row r="1471">
      <c r="A1471" s="61">
        <v>1.512320308E9</v>
      </c>
      <c r="B1471" s="61">
        <v>1.0</v>
      </c>
      <c r="C1471" s="61">
        <v>2040.0</v>
      </c>
      <c r="D1471" s="57" t="s">
        <v>374</v>
      </c>
      <c r="E1471" s="62" t="s">
        <v>372</v>
      </c>
      <c r="F1471" s="58">
        <v>0.06797114969725893</v>
      </c>
    </row>
    <row r="1472">
      <c r="A1472" s="61">
        <v>1.513484185E9</v>
      </c>
      <c r="B1472" s="61">
        <v>1.0</v>
      </c>
      <c r="C1472" s="61">
        <v>1268.0</v>
      </c>
      <c r="D1472" s="57" t="s">
        <v>373</v>
      </c>
      <c r="E1472" s="62" t="s">
        <v>372</v>
      </c>
      <c r="F1472" s="58">
        <v>0.06797881501339431</v>
      </c>
    </row>
    <row r="1473">
      <c r="A1473" s="61">
        <v>1.513415394E9</v>
      </c>
      <c r="B1473" s="61">
        <v>1.0</v>
      </c>
      <c r="C1473" s="61">
        <v>3566.0</v>
      </c>
      <c r="D1473" s="57" t="s">
        <v>371</v>
      </c>
      <c r="E1473" s="62" t="s">
        <v>372</v>
      </c>
      <c r="F1473" s="58">
        <v>0.06799967616716807</v>
      </c>
    </row>
    <row r="1474">
      <c r="A1474" s="61">
        <v>1.51415113E9</v>
      </c>
      <c r="B1474" s="61">
        <v>0.0</v>
      </c>
      <c r="C1474" s="61">
        <v>2921.0</v>
      </c>
      <c r="D1474" s="57" t="s">
        <v>375</v>
      </c>
      <c r="E1474" s="62" t="s">
        <v>372</v>
      </c>
      <c r="F1474" s="58">
        <v>0.06813117914158051</v>
      </c>
    </row>
    <row r="1475">
      <c r="A1475" s="61">
        <v>1.518208557E9</v>
      </c>
      <c r="B1475" s="61">
        <v>1.0</v>
      </c>
      <c r="C1475" s="61">
        <v>2489.0</v>
      </c>
      <c r="D1475" s="57" t="s">
        <v>374</v>
      </c>
      <c r="E1475" s="62" t="s">
        <v>372</v>
      </c>
      <c r="F1475" s="58">
        <v>0.06814662749364386</v>
      </c>
    </row>
    <row r="1476">
      <c r="A1476" s="61">
        <v>1.519637903E9</v>
      </c>
      <c r="B1476" s="61">
        <v>1.0</v>
      </c>
      <c r="C1476" s="61">
        <v>4841.0</v>
      </c>
      <c r="D1476" s="57" t="s">
        <v>374</v>
      </c>
      <c r="E1476" s="62" t="s">
        <v>372</v>
      </c>
      <c r="F1476" s="58">
        <v>0.06817410607177132</v>
      </c>
    </row>
    <row r="1477">
      <c r="A1477" s="61">
        <v>1.514764671E9</v>
      </c>
      <c r="B1477" s="61">
        <v>0.0</v>
      </c>
      <c r="C1477" s="61">
        <v>1291.0</v>
      </c>
      <c r="D1477" s="57" t="s">
        <v>374</v>
      </c>
      <c r="E1477" s="62" t="s">
        <v>372</v>
      </c>
      <c r="F1477" s="58">
        <v>0.06820231233036389</v>
      </c>
    </row>
    <row r="1478">
      <c r="A1478" s="61">
        <v>1.519946156E9</v>
      </c>
      <c r="B1478" s="61">
        <v>1.0</v>
      </c>
      <c r="C1478" s="61">
        <v>981.0</v>
      </c>
      <c r="D1478" s="57" t="s">
        <v>375</v>
      </c>
      <c r="E1478" s="62" t="s">
        <v>372</v>
      </c>
      <c r="F1478" s="58">
        <v>0.06826960646880942</v>
      </c>
    </row>
    <row r="1479">
      <c r="A1479" s="61">
        <v>1.514408481E9</v>
      </c>
      <c r="B1479" s="61">
        <v>0.0</v>
      </c>
      <c r="C1479" s="61">
        <v>1634.0</v>
      </c>
      <c r="D1479" s="57" t="s">
        <v>371</v>
      </c>
      <c r="E1479" s="62" t="s">
        <v>372</v>
      </c>
      <c r="F1479" s="58">
        <v>0.06829591035271632</v>
      </c>
    </row>
    <row r="1480">
      <c r="A1480" s="61">
        <v>1.511348151E9</v>
      </c>
      <c r="B1480" s="61">
        <v>0.0</v>
      </c>
      <c r="C1480" s="61">
        <v>671.0</v>
      </c>
      <c r="D1480" s="57" t="s">
        <v>375</v>
      </c>
      <c r="E1480" s="62" t="s">
        <v>372</v>
      </c>
      <c r="F1480" s="58">
        <v>0.06834307502581749</v>
      </c>
    </row>
    <row r="1481">
      <c r="A1481" s="61">
        <v>1.519563437E9</v>
      </c>
      <c r="B1481" s="61">
        <v>1.0</v>
      </c>
      <c r="C1481" s="61">
        <v>331.0</v>
      </c>
      <c r="D1481" s="57" t="s">
        <v>374</v>
      </c>
      <c r="E1481" s="62" t="s">
        <v>372</v>
      </c>
      <c r="F1481" s="58">
        <v>0.06835301542637007</v>
      </c>
    </row>
    <row r="1482">
      <c r="A1482" s="61">
        <v>1.519793338E9</v>
      </c>
      <c r="B1482" s="61">
        <v>1.0</v>
      </c>
      <c r="C1482" s="61">
        <v>279.0</v>
      </c>
      <c r="D1482" s="57" t="s">
        <v>373</v>
      </c>
      <c r="E1482" s="62" t="s">
        <v>372</v>
      </c>
      <c r="F1482" s="58">
        <v>0.068354017522265</v>
      </c>
    </row>
    <row r="1483">
      <c r="A1483" s="61">
        <v>1.516659137E9</v>
      </c>
      <c r="B1483" s="61">
        <v>1.0</v>
      </c>
      <c r="C1483" s="61">
        <v>1256.0</v>
      </c>
      <c r="D1483" s="57" t="s">
        <v>371</v>
      </c>
      <c r="E1483" s="62" t="s">
        <v>372</v>
      </c>
      <c r="F1483" s="58">
        <v>0.06842103146750811</v>
      </c>
    </row>
    <row r="1484">
      <c r="A1484" s="61">
        <v>1.516494637E9</v>
      </c>
      <c r="B1484" s="61">
        <v>1.0</v>
      </c>
      <c r="C1484" s="61">
        <v>1210.0</v>
      </c>
      <c r="D1484" s="57" t="s">
        <v>371</v>
      </c>
      <c r="E1484" s="62" t="s">
        <v>372</v>
      </c>
      <c r="F1484" s="58">
        <v>0.06851613236846821</v>
      </c>
    </row>
    <row r="1485">
      <c r="A1485" s="61">
        <v>1.51478326E9</v>
      </c>
      <c r="B1485" s="61">
        <v>0.0</v>
      </c>
      <c r="C1485" s="61">
        <v>2807.0</v>
      </c>
      <c r="D1485" s="57" t="s">
        <v>371</v>
      </c>
      <c r="E1485" s="62" t="s">
        <v>372</v>
      </c>
      <c r="F1485" s="58">
        <v>0.0686193292237176</v>
      </c>
    </row>
    <row r="1486">
      <c r="A1486" s="61">
        <v>1.516469093E9</v>
      </c>
      <c r="B1486" s="61">
        <v>1.0</v>
      </c>
      <c r="C1486" s="61">
        <v>2378.0</v>
      </c>
      <c r="D1486" s="57" t="s">
        <v>371</v>
      </c>
      <c r="E1486" s="62" t="s">
        <v>372</v>
      </c>
      <c r="F1486" s="58">
        <v>0.06869014178765898</v>
      </c>
    </row>
    <row r="1487">
      <c r="A1487" s="61">
        <v>1.511604681E9</v>
      </c>
      <c r="B1487" s="61">
        <v>0.0</v>
      </c>
      <c r="C1487" s="61">
        <v>1503.0</v>
      </c>
      <c r="D1487" s="57" t="s">
        <v>374</v>
      </c>
      <c r="E1487" s="62" t="s">
        <v>372</v>
      </c>
      <c r="F1487" s="58">
        <v>0.06872791164924374</v>
      </c>
    </row>
    <row r="1488">
      <c r="A1488" s="61">
        <v>1.513555205E9</v>
      </c>
      <c r="B1488" s="61">
        <v>1.0</v>
      </c>
      <c r="C1488" s="61">
        <v>819.0</v>
      </c>
      <c r="D1488" s="57" t="s">
        <v>371</v>
      </c>
      <c r="E1488" s="62" t="s">
        <v>372</v>
      </c>
      <c r="F1488" s="58">
        <v>0.06877578745523072</v>
      </c>
    </row>
    <row r="1489">
      <c r="A1489" s="61">
        <v>1.511970785E9</v>
      </c>
      <c r="B1489" s="61">
        <v>1.0</v>
      </c>
      <c r="C1489" s="61">
        <v>3176.0</v>
      </c>
      <c r="D1489" s="57" t="s">
        <v>374</v>
      </c>
      <c r="E1489" s="62" t="s">
        <v>372</v>
      </c>
      <c r="F1489" s="58">
        <v>0.06881410966189128</v>
      </c>
    </row>
    <row r="1490">
      <c r="A1490" s="61">
        <v>1.518624656E9</v>
      </c>
      <c r="B1490" s="61">
        <v>1.0</v>
      </c>
      <c r="C1490" s="61">
        <v>1602.0</v>
      </c>
      <c r="D1490" s="57" t="s">
        <v>374</v>
      </c>
      <c r="E1490" s="62" t="s">
        <v>372</v>
      </c>
      <c r="F1490" s="58">
        <v>0.06886945478436446</v>
      </c>
    </row>
    <row r="1491">
      <c r="A1491" s="61">
        <v>1.512083965E9</v>
      </c>
      <c r="B1491" s="61">
        <v>1.0</v>
      </c>
      <c r="C1491" s="61">
        <v>2263.0</v>
      </c>
      <c r="D1491" s="57" t="s">
        <v>373</v>
      </c>
      <c r="E1491" s="62" t="s">
        <v>372</v>
      </c>
      <c r="F1491" s="58">
        <v>0.0688697944986113</v>
      </c>
    </row>
    <row r="1492">
      <c r="A1492" s="61">
        <v>1.514135504E9</v>
      </c>
      <c r="B1492" s="61">
        <v>1.0</v>
      </c>
      <c r="C1492" s="61">
        <v>2351.0</v>
      </c>
      <c r="D1492" s="57" t="s">
        <v>374</v>
      </c>
      <c r="E1492" s="62" t="s">
        <v>372</v>
      </c>
      <c r="F1492" s="58">
        <v>0.06889266126995397</v>
      </c>
    </row>
    <row r="1493">
      <c r="A1493" s="61">
        <v>1.511542249E9</v>
      </c>
      <c r="B1493" s="61">
        <v>1.0</v>
      </c>
      <c r="C1493" s="61">
        <v>603.0</v>
      </c>
      <c r="D1493" s="57" t="s">
        <v>373</v>
      </c>
      <c r="E1493" s="62" t="s">
        <v>372</v>
      </c>
      <c r="F1493" s="58">
        <v>0.06889974042830183</v>
      </c>
    </row>
    <row r="1494">
      <c r="A1494" s="61">
        <v>1.516559833E9</v>
      </c>
      <c r="B1494" s="61">
        <v>1.0</v>
      </c>
      <c r="C1494" s="61">
        <v>2278.0</v>
      </c>
      <c r="D1494" s="57" t="s">
        <v>371</v>
      </c>
      <c r="E1494" s="62" t="s">
        <v>372</v>
      </c>
      <c r="F1494" s="58">
        <v>0.06892383947276493</v>
      </c>
    </row>
    <row r="1495">
      <c r="A1495" s="61">
        <v>1.519157391E9</v>
      </c>
      <c r="B1495" s="61">
        <v>0.0</v>
      </c>
      <c r="C1495" s="61">
        <v>2343.0</v>
      </c>
      <c r="D1495" s="57" t="s">
        <v>374</v>
      </c>
      <c r="E1495" s="62" t="s">
        <v>372</v>
      </c>
      <c r="F1495" s="58">
        <v>0.06898510888613274</v>
      </c>
    </row>
    <row r="1496">
      <c r="A1496" s="61">
        <v>1.515553975E9</v>
      </c>
      <c r="B1496" s="61">
        <v>1.0</v>
      </c>
      <c r="C1496" s="61">
        <v>2171.0</v>
      </c>
      <c r="D1496" s="57" t="s">
        <v>375</v>
      </c>
      <c r="E1496" s="62" t="s">
        <v>372</v>
      </c>
      <c r="F1496" s="58">
        <v>0.06898632859908771</v>
      </c>
    </row>
    <row r="1497">
      <c r="A1497" s="61">
        <v>1.519399643E9</v>
      </c>
      <c r="B1497" s="61">
        <v>1.0</v>
      </c>
      <c r="C1497" s="61">
        <v>2349.0</v>
      </c>
      <c r="D1497" s="57" t="s">
        <v>371</v>
      </c>
      <c r="E1497" s="62" t="s">
        <v>372</v>
      </c>
      <c r="F1497" s="58">
        <v>0.06898723833949338</v>
      </c>
    </row>
    <row r="1498">
      <c r="A1498" s="61">
        <v>1.518917158E9</v>
      </c>
      <c r="B1498" s="61">
        <v>1.0</v>
      </c>
      <c r="C1498" s="61">
        <v>1468.0</v>
      </c>
      <c r="D1498" s="57" t="s">
        <v>373</v>
      </c>
      <c r="E1498" s="62" t="s">
        <v>372</v>
      </c>
      <c r="F1498" s="58">
        <v>0.06905112730236995</v>
      </c>
    </row>
    <row r="1499">
      <c r="A1499" s="61">
        <v>1.511788433E9</v>
      </c>
      <c r="B1499" s="61">
        <v>1.0</v>
      </c>
      <c r="C1499" s="61">
        <v>3779.0</v>
      </c>
      <c r="D1499" s="57" t="s">
        <v>375</v>
      </c>
      <c r="E1499" s="62" t="s">
        <v>372</v>
      </c>
      <c r="F1499" s="58">
        <v>0.06914984635133192</v>
      </c>
    </row>
    <row r="1500">
      <c r="A1500" s="61">
        <v>1.512100262E9</v>
      </c>
      <c r="B1500" s="61">
        <v>0.0</v>
      </c>
      <c r="C1500" s="61">
        <v>218.0</v>
      </c>
      <c r="D1500" s="57" t="s">
        <v>374</v>
      </c>
      <c r="E1500" s="62" t="s">
        <v>372</v>
      </c>
      <c r="F1500" s="58">
        <v>0.06929695290787596</v>
      </c>
    </row>
    <row r="1501">
      <c r="A1501" s="61">
        <v>1.51151747E9</v>
      </c>
      <c r="B1501" s="61">
        <v>0.0</v>
      </c>
      <c r="C1501" s="61">
        <v>1189.0</v>
      </c>
      <c r="D1501" s="57" t="s">
        <v>371</v>
      </c>
      <c r="E1501" s="62" t="s">
        <v>372</v>
      </c>
      <c r="F1501" s="58">
        <v>0.06930123796185561</v>
      </c>
    </row>
    <row r="1502">
      <c r="A1502" s="61">
        <v>1.51833697E9</v>
      </c>
      <c r="B1502" s="61">
        <v>0.0</v>
      </c>
      <c r="C1502" s="61">
        <v>349.0</v>
      </c>
      <c r="D1502" s="57" t="s">
        <v>375</v>
      </c>
      <c r="E1502" s="62" t="s">
        <v>372</v>
      </c>
      <c r="F1502" s="58">
        <v>0.06950640391226748</v>
      </c>
    </row>
    <row r="1503">
      <c r="A1503" s="61">
        <v>1.514397617E9</v>
      </c>
      <c r="B1503" s="61">
        <v>1.0</v>
      </c>
      <c r="C1503" s="61">
        <v>3751.0</v>
      </c>
      <c r="D1503" s="57" t="s">
        <v>374</v>
      </c>
      <c r="E1503" s="62" t="s">
        <v>372</v>
      </c>
      <c r="F1503" s="58">
        <v>0.06969846007780589</v>
      </c>
    </row>
    <row r="1504">
      <c r="A1504" s="61">
        <v>1.519680966E9</v>
      </c>
      <c r="B1504" s="61">
        <v>1.0</v>
      </c>
      <c r="C1504" s="61">
        <v>1210.0</v>
      </c>
      <c r="D1504" s="57" t="s">
        <v>375</v>
      </c>
      <c r="E1504" s="62" t="s">
        <v>372</v>
      </c>
      <c r="F1504" s="58">
        <v>0.06982573093800482</v>
      </c>
    </row>
    <row r="1505">
      <c r="A1505" s="61">
        <v>1.51722652E9</v>
      </c>
      <c r="B1505" s="61">
        <v>0.0</v>
      </c>
      <c r="C1505" s="61">
        <v>3483.0</v>
      </c>
      <c r="D1505" s="57" t="s">
        <v>374</v>
      </c>
      <c r="E1505" s="62" t="s">
        <v>372</v>
      </c>
      <c r="F1505" s="58">
        <v>0.0699368850225549</v>
      </c>
    </row>
    <row r="1506">
      <c r="A1506" s="61">
        <v>1.511280976E9</v>
      </c>
      <c r="B1506" s="61">
        <v>1.0</v>
      </c>
      <c r="C1506" s="61">
        <v>3066.0</v>
      </c>
      <c r="D1506" s="57" t="s">
        <v>375</v>
      </c>
      <c r="E1506" s="62" t="s">
        <v>372</v>
      </c>
      <c r="F1506" s="58">
        <v>0.06993741946861864</v>
      </c>
    </row>
    <row r="1507">
      <c r="A1507" s="61">
        <v>1.51236307E9</v>
      </c>
      <c r="B1507" s="61">
        <v>0.0</v>
      </c>
      <c r="C1507" s="61">
        <v>2221.0</v>
      </c>
      <c r="D1507" s="57" t="s">
        <v>374</v>
      </c>
      <c r="E1507" s="62" t="s">
        <v>372</v>
      </c>
      <c r="F1507" s="58">
        <v>0.06995947542193415</v>
      </c>
    </row>
    <row r="1508">
      <c r="A1508" s="61">
        <v>1.517554612E9</v>
      </c>
      <c r="B1508" s="61">
        <v>0.0</v>
      </c>
      <c r="C1508" s="61">
        <v>2675.0</v>
      </c>
      <c r="D1508" s="57" t="s">
        <v>373</v>
      </c>
      <c r="E1508" s="62" t="s">
        <v>372</v>
      </c>
      <c r="F1508" s="58">
        <v>0.07000122733068959</v>
      </c>
    </row>
    <row r="1509">
      <c r="A1509" s="61">
        <v>1.515280399E9</v>
      </c>
      <c r="B1509" s="61">
        <v>1.0</v>
      </c>
      <c r="C1509" s="61">
        <v>1774.0</v>
      </c>
      <c r="D1509" s="57" t="s">
        <v>371</v>
      </c>
      <c r="E1509" s="62" t="s">
        <v>372</v>
      </c>
      <c r="F1509" s="58">
        <v>0.07005763750107596</v>
      </c>
    </row>
    <row r="1510">
      <c r="A1510" s="61">
        <v>1.514650695E9</v>
      </c>
      <c r="B1510" s="61">
        <v>1.0</v>
      </c>
      <c r="C1510" s="61">
        <v>1781.0</v>
      </c>
      <c r="D1510" s="57" t="s">
        <v>375</v>
      </c>
      <c r="E1510" s="62" t="s">
        <v>372</v>
      </c>
      <c r="F1510" s="58">
        <v>0.07010069881006498</v>
      </c>
    </row>
    <row r="1511">
      <c r="A1511" s="61">
        <v>1.518790029E9</v>
      </c>
      <c r="B1511" s="61">
        <v>1.0</v>
      </c>
      <c r="C1511" s="61">
        <v>1753.0</v>
      </c>
      <c r="D1511" s="57" t="s">
        <v>374</v>
      </c>
      <c r="E1511" s="62" t="s">
        <v>372</v>
      </c>
      <c r="F1511" s="58">
        <v>0.07033898918929038</v>
      </c>
    </row>
    <row r="1512">
      <c r="A1512" s="61">
        <v>1.518441401E9</v>
      </c>
      <c r="B1512" s="61">
        <v>0.0</v>
      </c>
      <c r="C1512" s="61">
        <v>1026.0</v>
      </c>
      <c r="D1512" s="57" t="s">
        <v>373</v>
      </c>
      <c r="E1512" s="62" t="s">
        <v>372</v>
      </c>
      <c r="F1512" s="58">
        <v>0.07041865620284737</v>
      </c>
    </row>
    <row r="1513">
      <c r="A1513" s="61">
        <v>1.515237525E9</v>
      </c>
      <c r="B1513" s="61">
        <v>1.0</v>
      </c>
      <c r="C1513" s="61">
        <v>771.0</v>
      </c>
      <c r="D1513" s="57" t="s">
        <v>374</v>
      </c>
      <c r="E1513" s="62" t="s">
        <v>372</v>
      </c>
      <c r="F1513" s="58">
        <v>0.07046214085461011</v>
      </c>
    </row>
    <row r="1514">
      <c r="A1514" s="61">
        <v>1.519481628E9</v>
      </c>
      <c r="B1514" s="61">
        <v>1.0</v>
      </c>
      <c r="C1514" s="61">
        <v>188.0</v>
      </c>
      <c r="D1514" s="57" t="s">
        <v>374</v>
      </c>
      <c r="E1514" s="62" t="s">
        <v>372</v>
      </c>
      <c r="F1514" s="58">
        <v>0.07050753417248634</v>
      </c>
    </row>
    <row r="1515">
      <c r="A1515" s="61">
        <v>1.519111043E9</v>
      </c>
      <c r="B1515" s="61">
        <v>1.0</v>
      </c>
      <c r="C1515" s="61">
        <v>1499.0</v>
      </c>
      <c r="D1515" s="57" t="s">
        <v>374</v>
      </c>
      <c r="E1515" s="62" t="s">
        <v>372</v>
      </c>
      <c r="F1515" s="58">
        <v>0.0706108399137052</v>
      </c>
    </row>
    <row r="1516">
      <c r="A1516" s="61">
        <v>1.514413679E9</v>
      </c>
      <c r="B1516" s="61">
        <v>1.0</v>
      </c>
      <c r="C1516" s="61">
        <v>4661.0</v>
      </c>
      <c r="D1516" s="57" t="s">
        <v>374</v>
      </c>
      <c r="E1516" s="62" t="s">
        <v>372</v>
      </c>
      <c r="F1516" s="58">
        <v>0.07067611555057929</v>
      </c>
    </row>
    <row r="1517">
      <c r="A1517" s="61">
        <v>1.513052289E9</v>
      </c>
      <c r="B1517" s="61">
        <v>1.0</v>
      </c>
      <c r="C1517" s="61">
        <v>365.0</v>
      </c>
      <c r="D1517" s="57" t="s">
        <v>374</v>
      </c>
      <c r="E1517" s="62" t="s">
        <v>372</v>
      </c>
      <c r="F1517" s="58">
        <v>0.07072233494054447</v>
      </c>
    </row>
    <row r="1518">
      <c r="A1518" s="61">
        <v>1.517405781E9</v>
      </c>
      <c r="B1518" s="61">
        <v>0.0</v>
      </c>
      <c r="C1518" s="61">
        <v>2661.0</v>
      </c>
      <c r="D1518" s="57" t="s">
        <v>374</v>
      </c>
      <c r="E1518" s="62" t="s">
        <v>372</v>
      </c>
      <c r="F1518" s="58">
        <v>0.07087530244569984</v>
      </c>
    </row>
    <row r="1519">
      <c r="A1519" s="61">
        <v>1.518663866E9</v>
      </c>
      <c r="B1519" s="61">
        <v>1.0</v>
      </c>
      <c r="C1519" s="61">
        <v>3288.0</v>
      </c>
      <c r="D1519" s="57" t="s">
        <v>371</v>
      </c>
      <c r="E1519" s="62" t="s">
        <v>372</v>
      </c>
      <c r="F1519" s="58">
        <v>0.07089578915729833</v>
      </c>
    </row>
    <row r="1520">
      <c r="A1520" s="61">
        <v>1.511859014E9</v>
      </c>
      <c r="B1520" s="61">
        <v>1.0</v>
      </c>
      <c r="C1520" s="61">
        <v>2213.0</v>
      </c>
      <c r="D1520" s="57" t="s">
        <v>371</v>
      </c>
      <c r="E1520" s="62" t="s">
        <v>372</v>
      </c>
      <c r="F1520" s="58">
        <v>0.07089885137679708</v>
      </c>
    </row>
    <row r="1521">
      <c r="A1521" s="61">
        <v>1.514683199E9</v>
      </c>
      <c r="B1521" s="61">
        <v>1.0</v>
      </c>
      <c r="C1521" s="61">
        <v>2842.0</v>
      </c>
      <c r="D1521" s="57" t="s">
        <v>375</v>
      </c>
      <c r="E1521" s="62" t="s">
        <v>372</v>
      </c>
      <c r="F1521" s="58">
        <v>0.07093726755145147</v>
      </c>
    </row>
    <row r="1522">
      <c r="A1522" s="61">
        <v>1.51859174E9</v>
      </c>
      <c r="B1522" s="61">
        <v>0.0</v>
      </c>
      <c r="C1522" s="61">
        <v>651.0</v>
      </c>
      <c r="D1522" s="57" t="s">
        <v>375</v>
      </c>
      <c r="E1522" s="62" t="s">
        <v>372</v>
      </c>
      <c r="F1522" s="58">
        <v>0.0709536557614936</v>
      </c>
    </row>
    <row r="1523">
      <c r="A1523" s="61">
        <v>1.518961728E9</v>
      </c>
      <c r="B1523" s="61">
        <v>1.0</v>
      </c>
      <c r="C1523" s="61">
        <v>1317.0</v>
      </c>
      <c r="D1523" s="57" t="s">
        <v>371</v>
      </c>
      <c r="E1523" s="62" t="s">
        <v>372</v>
      </c>
      <c r="F1523" s="58">
        <v>0.07098141992370888</v>
      </c>
    </row>
    <row r="1524">
      <c r="A1524" s="61">
        <v>1.513325017E9</v>
      </c>
      <c r="B1524" s="61">
        <v>1.0</v>
      </c>
      <c r="C1524" s="61">
        <v>5463.0</v>
      </c>
      <c r="D1524" s="57" t="s">
        <v>375</v>
      </c>
      <c r="E1524" s="62" t="s">
        <v>372</v>
      </c>
      <c r="F1524" s="58">
        <v>0.07098234750007626</v>
      </c>
    </row>
    <row r="1525">
      <c r="A1525" s="61">
        <v>1.517467152E9</v>
      </c>
      <c r="B1525" s="61">
        <v>0.0</v>
      </c>
      <c r="C1525" s="61">
        <v>1076.0</v>
      </c>
      <c r="D1525" s="57" t="s">
        <v>375</v>
      </c>
      <c r="E1525" s="62" t="s">
        <v>372</v>
      </c>
      <c r="F1525" s="58">
        <v>0.0710118953508817</v>
      </c>
    </row>
    <row r="1526">
      <c r="A1526" s="61">
        <v>1.512472096E9</v>
      </c>
      <c r="B1526" s="61">
        <v>1.0</v>
      </c>
      <c r="C1526" s="61">
        <v>818.0</v>
      </c>
      <c r="D1526" s="57" t="s">
        <v>374</v>
      </c>
      <c r="E1526" s="62" t="s">
        <v>372</v>
      </c>
      <c r="F1526" s="58">
        <v>0.07117731593971288</v>
      </c>
    </row>
    <row r="1527">
      <c r="A1527" s="61">
        <v>1.515115532E9</v>
      </c>
      <c r="B1527" s="61">
        <v>0.0</v>
      </c>
      <c r="C1527" s="61">
        <v>1530.0</v>
      </c>
      <c r="D1527" s="57" t="s">
        <v>371</v>
      </c>
      <c r="E1527" s="62" t="s">
        <v>372</v>
      </c>
      <c r="F1527" s="58">
        <v>0.07142198388345466</v>
      </c>
    </row>
    <row r="1528">
      <c r="A1528" s="61">
        <v>1.515330663E9</v>
      </c>
      <c r="B1528" s="61">
        <v>1.0</v>
      </c>
      <c r="C1528" s="61">
        <v>2224.0</v>
      </c>
      <c r="D1528" s="57" t="s">
        <v>374</v>
      </c>
      <c r="E1528" s="62" t="s">
        <v>372</v>
      </c>
      <c r="F1528" s="58">
        <v>0.07174086952691683</v>
      </c>
    </row>
    <row r="1529">
      <c r="A1529" s="61">
        <v>1.517188028E9</v>
      </c>
      <c r="B1529" s="61">
        <v>1.0</v>
      </c>
      <c r="C1529" s="61">
        <v>1427.0</v>
      </c>
      <c r="D1529" s="57" t="s">
        <v>374</v>
      </c>
      <c r="E1529" s="62" t="s">
        <v>372</v>
      </c>
      <c r="F1529" s="58">
        <v>0.07181294568081587</v>
      </c>
    </row>
    <row r="1530">
      <c r="A1530" s="61">
        <v>1.519666176E9</v>
      </c>
      <c r="B1530" s="61">
        <v>1.0</v>
      </c>
      <c r="C1530" s="61">
        <v>4930.0</v>
      </c>
      <c r="D1530" s="57" t="s">
        <v>373</v>
      </c>
      <c r="E1530" s="62" t="s">
        <v>372</v>
      </c>
      <c r="F1530" s="58">
        <v>0.07181726126560928</v>
      </c>
    </row>
    <row r="1531">
      <c r="A1531" s="61">
        <v>1.513498528E9</v>
      </c>
      <c r="B1531" s="61">
        <v>1.0</v>
      </c>
      <c r="C1531" s="61">
        <v>1122.0</v>
      </c>
      <c r="D1531" s="57" t="s">
        <v>371</v>
      </c>
      <c r="E1531" s="62" t="s">
        <v>372</v>
      </c>
      <c r="F1531" s="58">
        <v>0.07185436405775136</v>
      </c>
    </row>
    <row r="1532">
      <c r="A1532" s="61">
        <v>1.512428514E9</v>
      </c>
      <c r="B1532" s="61">
        <v>1.0</v>
      </c>
      <c r="C1532" s="61">
        <v>3148.0</v>
      </c>
      <c r="D1532" s="57" t="s">
        <v>371</v>
      </c>
      <c r="E1532" s="62" t="s">
        <v>372</v>
      </c>
      <c r="F1532" s="58">
        <v>0.07188856492384832</v>
      </c>
    </row>
    <row r="1533">
      <c r="A1533" s="61">
        <v>1.513074447E9</v>
      </c>
      <c r="B1533" s="61">
        <v>1.0</v>
      </c>
      <c r="C1533" s="61">
        <v>773.0</v>
      </c>
      <c r="D1533" s="57" t="s">
        <v>371</v>
      </c>
      <c r="E1533" s="62" t="s">
        <v>372</v>
      </c>
      <c r="F1533" s="58">
        <v>0.07189283963836113</v>
      </c>
    </row>
    <row r="1534">
      <c r="A1534" s="61">
        <v>1.516896126E9</v>
      </c>
      <c r="B1534" s="61">
        <v>1.0</v>
      </c>
      <c r="C1534" s="61">
        <v>594.0</v>
      </c>
      <c r="D1534" s="57" t="s">
        <v>371</v>
      </c>
      <c r="E1534" s="62" t="s">
        <v>372</v>
      </c>
      <c r="F1534" s="58">
        <v>0.07190155542603816</v>
      </c>
    </row>
    <row r="1535">
      <c r="A1535" s="61">
        <v>1.518797029E9</v>
      </c>
      <c r="B1535" s="61">
        <v>1.0</v>
      </c>
      <c r="C1535" s="61">
        <v>3084.0</v>
      </c>
      <c r="D1535" s="57" t="s">
        <v>373</v>
      </c>
      <c r="E1535" s="62" t="s">
        <v>372</v>
      </c>
      <c r="F1535" s="58">
        <v>0.0719452237584739</v>
      </c>
    </row>
    <row r="1536">
      <c r="A1536" s="61">
        <v>1.512739118E9</v>
      </c>
      <c r="B1536" s="61">
        <v>1.0</v>
      </c>
      <c r="C1536" s="61">
        <v>220.0</v>
      </c>
      <c r="D1536" s="57" t="s">
        <v>374</v>
      </c>
      <c r="E1536" s="62" t="s">
        <v>372</v>
      </c>
      <c r="F1536" s="58">
        <v>0.07200475228128755</v>
      </c>
    </row>
    <row r="1537">
      <c r="A1537" s="61">
        <v>1.51680411E9</v>
      </c>
      <c r="B1537" s="61">
        <v>0.0</v>
      </c>
      <c r="C1537" s="61">
        <v>2031.0</v>
      </c>
      <c r="D1537" s="57" t="s">
        <v>374</v>
      </c>
      <c r="E1537" s="62" t="s">
        <v>372</v>
      </c>
      <c r="F1537" s="58">
        <v>0.07205680848117801</v>
      </c>
    </row>
    <row r="1538">
      <c r="A1538" s="61">
        <v>1.51689954E9</v>
      </c>
      <c r="B1538" s="61">
        <v>0.0</v>
      </c>
      <c r="C1538" s="61">
        <v>1356.0</v>
      </c>
      <c r="D1538" s="57" t="s">
        <v>374</v>
      </c>
      <c r="E1538" s="62" t="s">
        <v>372</v>
      </c>
      <c r="F1538" s="58">
        <v>0.0721383625269082</v>
      </c>
    </row>
    <row r="1539">
      <c r="A1539" s="61">
        <v>1.515286864E9</v>
      </c>
      <c r="B1539" s="61">
        <v>1.0</v>
      </c>
      <c r="C1539" s="61">
        <v>636.0</v>
      </c>
      <c r="D1539" s="57" t="s">
        <v>375</v>
      </c>
      <c r="E1539" s="62" t="s">
        <v>372</v>
      </c>
      <c r="F1539" s="58">
        <v>0.07216408663319118</v>
      </c>
    </row>
    <row r="1540">
      <c r="A1540" s="61">
        <v>1.511303528E9</v>
      </c>
      <c r="B1540" s="61">
        <v>1.0</v>
      </c>
      <c r="C1540" s="61">
        <v>714.0</v>
      </c>
      <c r="D1540" s="57" t="s">
        <v>374</v>
      </c>
      <c r="E1540" s="62" t="s">
        <v>372</v>
      </c>
      <c r="F1540" s="58">
        <v>0.07218142383589721</v>
      </c>
    </row>
    <row r="1541">
      <c r="A1541" s="61">
        <v>1.51525253E9</v>
      </c>
      <c r="B1541" s="61">
        <v>0.0</v>
      </c>
      <c r="C1541" s="61">
        <v>1136.0</v>
      </c>
      <c r="D1541" s="57" t="s">
        <v>373</v>
      </c>
      <c r="E1541" s="62" t="s">
        <v>372</v>
      </c>
      <c r="F1541" s="58">
        <v>0.07231646356794053</v>
      </c>
    </row>
    <row r="1542">
      <c r="A1542" s="61">
        <v>1.51301173E9</v>
      </c>
      <c r="B1542" s="61">
        <v>0.0</v>
      </c>
      <c r="C1542" s="61">
        <v>72.0</v>
      </c>
      <c r="D1542" s="57" t="s">
        <v>371</v>
      </c>
      <c r="E1542" s="62" t="s">
        <v>372</v>
      </c>
      <c r="F1542" s="58">
        <v>0.07231901410051833</v>
      </c>
    </row>
    <row r="1543">
      <c r="A1543" s="61">
        <v>1.513679376E9</v>
      </c>
      <c r="B1543" s="61">
        <v>1.0</v>
      </c>
      <c r="C1543" s="61">
        <v>2457.0</v>
      </c>
      <c r="D1543" s="57" t="s">
        <v>375</v>
      </c>
      <c r="E1543" s="62" t="s">
        <v>372</v>
      </c>
      <c r="F1543" s="58">
        <v>0.07233721968576223</v>
      </c>
    </row>
    <row r="1544">
      <c r="A1544" s="61">
        <v>1.51180031E9</v>
      </c>
      <c r="B1544" s="61">
        <v>0.0</v>
      </c>
      <c r="C1544" s="61">
        <v>699.0</v>
      </c>
      <c r="D1544" s="57" t="s">
        <v>371</v>
      </c>
      <c r="E1544" s="62" t="s">
        <v>372</v>
      </c>
      <c r="F1544" s="58">
        <v>0.07236835701829247</v>
      </c>
    </row>
    <row r="1545">
      <c r="A1545" s="61">
        <v>1.518233658E9</v>
      </c>
      <c r="B1545" s="61">
        <v>1.0</v>
      </c>
      <c r="C1545" s="61">
        <v>2890.0</v>
      </c>
      <c r="D1545" s="57" t="s">
        <v>371</v>
      </c>
      <c r="E1545" s="62" t="s">
        <v>372</v>
      </c>
      <c r="F1545" s="58">
        <v>0.07237434211552107</v>
      </c>
    </row>
    <row r="1546">
      <c r="A1546" s="61">
        <v>1.514806103E9</v>
      </c>
      <c r="B1546" s="61">
        <v>1.0</v>
      </c>
      <c r="C1546" s="61">
        <v>2867.0</v>
      </c>
      <c r="D1546" s="57" t="s">
        <v>375</v>
      </c>
      <c r="E1546" s="62" t="s">
        <v>372</v>
      </c>
      <c r="F1546" s="58">
        <v>0.07242063814501254</v>
      </c>
    </row>
    <row r="1547">
      <c r="A1547" s="61">
        <v>1.512750179E9</v>
      </c>
      <c r="B1547" s="61">
        <v>1.0</v>
      </c>
      <c r="C1547" s="61">
        <v>814.0</v>
      </c>
      <c r="D1547" s="57" t="s">
        <v>373</v>
      </c>
      <c r="E1547" s="62" t="s">
        <v>372</v>
      </c>
      <c r="F1547" s="58">
        <v>0.07244041654101163</v>
      </c>
    </row>
    <row r="1548">
      <c r="A1548" s="61">
        <v>1.517203987E9</v>
      </c>
      <c r="B1548" s="61">
        <v>1.0</v>
      </c>
      <c r="C1548" s="61">
        <v>3031.0</v>
      </c>
      <c r="D1548" s="57" t="s">
        <v>371</v>
      </c>
      <c r="E1548" s="62" t="s">
        <v>372</v>
      </c>
      <c r="F1548" s="58">
        <v>0.07249610137773166</v>
      </c>
    </row>
    <row r="1549">
      <c r="A1549" s="61">
        <v>1.515434396E9</v>
      </c>
      <c r="B1549" s="61">
        <v>1.0</v>
      </c>
      <c r="C1549" s="61">
        <v>2886.0</v>
      </c>
      <c r="D1549" s="57" t="s">
        <v>371</v>
      </c>
      <c r="E1549" s="62" t="s">
        <v>372</v>
      </c>
      <c r="F1549" s="58">
        <v>0.0725235960244377</v>
      </c>
    </row>
    <row r="1550">
      <c r="A1550" s="61">
        <v>1.516647931E9</v>
      </c>
      <c r="B1550" s="61">
        <v>0.0</v>
      </c>
      <c r="C1550" s="61">
        <v>1327.0</v>
      </c>
      <c r="D1550" s="57" t="s">
        <v>371</v>
      </c>
      <c r="E1550" s="62" t="s">
        <v>372</v>
      </c>
      <c r="F1550" s="58">
        <v>0.07253859456263168</v>
      </c>
    </row>
    <row r="1551">
      <c r="A1551" s="61">
        <v>1.512024238E9</v>
      </c>
      <c r="B1551" s="61">
        <v>1.0</v>
      </c>
      <c r="C1551" s="61">
        <v>482.0</v>
      </c>
      <c r="D1551" s="57" t="s">
        <v>371</v>
      </c>
      <c r="E1551" s="62" t="s">
        <v>372</v>
      </c>
      <c r="F1551" s="58">
        <v>0.07257230929768665</v>
      </c>
    </row>
    <row r="1552">
      <c r="A1552" s="61">
        <v>1.514320091E9</v>
      </c>
      <c r="B1552" s="61">
        <v>0.0</v>
      </c>
      <c r="C1552" s="61">
        <v>1279.0</v>
      </c>
      <c r="D1552" s="57" t="s">
        <v>371</v>
      </c>
      <c r="E1552" s="62" t="s">
        <v>372</v>
      </c>
      <c r="F1552" s="58">
        <v>0.0725761641754138</v>
      </c>
    </row>
    <row r="1553">
      <c r="A1553" s="61">
        <v>1.515314611E9</v>
      </c>
      <c r="B1553" s="61">
        <v>0.0</v>
      </c>
      <c r="C1553" s="61">
        <v>1502.0</v>
      </c>
      <c r="D1553" s="57" t="s">
        <v>374</v>
      </c>
      <c r="E1553" s="62" t="s">
        <v>372</v>
      </c>
      <c r="F1553" s="58">
        <v>0.07259973599175418</v>
      </c>
    </row>
    <row r="1554">
      <c r="A1554" s="61">
        <v>1.513739314E9</v>
      </c>
      <c r="B1554" s="61">
        <v>1.0</v>
      </c>
      <c r="C1554" s="61">
        <v>1604.0</v>
      </c>
      <c r="D1554" s="57" t="s">
        <v>371</v>
      </c>
      <c r="E1554" s="62" t="s">
        <v>372</v>
      </c>
      <c r="F1554" s="58">
        <v>0.07267876740515922</v>
      </c>
    </row>
    <row r="1555">
      <c r="A1555" s="61">
        <v>1.514838363E9</v>
      </c>
      <c r="B1555" s="61">
        <v>1.0</v>
      </c>
      <c r="C1555" s="61">
        <v>2092.0</v>
      </c>
      <c r="D1555" s="57" t="s">
        <v>375</v>
      </c>
      <c r="E1555" s="62" t="s">
        <v>372</v>
      </c>
      <c r="F1555" s="58">
        <v>0.07268005340378425</v>
      </c>
    </row>
    <row r="1556">
      <c r="A1556" s="61">
        <v>1.518184619E9</v>
      </c>
      <c r="B1556" s="61">
        <v>1.0</v>
      </c>
      <c r="C1556" s="61">
        <v>1416.0</v>
      </c>
      <c r="D1556" s="57" t="s">
        <v>373</v>
      </c>
      <c r="E1556" s="62" t="s">
        <v>372</v>
      </c>
      <c r="F1556" s="58">
        <v>0.07273789813865295</v>
      </c>
    </row>
    <row r="1557">
      <c r="A1557" s="61">
        <v>1.51302043E9</v>
      </c>
      <c r="B1557" s="61">
        <v>0.0</v>
      </c>
      <c r="C1557" s="61">
        <v>362.0</v>
      </c>
      <c r="D1557" s="57" t="s">
        <v>371</v>
      </c>
      <c r="E1557" s="62" t="s">
        <v>372</v>
      </c>
      <c r="F1557" s="58">
        <v>0.07275238070340784</v>
      </c>
    </row>
    <row r="1558">
      <c r="A1558" s="61">
        <v>1.513494486E9</v>
      </c>
      <c r="B1558" s="61">
        <v>1.0</v>
      </c>
      <c r="C1558" s="61">
        <v>1691.0</v>
      </c>
      <c r="D1558" s="57" t="s">
        <v>375</v>
      </c>
      <c r="E1558" s="62" t="s">
        <v>372</v>
      </c>
      <c r="F1558" s="58">
        <v>0.07282167868102774</v>
      </c>
    </row>
    <row r="1559">
      <c r="A1559" s="61">
        <v>1.511957637E9</v>
      </c>
      <c r="B1559" s="61">
        <v>1.0</v>
      </c>
      <c r="C1559" s="61">
        <v>1200.0</v>
      </c>
      <c r="D1559" s="57" t="s">
        <v>373</v>
      </c>
      <c r="E1559" s="62" t="s">
        <v>372</v>
      </c>
      <c r="F1559" s="58">
        <v>0.07282507428327067</v>
      </c>
    </row>
    <row r="1560">
      <c r="A1560" s="61">
        <v>1.514423659E9</v>
      </c>
      <c r="B1560" s="61">
        <v>1.0</v>
      </c>
      <c r="C1560" s="61">
        <v>1935.0</v>
      </c>
      <c r="D1560" s="57" t="s">
        <v>375</v>
      </c>
      <c r="E1560" s="62" t="s">
        <v>372</v>
      </c>
      <c r="F1560" s="58">
        <v>0.07288743973726686</v>
      </c>
    </row>
    <row r="1561">
      <c r="A1561" s="61">
        <v>1.515873225E9</v>
      </c>
      <c r="B1561" s="61">
        <v>1.0</v>
      </c>
      <c r="C1561" s="61">
        <v>2522.0</v>
      </c>
      <c r="D1561" s="57" t="s">
        <v>374</v>
      </c>
      <c r="E1561" s="62" t="s">
        <v>372</v>
      </c>
      <c r="F1561" s="58">
        <v>0.0728979135339799</v>
      </c>
    </row>
    <row r="1562">
      <c r="A1562" s="61">
        <v>1.512941525E9</v>
      </c>
      <c r="B1562" s="61">
        <v>1.0</v>
      </c>
      <c r="C1562" s="61">
        <v>786.0</v>
      </c>
      <c r="D1562" s="57" t="s">
        <v>375</v>
      </c>
      <c r="E1562" s="62" t="s">
        <v>372</v>
      </c>
      <c r="F1562" s="58">
        <v>0.07290129710438686</v>
      </c>
    </row>
    <row r="1563">
      <c r="A1563" s="61">
        <v>1.514679197E9</v>
      </c>
      <c r="B1563" s="61">
        <v>1.0</v>
      </c>
      <c r="C1563" s="61">
        <v>2116.0</v>
      </c>
      <c r="D1563" s="57" t="s">
        <v>373</v>
      </c>
      <c r="E1563" s="62" t="s">
        <v>372</v>
      </c>
      <c r="F1563" s="58">
        <v>0.07304380832157609</v>
      </c>
    </row>
    <row r="1564">
      <c r="A1564" s="61">
        <v>1.515347514E9</v>
      </c>
      <c r="B1564" s="61">
        <v>1.0</v>
      </c>
      <c r="C1564" s="61">
        <v>3032.0</v>
      </c>
      <c r="D1564" s="57" t="s">
        <v>375</v>
      </c>
      <c r="E1564" s="62" t="s">
        <v>372</v>
      </c>
      <c r="F1564" s="58">
        <v>0.07304411603915528</v>
      </c>
    </row>
    <row r="1565">
      <c r="A1565" s="61">
        <v>1.515260659E9</v>
      </c>
      <c r="B1565" s="61">
        <v>1.0</v>
      </c>
      <c r="C1565" s="61">
        <v>361.0</v>
      </c>
      <c r="D1565" s="57" t="s">
        <v>371</v>
      </c>
      <c r="E1565" s="62" t="s">
        <v>372</v>
      </c>
      <c r="F1565" s="58">
        <v>0.07311308574636255</v>
      </c>
    </row>
    <row r="1566">
      <c r="A1566" s="61">
        <v>1.513514245E9</v>
      </c>
      <c r="B1566" s="61">
        <v>1.0</v>
      </c>
      <c r="C1566" s="61">
        <v>2554.0</v>
      </c>
      <c r="D1566" s="57" t="s">
        <v>371</v>
      </c>
      <c r="E1566" s="62" t="s">
        <v>372</v>
      </c>
      <c r="F1566" s="58">
        <v>0.07323400957528414</v>
      </c>
    </row>
    <row r="1567">
      <c r="A1567" s="61">
        <v>1.512274681E9</v>
      </c>
      <c r="B1567" s="61">
        <v>0.0</v>
      </c>
      <c r="C1567" s="61">
        <v>1077.0</v>
      </c>
      <c r="D1567" s="57" t="s">
        <v>371</v>
      </c>
      <c r="E1567" s="62" t="s">
        <v>372</v>
      </c>
      <c r="F1567" s="58">
        <v>0.07332104679379847</v>
      </c>
    </row>
    <row r="1568">
      <c r="A1568" s="61">
        <v>1.511563206E9</v>
      </c>
      <c r="B1568" s="61">
        <v>1.0</v>
      </c>
      <c r="C1568" s="61">
        <v>1161.0</v>
      </c>
      <c r="D1568" s="57" t="s">
        <v>371</v>
      </c>
      <c r="E1568" s="62" t="s">
        <v>372</v>
      </c>
      <c r="F1568" s="58">
        <v>0.0733767316305185</v>
      </c>
    </row>
    <row r="1569">
      <c r="A1569" s="61">
        <v>1.516784736E9</v>
      </c>
      <c r="B1569" s="61">
        <v>1.0</v>
      </c>
      <c r="C1569" s="61">
        <v>1637.0</v>
      </c>
      <c r="D1569" s="57" t="s">
        <v>374</v>
      </c>
      <c r="E1569" s="62" t="s">
        <v>372</v>
      </c>
      <c r="F1569" s="58">
        <v>0.0733866542869378</v>
      </c>
    </row>
    <row r="1570">
      <c r="A1570" s="61">
        <v>1.519969488E9</v>
      </c>
      <c r="B1570" s="61">
        <v>1.0</v>
      </c>
      <c r="C1570" s="61">
        <v>6327.0</v>
      </c>
      <c r="D1570" s="57" t="s">
        <v>374</v>
      </c>
      <c r="E1570" s="62" t="s">
        <v>372</v>
      </c>
      <c r="F1570" s="58">
        <v>0.07340760394618362</v>
      </c>
    </row>
    <row r="1571">
      <c r="A1571" s="61">
        <v>1.51935837E9</v>
      </c>
      <c r="B1571" s="61">
        <v>0.0</v>
      </c>
      <c r="C1571" s="61">
        <v>2160.0</v>
      </c>
      <c r="D1571" s="57" t="s">
        <v>371</v>
      </c>
      <c r="E1571" s="62" t="s">
        <v>372</v>
      </c>
      <c r="F1571" s="58">
        <v>0.07346014144024571</v>
      </c>
    </row>
    <row r="1572">
      <c r="A1572" s="61">
        <v>1.517489368E9</v>
      </c>
      <c r="B1572" s="61">
        <v>1.0</v>
      </c>
      <c r="C1572" s="61">
        <v>3170.0</v>
      </c>
      <c r="D1572" s="57" t="s">
        <v>371</v>
      </c>
      <c r="E1572" s="62" t="s">
        <v>372</v>
      </c>
      <c r="F1572" s="58">
        <v>0.07349323471259428</v>
      </c>
    </row>
    <row r="1573">
      <c r="A1573" s="61">
        <v>1.511727477E9</v>
      </c>
      <c r="B1573" s="61">
        <v>1.0</v>
      </c>
      <c r="C1573" s="61">
        <v>1347.0</v>
      </c>
      <c r="D1573" s="57" t="s">
        <v>374</v>
      </c>
      <c r="E1573" s="62" t="s">
        <v>372</v>
      </c>
      <c r="F1573" s="58">
        <v>0.0735206465055005</v>
      </c>
    </row>
    <row r="1574">
      <c r="A1574" s="61">
        <v>1.515878515E9</v>
      </c>
      <c r="B1574" s="61">
        <v>1.0</v>
      </c>
      <c r="C1574" s="61">
        <v>1064.0</v>
      </c>
      <c r="D1574" s="57" t="s">
        <v>371</v>
      </c>
      <c r="E1574" s="62" t="s">
        <v>372</v>
      </c>
      <c r="F1574" s="58">
        <v>0.0735402383778545</v>
      </c>
    </row>
    <row r="1575">
      <c r="A1575" s="61">
        <v>1.51573342E9</v>
      </c>
      <c r="B1575" s="61">
        <v>0.0</v>
      </c>
      <c r="C1575" s="61">
        <v>4187.0</v>
      </c>
      <c r="D1575" s="57" t="s">
        <v>374</v>
      </c>
      <c r="E1575" s="62" t="s">
        <v>372</v>
      </c>
      <c r="F1575" s="58">
        <v>0.07361371008178919</v>
      </c>
    </row>
    <row r="1576">
      <c r="A1576" s="61">
        <v>1.51810719E9</v>
      </c>
      <c r="B1576" s="61">
        <v>0.0</v>
      </c>
      <c r="C1576" s="61">
        <v>4939.0</v>
      </c>
      <c r="D1576" s="57" t="s">
        <v>374</v>
      </c>
      <c r="E1576" s="62" t="s">
        <v>372</v>
      </c>
      <c r="F1576" s="58">
        <v>0.0736411976222654</v>
      </c>
    </row>
    <row r="1577">
      <c r="A1577" s="61">
        <v>1.513949843E9</v>
      </c>
      <c r="B1577" s="61">
        <v>1.0</v>
      </c>
      <c r="C1577" s="61">
        <v>910.0</v>
      </c>
      <c r="D1577" s="57" t="s">
        <v>371</v>
      </c>
      <c r="E1577" s="62" t="s">
        <v>372</v>
      </c>
      <c r="F1577" s="58">
        <v>0.07365960607586164</v>
      </c>
    </row>
    <row r="1578">
      <c r="A1578" s="61">
        <v>1.51797534E9</v>
      </c>
      <c r="B1578" s="61">
        <v>0.0</v>
      </c>
      <c r="C1578" s="61">
        <v>2002.0</v>
      </c>
      <c r="D1578" s="57" t="s">
        <v>374</v>
      </c>
      <c r="E1578" s="62" t="s">
        <v>372</v>
      </c>
      <c r="F1578" s="58">
        <v>0.0736962896966592</v>
      </c>
    </row>
    <row r="1579">
      <c r="A1579" s="61">
        <v>1.517899612E9</v>
      </c>
      <c r="B1579" s="61">
        <v>0.0</v>
      </c>
      <c r="C1579" s="61">
        <v>770.0</v>
      </c>
      <c r="D1579" s="57" t="s">
        <v>374</v>
      </c>
      <c r="E1579" s="62" t="s">
        <v>372</v>
      </c>
      <c r="F1579" s="58">
        <v>0.07372441224686044</v>
      </c>
    </row>
    <row r="1580">
      <c r="A1580" s="61">
        <v>1.515339266E9</v>
      </c>
      <c r="B1580" s="61">
        <v>1.0</v>
      </c>
      <c r="C1580" s="61">
        <v>1326.0</v>
      </c>
      <c r="D1580" s="57" t="s">
        <v>375</v>
      </c>
      <c r="E1580" s="62" t="s">
        <v>372</v>
      </c>
      <c r="F1580" s="58">
        <v>0.07376808057929618</v>
      </c>
    </row>
    <row r="1581">
      <c r="A1581" s="61">
        <v>1.512752662E9</v>
      </c>
      <c r="B1581" s="61">
        <v>0.0</v>
      </c>
      <c r="C1581" s="61">
        <v>1670.0</v>
      </c>
      <c r="D1581" s="57" t="s">
        <v>375</v>
      </c>
      <c r="E1581" s="62" t="s">
        <v>372</v>
      </c>
      <c r="F1581" s="58">
        <v>0.07381239589024258</v>
      </c>
    </row>
    <row r="1582">
      <c r="A1582" s="61">
        <v>1.51665766E9</v>
      </c>
      <c r="B1582" s="61">
        <v>0.0</v>
      </c>
      <c r="C1582" s="61">
        <v>2080.0</v>
      </c>
      <c r="D1582" s="57" t="s">
        <v>371</v>
      </c>
      <c r="E1582" s="62" t="s">
        <v>372</v>
      </c>
      <c r="F1582" s="58">
        <v>0.07386906962602935</v>
      </c>
    </row>
    <row r="1583">
      <c r="A1583" s="61">
        <v>1.511728714E9</v>
      </c>
      <c r="B1583" s="61">
        <v>1.0</v>
      </c>
      <c r="C1583" s="61">
        <v>4592.0</v>
      </c>
      <c r="D1583" s="57" t="s">
        <v>373</v>
      </c>
      <c r="E1583" s="62" t="s">
        <v>372</v>
      </c>
      <c r="F1583" s="58">
        <v>0.07388305337347645</v>
      </c>
    </row>
    <row r="1584">
      <c r="A1584" s="61">
        <v>1.511680564E9</v>
      </c>
      <c r="B1584" s="61">
        <v>1.0</v>
      </c>
      <c r="C1584" s="61">
        <v>1240.0</v>
      </c>
      <c r="D1584" s="57" t="s">
        <v>371</v>
      </c>
      <c r="E1584" s="62" t="s">
        <v>372</v>
      </c>
      <c r="F1584" s="58">
        <v>0.07395147194038998</v>
      </c>
    </row>
    <row r="1585">
      <c r="A1585" s="61">
        <v>1.514772114E9</v>
      </c>
      <c r="B1585" s="61">
        <v>1.0</v>
      </c>
      <c r="C1585" s="61">
        <v>1904.0</v>
      </c>
      <c r="D1585" s="57" t="s">
        <v>371</v>
      </c>
      <c r="E1585" s="62" t="s">
        <v>372</v>
      </c>
      <c r="F1585" s="58">
        <v>0.07398692855285227</v>
      </c>
    </row>
    <row r="1586">
      <c r="A1586" s="61">
        <v>1.511299527E9</v>
      </c>
      <c r="B1586" s="61">
        <v>1.0</v>
      </c>
      <c r="C1586" s="61">
        <v>1504.0</v>
      </c>
      <c r="D1586" s="57" t="s">
        <v>374</v>
      </c>
      <c r="E1586" s="62" t="s">
        <v>372</v>
      </c>
      <c r="F1586" s="58">
        <v>0.07411835894988172</v>
      </c>
    </row>
    <row r="1587">
      <c r="A1587" s="61">
        <v>1.516648947E9</v>
      </c>
      <c r="B1587" s="61">
        <v>1.0</v>
      </c>
      <c r="C1587" s="61">
        <v>2153.0</v>
      </c>
      <c r="D1587" s="57" t="s">
        <v>371</v>
      </c>
      <c r="E1587" s="62" t="s">
        <v>372</v>
      </c>
      <c r="F1587" s="58">
        <v>0.07413957326450604</v>
      </c>
    </row>
    <row r="1588">
      <c r="A1588" s="61">
        <v>1.51126988E9</v>
      </c>
      <c r="B1588" s="61">
        <v>0.0</v>
      </c>
      <c r="C1588" s="61">
        <v>1759.0</v>
      </c>
      <c r="D1588" s="57" t="s">
        <v>373</v>
      </c>
      <c r="E1588" s="62" t="s">
        <v>372</v>
      </c>
      <c r="F1588" s="58">
        <v>0.07417080583286229</v>
      </c>
    </row>
    <row r="1589">
      <c r="A1589" s="61">
        <v>1.511811551E9</v>
      </c>
      <c r="B1589" s="61">
        <v>0.0</v>
      </c>
      <c r="C1589" s="61">
        <v>3233.0</v>
      </c>
      <c r="D1589" s="57" t="s">
        <v>375</v>
      </c>
      <c r="E1589" s="62" t="s">
        <v>372</v>
      </c>
      <c r="F1589" s="58">
        <v>0.07420261143961726</v>
      </c>
    </row>
    <row r="1590">
      <c r="A1590" s="61">
        <v>1.517730077E9</v>
      </c>
      <c r="B1590" s="61">
        <v>1.0</v>
      </c>
      <c r="C1590" s="61">
        <v>2100.0</v>
      </c>
      <c r="D1590" s="57" t="s">
        <v>375</v>
      </c>
      <c r="E1590" s="62" t="s">
        <v>372</v>
      </c>
      <c r="F1590" s="58">
        <v>0.07425422429211248</v>
      </c>
    </row>
    <row r="1591">
      <c r="A1591" s="61">
        <v>1.519207066E9</v>
      </c>
      <c r="B1591" s="61">
        <v>1.0</v>
      </c>
      <c r="C1591" s="61">
        <v>1589.0</v>
      </c>
      <c r="D1591" s="57" t="s">
        <v>374</v>
      </c>
      <c r="E1591" s="62" t="s">
        <v>372</v>
      </c>
      <c r="F1591" s="58">
        <v>0.07441142398892076</v>
      </c>
    </row>
    <row r="1592">
      <c r="A1592" s="61">
        <v>1.518447172E9</v>
      </c>
      <c r="B1592" s="61">
        <v>0.0</v>
      </c>
      <c r="C1592" s="61">
        <v>2027.0</v>
      </c>
      <c r="D1592" s="57" t="s">
        <v>374</v>
      </c>
      <c r="E1592" s="62" t="s">
        <v>372</v>
      </c>
      <c r="F1592" s="58">
        <v>0.0745346354966967</v>
      </c>
    </row>
    <row r="1593">
      <c r="A1593" s="61">
        <v>1.514420877E9</v>
      </c>
      <c r="B1593" s="61">
        <v>1.0</v>
      </c>
      <c r="C1593" s="61">
        <v>2545.0</v>
      </c>
      <c r="D1593" s="57" t="s">
        <v>371</v>
      </c>
      <c r="E1593" s="62" t="s">
        <v>372</v>
      </c>
      <c r="F1593" s="58">
        <v>0.07456273899728283</v>
      </c>
    </row>
    <row r="1594">
      <c r="A1594" s="61">
        <v>1.5188453E9</v>
      </c>
      <c r="B1594" s="61">
        <v>0.0</v>
      </c>
      <c r="C1594" s="61">
        <v>3768.0</v>
      </c>
      <c r="D1594" s="57" t="s">
        <v>371</v>
      </c>
      <c r="E1594" s="62" t="s">
        <v>372</v>
      </c>
      <c r="F1594" s="58">
        <v>0.07458039640029401</v>
      </c>
    </row>
    <row r="1595">
      <c r="A1595" s="61">
        <v>1.512329525E9</v>
      </c>
      <c r="B1595" s="61">
        <v>1.0</v>
      </c>
      <c r="C1595" s="61">
        <v>820.0</v>
      </c>
      <c r="D1595" s="57" t="s">
        <v>374</v>
      </c>
      <c r="E1595" s="62" t="s">
        <v>372</v>
      </c>
      <c r="F1595" s="58">
        <v>0.07460926329612694</v>
      </c>
    </row>
    <row r="1596">
      <c r="A1596" s="61">
        <v>1.513032046E9</v>
      </c>
      <c r="B1596" s="61">
        <v>1.0</v>
      </c>
      <c r="C1596" s="61">
        <v>548.0</v>
      </c>
      <c r="D1596" s="57" t="s">
        <v>371</v>
      </c>
      <c r="E1596" s="62" t="s">
        <v>372</v>
      </c>
      <c r="F1596" s="58">
        <v>0.07468988855183656</v>
      </c>
    </row>
    <row r="1597">
      <c r="A1597" s="61">
        <v>1.513388154E9</v>
      </c>
      <c r="B1597" s="61">
        <v>1.0</v>
      </c>
      <c r="C1597" s="61">
        <v>2346.0</v>
      </c>
      <c r="D1597" s="57" t="s">
        <v>374</v>
      </c>
      <c r="E1597" s="62" t="s">
        <v>372</v>
      </c>
      <c r="F1597" s="58">
        <v>0.07474573919899608</v>
      </c>
    </row>
    <row r="1598">
      <c r="A1598" s="61">
        <v>1.51568391E9</v>
      </c>
      <c r="B1598" s="61">
        <v>0.0</v>
      </c>
      <c r="C1598" s="61">
        <v>650.0</v>
      </c>
      <c r="D1598" s="57" t="s">
        <v>371</v>
      </c>
      <c r="E1598" s="62" t="s">
        <v>372</v>
      </c>
      <c r="F1598" s="58">
        <v>0.07478200399892443</v>
      </c>
    </row>
    <row r="1599">
      <c r="A1599" s="61">
        <v>1.51747532E9</v>
      </c>
      <c r="B1599" s="61">
        <v>0.0</v>
      </c>
      <c r="C1599" s="61">
        <v>1345.0</v>
      </c>
      <c r="D1599" s="57" t="s">
        <v>375</v>
      </c>
      <c r="E1599" s="62" t="s">
        <v>372</v>
      </c>
      <c r="F1599" s="58">
        <v>0.07480394983822813</v>
      </c>
    </row>
    <row r="1600">
      <c r="A1600" s="61">
        <v>1.512233282E9</v>
      </c>
      <c r="B1600" s="61">
        <v>0.0</v>
      </c>
      <c r="C1600" s="61">
        <v>931.0</v>
      </c>
      <c r="D1600" s="57" t="s">
        <v>371</v>
      </c>
      <c r="E1600" s="62" t="s">
        <v>372</v>
      </c>
      <c r="F1600" s="58">
        <v>0.07486184539257945</v>
      </c>
    </row>
    <row r="1601">
      <c r="A1601" s="61">
        <v>1.51933197E9</v>
      </c>
      <c r="B1601" s="61">
        <v>0.0</v>
      </c>
      <c r="C1601" s="61">
        <v>2143.0</v>
      </c>
      <c r="D1601" s="57" t="s">
        <v>375</v>
      </c>
      <c r="E1601" s="62" t="s">
        <v>372</v>
      </c>
      <c r="F1601" s="58">
        <v>0.07488568217712388</v>
      </c>
    </row>
    <row r="1602">
      <c r="A1602" s="61">
        <v>1.512972207E9</v>
      </c>
      <c r="B1602" s="61">
        <v>1.0</v>
      </c>
      <c r="C1602" s="61">
        <v>2807.0</v>
      </c>
      <c r="D1602" s="57" t="s">
        <v>374</v>
      </c>
      <c r="E1602" s="62" t="s">
        <v>372</v>
      </c>
      <c r="F1602" s="58">
        <v>0.07490493888496141</v>
      </c>
    </row>
    <row r="1603">
      <c r="A1603" s="61">
        <v>1.516131279E9</v>
      </c>
      <c r="B1603" s="61">
        <v>1.0</v>
      </c>
      <c r="C1603" s="61">
        <v>1482.0</v>
      </c>
      <c r="D1603" s="57" t="s">
        <v>373</v>
      </c>
      <c r="E1603" s="62" t="s">
        <v>372</v>
      </c>
      <c r="F1603" s="58">
        <v>0.07492911480433706</v>
      </c>
    </row>
    <row r="1604">
      <c r="A1604" s="61">
        <v>1.513017713E9</v>
      </c>
      <c r="B1604" s="61">
        <v>1.0</v>
      </c>
      <c r="C1604" s="61">
        <v>1887.0</v>
      </c>
      <c r="D1604" s="57" t="s">
        <v>375</v>
      </c>
      <c r="E1604" s="62" t="s">
        <v>372</v>
      </c>
      <c r="F1604" s="58">
        <v>0.07516887245881465</v>
      </c>
    </row>
    <row r="1605">
      <c r="A1605" s="61">
        <v>1.516077517E9</v>
      </c>
      <c r="B1605" s="61">
        <v>1.0</v>
      </c>
      <c r="C1605" s="61">
        <v>1333.0</v>
      </c>
      <c r="D1605" s="57" t="s">
        <v>371</v>
      </c>
      <c r="E1605" s="62" t="s">
        <v>372</v>
      </c>
      <c r="F1605" s="58">
        <v>0.07523612696941107</v>
      </c>
    </row>
    <row r="1606">
      <c r="A1606" s="61">
        <v>1.513817156E9</v>
      </c>
      <c r="B1606" s="61">
        <v>1.0</v>
      </c>
      <c r="C1606" s="61">
        <v>528.0</v>
      </c>
      <c r="D1606" s="57" t="s">
        <v>375</v>
      </c>
      <c r="E1606" s="62" t="s">
        <v>372</v>
      </c>
      <c r="F1606" s="58">
        <v>0.07533605200954818</v>
      </c>
    </row>
    <row r="1607">
      <c r="A1607" s="61">
        <v>1.513124922E9</v>
      </c>
      <c r="B1607" s="61">
        <v>0.0</v>
      </c>
      <c r="C1607" s="61">
        <v>4079.0</v>
      </c>
      <c r="D1607" s="57" t="s">
        <v>375</v>
      </c>
      <c r="E1607" s="62" t="s">
        <v>372</v>
      </c>
      <c r="F1607" s="58">
        <v>0.0753479482495043</v>
      </c>
    </row>
    <row r="1608">
      <c r="A1608" s="61">
        <v>1.51709386E9</v>
      </c>
      <c r="B1608" s="61">
        <v>0.0</v>
      </c>
      <c r="C1608" s="61">
        <v>1477.0</v>
      </c>
      <c r="D1608" s="57" t="s">
        <v>371</v>
      </c>
      <c r="E1608" s="62" t="s">
        <v>372</v>
      </c>
      <c r="F1608" s="58">
        <v>0.07540334614799371</v>
      </c>
    </row>
    <row r="1609">
      <c r="A1609" s="61">
        <v>1.515893414E9</v>
      </c>
      <c r="B1609" s="61">
        <v>1.0</v>
      </c>
      <c r="C1609" s="61">
        <v>1896.0</v>
      </c>
      <c r="D1609" s="57" t="s">
        <v>375</v>
      </c>
      <c r="E1609" s="62" t="s">
        <v>372</v>
      </c>
      <c r="F1609" s="58">
        <v>0.07540697720325851</v>
      </c>
    </row>
    <row r="1610">
      <c r="A1610" s="61">
        <v>1.518910909E9</v>
      </c>
      <c r="B1610" s="61">
        <v>1.0</v>
      </c>
      <c r="C1610" s="61">
        <v>2376.0</v>
      </c>
      <c r="D1610" s="57" t="s">
        <v>375</v>
      </c>
      <c r="E1610" s="62" t="s">
        <v>372</v>
      </c>
      <c r="F1610" s="58">
        <v>0.07542159056095898</v>
      </c>
    </row>
    <row r="1611">
      <c r="A1611" s="61">
        <v>1.513331379E9</v>
      </c>
      <c r="B1611" s="61">
        <v>1.0</v>
      </c>
      <c r="C1611" s="61">
        <v>1609.0</v>
      </c>
      <c r="D1611" s="57" t="s">
        <v>375</v>
      </c>
      <c r="E1611" s="62" t="s">
        <v>372</v>
      </c>
      <c r="F1611" s="58">
        <v>0.07557154553875545</v>
      </c>
    </row>
    <row r="1612">
      <c r="A1612" s="61">
        <v>1.519152217E9</v>
      </c>
      <c r="B1612" s="61">
        <v>1.0</v>
      </c>
      <c r="C1612" s="61">
        <v>409.0</v>
      </c>
      <c r="D1612" s="57" t="s">
        <v>374</v>
      </c>
      <c r="E1612" s="62" t="s">
        <v>372</v>
      </c>
      <c r="F1612" s="58">
        <v>0.0755996838447095</v>
      </c>
    </row>
    <row r="1613">
      <c r="A1613" s="61">
        <v>1.516781278E9</v>
      </c>
      <c r="B1613" s="61">
        <v>1.0</v>
      </c>
      <c r="C1613" s="61">
        <v>2155.0</v>
      </c>
      <c r="D1613" s="57" t="s">
        <v>373</v>
      </c>
      <c r="E1613" s="62" t="s">
        <v>372</v>
      </c>
      <c r="F1613" s="58">
        <v>0.07562983100146958</v>
      </c>
    </row>
    <row r="1614">
      <c r="A1614" s="61">
        <v>1.512332259E9</v>
      </c>
      <c r="B1614" s="61">
        <v>1.0</v>
      </c>
      <c r="C1614" s="61">
        <v>1376.0</v>
      </c>
      <c r="D1614" s="57" t="s">
        <v>371</v>
      </c>
      <c r="E1614" s="62" t="s">
        <v>372</v>
      </c>
      <c r="F1614" s="58">
        <v>0.07582164129708002</v>
      </c>
    </row>
    <row r="1615">
      <c r="A1615" s="61">
        <v>1.513984665E9</v>
      </c>
      <c r="B1615" s="61">
        <v>1.0</v>
      </c>
      <c r="C1615" s="61">
        <v>3485.0</v>
      </c>
      <c r="D1615" s="57" t="s">
        <v>375</v>
      </c>
      <c r="E1615" s="62" t="s">
        <v>372</v>
      </c>
      <c r="F1615" s="58">
        <v>0.07589858945186256</v>
      </c>
    </row>
    <row r="1616">
      <c r="A1616" s="61">
        <v>1.517248359E9</v>
      </c>
      <c r="B1616" s="61">
        <v>1.0</v>
      </c>
      <c r="C1616" s="61">
        <v>898.0</v>
      </c>
      <c r="D1616" s="57" t="s">
        <v>374</v>
      </c>
      <c r="E1616" s="62" t="s">
        <v>372</v>
      </c>
      <c r="F1616" s="58">
        <v>0.07590904803216347</v>
      </c>
    </row>
    <row r="1617">
      <c r="A1617" s="61">
        <v>1.516509746E9</v>
      </c>
      <c r="B1617" s="61">
        <v>1.0</v>
      </c>
      <c r="C1617" s="61">
        <v>2890.0</v>
      </c>
      <c r="D1617" s="57" t="s">
        <v>371</v>
      </c>
      <c r="E1617" s="62" t="s">
        <v>372</v>
      </c>
      <c r="F1617" s="58">
        <v>0.07592155143605583</v>
      </c>
    </row>
    <row r="1618">
      <c r="A1618" s="61">
        <v>1.516082975E9</v>
      </c>
      <c r="B1618" s="61">
        <v>1.0</v>
      </c>
      <c r="C1618" s="61">
        <v>1838.0</v>
      </c>
      <c r="D1618" s="57" t="s">
        <v>375</v>
      </c>
      <c r="E1618" s="62" t="s">
        <v>372</v>
      </c>
      <c r="F1618" s="58">
        <v>0.07592401762020162</v>
      </c>
    </row>
    <row r="1619">
      <c r="A1619" s="61">
        <v>1.515898462E9</v>
      </c>
      <c r="B1619" s="61">
        <v>0.0</v>
      </c>
      <c r="C1619" s="61">
        <v>1276.0</v>
      </c>
      <c r="D1619" s="57" t="s">
        <v>373</v>
      </c>
      <c r="E1619" s="62" t="s">
        <v>372</v>
      </c>
      <c r="F1619" s="58">
        <v>0.07596833330702402</v>
      </c>
    </row>
    <row r="1620">
      <c r="A1620" s="61">
        <v>1.515640912E9</v>
      </c>
      <c r="B1620" s="61">
        <v>0.0</v>
      </c>
      <c r="C1620" s="61">
        <v>673.0</v>
      </c>
      <c r="D1620" s="57" t="s">
        <v>371</v>
      </c>
      <c r="E1620" s="62" t="s">
        <v>372</v>
      </c>
      <c r="F1620" s="58">
        <v>0.07596925877778182</v>
      </c>
    </row>
    <row r="1621">
      <c r="A1621" s="61">
        <v>1.515905303E9</v>
      </c>
      <c r="B1621" s="61">
        <v>1.0</v>
      </c>
      <c r="C1621" s="61">
        <v>2057.0</v>
      </c>
      <c r="D1621" s="57" t="s">
        <v>373</v>
      </c>
      <c r="E1621" s="62" t="s">
        <v>372</v>
      </c>
      <c r="F1621" s="58">
        <v>0.07611854163685428</v>
      </c>
    </row>
    <row r="1622">
      <c r="A1622" s="61">
        <v>1.518629309E9</v>
      </c>
      <c r="B1622" s="61">
        <v>1.0</v>
      </c>
      <c r="C1622" s="61">
        <v>1036.0</v>
      </c>
      <c r="D1622" s="57" t="s">
        <v>374</v>
      </c>
      <c r="E1622" s="62" t="s">
        <v>372</v>
      </c>
      <c r="F1622" s="58">
        <v>0.07612097801867768</v>
      </c>
    </row>
    <row r="1623">
      <c r="A1623" s="61">
        <v>1.51343924E9</v>
      </c>
      <c r="B1623" s="61">
        <v>0.0</v>
      </c>
      <c r="C1623" s="61">
        <v>811.0</v>
      </c>
      <c r="D1623" s="57" t="s">
        <v>373</v>
      </c>
      <c r="E1623" s="62" t="s">
        <v>372</v>
      </c>
      <c r="F1623" s="58">
        <v>0.07612928822210341</v>
      </c>
    </row>
    <row r="1624">
      <c r="A1624" s="61">
        <v>1.511801621E9</v>
      </c>
      <c r="B1624" s="61">
        <v>0.0</v>
      </c>
      <c r="C1624" s="61">
        <v>383.0</v>
      </c>
      <c r="D1624" s="57" t="s">
        <v>371</v>
      </c>
      <c r="E1624" s="62" t="s">
        <v>372</v>
      </c>
      <c r="F1624" s="58">
        <v>0.0761680558906398</v>
      </c>
    </row>
    <row r="1625">
      <c r="A1625" s="61">
        <v>1.513761837E9</v>
      </c>
      <c r="B1625" s="61">
        <v>1.0</v>
      </c>
      <c r="C1625" s="61">
        <v>1179.0</v>
      </c>
      <c r="D1625" s="57" t="s">
        <v>373</v>
      </c>
      <c r="E1625" s="62" t="s">
        <v>372</v>
      </c>
      <c r="F1625" s="58">
        <v>0.0762081193867058</v>
      </c>
    </row>
    <row r="1626">
      <c r="A1626" s="61">
        <v>1.519475439E9</v>
      </c>
      <c r="B1626" s="61">
        <v>1.0</v>
      </c>
      <c r="C1626" s="61">
        <v>1744.0</v>
      </c>
      <c r="D1626" s="57" t="s">
        <v>371</v>
      </c>
      <c r="E1626" s="62" t="s">
        <v>372</v>
      </c>
      <c r="F1626" s="58">
        <v>0.07635721569578002</v>
      </c>
    </row>
    <row r="1627">
      <c r="A1627" s="61">
        <v>1.516824669E9</v>
      </c>
      <c r="B1627" s="61">
        <v>1.0</v>
      </c>
      <c r="C1627" s="61">
        <v>3099.0</v>
      </c>
      <c r="D1627" s="57" t="s">
        <v>375</v>
      </c>
      <c r="E1627" s="62" t="s">
        <v>372</v>
      </c>
      <c r="F1627" s="58">
        <v>0.0764829652534077</v>
      </c>
    </row>
    <row r="1628">
      <c r="A1628" s="61">
        <v>1.519949099E9</v>
      </c>
      <c r="B1628" s="61">
        <v>1.0</v>
      </c>
      <c r="C1628" s="61">
        <v>5932.0</v>
      </c>
      <c r="D1628" s="57" t="s">
        <v>374</v>
      </c>
      <c r="E1628" s="62" t="s">
        <v>372</v>
      </c>
      <c r="F1628" s="58">
        <v>0.07653176240738435</v>
      </c>
    </row>
    <row r="1629">
      <c r="A1629" s="61">
        <v>1.519655334E9</v>
      </c>
      <c r="B1629" s="61">
        <v>1.0</v>
      </c>
      <c r="C1629" s="61">
        <v>1699.0</v>
      </c>
      <c r="D1629" s="57" t="s">
        <v>371</v>
      </c>
      <c r="E1629" s="62" t="s">
        <v>372</v>
      </c>
      <c r="F1629" s="58">
        <v>0.07654225480039711</v>
      </c>
    </row>
    <row r="1630">
      <c r="A1630" s="61">
        <v>1.515220655E9</v>
      </c>
      <c r="B1630" s="61">
        <v>1.0</v>
      </c>
      <c r="C1630" s="61">
        <v>3896.0</v>
      </c>
      <c r="D1630" s="57" t="s">
        <v>373</v>
      </c>
      <c r="E1630" s="62" t="s">
        <v>372</v>
      </c>
      <c r="F1630" s="58">
        <v>0.07662111335131194</v>
      </c>
    </row>
    <row r="1631">
      <c r="A1631" s="61">
        <v>1.517693254E9</v>
      </c>
      <c r="B1631" s="61">
        <v>1.0</v>
      </c>
      <c r="C1631" s="61">
        <v>832.0</v>
      </c>
      <c r="D1631" s="57" t="s">
        <v>374</v>
      </c>
      <c r="E1631" s="62" t="s">
        <v>372</v>
      </c>
      <c r="F1631" s="58">
        <v>0.07662567325964742</v>
      </c>
    </row>
    <row r="1632">
      <c r="A1632" s="61">
        <v>1.518308952E9</v>
      </c>
      <c r="B1632" s="61">
        <v>0.0</v>
      </c>
      <c r="C1632" s="61">
        <v>3705.0</v>
      </c>
      <c r="D1632" s="57" t="s">
        <v>374</v>
      </c>
      <c r="E1632" s="62" t="s">
        <v>372</v>
      </c>
      <c r="F1632" s="58">
        <v>0.07668346759928546</v>
      </c>
    </row>
    <row r="1633">
      <c r="A1633" s="61">
        <v>1.516922308E9</v>
      </c>
      <c r="B1633" s="61">
        <v>1.0</v>
      </c>
      <c r="C1633" s="61">
        <v>4824.0</v>
      </c>
      <c r="D1633" s="57" t="s">
        <v>375</v>
      </c>
      <c r="E1633" s="62" t="s">
        <v>372</v>
      </c>
      <c r="F1633" s="58">
        <v>0.07670650724750772</v>
      </c>
    </row>
    <row r="1634">
      <c r="A1634" s="61">
        <v>1.515475388E9</v>
      </c>
      <c r="B1634" s="61">
        <v>1.0</v>
      </c>
      <c r="C1634" s="61">
        <v>1706.0</v>
      </c>
      <c r="D1634" s="57" t="s">
        <v>371</v>
      </c>
      <c r="E1634" s="62" t="s">
        <v>372</v>
      </c>
      <c r="F1634" s="58">
        <v>0.07676696372256464</v>
      </c>
    </row>
    <row r="1635">
      <c r="A1635" s="61">
        <v>1.511812311E9</v>
      </c>
      <c r="B1635" s="61">
        <v>0.0</v>
      </c>
      <c r="C1635" s="61">
        <v>1509.0</v>
      </c>
      <c r="D1635" s="57" t="s">
        <v>374</v>
      </c>
      <c r="E1635" s="62" t="s">
        <v>372</v>
      </c>
      <c r="F1635" s="58">
        <v>0.07677376175810424</v>
      </c>
    </row>
    <row r="1636">
      <c r="A1636" s="61">
        <v>1.519869526E9</v>
      </c>
      <c r="B1636" s="61">
        <v>1.0</v>
      </c>
      <c r="C1636" s="61">
        <v>2678.0</v>
      </c>
      <c r="D1636" s="57" t="s">
        <v>374</v>
      </c>
      <c r="E1636" s="62" t="s">
        <v>372</v>
      </c>
      <c r="F1636" s="58">
        <v>0.07697578406679961</v>
      </c>
    </row>
    <row r="1637">
      <c r="A1637" s="61">
        <v>1.518655107E9</v>
      </c>
      <c r="B1637" s="61">
        <v>1.0</v>
      </c>
      <c r="C1637" s="61">
        <v>4626.0</v>
      </c>
      <c r="D1637" s="57" t="s">
        <v>373</v>
      </c>
      <c r="E1637" s="62" t="s">
        <v>372</v>
      </c>
      <c r="F1637" s="58">
        <v>0.07703061856906945</v>
      </c>
    </row>
    <row r="1638">
      <c r="A1638" s="61">
        <v>1.517521853E9</v>
      </c>
      <c r="B1638" s="61">
        <v>1.0</v>
      </c>
      <c r="C1638" s="61">
        <v>740.0</v>
      </c>
      <c r="D1638" s="57" t="s">
        <v>374</v>
      </c>
      <c r="E1638" s="62" t="s">
        <v>372</v>
      </c>
      <c r="F1638" s="58">
        <v>0.07712260693273931</v>
      </c>
    </row>
    <row r="1639">
      <c r="A1639" s="61">
        <v>1.514856812E9</v>
      </c>
      <c r="B1639" s="61">
        <v>0.0</v>
      </c>
      <c r="C1639" s="61">
        <v>3354.0</v>
      </c>
      <c r="D1639" s="57" t="s">
        <v>375</v>
      </c>
      <c r="E1639" s="62" t="s">
        <v>372</v>
      </c>
      <c r="F1639" s="58">
        <v>0.07713759056977221</v>
      </c>
    </row>
    <row r="1640">
      <c r="A1640" s="61">
        <v>1.511539294E9</v>
      </c>
      <c r="B1640" s="61">
        <v>1.0</v>
      </c>
      <c r="C1640" s="61">
        <v>1368.0</v>
      </c>
      <c r="D1640" s="57" t="s">
        <v>371</v>
      </c>
      <c r="E1640" s="62" t="s">
        <v>372</v>
      </c>
      <c r="F1640" s="58">
        <v>0.07728226370226887</v>
      </c>
    </row>
    <row r="1641">
      <c r="A1641" s="61">
        <v>1.516620629E9</v>
      </c>
      <c r="B1641" s="61">
        <v>1.0</v>
      </c>
      <c r="C1641" s="61">
        <v>1482.0</v>
      </c>
      <c r="D1641" s="57" t="s">
        <v>373</v>
      </c>
      <c r="E1641" s="62" t="s">
        <v>372</v>
      </c>
      <c r="F1641" s="58">
        <v>0.0772979104096514</v>
      </c>
    </row>
    <row r="1642">
      <c r="A1642" s="61">
        <v>1.519667162E9</v>
      </c>
      <c r="B1642" s="61">
        <v>0.0</v>
      </c>
      <c r="C1642" s="61">
        <v>926.0</v>
      </c>
      <c r="D1642" s="57" t="s">
        <v>371</v>
      </c>
      <c r="E1642" s="62" t="s">
        <v>372</v>
      </c>
      <c r="F1642" s="58">
        <v>0.07733689499796004</v>
      </c>
    </row>
    <row r="1643">
      <c r="A1643" s="61">
        <v>1.51787398E9</v>
      </c>
      <c r="B1643" s="61">
        <v>0.0</v>
      </c>
      <c r="C1643" s="61">
        <v>2989.0</v>
      </c>
      <c r="D1643" s="57" t="s">
        <v>373</v>
      </c>
      <c r="E1643" s="62" t="s">
        <v>372</v>
      </c>
      <c r="F1643" s="58">
        <v>0.07751342633537384</v>
      </c>
    </row>
    <row r="1644">
      <c r="A1644" s="61">
        <v>1.511457956E9</v>
      </c>
      <c r="B1644" s="61">
        <v>1.0</v>
      </c>
      <c r="C1644" s="61">
        <v>3335.0</v>
      </c>
      <c r="D1644" s="57" t="s">
        <v>374</v>
      </c>
      <c r="E1644" s="62" t="s">
        <v>372</v>
      </c>
      <c r="F1644" s="58">
        <v>0.07762830206329474</v>
      </c>
    </row>
    <row r="1645">
      <c r="A1645" s="61">
        <v>1.513478983E9</v>
      </c>
      <c r="B1645" s="61">
        <v>1.0</v>
      </c>
      <c r="C1645" s="61">
        <v>775.0</v>
      </c>
      <c r="D1645" s="57" t="s">
        <v>374</v>
      </c>
      <c r="E1645" s="62" t="s">
        <v>372</v>
      </c>
      <c r="F1645" s="58">
        <v>0.07769561110290146</v>
      </c>
    </row>
    <row r="1646">
      <c r="A1646" s="61">
        <v>1.514393045E9</v>
      </c>
      <c r="B1646" s="61">
        <v>1.0</v>
      </c>
      <c r="C1646" s="61">
        <v>333.0</v>
      </c>
      <c r="D1646" s="57" t="s">
        <v>373</v>
      </c>
      <c r="E1646" s="62" t="s">
        <v>372</v>
      </c>
      <c r="F1646" s="58">
        <v>0.07771369226435199</v>
      </c>
    </row>
    <row r="1647">
      <c r="A1647" s="61">
        <v>1.517129755E9</v>
      </c>
      <c r="B1647" s="61">
        <v>1.0</v>
      </c>
      <c r="C1647" s="61">
        <v>2745.0</v>
      </c>
      <c r="D1647" s="57" t="s">
        <v>374</v>
      </c>
      <c r="E1647" s="62" t="s">
        <v>372</v>
      </c>
      <c r="F1647" s="58">
        <v>0.07771427514911267</v>
      </c>
    </row>
    <row r="1648">
      <c r="A1648" s="61">
        <v>1.517265271E9</v>
      </c>
      <c r="B1648" s="61">
        <v>0.0</v>
      </c>
      <c r="C1648" s="61">
        <v>1254.0</v>
      </c>
      <c r="D1648" s="57" t="s">
        <v>371</v>
      </c>
      <c r="E1648" s="62" t="s">
        <v>372</v>
      </c>
      <c r="F1648" s="58">
        <v>0.0777558277499677</v>
      </c>
    </row>
    <row r="1649">
      <c r="A1649" s="61">
        <v>1.51964916E9</v>
      </c>
      <c r="B1649" s="61">
        <v>0.0</v>
      </c>
      <c r="C1649" s="61">
        <v>1944.0</v>
      </c>
      <c r="D1649" s="57" t="s">
        <v>374</v>
      </c>
      <c r="E1649" s="62" t="s">
        <v>372</v>
      </c>
      <c r="F1649" s="58">
        <v>0.0778414247036664</v>
      </c>
    </row>
    <row r="1650">
      <c r="A1650" s="61">
        <v>1.513658058E9</v>
      </c>
      <c r="B1650" s="61">
        <v>1.0</v>
      </c>
      <c r="C1650" s="61">
        <v>2536.0</v>
      </c>
      <c r="D1650" s="57" t="s">
        <v>375</v>
      </c>
      <c r="E1650" s="62" t="s">
        <v>372</v>
      </c>
      <c r="F1650" s="58">
        <v>0.07791361939430008</v>
      </c>
    </row>
    <row r="1651">
      <c r="A1651" s="61">
        <v>1.517068412E9</v>
      </c>
      <c r="B1651" s="61">
        <v>0.0</v>
      </c>
      <c r="C1651" s="61">
        <v>1247.0</v>
      </c>
      <c r="D1651" s="57" t="s">
        <v>375</v>
      </c>
      <c r="E1651" s="62" t="s">
        <v>372</v>
      </c>
      <c r="F1651" s="58">
        <v>0.07797113196007788</v>
      </c>
    </row>
    <row r="1652">
      <c r="A1652" s="61">
        <v>1.511589697E9</v>
      </c>
      <c r="B1652" s="61">
        <v>1.0</v>
      </c>
      <c r="C1652" s="61">
        <v>2337.0</v>
      </c>
      <c r="D1652" s="57" t="s">
        <v>375</v>
      </c>
      <c r="E1652" s="62" t="s">
        <v>372</v>
      </c>
      <c r="F1652" s="58">
        <v>0.0779943242705724</v>
      </c>
    </row>
    <row r="1653">
      <c r="A1653" s="61">
        <v>1.51231583E9</v>
      </c>
      <c r="B1653" s="61">
        <v>0.0</v>
      </c>
      <c r="C1653" s="61">
        <v>2522.0</v>
      </c>
      <c r="D1653" s="57" t="s">
        <v>371</v>
      </c>
      <c r="E1653" s="62" t="s">
        <v>372</v>
      </c>
      <c r="F1653" s="58">
        <v>0.07800922228275486</v>
      </c>
    </row>
    <row r="1654">
      <c r="A1654" s="61">
        <v>1.519095583E9</v>
      </c>
      <c r="B1654" s="61">
        <v>1.0</v>
      </c>
      <c r="C1654" s="61">
        <v>511.0</v>
      </c>
      <c r="D1654" s="57" t="s">
        <v>375</v>
      </c>
      <c r="E1654" s="62" t="s">
        <v>372</v>
      </c>
      <c r="F1654" s="58">
        <v>0.07801262863770508</v>
      </c>
    </row>
    <row r="1655">
      <c r="A1655" s="61">
        <v>1.518948584E9</v>
      </c>
      <c r="B1655" s="61">
        <v>1.0</v>
      </c>
      <c r="C1655" s="61">
        <v>3944.0</v>
      </c>
      <c r="D1655" s="57" t="s">
        <v>374</v>
      </c>
      <c r="E1655" s="62" t="s">
        <v>372</v>
      </c>
      <c r="F1655" s="58">
        <v>0.07801578308659285</v>
      </c>
    </row>
    <row r="1656">
      <c r="A1656" s="61">
        <v>1.51427766E9</v>
      </c>
      <c r="B1656" s="61">
        <v>0.0</v>
      </c>
      <c r="C1656" s="61">
        <v>2874.0</v>
      </c>
      <c r="D1656" s="57" t="s">
        <v>371</v>
      </c>
      <c r="E1656" s="62" t="s">
        <v>372</v>
      </c>
      <c r="F1656" s="58">
        <v>0.0780670315235541</v>
      </c>
    </row>
    <row r="1657">
      <c r="A1657" s="61">
        <v>1.514037424E9</v>
      </c>
      <c r="B1657" s="61">
        <v>1.0</v>
      </c>
      <c r="C1657" s="61">
        <v>3015.0</v>
      </c>
      <c r="D1657" s="57" t="s">
        <v>371</v>
      </c>
      <c r="E1657" s="62" t="s">
        <v>372</v>
      </c>
      <c r="F1657" s="58">
        <v>0.07808336032764085</v>
      </c>
    </row>
    <row r="1658">
      <c r="A1658" s="61">
        <v>1.515748632E9</v>
      </c>
      <c r="B1658" s="61">
        <v>0.0</v>
      </c>
      <c r="C1658" s="61">
        <v>135.0</v>
      </c>
      <c r="D1658" s="57" t="s">
        <v>374</v>
      </c>
      <c r="E1658" s="62" t="s">
        <v>372</v>
      </c>
      <c r="F1658" s="58">
        <v>0.07810139895184232</v>
      </c>
    </row>
    <row r="1659">
      <c r="A1659" s="61">
        <v>1.511249412E9</v>
      </c>
      <c r="B1659" s="61">
        <v>0.0</v>
      </c>
      <c r="C1659" s="61">
        <v>2671.0</v>
      </c>
      <c r="D1659" s="57" t="s">
        <v>371</v>
      </c>
      <c r="E1659" s="62" t="s">
        <v>372</v>
      </c>
      <c r="F1659" s="58">
        <v>0.07811077212054707</v>
      </c>
    </row>
    <row r="1660">
      <c r="A1660" s="61">
        <v>1.512534043E9</v>
      </c>
      <c r="B1660" s="61">
        <v>1.0</v>
      </c>
      <c r="C1660" s="61">
        <v>2065.0</v>
      </c>
      <c r="D1660" s="57" t="s">
        <v>374</v>
      </c>
      <c r="E1660" s="62" t="s">
        <v>372</v>
      </c>
      <c r="F1660" s="58">
        <v>0.07820933012430353</v>
      </c>
    </row>
    <row r="1661">
      <c r="A1661" s="61">
        <v>1.518007452E9</v>
      </c>
      <c r="B1661" s="61">
        <v>0.0</v>
      </c>
      <c r="C1661" s="61">
        <v>1952.0</v>
      </c>
      <c r="D1661" s="57" t="s">
        <v>371</v>
      </c>
      <c r="E1661" s="62" t="s">
        <v>372</v>
      </c>
      <c r="F1661" s="58">
        <v>0.0784057322132059</v>
      </c>
    </row>
    <row r="1662">
      <c r="A1662" s="61">
        <v>1.514841542E9</v>
      </c>
      <c r="B1662" s="61">
        <v>0.0</v>
      </c>
      <c r="C1662" s="61">
        <v>2631.0</v>
      </c>
      <c r="D1662" s="57" t="s">
        <v>375</v>
      </c>
      <c r="E1662" s="62" t="s">
        <v>372</v>
      </c>
      <c r="F1662" s="58">
        <v>0.07841324297358543</v>
      </c>
    </row>
    <row r="1663">
      <c r="A1663" s="61">
        <v>1.513077774E9</v>
      </c>
      <c r="B1663" s="61">
        <v>1.0</v>
      </c>
      <c r="C1663" s="61">
        <v>968.0</v>
      </c>
      <c r="D1663" s="57" t="s">
        <v>374</v>
      </c>
      <c r="E1663" s="62" t="s">
        <v>372</v>
      </c>
      <c r="F1663" s="58">
        <v>0.07849242698621262</v>
      </c>
    </row>
    <row r="1664">
      <c r="A1664" s="61">
        <v>1.513857203E9</v>
      </c>
      <c r="B1664" s="61">
        <v>1.0</v>
      </c>
      <c r="C1664" s="61">
        <v>3083.0</v>
      </c>
      <c r="D1664" s="57" t="s">
        <v>371</v>
      </c>
      <c r="E1664" s="62" t="s">
        <v>372</v>
      </c>
      <c r="F1664" s="58">
        <v>0.07851316801372255</v>
      </c>
    </row>
    <row r="1665">
      <c r="A1665" s="61">
        <v>1.519209683E9</v>
      </c>
      <c r="B1665" s="61">
        <v>1.0</v>
      </c>
      <c r="C1665" s="61">
        <v>2779.0</v>
      </c>
      <c r="D1665" s="57" t="s">
        <v>373</v>
      </c>
      <c r="E1665" s="62" t="s">
        <v>372</v>
      </c>
      <c r="F1665" s="58">
        <v>0.07852821576776581</v>
      </c>
    </row>
    <row r="1666">
      <c r="A1666" s="61">
        <v>1.514340097E9</v>
      </c>
      <c r="B1666" s="61">
        <v>1.0</v>
      </c>
      <c r="C1666" s="61">
        <v>3019.0</v>
      </c>
      <c r="D1666" s="57" t="s">
        <v>371</v>
      </c>
      <c r="E1666" s="62" t="s">
        <v>372</v>
      </c>
      <c r="F1666" s="58">
        <v>0.07862331954047619</v>
      </c>
    </row>
    <row r="1667">
      <c r="A1667" s="61">
        <v>1.517383218E9</v>
      </c>
      <c r="B1667" s="61">
        <v>1.0</v>
      </c>
      <c r="C1667" s="61">
        <v>394.0</v>
      </c>
      <c r="D1667" s="57" t="s">
        <v>373</v>
      </c>
      <c r="E1667" s="62" t="s">
        <v>372</v>
      </c>
      <c r="F1667" s="58">
        <v>0.07866579782421501</v>
      </c>
    </row>
    <row r="1668">
      <c r="A1668" s="61">
        <v>1.519724709E9</v>
      </c>
      <c r="B1668" s="61">
        <v>1.0</v>
      </c>
      <c r="C1668" s="61">
        <v>1443.0</v>
      </c>
      <c r="D1668" s="57" t="s">
        <v>371</v>
      </c>
      <c r="E1668" s="62" t="s">
        <v>372</v>
      </c>
      <c r="F1668" s="58">
        <v>0.07868766184861087</v>
      </c>
    </row>
    <row r="1669">
      <c r="A1669" s="61">
        <v>1.511979277E9</v>
      </c>
      <c r="B1669" s="61">
        <v>1.0</v>
      </c>
      <c r="C1669" s="61">
        <v>1830.0</v>
      </c>
      <c r="D1669" s="57" t="s">
        <v>374</v>
      </c>
      <c r="E1669" s="62" t="s">
        <v>372</v>
      </c>
      <c r="F1669" s="58">
        <v>0.0788486283168105</v>
      </c>
    </row>
    <row r="1670">
      <c r="A1670" s="61">
        <v>1.513306095E9</v>
      </c>
      <c r="B1670" s="61">
        <v>1.0</v>
      </c>
      <c r="C1670" s="61">
        <v>2308.0</v>
      </c>
      <c r="D1670" s="57" t="s">
        <v>371</v>
      </c>
      <c r="E1670" s="62" t="s">
        <v>372</v>
      </c>
      <c r="F1670" s="58">
        <v>0.0789232524211021</v>
      </c>
    </row>
    <row r="1671">
      <c r="A1671" s="61">
        <v>1.511791263E9</v>
      </c>
      <c r="B1671" s="61">
        <v>1.0</v>
      </c>
      <c r="C1671" s="61">
        <v>1234.0</v>
      </c>
      <c r="D1671" s="57" t="s">
        <v>371</v>
      </c>
      <c r="E1671" s="62" t="s">
        <v>372</v>
      </c>
      <c r="F1671" s="58">
        <v>0.07892944370837096</v>
      </c>
    </row>
    <row r="1672">
      <c r="A1672" s="61">
        <v>1.513497632E9</v>
      </c>
      <c r="B1672" s="61">
        <v>0.0</v>
      </c>
      <c r="C1672" s="61">
        <v>2428.0</v>
      </c>
      <c r="D1672" s="57" t="s">
        <v>371</v>
      </c>
      <c r="E1672" s="62" t="s">
        <v>372</v>
      </c>
      <c r="F1672" s="58">
        <v>0.07912015422813967</v>
      </c>
    </row>
    <row r="1673">
      <c r="A1673" s="61">
        <v>1.51522245E9</v>
      </c>
      <c r="B1673" s="61">
        <v>0.0</v>
      </c>
      <c r="C1673" s="61">
        <v>1443.0</v>
      </c>
      <c r="D1673" s="57" t="s">
        <v>371</v>
      </c>
      <c r="E1673" s="62" t="s">
        <v>372</v>
      </c>
      <c r="F1673" s="58">
        <v>0.0791705220153407</v>
      </c>
    </row>
    <row r="1674">
      <c r="A1674" s="61">
        <v>1.518369078E9</v>
      </c>
      <c r="B1674" s="61">
        <v>1.0</v>
      </c>
      <c r="C1674" s="61">
        <v>348.0</v>
      </c>
      <c r="D1674" s="57" t="s">
        <v>374</v>
      </c>
      <c r="E1674" s="62" t="s">
        <v>372</v>
      </c>
      <c r="F1674" s="58">
        <v>0.07918688425626341</v>
      </c>
    </row>
    <row r="1675">
      <c r="A1675" s="61">
        <v>1.519345166E9</v>
      </c>
      <c r="B1675" s="61">
        <v>1.0</v>
      </c>
      <c r="C1675" s="61">
        <v>2051.0</v>
      </c>
      <c r="D1675" s="57" t="s">
        <v>374</v>
      </c>
      <c r="E1675" s="62" t="s">
        <v>372</v>
      </c>
      <c r="F1675" s="58">
        <v>0.07919937401001242</v>
      </c>
    </row>
    <row r="1676">
      <c r="A1676" s="61">
        <v>1.518997429E9</v>
      </c>
      <c r="B1676" s="61">
        <v>1.0</v>
      </c>
      <c r="C1676" s="61">
        <v>2064.0</v>
      </c>
      <c r="D1676" s="57" t="s">
        <v>371</v>
      </c>
      <c r="E1676" s="62" t="s">
        <v>372</v>
      </c>
      <c r="F1676" s="58">
        <v>0.07921704631418469</v>
      </c>
    </row>
    <row r="1677">
      <c r="A1677" s="61">
        <v>1.518822986E9</v>
      </c>
      <c r="B1677" s="61">
        <v>1.0</v>
      </c>
      <c r="C1677" s="61">
        <v>6155.0</v>
      </c>
      <c r="D1677" s="57" t="s">
        <v>371</v>
      </c>
      <c r="E1677" s="62" t="s">
        <v>372</v>
      </c>
      <c r="F1677" s="58">
        <v>0.07922837371837477</v>
      </c>
    </row>
    <row r="1678">
      <c r="A1678" s="61">
        <v>1.519117284E9</v>
      </c>
      <c r="B1678" s="61">
        <v>1.0</v>
      </c>
      <c r="C1678" s="61">
        <v>2424.0</v>
      </c>
      <c r="D1678" s="57" t="s">
        <v>374</v>
      </c>
      <c r="E1678" s="62" t="s">
        <v>372</v>
      </c>
      <c r="F1678" s="58">
        <v>0.07929461346119981</v>
      </c>
    </row>
    <row r="1679">
      <c r="A1679" s="61">
        <v>1.512401734E9</v>
      </c>
      <c r="B1679" s="61">
        <v>1.0</v>
      </c>
      <c r="C1679" s="61">
        <v>2884.0</v>
      </c>
      <c r="D1679" s="57" t="s">
        <v>371</v>
      </c>
      <c r="E1679" s="62" t="s">
        <v>372</v>
      </c>
      <c r="F1679" s="58">
        <v>0.07942582874591497</v>
      </c>
    </row>
    <row r="1680">
      <c r="A1680" s="61">
        <v>1.515974848E9</v>
      </c>
      <c r="B1680" s="61">
        <v>1.0</v>
      </c>
      <c r="C1680" s="61">
        <v>5556.0</v>
      </c>
      <c r="D1680" s="57" t="s">
        <v>371</v>
      </c>
      <c r="E1680" s="62" t="s">
        <v>372</v>
      </c>
      <c r="F1680" s="58">
        <v>0.07945683335774423</v>
      </c>
    </row>
    <row r="1681">
      <c r="A1681" s="61">
        <v>1.517622944E9</v>
      </c>
      <c r="B1681" s="61">
        <v>1.0</v>
      </c>
      <c r="C1681" s="61">
        <v>2055.0</v>
      </c>
      <c r="D1681" s="57" t="s">
        <v>375</v>
      </c>
      <c r="E1681" s="62" t="s">
        <v>372</v>
      </c>
      <c r="F1681" s="58">
        <v>0.07950394979326303</v>
      </c>
    </row>
    <row r="1682">
      <c r="A1682" s="61">
        <v>1.514142196E9</v>
      </c>
      <c r="B1682" s="61">
        <v>1.0</v>
      </c>
      <c r="C1682" s="61">
        <v>2106.0</v>
      </c>
      <c r="D1682" s="57" t="s">
        <v>371</v>
      </c>
      <c r="E1682" s="62" t="s">
        <v>372</v>
      </c>
      <c r="F1682" s="58">
        <v>0.07950640107624762</v>
      </c>
    </row>
    <row r="1683">
      <c r="A1683" s="61">
        <v>1.516938396E9</v>
      </c>
      <c r="B1683" s="61">
        <v>1.0</v>
      </c>
      <c r="C1683" s="61">
        <v>4344.0</v>
      </c>
      <c r="D1683" s="57" t="s">
        <v>374</v>
      </c>
      <c r="E1683" s="62" t="s">
        <v>372</v>
      </c>
      <c r="F1683" s="58">
        <v>0.07950905443846823</v>
      </c>
    </row>
    <row r="1684">
      <c r="A1684" s="61">
        <v>1.516348577E9</v>
      </c>
      <c r="B1684" s="61">
        <v>1.0</v>
      </c>
      <c r="C1684" s="61">
        <v>925.0</v>
      </c>
      <c r="D1684" s="57" t="s">
        <v>375</v>
      </c>
      <c r="E1684" s="62" t="s">
        <v>372</v>
      </c>
      <c r="F1684" s="58">
        <v>0.07961609530702629</v>
      </c>
    </row>
    <row r="1685">
      <c r="A1685" s="61">
        <v>1.513392163E9</v>
      </c>
      <c r="B1685" s="61">
        <v>1.0</v>
      </c>
      <c r="C1685" s="61">
        <v>593.0</v>
      </c>
      <c r="D1685" s="57" t="s">
        <v>375</v>
      </c>
      <c r="E1685" s="62" t="s">
        <v>372</v>
      </c>
      <c r="F1685" s="58">
        <v>0.07963816616150299</v>
      </c>
    </row>
    <row r="1686">
      <c r="A1686" s="61">
        <v>1.51469439E9</v>
      </c>
      <c r="B1686" s="61">
        <v>0.0</v>
      </c>
      <c r="C1686" s="61">
        <v>5976.0</v>
      </c>
      <c r="D1686" s="57" t="s">
        <v>374</v>
      </c>
      <c r="E1686" s="62" t="s">
        <v>372</v>
      </c>
      <c r="F1686" s="58">
        <v>0.07966164008239285</v>
      </c>
    </row>
    <row r="1687">
      <c r="A1687" s="61">
        <v>1.519960519E9</v>
      </c>
      <c r="B1687" s="61">
        <v>1.0</v>
      </c>
      <c r="C1687" s="61">
        <v>2480.0</v>
      </c>
      <c r="D1687" s="57" t="s">
        <v>371</v>
      </c>
      <c r="E1687" s="62" t="s">
        <v>372</v>
      </c>
      <c r="F1687" s="58">
        <v>0.07989350300965059</v>
      </c>
    </row>
    <row r="1688">
      <c r="A1688" s="61">
        <v>1.511409279E9</v>
      </c>
      <c r="B1688" s="61">
        <v>1.0</v>
      </c>
      <c r="C1688" s="61">
        <v>2695.0</v>
      </c>
      <c r="D1688" s="57" t="s">
        <v>374</v>
      </c>
      <c r="E1688" s="62" t="s">
        <v>372</v>
      </c>
      <c r="F1688" s="58">
        <v>0.07989819612936688</v>
      </c>
    </row>
    <row r="1689">
      <c r="A1689" s="61">
        <v>1.519992603E9</v>
      </c>
      <c r="B1689" s="61">
        <v>1.0</v>
      </c>
      <c r="C1689" s="61">
        <v>1191.0</v>
      </c>
      <c r="D1689" s="57" t="s">
        <v>374</v>
      </c>
      <c r="E1689" s="62" t="s">
        <v>372</v>
      </c>
      <c r="F1689" s="58">
        <v>0.07990034567365956</v>
      </c>
    </row>
    <row r="1690">
      <c r="A1690" s="61">
        <v>1.513854992E9</v>
      </c>
      <c r="B1690" s="61">
        <v>0.0</v>
      </c>
      <c r="C1690" s="61">
        <v>1035.0</v>
      </c>
      <c r="D1690" s="57" t="s">
        <v>375</v>
      </c>
      <c r="E1690" s="62" t="s">
        <v>372</v>
      </c>
      <c r="F1690" s="58">
        <v>0.07998459816339498</v>
      </c>
    </row>
    <row r="1691">
      <c r="A1691" s="61">
        <v>1.515317619E9</v>
      </c>
      <c r="B1691" s="61">
        <v>1.0</v>
      </c>
      <c r="C1691" s="61">
        <v>3702.0</v>
      </c>
      <c r="D1691" s="57" t="s">
        <v>374</v>
      </c>
      <c r="E1691" s="62" t="s">
        <v>372</v>
      </c>
      <c r="F1691" s="58">
        <v>0.08006491557542517</v>
      </c>
    </row>
    <row r="1692">
      <c r="A1692" s="61">
        <v>1.519304263E9</v>
      </c>
      <c r="B1692" s="61">
        <v>1.0</v>
      </c>
      <c r="C1692" s="61">
        <v>1543.0</v>
      </c>
      <c r="D1692" s="57" t="s">
        <v>371</v>
      </c>
      <c r="E1692" s="62" t="s">
        <v>372</v>
      </c>
      <c r="F1692" s="58">
        <v>0.08006957171224272</v>
      </c>
    </row>
    <row r="1693">
      <c r="A1693" s="61">
        <v>1.512827845E9</v>
      </c>
      <c r="B1693" s="61">
        <v>1.0</v>
      </c>
      <c r="C1693" s="61">
        <v>119.0</v>
      </c>
      <c r="D1693" s="57" t="s">
        <v>374</v>
      </c>
      <c r="E1693" s="62" t="s">
        <v>372</v>
      </c>
      <c r="F1693" s="58">
        <v>0.08033372717771015</v>
      </c>
    </row>
    <row r="1694">
      <c r="A1694" s="61">
        <v>1.514729532E9</v>
      </c>
      <c r="B1694" s="61">
        <v>0.0</v>
      </c>
      <c r="C1694" s="61">
        <v>1402.0</v>
      </c>
      <c r="D1694" s="57" t="s">
        <v>374</v>
      </c>
      <c r="E1694" s="62" t="s">
        <v>372</v>
      </c>
      <c r="F1694" s="58">
        <v>0.08033487653398064</v>
      </c>
    </row>
    <row r="1695">
      <c r="A1695" s="61">
        <v>1.51869094E9</v>
      </c>
      <c r="B1695" s="61">
        <v>0.0</v>
      </c>
      <c r="C1695" s="61">
        <v>544.0</v>
      </c>
      <c r="D1695" s="57" t="s">
        <v>375</v>
      </c>
      <c r="E1695" s="62" t="s">
        <v>372</v>
      </c>
      <c r="F1695" s="58">
        <v>0.08035578313102565</v>
      </c>
    </row>
    <row r="1696">
      <c r="A1696" s="61">
        <v>1.511686708E9</v>
      </c>
      <c r="B1696" s="61">
        <v>1.0</v>
      </c>
      <c r="C1696" s="61">
        <v>1805.0</v>
      </c>
      <c r="D1696" s="57" t="s">
        <v>371</v>
      </c>
      <c r="E1696" s="62" t="s">
        <v>372</v>
      </c>
      <c r="F1696" s="58">
        <v>0.08038625941036492</v>
      </c>
    </row>
    <row r="1697">
      <c r="A1697" s="61">
        <v>1.518587045E9</v>
      </c>
      <c r="B1697" s="61">
        <v>1.0</v>
      </c>
      <c r="C1697" s="61">
        <v>934.0</v>
      </c>
      <c r="D1697" s="57" t="s">
        <v>375</v>
      </c>
      <c r="E1697" s="62" t="s">
        <v>372</v>
      </c>
      <c r="F1697" s="58">
        <v>0.08040665251545631</v>
      </c>
    </row>
    <row r="1698">
      <c r="A1698" s="61">
        <v>1.518573613E9</v>
      </c>
      <c r="B1698" s="61">
        <v>1.0</v>
      </c>
      <c r="C1698" s="61">
        <v>417.0</v>
      </c>
      <c r="D1698" s="57" t="s">
        <v>375</v>
      </c>
      <c r="E1698" s="62" t="s">
        <v>372</v>
      </c>
      <c r="F1698" s="58">
        <v>0.08047187527561439</v>
      </c>
    </row>
    <row r="1699">
      <c r="A1699" s="61">
        <v>1.513823271E9</v>
      </c>
      <c r="B1699" s="61">
        <v>0.0</v>
      </c>
      <c r="C1699" s="61">
        <v>2012.0</v>
      </c>
      <c r="D1699" s="57" t="s">
        <v>375</v>
      </c>
      <c r="E1699" s="62" t="s">
        <v>372</v>
      </c>
      <c r="F1699" s="58">
        <v>0.08049152686674954</v>
      </c>
    </row>
    <row r="1700">
      <c r="A1700" s="61">
        <v>1.512183896E9</v>
      </c>
      <c r="B1700" s="61">
        <v>1.0</v>
      </c>
      <c r="C1700" s="61">
        <v>2288.0</v>
      </c>
      <c r="D1700" s="57" t="s">
        <v>373</v>
      </c>
      <c r="E1700" s="62" t="s">
        <v>372</v>
      </c>
      <c r="F1700" s="58">
        <v>0.08050101517548702</v>
      </c>
    </row>
    <row r="1701">
      <c r="A1701" s="61">
        <v>1.518510126E9</v>
      </c>
      <c r="B1701" s="61">
        <v>1.0</v>
      </c>
      <c r="C1701" s="61">
        <v>875.0</v>
      </c>
      <c r="D1701" s="57" t="s">
        <v>371</v>
      </c>
      <c r="E1701" s="62" t="s">
        <v>372</v>
      </c>
      <c r="F1701" s="58">
        <v>0.08052444342659049</v>
      </c>
    </row>
    <row r="1702">
      <c r="A1702" s="61">
        <v>1.513196801E9</v>
      </c>
      <c r="B1702" s="61">
        <v>0.0</v>
      </c>
      <c r="C1702" s="61">
        <v>821.0</v>
      </c>
      <c r="D1702" s="57" t="s">
        <v>373</v>
      </c>
      <c r="E1702" s="62" t="s">
        <v>372</v>
      </c>
      <c r="F1702" s="58">
        <v>0.08066271498441036</v>
      </c>
    </row>
    <row r="1703">
      <c r="A1703" s="61">
        <v>1.519715918E9</v>
      </c>
      <c r="B1703" s="61">
        <v>1.0</v>
      </c>
      <c r="C1703" s="61">
        <v>689.0</v>
      </c>
      <c r="D1703" s="57" t="s">
        <v>375</v>
      </c>
      <c r="E1703" s="62" t="s">
        <v>372</v>
      </c>
      <c r="F1703" s="58">
        <v>0.08067826753464846</v>
      </c>
    </row>
    <row r="1704">
      <c r="A1704" s="61">
        <v>1.515803072E9</v>
      </c>
      <c r="B1704" s="61">
        <v>0.0</v>
      </c>
      <c r="C1704" s="61">
        <v>348.0</v>
      </c>
      <c r="D1704" s="57" t="s">
        <v>374</v>
      </c>
      <c r="E1704" s="62" t="s">
        <v>372</v>
      </c>
      <c r="F1704" s="58">
        <v>0.08080937776902242</v>
      </c>
    </row>
    <row r="1705">
      <c r="A1705" s="61">
        <v>1.515196632E9</v>
      </c>
      <c r="B1705" s="61">
        <v>0.0</v>
      </c>
      <c r="C1705" s="61">
        <v>2606.0</v>
      </c>
      <c r="D1705" s="57" t="s">
        <v>375</v>
      </c>
      <c r="E1705" s="62" t="s">
        <v>372</v>
      </c>
      <c r="F1705" s="58">
        <v>0.08086524331734302</v>
      </c>
    </row>
    <row r="1706">
      <c r="A1706" s="61">
        <v>1.516473189E9</v>
      </c>
      <c r="B1706" s="61">
        <v>1.0</v>
      </c>
      <c r="C1706" s="61">
        <v>1530.0</v>
      </c>
      <c r="D1706" s="57" t="s">
        <v>371</v>
      </c>
      <c r="E1706" s="62" t="s">
        <v>372</v>
      </c>
      <c r="F1706" s="58">
        <v>0.08086596865100937</v>
      </c>
    </row>
    <row r="1707">
      <c r="A1707" s="61">
        <v>1.518573979E9</v>
      </c>
      <c r="B1707" s="61">
        <v>1.0</v>
      </c>
      <c r="C1707" s="61">
        <v>4261.0</v>
      </c>
      <c r="D1707" s="57" t="s">
        <v>375</v>
      </c>
      <c r="E1707" s="62" t="s">
        <v>372</v>
      </c>
      <c r="F1707" s="58">
        <v>0.08090612463725133</v>
      </c>
    </row>
    <row r="1708">
      <c r="A1708" s="61">
        <v>1.515266682E9</v>
      </c>
      <c r="B1708" s="61">
        <v>0.0</v>
      </c>
      <c r="C1708" s="61">
        <v>129.0</v>
      </c>
      <c r="D1708" s="57" t="s">
        <v>374</v>
      </c>
      <c r="E1708" s="62" t="s">
        <v>372</v>
      </c>
      <c r="F1708" s="58">
        <v>0.0809195073257497</v>
      </c>
    </row>
    <row r="1709">
      <c r="A1709" s="61">
        <v>1.512258435E9</v>
      </c>
      <c r="B1709" s="61">
        <v>1.0</v>
      </c>
      <c r="C1709" s="61">
        <v>345.0</v>
      </c>
      <c r="D1709" s="57" t="s">
        <v>374</v>
      </c>
      <c r="E1709" s="62" t="s">
        <v>372</v>
      </c>
      <c r="F1709" s="58">
        <v>0.08094877488265284</v>
      </c>
    </row>
    <row r="1710">
      <c r="A1710" s="61">
        <v>1.511400631E9</v>
      </c>
      <c r="B1710" s="61">
        <v>0.0</v>
      </c>
      <c r="C1710" s="61">
        <v>3208.0</v>
      </c>
      <c r="D1710" s="57" t="s">
        <v>374</v>
      </c>
      <c r="E1710" s="62" t="s">
        <v>372</v>
      </c>
      <c r="F1710" s="58">
        <v>0.08102049637248288</v>
      </c>
    </row>
    <row r="1711">
      <c r="A1711" s="61">
        <v>1.51507525E9</v>
      </c>
      <c r="B1711" s="61">
        <v>0.0</v>
      </c>
      <c r="C1711" s="61">
        <v>3417.0</v>
      </c>
      <c r="D1711" s="57" t="s">
        <v>371</v>
      </c>
      <c r="E1711" s="62" t="s">
        <v>372</v>
      </c>
      <c r="F1711" s="58">
        <v>0.0810471847738673</v>
      </c>
    </row>
    <row r="1712">
      <c r="A1712" s="61">
        <v>1.515892292E9</v>
      </c>
      <c r="B1712" s="61">
        <v>0.0</v>
      </c>
      <c r="C1712" s="61">
        <v>366.0</v>
      </c>
      <c r="D1712" s="57" t="s">
        <v>374</v>
      </c>
      <c r="E1712" s="62" t="s">
        <v>372</v>
      </c>
      <c r="F1712" s="58">
        <v>0.08104731798524811</v>
      </c>
    </row>
    <row r="1713">
      <c r="A1713" s="61">
        <v>1.512854606E9</v>
      </c>
      <c r="B1713" s="61">
        <v>1.0</v>
      </c>
      <c r="C1713" s="61">
        <v>2036.0</v>
      </c>
      <c r="D1713" s="57" t="s">
        <v>371</v>
      </c>
      <c r="E1713" s="62" t="s">
        <v>372</v>
      </c>
      <c r="F1713" s="58">
        <v>0.08106544408799377</v>
      </c>
    </row>
    <row r="1714">
      <c r="A1714" s="61">
        <v>1.517312159E9</v>
      </c>
      <c r="B1714" s="61">
        <v>1.0</v>
      </c>
      <c r="C1714" s="61">
        <v>2300.0</v>
      </c>
      <c r="D1714" s="57" t="s">
        <v>373</v>
      </c>
      <c r="E1714" s="62" t="s">
        <v>372</v>
      </c>
      <c r="F1714" s="58">
        <v>0.08108422363572432</v>
      </c>
    </row>
    <row r="1715">
      <c r="A1715" s="61">
        <v>1.514245092E9</v>
      </c>
      <c r="B1715" s="61">
        <v>0.0</v>
      </c>
      <c r="C1715" s="61">
        <v>666.0</v>
      </c>
      <c r="D1715" s="57" t="s">
        <v>375</v>
      </c>
      <c r="E1715" s="62" t="s">
        <v>372</v>
      </c>
      <c r="F1715" s="58">
        <v>0.08110079973551843</v>
      </c>
    </row>
    <row r="1716">
      <c r="A1716" s="61">
        <v>1.511333732E9</v>
      </c>
      <c r="B1716" s="61">
        <v>0.0</v>
      </c>
      <c r="C1716" s="61">
        <v>3336.0</v>
      </c>
      <c r="D1716" s="57" t="s">
        <v>375</v>
      </c>
      <c r="E1716" s="62" t="s">
        <v>372</v>
      </c>
      <c r="F1716" s="58">
        <v>0.08114547381032666</v>
      </c>
    </row>
    <row r="1717">
      <c r="A1717" s="61">
        <v>1.517476544E9</v>
      </c>
      <c r="B1717" s="61">
        <v>1.0</v>
      </c>
      <c r="C1717" s="61">
        <v>818.0</v>
      </c>
      <c r="D1717" s="57" t="s">
        <v>375</v>
      </c>
      <c r="E1717" s="62" t="s">
        <v>372</v>
      </c>
      <c r="F1717" s="58">
        <v>0.08121550247484866</v>
      </c>
    </row>
    <row r="1718">
      <c r="A1718" s="61">
        <v>1.516092128E9</v>
      </c>
      <c r="B1718" s="61">
        <v>1.0</v>
      </c>
      <c r="C1718" s="61">
        <v>707.0</v>
      </c>
      <c r="D1718" s="57" t="s">
        <v>374</v>
      </c>
      <c r="E1718" s="62" t="s">
        <v>372</v>
      </c>
      <c r="F1718" s="58">
        <v>0.08125295000483324</v>
      </c>
    </row>
    <row r="1719">
      <c r="A1719" s="61">
        <v>1.518478236E9</v>
      </c>
      <c r="B1719" s="61">
        <v>1.0</v>
      </c>
      <c r="C1719" s="61">
        <v>1269.0</v>
      </c>
      <c r="D1719" s="57" t="s">
        <v>371</v>
      </c>
      <c r="E1719" s="62" t="s">
        <v>372</v>
      </c>
      <c r="F1719" s="58">
        <v>0.08127967527740532</v>
      </c>
    </row>
    <row r="1720">
      <c r="A1720" s="61">
        <v>1.518478865E9</v>
      </c>
      <c r="B1720" s="61">
        <v>1.0</v>
      </c>
      <c r="C1720" s="61">
        <v>1266.0</v>
      </c>
      <c r="D1720" s="57" t="s">
        <v>371</v>
      </c>
      <c r="E1720" s="62" t="s">
        <v>372</v>
      </c>
      <c r="F1720" s="58">
        <v>0.0813008926759059</v>
      </c>
    </row>
    <row r="1721">
      <c r="A1721" s="61">
        <v>1.511905344E9</v>
      </c>
      <c r="B1721" s="61">
        <v>1.0</v>
      </c>
      <c r="C1721" s="61">
        <v>1640.0</v>
      </c>
      <c r="D1721" s="57" t="s">
        <v>371</v>
      </c>
      <c r="E1721" s="62" t="s">
        <v>372</v>
      </c>
      <c r="F1721" s="58">
        <v>0.08134309068900292</v>
      </c>
    </row>
    <row r="1722">
      <c r="A1722" s="61">
        <v>1.5145123E9</v>
      </c>
      <c r="B1722" s="61">
        <v>0.0</v>
      </c>
      <c r="C1722" s="61">
        <v>1126.0</v>
      </c>
      <c r="D1722" s="57" t="s">
        <v>375</v>
      </c>
      <c r="E1722" s="62" t="s">
        <v>372</v>
      </c>
      <c r="F1722" s="58">
        <v>0.08135531142679375</v>
      </c>
    </row>
    <row r="1723">
      <c r="A1723" s="61">
        <v>1.518446504E9</v>
      </c>
      <c r="B1723" s="61">
        <v>1.0</v>
      </c>
      <c r="C1723" s="61">
        <v>1204.0</v>
      </c>
      <c r="D1723" s="57" t="s">
        <v>375</v>
      </c>
      <c r="E1723" s="62" t="s">
        <v>372</v>
      </c>
      <c r="F1723" s="58">
        <v>0.0813843260363174</v>
      </c>
    </row>
    <row r="1724">
      <c r="A1724" s="61">
        <v>1.515669447E9</v>
      </c>
      <c r="B1724" s="61">
        <v>1.0</v>
      </c>
      <c r="C1724" s="61">
        <v>2045.0</v>
      </c>
      <c r="D1724" s="57" t="s">
        <v>371</v>
      </c>
      <c r="E1724" s="62" t="s">
        <v>372</v>
      </c>
      <c r="F1724" s="58">
        <v>0.08145158054691382</v>
      </c>
    </row>
    <row r="1725">
      <c r="A1725" s="61">
        <v>1.516860707E9</v>
      </c>
      <c r="B1725" s="61">
        <v>1.0</v>
      </c>
      <c r="C1725" s="61">
        <v>3227.0</v>
      </c>
      <c r="D1725" s="57" t="s">
        <v>374</v>
      </c>
      <c r="E1725" s="62" t="s">
        <v>372</v>
      </c>
      <c r="F1725" s="58">
        <v>0.08146075716195456</v>
      </c>
    </row>
    <row r="1726">
      <c r="A1726" s="61">
        <v>1.515685231E9</v>
      </c>
      <c r="B1726" s="61">
        <v>0.0</v>
      </c>
      <c r="C1726" s="61">
        <v>1991.0</v>
      </c>
      <c r="D1726" s="57" t="s">
        <v>371</v>
      </c>
      <c r="E1726" s="62" t="s">
        <v>372</v>
      </c>
      <c r="F1726" s="58">
        <v>0.08168859936339623</v>
      </c>
    </row>
    <row r="1727">
      <c r="A1727" s="61">
        <v>1.515556732E9</v>
      </c>
      <c r="B1727" s="61">
        <v>0.0</v>
      </c>
      <c r="C1727" s="61">
        <v>690.0</v>
      </c>
      <c r="D1727" s="57" t="s">
        <v>371</v>
      </c>
      <c r="E1727" s="62" t="s">
        <v>372</v>
      </c>
      <c r="F1727" s="58">
        <v>0.08171522643106977</v>
      </c>
    </row>
    <row r="1728">
      <c r="A1728" s="61">
        <v>1.516459776E9</v>
      </c>
      <c r="B1728" s="61">
        <v>1.0</v>
      </c>
      <c r="C1728" s="61">
        <v>3475.0</v>
      </c>
      <c r="D1728" s="57" t="s">
        <v>371</v>
      </c>
      <c r="E1728" s="62" t="s">
        <v>372</v>
      </c>
      <c r="F1728" s="58">
        <v>0.08190428445647036</v>
      </c>
    </row>
    <row r="1729">
      <c r="A1729" s="61">
        <v>1.519674901E9</v>
      </c>
      <c r="B1729" s="61">
        <v>0.0</v>
      </c>
      <c r="C1729" s="61">
        <v>3150.0</v>
      </c>
      <c r="D1729" s="57" t="s">
        <v>375</v>
      </c>
      <c r="E1729" s="62" t="s">
        <v>372</v>
      </c>
      <c r="F1729" s="58">
        <v>0.08193258041092777</v>
      </c>
    </row>
    <row r="1730">
      <c r="A1730" s="61">
        <v>1.517951103E9</v>
      </c>
      <c r="B1730" s="61">
        <v>1.0</v>
      </c>
      <c r="C1730" s="61">
        <v>1602.0</v>
      </c>
      <c r="D1730" s="57" t="s">
        <v>373</v>
      </c>
      <c r="E1730" s="62" t="s">
        <v>372</v>
      </c>
      <c r="F1730" s="58">
        <v>0.0819414217873905</v>
      </c>
    </row>
    <row r="1731">
      <c r="A1731" s="61">
        <v>1.519166568E9</v>
      </c>
      <c r="B1731" s="61">
        <v>1.0</v>
      </c>
      <c r="C1731" s="61">
        <v>3775.0</v>
      </c>
      <c r="D1731" s="57" t="s">
        <v>373</v>
      </c>
      <c r="E1731" s="62" t="s">
        <v>372</v>
      </c>
      <c r="F1731" s="58">
        <v>0.08200749621288106</v>
      </c>
    </row>
    <row r="1732">
      <c r="A1732" s="61">
        <v>1.512160145E9</v>
      </c>
      <c r="B1732" s="61">
        <v>1.0</v>
      </c>
      <c r="C1732" s="61">
        <v>2212.0</v>
      </c>
      <c r="D1732" s="57" t="s">
        <v>373</v>
      </c>
      <c r="E1732" s="62" t="s">
        <v>372</v>
      </c>
      <c r="F1732" s="58">
        <v>0.08210690571850499</v>
      </c>
    </row>
    <row r="1733">
      <c r="A1733" s="61">
        <v>1.519851112E9</v>
      </c>
      <c r="B1733" s="61">
        <v>0.0</v>
      </c>
      <c r="C1733" s="61">
        <v>1393.0</v>
      </c>
      <c r="D1733" s="57" t="s">
        <v>374</v>
      </c>
      <c r="E1733" s="62" t="s">
        <v>372</v>
      </c>
      <c r="F1733" s="58">
        <v>0.08215089069079395</v>
      </c>
    </row>
    <row r="1734">
      <c r="A1734" s="61">
        <v>1.512717603E9</v>
      </c>
      <c r="B1734" s="61">
        <v>1.0</v>
      </c>
      <c r="C1734" s="61">
        <v>2679.0</v>
      </c>
      <c r="D1734" s="57" t="s">
        <v>373</v>
      </c>
      <c r="E1734" s="62" t="s">
        <v>372</v>
      </c>
      <c r="F1734" s="58">
        <v>0.08216846268108058</v>
      </c>
    </row>
    <row r="1735">
      <c r="A1735" s="61">
        <v>1.512252744E9</v>
      </c>
      <c r="B1735" s="61">
        <v>1.0</v>
      </c>
      <c r="C1735" s="61">
        <v>3536.0</v>
      </c>
      <c r="D1735" s="57" t="s">
        <v>373</v>
      </c>
      <c r="E1735" s="62" t="s">
        <v>372</v>
      </c>
      <c r="F1735" s="58">
        <v>0.08220647393692482</v>
      </c>
    </row>
    <row r="1736">
      <c r="A1736" s="61">
        <v>1.515998154E9</v>
      </c>
      <c r="B1736" s="61">
        <v>1.0</v>
      </c>
      <c r="C1736" s="61">
        <v>2234.0</v>
      </c>
      <c r="D1736" s="57" t="s">
        <v>374</v>
      </c>
      <c r="E1736" s="62" t="s">
        <v>372</v>
      </c>
      <c r="F1736" s="58">
        <v>0.08221011747491569</v>
      </c>
    </row>
    <row r="1737">
      <c r="A1737" s="61">
        <v>1.511548148E9</v>
      </c>
      <c r="B1737" s="61">
        <v>1.0</v>
      </c>
      <c r="C1737" s="61">
        <v>413.0</v>
      </c>
      <c r="D1737" s="57" t="s">
        <v>375</v>
      </c>
      <c r="E1737" s="62" t="s">
        <v>372</v>
      </c>
      <c r="F1737" s="58">
        <v>0.08223405527305871</v>
      </c>
    </row>
    <row r="1738">
      <c r="A1738" s="61">
        <v>1.515732958E9</v>
      </c>
      <c r="B1738" s="61">
        <v>1.0</v>
      </c>
      <c r="C1738" s="61">
        <v>4095.0</v>
      </c>
      <c r="D1738" s="57" t="s">
        <v>374</v>
      </c>
      <c r="E1738" s="62" t="s">
        <v>372</v>
      </c>
      <c r="F1738" s="58">
        <v>0.08223867374714722</v>
      </c>
    </row>
    <row r="1739">
      <c r="A1739" s="61">
        <v>1.512691107E9</v>
      </c>
      <c r="B1739" s="61">
        <v>1.0</v>
      </c>
      <c r="C1739" s="61">
        <v>935.0</v>
      </c>
      <c r="D1739" s="57" t="s">
        <v>374</v>
      </c>
      <c r="E1739" s="62" t="s">
        <v>372</v>
      </c>
      <c r="F1739" s="58">
        <v>0.08226496687834672</v>
      </c>
    </row>
    <row r="1740">
      <c r="A1740" s="61">
        <v>1.517449876E9</v>
      </c>
      <c r="B1740" s="61">
        <v>1.0</v>
      </c>
      <c r="C1740" s="61">
        <v>2090.0</v>
      </c>
      <c r="D1740" s="57" t="s">
        <v>371</v>
      </c>
      <c r="E1740" s="62" t="s">
        <v>372</v>
      </c>
      <c r="F1740" s="58">
        <v>0.08239638237421487</v>
      </c>
    </row>
    <row r="1741">
      <c r="A1741" s="61">
        <v>1.513122432E9</v>
      </c>
      <c r="B1741" s="61">
        <v>0.0</v>
      </c>
      <c r="C1741" s="61">
        <v>188.0</v>
      </c>
      <c r="D1741" s="57" t="s">
        <v>374</v>
      </c>
      <c r="E1741" s="62" t="s">
        <v>372</v>
      </c>
      <c r="F1741" s="58">
        <v>0.0823999696387876</v>
      </c>
    </row>
    <row r="1742">
      <c r="A1742" s="61">
        <v>1.519381239E9</v>
      </c>
      <c r="B1742" s="61">
        <v>1.0</v>
      </c>
      <c r="C1742" s="61">
        <v>1375.0</v>
      </c>
      <c r="D1742" s="57" t="s">
        <v>373</v>
      </c>
      <c r="E1742" s="62" t="s">
        <v>372</v>
      </c>
      <c r="F1742" s="58">
        <v>0.08240123776717911</v>
      </c>
    </row>
    <row r="1743">
      <c r="A1743" s="61">
        <v>1.515644824E9</v>
      </c>
      <c r="B1743" s="61">
        <v>1.0</v>
      </c>
      <c r="C1743" s="61">
        <v>853.0</v>
      </c>
      <c r="D1743" s="57" t="s">
        <v>371</v>
      </c>
      <c r="E1743" s="62" t="s">
        <v>372</v>
      </c>
      <c r="F1743" s="58">
        <v>0.08241759668883919</v>
      </c>
    </row>
    <row r="1744">
      <c r="A1744" s="61">
        <v>1.515005636E9</v>
      </c>
      <c r="B1744" s="61">
        <v>1.0</v>
      </c>
      <c r="C1744" s="61">
        <v>1937.0</v>
      </c>
      <c r="D1744" s="57" t="s">
        <v>375</v>
      </c>
      <c r="E1744" s="62" t="s">
        <v>372</v>
      </c>
      <c r="F1744" s="58">
        <v>0.08242910522674163</v>
      </c>
    </row>
    <row r="1745">
      <c r="A1745" s="61">
        <v>1.51542597E9</v>
      </c>
      <c r="B1745" s="61">
        <v>0.0</v>
      </c>
      <c r="C1745" s="61">
        <v>1923.0</v>
      </c>
      <c r="D1745" s="57" t="s">
        <v>374</v>
      </c>
      <c r="E1745" s="62" t="s">
        <v>372</v>
      </c>
      <c r="F1745" s="58">
        <v>0.08253910528161579</v>
      </c>
    </row>
    <row r="1746">
      <c r="A1746" s="61">
        <v>1.513479922E9</v>
      </c>
      <c r="B1746" s="61">
        <v>0.0</v>
      </c>
      <c r="C1746" s="61">
        <v>3084.0</v>
      </c>
      <c r="D1746" s="57" t="s">
        <v>371</v>
      </c>
      <c r="E1746" s="62" t="s">
        <v>372</v>
      </c>
      <c r="F1746" s="58">
        <v>0.08254256997822906</v>
      </c>
    </row>
    <row r="1747">
      <c r="A1747" s="61">
        <v>1.511568246E9</v>
      </c>
      <c r="B1747" s="61">
        <v>1.0</v>
      </c>
      <c r="C1747" s="61">
        <v>700.0</v>
      </c>
      <c r="D1747" s="57" t="s">
        <v>371</v>
      </c>
      <c r="E1747" s="62" t="s">
        <v>372</v>
      </c>
      <c r="F1747" s="58">
        <v>0.08264465248369057</v>
      </c>
    </row>
    <row r="1748">
      <c r="A1748" s="61">
        <v>1.519477391E9</v>
      </c>
      <c r="B1748" s="61">
        <v>0.0</v>
      </c>
      <c r="C1748" s="61">
        <v>1919.0</v>
      </c>
      <c r="D1748" s="57" t="s">
        <v>371</v>
      </c>
      <c r="E1748" s="62" t="s">
        <v>372</v>
      </c>
      <c r="F1748" s="58">
        <v>0.08264578173463977</v>
      </c>
    </row>
    <row r="1749">
      <c r="A1749" s="61">
        <v>1.511340334E9</v>
      </c>
      <c r="B1749" s="61">
        <v>1.0</v>
      </c>
      <c r="C1749" s="61">
        <v>1383.0</v>
      </c>
      <c r="D1749" s="57" t="s">
        <v>374</v>
      </c>
      <c r="E1749" s="62" t="s">
        <v>372</v>
      </c>
      <c r="F1749" s="58">
        <v>0.08265262862454181</v>
      </c>
    </row>
    <row r="1750">
      <c r="A1750" s="61">
        <v>1.518927665E9</v>
      </c>
      <c r="B1750" s="61">
        <v>1.0</v>
      </c>
      <c r="C1750" s="61">
        <v>320.0</v>
      </c>
      <c r="D1750" s="57" t="s">
        <v>374</v>
      </c>
      <c r="E1750" s="62" t="s">
        <v>372</v>
      </c>
      <c r="F1750" s="58">
        <v>0.0826571885328774</v>
      </c>
    </row>
    <row r="1751">
      <c r="A1751" s="61">
        <v>1.519754082E9</v>
      </c>
      <c r="B1751" s="61">
        <v>0.0</v>
      </c>
      <c r="C1751" s="61">
        <v>5207.0</v>
      </c>
      <c r="D1751" s="57" t="s">
        <v>375</v>
      </c>
      <c r="E1751" s="62" t="s">
        <v>372</v>
      </c>
      <c r="F1751" s="58">
        <v>0.08268038084337181</v>
      </c>
    </row>
    <row r="1752">
      <c r="A1752" s="61">
        <v>1.511322151E9</v>
      </c>
      <c r="B1752" s="61">
        <v>0.0</v>
      </c>
      <c r="C1752" s="61">
        <v>2098.0</v>
      </c>
      <c r="D1752" s="57" t="s">
        <v>371</v>
      </c>
      <c r="E1752" s="62" t="s">
        <v>372</v>
      </c>
      <c r="F1752" s="58">
        <v>0.0826880852370041</v>
      </c>
    </row>
    <row r="1753">
      <c r="A1753" s="61">
        <v>1.511291436E9</v>
      </c>
      <c r="B1753" s="61">
        <v>1.0</v>
      </c>
      <c r="C1753" s="61">
        <v>964.0</v>
      </c>
      <c r="D1753" s="57" t="s">
        <v>371</v>
      </c>
      <c r="E1753" s="62" t="s">
        <v>372</v>
      </c>
      <c r="F1753" s="58">
        <v>0.08271532180960983</v>
      </c>
    </row>
    <row r="1754">
      <c r="A1754" s="61">
        <v>1.5141038E9</v>
      </c>
      <c r="B1754" s="61">
        <v>0.0</v>
      </c>
      <c r="C1754" s="61">
        <v>806.0</v>
      </c>
      <c r="D1754" s="57" t="s">
        <v>371</v>
      </c>
      <c r="E1754" s="62" t="s">
        <v>372</v>
      </c>
      <c r="F1754" s="58">
        <v>0.08273919822200337</v>
      </c>
    </row>
    <row r="1755">
      <c r="A1755" s="61">
        <v>1.516238368E9</v>
      </c>
      <c r="B1755" s="61">
        <v>1.0</v>
      </c>
      <c r="C1755" s="61">
        <v>854.0</v>
      </c>
      <c r="D1755" s="57" t="s">
        <v>371</v>
      </c>
      <c r="E1755" s="62" t="s">
        <v>372</v>
      </c>
      <c r="F1755" s="58">
        <v>0.08276787505942473</v>
      </c>
    </row>
    <row r="1756">
      <c r="A1756" s="61">
        <v>1.513212474E9</v>
      </c>
      <c r="B1756" s="61">
        <v>1.0</v>
      </c>
      <c r="C1756" s="61">
        <v>671.0</v>
      </c>
      <c r="D1756" s="57" t="s">
        <v>375</v>
      </c>
      <c r="E1756" s="62" t="s">
        <v>372</v>
      </c>
      <c r="F1756" s="58">
        <v>0.08278441082827903</v>
      </c>
    </row>
    <row r="1757">
      <c r="A1757" s="61">
        <v>1.516879204E9</v>
      </c>
      <c r="B1757" s="61">
        <v>1.0</v>
      </c>
      <c r="C1757" s="61">
        <v>2435.0</v>
      </c>
      <c r="D1757" s="57" t="s">
        <v>374</v>
      </c>
      <c r="E1757" s="62" t="s">
        <v>372</v>
      </c>
      <c r="F1757" s="58">
        <v>0.08280620096122393</v>
      </c>
    </row>
    <row r="1758">
      <c r="A1758" s="61">
        <v>1.517541621E9</v>
      </c>
      <c r="B1758" s="61">
        <v>0.0</v>
      </c>
      <c r="C1758" s="61">
        <v>1166.0</v>
      </c>
      <c r="D1758" s="57" t="s">
        <v>375</v>
      </c>
      <c r="E1758" s="62" t="s">
        <v>372</v>
      </c>
      <c r="F1758" s="58">
        <v>0.08280646763376098</v>
      </c>
    </row>
    <row r="1759">
      <c r="A1759" s="61">
        <v>1.511639582E9</v>
      </c>
      <c r="B1759" s="61">
        <v>0.0</v>
      </c>
      <c r="C1759" s="61">
        <v>2340.0</v>
      </c>
      <c r="D1759" s="57" t="s">
        <v>374</v>
      </c>
      <c r="E1759" s="62" t="s">
        <v>372</v>
      </c>
      <c r="F1759" s="58">
        <v>0.08284333829214396</v>
      </c>
    </row>
    <row r="1760">
      <c r="A1760" s="61">
        <v>1.511545955E9</v>
      </c>
      <c r="B1760" s="61">
        <v>1.0</v>
      </c>
      <c r="C1760" s="61">
        <v>1402.0</v>
      </c>
      <c r="D1760" s="57" t="s">
        <v>371</v>
      </c>
      <c r="E1760" s="62" t="s">
        <v>372</v>
      </c>
      <c r="F1760" s="58">
        <v>0.08287149149925921</v>
      </c>
    </row>
    <row r="1761">
      <c r="A1761" s="61">
        <v>1.515357075E9</v>
      </c>
      <c r="B1761" s="61">
        <v>1.0</v>
      </c>
      <c r="C1761" s="61">
        <v>485.0</v>
      </c>
      <c r="D1761" s="57" t="s">
        <v>371</v>
      </c>
      <c r="E1761" s="62" t="s">
        <v>372</v>
      </c>
      <c r="F1761" s="58">
        <v>0.08289148454567119</v>
      </c>
    </row>
    <row r="1762">
      <c r="A1762" s="61">
        <v>1.514160787E9</v>
      </c>
      <c r="B1762" s="61">
        <v>1.0</v>
      </c>
      <c r="C1762" s="61">
        <v>874.0</v>
      </c>
      <c r="D1762" s="57" t="s">
        <v>375</v>
      </c>
      <c r="E1762" s="62" t="s">
        <v>372</v>
      </c>
      <c r="F1762" s="58">
        <v>0.08294892386862474</v>
      </c>
    </row>
    <row r="1763">
      <c r="A1763" s="61">
        <v>1.512822555E9</v>
      </c>
      <c r="B1763" s="61">
        <v>1.0</v>
      </c>
      <c r="C1763" s="61">
        <v>71.0</v>
      </c>
      <c r="D1763" s="57" t="s">
        <v>371</v>
      </c>
      <c r="E1763" s="62" t="s">
        <v>372</v>
      </c>
      <c r="F1763" s="58">
        <v>0.08300336858863211</v>
      </c>
    </row>
    <row r="1764">
      <c r="A1764" s="61">
        <v>1.513251481E9</v>
      </c>
      <c r="B1764" s="61">
        <v>0.0</v>
      </c>
      <c r="C1764" s="61">
        <v>1269.0</v>
      </c>
      <c r="D1764" s="57" t="s">
        <v>374</v>
      </c>
      <c r="E1764" s="62" t="s">
        <v>372</v>
      </c>
      <c r="F1764" s="58">
        <v>0.08307317943255432</v>
      </c>
    </row>
    <row r="1765">
      <c r="A1765" s="61">
        <v>1.51408851E9</v>
      </c>
      <c r="B1765" s="61">
        <v>0.0</v>
      </c>
      <c r="C1765" s="61">
        <v>1411.0</v>
      </c>
      <c r="D1765" s="57" t="s">
        <v>374</v>
      </c>
      <c r="E1765" s="62" t="s">
        <v>372</v>
      </c>
      <c r="F1765" s="58">
        <v>0.08312155209072902</v>
      </c>
    </row>
    <row r="1766">
      <c r="A1766" s="61">
        <v>1.519141121E9</v>
      </c>
      <c r="B1766" s="61">
        <v>0.0</v>
      </c>
      <c r="C1766" s="61">
        <v>2933.0</v>
      </c>
      <c r="D1766" s="57" t="s">
        <v>375</v>
      </c>
      <c r="E1766" s="62" t="s">
        <v>372</v>
      </c>
      <c r="F1766" s="58">
        <v>0.08314632246479992</v>
      </c>
    </row>
    <row r="1767">
      <c r="A1767" s="61">
        <v>1.51257863E9</v>
      </c>
      <c r="B1767" s="61">
        <v>0.0</v>
      </c>
      <c r="C1767" s="61">
        <v>2134.0</v>
      </c>
      <c r="D1767" s="57" t="s">
        <v>371</v>
      </c>
      <c r="E1767" s="62" t="s">
        <v>372</v>
      </c>
      <c r="F1767" s="58">
        <v>0.08314930135178311</v>
      </c>
    </row>
    <row r="1768">
      <c r="A1768" s="61">
        <v>1.518367904E9</v>
      </c>
      <c r="B1768" s="61">
        <v>1.0</v>
      </c>
      <c r="C1768" s="61">
        <v>609.0</v>
      </c>
      <c r="D1768" s="57" t="s">
        <v>374</v>
      </c>
      <c r="E1768" s="62" t="s">
        <v>372</v>
      </c>
      <c r="F1768" s="58">
        <v>0.0831867748508871</v>
      </c>
    </row>
    <row r="1769">
      <c r="A1769" s="61">
        <v>1.515208646E9</v>
      </c>
      <c r="B1769" s="61">
        <v>1.0</v>
      </c>
      <c r="C1769" s="61">
        <v>861.0</v>
      </c>
      <c r="D1769" s="57" t="s">
        <v>375</v>
      </c>
      <c r="E1769" s="62" t="s">
        <v>372</v>
      </c>
      <c r="F1769" s="58">
        <v>0.08328830293106393</v>
      </c>
    </row>
    <row r="1770">
      <c r="A1770" s="61">
        <v>1.511444898E9</v>
      </c>
      <c r="B1770" s="61">
        <v>1.0</v>
      </c>
      <c r="C1770" s="61">
        <v>1829.0</v>
      </c>
      <c r="D1770" s="57" t="s">
        <v>371</v>
      </c>
      <c r="E1770" s="62" t="s">
        <v>372</v>
      </c>
      <c r="F1770" s="58">
        <v>0.08330566993609234</v>
      </c>
    </row>
    <row r="1771">
      <c r="A1771" s="61">
        <v>1.519775205E9</v>
      </c>
      <c r="B1771" s="61">
        <v>1.0</v>
      </c>
      <c r="C1771" s="61">
        <v>2345.0</v>
      </c>
      <c r="D1771" s="57" t="s">
        <v>371</v>
      </c>
      <c r="E1771" s="62" t="s">
        <v>372</v>
      </c>
      <c r="F1771" s="58">
        <v>0.08344673007270842</v>
      </c>
    </row>
    <row r="1772">
      <c r="A1772" s="61">
        <v>1.518333257E9</v>
      </c>
      <c r="B1772" s="61">
        <v>1.0</v>
      </c>
      <c r="C1772" s="61">
        <v>1775.0</v>
      </c>
      <c r="D1772" s="57" t="s">
        <v>374</v>
      </c>
      <c r="E1772" s="62" t="s">
        <v>372</v>
      </c>
      <c r="F1772" s="58">
        <v>0.08352931309866973</v>
      </c>
    </row>
    <row r="1773">
      <c r="A1773" s="61">
        <v>1.514322508E9</v>
      </c>
      <c r="B1773" s="61">
        <v>1.0</v>
      </c>
      <c r="C1773" s="61">
        <v>393.0</v>
      </c>
      <c r="D1773" s="57" t="s">
        <v>374</v>
      </c>
      <c r="E1773" s="62" t="s">
        <v>372</v>
      </c>
      <c r="F1773" s="58">
        <v>0.08356556299743689</v>
      </c>
    </row>
    <row r="1774">
      <c r="A1774" s="61">
        <v>1.517084796E9</v>
      </c>
      <c r="B1774" s="61">
        <v>1.0</v>
      </c>
      <c r="C1774" s="61">
        <v>1524.0</v>
      </c>
      <c r="D1774" s="57" t="s">
        <v>374</v>
      </c>
      <c r="E1774" s="62" t="s">
        <v>372</v>
      </c>
      <c r="F1774" s="58">
        <v>0.08358895726106708</v>
      </c>
    </row>
    <row r="1775">
      <c r="A1775" s="61">
        <v>1.51358102E9</v>
      </c>
      <c r="B1775" s="61">
        <v>0.0</v>
      </c>
      <c r="C1775" s="61">
        <v>1547.0</v>
      </c>
      <c r="D1775" s="57" t="s">
        <v>373</v>
      </c>
      <c r="E1775" s="62" t="s">
        <v>372</v>
      </c>
      <c r="F1775" s="58">
        <v>0.08359368139918422</v>
      </c>
    </row>
    <row r="1776">
      <c r="A1776" s="61">
        <v>1.518117881E9</v>
      </c>
      <c r="B1776" s="61">
        <v>0.0</v>
      </c>
      <c r="C1776" s="61">
        <v>2350.0</v>
      </c>
      <c r="D1776" s="57" t="s">
        <v>374</v>
      </c>
      <c r="E1776" s="62" t="s">
        <v>372</v>
      </c>
      <c r="F1776" s="58">
        <v>0.0836098932095446</v>
      </c>
    </row>
    <row r="1777">
      <c r="A1777" s="61">
        <v>1.518014072E9</v>
      </c>
      <c r="B1777" s="61">
        <v>0.0</v>
      </c>
      <c r="C1777" s="61">
        <v>169.0</v>
      </c>
      <c r="D1777" s="57" t="s">
        <v>371</v>
      </c>
      <c r="E1777" s="62" t="s">
        <v>372</v>
      </c>
      <c r="F1777" s="58">
        <v>0.08361761919732735</v>
      </c>
    </row>
    <row r="1778">
      <c r="A1778" s="61">
        <v>1.513889267E9</v>
      </c>
      <c r="B1778" s="61">
        <v>1.0</v>
      </c>
      <c r="C1778" s="61">
        <v>551.0</v>
      </c>
      <c r="D1778" s="57" t="s">
        <v>375</v>
      </c>
      <c r="E1778" s="62" t="s">
        <v>372</v>
      </c>
      <c r="F1778" s="58">
        <v>0.08364151051088209</v>
      </c>
    </row>
    <row r="1779">
      <c r="A1779" s="61">
        <v>1.511553824E9</v>
      </c>
      <c r="B1779" s="61">
        <v>1.0</v>
      </c>
      <c r="C1779" s="61">
        <v>2231.0</v>
      </c>
      <c r="D1779" s="57" t="s">
        <v>371</v>
      </c>
      <c r="E1779" s="62" t="s">
        <v>372</v>
      </c>
      <c r="F1779" s="58">
        <v>0.0836515480033796</v>
      </c>
    </row>
    <row r="1780">
      <c r="A1780" s="61">
        <v>1.51542593E9</v>
      </c>
      <c r="B1780" s="61">
        <v>0.0</v>
      </c>
      <c r="C1780" s="61">
        <v>1282.0</v>
      </c>
      <c r="D1780" s="57" t="s">
        <v>371</v>
      </c>
      <c r="E1780" s="62" t="s">
        <v>372</v>
      </c>
      <c r="F1780" s="58">
        <v>0.08374542919138461</v>
      </c>
    </row>
    <row r="1781">
      <c r="A1781" s="61">
        <v>1.517965091E9</v>
      </c>
      <c r="B1781" s="61">
        <v>0.0</v>
      </c>
      <c r="C1781" s="61">
        <v>3153.0</v>
      </c>
      <c r="D1781" s="57" t="s">
        <v>371</v>
      </c>
      <c r="E1781" s="62" t="s">
        <v>372</v>
      </c>
      <c r="F1781" s="58">
        <v>0.08374664890433958</v>
      </c>
    </row>
    <row r="1782">
      <c r="A1782" s="61">
        <v>1.51820535E9</v>
      </c>
      <c r="B1782" s="61">
        <v>0.0</v>
      </c>
      <c r="C1782" s="61">
        <v>815.0</v>
      </c>
      <c r="D1782" s="57" t="s">
        <v>371</v>
      </c>
      <c r="E1782" s="62" t="s">
        <v>372</v>
      </c>
      <c r="F1782" s="58">
        <v>0.08379375943841061</v>
      </c>
    </row>
    <row r="1783">
      <c r="A1783" s="61">
        <v>1.515611535E9</v>
      </c>
      <c r="B1783" s="61">
        <v>1.0</v>
      </c>
      <c r="C1783" s="61">
        <v>1787.0</v>
      </c>
      <c r="D1783" s="57" t="s">
        <v>375</v>
      </c>
      <c r="E1783" s="62" t="s">
        <v>372</v>
      </c>
      <c r="F1783" s="58">
        <v>0.08382456970288499</v>
      </c>
    </row>
    <row r="1784">
      <c r="A1784" s="61">
        <v>1.513851048E9</v>
      </c>
      <c r="B1784" s="61">
        <v>1.0</v>
      </c>
      <c r="C1784" s="61">
        <v>2400.0</v>
      </c>
      <c r="D1784" s="57" t="s">
        <v>375</v>
      </c>
      <c r="E1784" s="62" t="s">
        <v>372</v>
      </c>
      <c r="F1784" s="58">
        <v>0.0838847390762465</v>
      </c>
    </row>
    <row r="1785">
      <c r="A1785" s="61">
        <v>1.515480765E9</v>
      </c>
      <c r="B1785" s="61">
        <v>1.0</v>
      </c>
      <c r="C1785" s="61">
        <v>956.0</v>
      </c>
      <c r="D1785" s="57" t="s">
        <v>371</v>
      </c>
      <c r="E1785" s="62" t="s">
        <v>372</v>
      </c>
      <c r="F1785" s="58">
        <v>0.08388810774549227</v>
      </c>
    </row>
    <row r="1786">
      <c r="A1786" s="61">
        <v>1.515034732E9</v>
      </c>
      <c r="B1786" s="61">
        <v>0.0</v>
      </c>
      <c r="C1786" s="61">
        <v>2074.0</v>
      </c>
      <c r="D1786" s="57" t="s">
        <v>371</v>
      </c>
      <c r="E1786" s="62" t="s">
        <v>372</v>
      </c>
      <c r="F1786" s="58">
        <v>0.08390021754588306</v>
      </c>
    </row>
    <row r="1787">
      <c r="A1787" s="61">
        <v>1.516322351E9</v>
      </c>
      <c r="B1787" s="61">
        <v>0.0</v>
      </c>
      <c r="C1787" s="61">
        <v>573.0</v>
      </c>
      <c r="D1787" s="57" t="s">
        <v>375</v>
      </c>
      <c r="E1787" s="62" t="s">
        <v>372</v>
      </c>
      <c r="F1787" s="58">
        <v>0.08392798170809834</v>
      </c>
    </row>
    <row r="1788">
      <c r="A1788" s="61">
        <v>1.514452409E9</v>
      </c>
      <c r="B1788" s="61">
        <v>1.0</v>
      </c>
      <c r="C1788" s="61">
        <v>48.0</v>
      </c>
      <c r="D1788" s="57" t="s">
        <v>371</v>
      </c>
      <c r="E1788" s="62" t="s">
        <v>372</v>
      </c>
      <c r="F1788" s="58">
        <v>0.08392976253932727</v>
      </c>
    </row>
    <row r="1789">
      <c r="A1789" s="61">
        <v>1.511484556E9</v>
      </c>
      <c r="B1789" s="61">
        <v>1.0</v>
      </c>
      <c r="C1789" s="61">
        <v>1950.0</v>
      </c>
      <c r="D1789" s="57" t="s">
        <v>371</v>
      </c>
      <c r="E1789" s="62" t="s">
        <v>372</v>
      </c>
      <c r="F1789" s="58">
        <v>0.08393649724697272</v>
      </c>
    </row>
    <row r="1790">
      <c r="A1790" s="61">
        <v>1.518626923E9</v>
      </c>
      <c r="B1790" s="61">
        <v>1.0</v>
      </c>
      <c r="C1790" s="61">
        <v>1924.0</v>
      </c>
      <c r="D1790" s="57" t="s">
        <v>371</v>
      </c>
      <c r="E1790" s="62" t="s">
        <v>372</v>
      </c>
      <c r="F1790" s="58">
        <v>0.08395278607273504</v>
      </c>
    </row>
    <row r="1791">
      <c r="A1791" s="61">
        <v>1.519706016E9</v>
      </c>
      <c r="B1791" s="61">
        <v>1.0</v>
      </c>
      <c r="C1791" s="61">
        <v>286.0</v>
      </c>
      <c r="D1791" s="57" t="s">
        <v>374</v>
      </c>
      <c r="E1791" s="62" t="s">
        <v>372</v>
      </c>
      <c r="F1791" s="58">
        <v>0.0840087069504788</v>
      </c>
    </row>
    <row r="1792">
      <c r="A1792" s="61">
        <v>1.514885446E9</v>
      </c>
      <c r="B1792" s="61">
        <v>1.0</v>
      </c>
      <c r="C1792" s="61">
        <v>1551.0</v>
      </c>
      <c r="D1792" s="57" t="s">
        <v>371</v>
      </c>
      <c r="E1792" s="62" t="s">
        <v>372</v>
      </c>
      <c r="F1792" s="58">
        <v>0.08405692699504219</v>
      </c>
    </row>
    <row r="1793">
      <c r="A1793" s="61">
        <v>1.519422236E9</v>
      </c>
      <c r="B1793" s="61">
        <v>1.0</v>
      </c>
      <c r="C1793" s="61">
        <v>3701.0</v>
      </c>
      <c r="D1793" s="57" t="s">
        <v>375</v>
      </c>
      <c r="E1793" s="62" t="s">
        <v>372</v>
      </c>
      <c r="F1793" s="58">
        <v>0.08428164383824144</v>
      </c>
    </row>
    <row r="1794">
      <c r="A1794" s="61">
        <v>1.514813792E9</v>
      </c>
      <c r="B1794" s="61">
        <v>0.0</v>
      </c>
      <c r="C1794" s="61">
        <v>2245.0</v>
      </c>
      <c r="D1794" s="57" t="s">
        <v>375</v>
      </c>
      <c r="E1794" s="62" t="s">
        <v>372</v>
      </c>
      <c r="F1794" s="58">
        <v>0.08435510453726791</v>
      </c>
    </row>
    <row r="1795">
      <c r="A1795" s="61">
        <v>1.514651677E9</v>
      </c>
      <c r="B1795" s="61">
        <v>1.0</v>
      </c>
      <c r="C1795" s="61">
        <v>1076.0</v>
      </c>
      <c r="D1795" s="57" t="s">
        <v>375</v>
      </c>
      <c r="E1795" s="62" t="s">
        <v>372</v>
      </c>
      <c r="F1795" s="58">
        <v>0.08438527845226385</v>
      </c>
    </row>
    <row r="1796">
      <c r="A1796" s="61">
        <v>1.51699471E9</v>
      </c>
      <c r="B1796" s="61">
        <v>0.0</v>
      </c>
      <c r="C1796" s="61">
        <v>2425.0</v>
      </c>
      <c r="D1796" s="57" t="s">
        <v>374</v>
      </c>
      <c r="E1796" s="62" t="s">
        <v>372</v>
      </c>
      <c r="F1796" s="58">
        <v>0.08441310556649739</v>
      </c>
    </row>
    <row r="1797">
      <c r="A1797" s="61">
        <v>1.511916235E9</v>
      </c>
      <c r="B1797" s="61">
        <v>1.0</v>
      </c>
      <c r="C1797" s="61">
        <v>349.0</v>
      </c>
      <c r="D1797" s="57" t="s">
        <v>371</v>
      </c>
      <c r="E1797" s="62" t="s">
        <v>372</v>
      </c>
      <c r="F1797" s="58">
        <v>0.0844342885498951</v>
      </c>
    </row>
    <row r="1798">
      <c r="A1798" s="61">
        <v>1.515155286E9</v>
      </c>
      <c r="B1798" s="61">
        <v>1.0</v>
      </c>
      <c r="C1798" s="61">
        <v>5195.0</v>
      </c>
      <c r="D1798" s="57" t="s">
        <v>375</v>
      </c>
      <c r="E1798" s="62" t="s">
        <v>372</v>
      </c>
      <c r="F1798" s="58">
        <v>0.0844504289478647</v>
      </c>
    </row>
    <row r="1799">
      <c r="A1799" s="61">
        <v>1.518119695E9</v>
      </c>
      <c r="B1799" s="61">
        <v>1.0</v>
      </c>
      <c r="C1799" s="61">
        <v>642.0</v>
      </c>
      <c r="D1799" s="57" t="s">
        <v>373</v>
      </c>
      <c r="E1799" s="62" t="s">
        <v>372</v>
      </c>
      <c r="F1799" s="58">
        <v>0.08445253296286037</v>
      </c>
    </row>
    <row r="1800">
      <c r="A1800" s="61">
        <v>1.515502688E9</v>
      </c>
      <c r="B1800" s="61">
        <v>1.0</v>
      </c>
      <c r="C1800" s="61">
        <v>2584.0</v>
      </c>
      <c r="D1800" s="57" t="s">
        <v>371</v>
      </c>
      <c r="E1800" s="62" t="s">
        <v>372</v>
      </c>
      <c r="F1800" s="58">
        <v>0.0845019056829569</v>
      </c>
    </row>
    <row r="1801">
      <c r="A1801" s="61">
        <v>1.514180031E9</v>
      </c>
      <c r="B1801" s="61">
        <v>0.0</v>
      </c>
      <c r="C1801" s="61">
        <v>865.0</v>
      </c>
      <c r="D1801" s="57" t="s">
        <v>371</v>
      </c>
      <c r="E1801" s="62" t="s">
        <v>372</v>
      </c>
      <c r="F1801" s="58">
        <v>0.08453868030510103</v>
      </c>
    </row>
    <row r="1802">
      <c r="A1802" s="61">
        <v>1.512865991E9</v>
      </c>
      <c r="B1802" s="61">
        <v>0.0</v>
      </c>
      <c r="C1802" s="61">
        <v>849.0</v>
      </c>
      <c r="D1802" s="57" t="s">
        <v>371</v>
      </c>
      <c r="E1802" s="62" t="s">
        <v>372</v>
      </c>
      <c r="F1802" s="58">
        <v>0.0845739674119853</v>
      </c>
    </row>
    <row r="1803">
      <c r="A1803" s="61">
        <v>1.513091933E9</v>
      </c>
      <c r="B1803" s="61">
        <v>1.0</v>
      </c>
      <c r="C1803" s="61">
        <v>2963.0</v>
      </c>
      <c r="D1803" s="57" t="s">
        <v>371</v>
      </c>
      <c r="E1803" s="62" t="s">
        <v>372</v>
      </c>
      <c r="F1803" s="58">
        <v>0.08461786431772822</v>
      </c>
    </row>
    <row r="1804">
      <c r="A1804" s="61">
        <v>1.514159623E9</v>
      </c>
      <c r="B1804" s="61">
        <v>1.0</v>
      </c>
      <c r="C1804" s="61">
        <v>1543.0</v>
      </c>
      <c r="D1804" s="57" t="s">
        <v>374</v>
      </c>
      <c r="E1804" s="62" t="s">
        <v>372</v>
      </c>
      <c r="F1804" s="58">
        <v>0.08462871060008281</v>
      </c>
    </row>
    <row r="1805">
      <c r="A1805" s="61">
        <v>1.511322357E9</v>
      </c>
      <c r="B1805" s="61">
        <v>1.0</v>
      </c>
      <c r="C1805" s="61">
        <v>1647.0</v>
      </c>
      <c r="D1805" s="57" t="s">
        <v>371</v>
      </c>
      <c r="E1805" s="62" t="s">
        <v>372</v>
      </c>
      <c r="F1805" s="58">
        <v>0.08468159158096966</v>
      </c>
    </row>
    <row r="1806">
      <c r="A1806" s="61">
        <v>1.516893096E9</v>
      </c>
      <c r="B1806" s="61">
        <v>1.0</v>
      </c>
      <c r="C1806" s="61">
        <v>2006.0</v>
      </c>
      <c r="D1806" s="57" t="s">
        <v>371</v>
      </c>
      <c r="E1806" s="62" t="s">
        <v>372</v>
      </c>
      <c r="F1806" s="58">
        <v>0.08471434136649347</v>
      </c>
    </row>
    <row r="1807">
      <c r="A1807" s="61">
        <v>1.512338277E9</v>
      </c>
      <c r="B1807" s="61">
        <v>1.0</v>
      </c>
      <c r="C1807" s="61">
        <v>1497.0</v>
      </c>
      <c r="D1807" s="57" t="s">
        <v>371</v>
      </c>
      <c r="E1807" s="62" t="s">
        <v>372</v>
      </c>
      <c r="F1807" s="58">
        <v>0.08473093945070309</v>
      </c>
    </row>
    <row r="1808">
      <c r="A1808" s="61">
        <v>1.519743794E9</v>
      </c>
      <c r="B1808" s="61">
        <v>1.0</v>
      </c>
      <c r="C1808" s="61">
        <v>2028.0</v>
      </c>
      <c r="D1808" s="57" t="s">
        <v>375</v>
      </c>
      <c r="E1808" s="62" t="s">
        <v>372</v>
      </c>
      <c r="F1808" s="58">
        <v>0.08482964359850376</v>
      </c>
    </row>
    <row r="1809">
      <c r="A1809" s="61">
        <v>1.513029027E9</v>
      </c>
      <c r="B1809" s="61">
        <v>1.0</v>
      </c>
      <c r="C1809" s="61">
        <v>3976.0</v>
      </c>
      <c r="D1809" s="57" t="s">
        <v>371</v>
      </c>
      <c r="E1809" s="62" t="s">
        <v>372</v>
      </c>
      <c r="F1809" s="58">
        <v>0.08485663371317964</v>
      </c>
    </row>
    <row r="1810">
      <c r="A1810" s="61">
        <v>1.515308304E9</v>
      </c>
      <c r="B1810" s="61">
        <v>1.0</v>
      </c>
      <c r="C1810" s="61">
        <v>182.0</v>
      </c>
      <c r="D1810" s="57" t="s">
        <v>375</v>
      </c>
      <c r="E1810" s="62" t="s">
        <v>372</v>
      </c>
      <c r="F1810" s="58">
        <v>0.08496215327916645</v>
      </c>
    </row>
    <row r="1811">
      <c r="A1811" s="61">
        <v>1.519140952E9</v>
      </c>
      <c r="B1811" s="61">
        <v>0.0</v>
      </c>
      <c r="C1811" s="61">
        <v>53.0</v>
      </c>
      <c r="D1811" s="57" t="s">
        <v>371</v>
      </c>
      <c r="E1811" s="62" t="s">
        <v>372</v>
      </c>
      <c r="F1811" s="58">
        <v>0.08497152644787132</v>
      </c>
    </row>
    <row r="1812">
      <c r="A1812" s="61">
        <v>1.512895257E9</v>
      </c>
      <c r="B1812" s="61">
        <v>1.0</v>
      </c>
      <c r="C1812" s="61">
        <v>118.0</v>
      </c>
      <c r="D1812" s="57" t="s">
        <v>371</v>
      </c>
      <c r="E1812" s="62" t="s">
        <v>372</v>
      </c>
      <c r="F1812" s="58">
        <v>0.08499098431972818</v>
      </c>
    </row>
    <row r="1813">
      <c r="A1813" s="61">
        <v>1.513527495E9</v>
      </c>
      <c r="B1813" s="61">
        <v>1.0</v>
      </c>
      <c r="C1813" s="61">
        <v>1776.0</v>
      </c>
      <c r="D1813" s="57" t="s">
        <v>371</v>
      </c>
      <c r="E1813" s="62" t="s">
        <v>372</v>
      </c>
      <c r="F1813" s="58">
        <v>0.08499929061008649</v>
      </c>
    </row>
    <row r="1814">
      <c r="A1814" s="61">
        <v>1.511632316E9</v>
      </c>
      <c r="B1814" s="61">
        <v>1.0</v>
      </c>
      <c r="C1814" s="61">
        <v>656.0</v>
      </c>
      <c r="D1814" s="57" t="s">
        <v>373</v>
      </c>
      <c r="E1814" s="62" t="s">
        <v>372</v>
      </c>
      <c r="F1814" s="58">
        <v>0.08505182981090675</v>
      </c>
    </row>
    <row r="1815">
      <c r="A1815" s="61">
        <v>1.511746523E9</v>
      </c>
      <c r="B1815" s="61">
        <v>1.0</v>
      </c>
      <c r="C1815" s="61">
        <v>1396.0</v>
      </c>
      <c r="D1815" s="57" t="s">
        <v>373</v>
      </c>
      <c r="E1815" s="62" t="s">
        <v>372</v>
      </c>
      <c r="F1815" s="58">
        <v>0.08509404187299852</v>
      </c>
    </row>
    <row r="1816">
      <c r="A1816" s="61">
        <v>1.514284962E9</v>
      </c>
      <c r="B1816" s="61">
        <v>0.0</v>
      </c>
      <c r="C1816" s="61">
        <v>4013.0</v>
      </c>
      <c r="D1816" s="57" t="s">
        <v>374</v>
      </c>
      <c r="E1816" s="62" t="s">
        <v>372</v>
      </c>
      <c r="F1816" s="58">
        <v>0.08518770920213226</v>
      </c>
    </row>
    <row r="1817">
      <c r="A1817" s="61">
        <v>1.516666394E9</v>
      </c>
      <c r="B1817" s="61">
        <v>1.0</v>
      </c>
      <c r="C1817" s="61">
        <v>232.0</v>
      </c>
      <c r="D1817" s="57" t="s">
        <v>373</v>
      </c>
      <c r="E1817" s="62" t="s">
        <v>372</v>
      </c>
      <c r="F1817" s="58">
        <v>0.08520490469881303</v>
      </c>
    </row>
    <row r="1818">
      <c r="A1818" s="61">
        <v>1.517180937E9</v>
      </c>
      <c r="B1818" s="61">
        <v>1.0</v>
      </c>
      <c r="C1818" s="61">
        <v>4753.0</v>
      </c>
      <c r="D1818" s="57" t="s">
        <v>375</v>
      </c>
      <c r="E1818" s="62" t="s">
        <v>372</v>
      </c>
      <c r="F1818" s="58">
        <v>0.08522631995065655</v>
      </c>
    </row>
    <row r="1819">
      <c r="A1819" s="61">
        <v>1.512782181E9</v>
      </c>
      <c r="B1819" s="61">
        <v>0.0</v>
      </c>
      <c r="C1819" s="61">
        <v>2383.0</v>
      </c>
      <c r="D1819" s="57" t="s">
        <v>373</v>
      </c>
      <c r="E1819" s="62" t="s">
        <v>372</v>
      </c>
      <c r="F1819" s="58">
        <v>0.08523961126193247</v>
      </c>
    </row>
    <row r="1820">
      <c r="A1820" s="61">
        <v>1.511902568E9</v>
      </c>
      <c r="B1820" s="61">
        <v>1.0</v>
      </c>
      <c r="C1820" s="61">
        <v>2197.0</v>
      </c>
      <c r="D1820" s="57" t="s">
        <v>375</v>
      </c>
      <c r="E1820" s="62" t="s">
        <v>372</v>
      </c>
      <c r="F1820" s="58">
        <v>0.08525038425280196</v>
      </c>
    </row>
    <row r="1821">
      <c r="A1821" s="61">
        <v>1.515165315E9</v>
      </c>
      <c r="B1821" s="61">
        <v>1.0</v>
      </c>
      <c r="C1821" s="61">
        <v>1500.0</v>
      </c>
      <c r="D1821" s="57" t="s">
        <v>371</v>
      </c>
      <c r="E1821" s="62" t="s">
        <v>372</v>
      </c>
      <c r="F1821" s="58">
        <v>0.08528200478737658</v>
      </c>
    </row>
    <row r="1822">
      <c r="A1822" s="61">
        <v>1.513374212E9</v>
      </c>
      <c r="B1822" s="61">
        <v>0.0</v>
      </c>
      <c r="C1822" s="61">
        <v>1541.0</v>
      </c>
      <c r="D1822" s="57" t="s">
        <v>374</v>
      </c>
      <c r="E1822" s="62" t="s">
        <v>372</v>
      </c>
      <c r="F1822" s="58">
        <v>0.08532744980258744</v>
      </c>
    </row>
    <row r="1823">
      <c r="A1823" s="61">
        <v>1.515188394E9</v>
      </c>
      <c r="B1823" s="61">
        <v>1.0</v>
      </c>
      <c r="C1823" s="61">
        <v>136.0</v>
      </c>
      <c r="D1823" s="57" t="s">
        <v>371</v>
      </c>
      <c r="E1823" s="62" t="s">
        <v>372</v>
      </c>
      <c r="F1823" s="58">
        <v>0.08536902795689627</v>
      </c>
    </row>
    <row r="1824">
      <c r="A1824" s="61">
        <v>1.512424845E9</v>
      </c>
      <c r="B1824" s="61">
        <v>1.0</v>
      </c>
      <c r="C1824" s="61">
        <v>113.0</v>
      </c>
      <c r="D1824" s="57" t="s">
        <v>374</v>
      </c>
      <c r="E1824" s="62" t="s">
        <v>372</v>
      </c>
      <c r="F1824" s="58">
        <v>0.08538273020565923</v>
      </c>
    </row>
    <row r="1825">
      <c r="A1825" s="61">
        <v>1.512030366E9</v>
      </c>
      <c r="B1825" s="61">
        <v>1.0</v>
      </c>
      <c r="C1825" s="61">
        <v>328.0</v>
      </c>
      <c r="D1825" s="57" t="s">
        <v>371</v>
      </c>
      <c r="E1825" s="62" t="s">
        <v>372</v>
      </c>
      <c r="F1825" s="58">
        <v>0.08544365575632651</v>
      </c>
    </row>
    <row r="1826">
      <c r="A1826" s="61">
        <v>1.515923688E9</v>
      </c>
      <c r="B1826" s="61">
        <v>1.0</v>
      </c>
      <c r="C1826" s="61">
        <v>1700.0</v>
      </c>
      <c r="D1826" s="57" t="s">
        <v>371</v>
      </c>
      <c r="E1826" s="62" t="s">
        <v>372</v>
      </c>
      <c r="F1826" s="58">
        <v>0.08545880356009061</v>
      </c>
    </row>
    <row r="1827">
      <c r="A1827" s="61">
        <v>1.51542308E9</v>
      </c>
      <c r="B1827" s="61">
        <v>0.0</v>
      </c>
      <c r="C1827" s="61">
        <v>1590.0</v>
      </c>
      <c r="D1827" s="57" t="s">
        <v>374</v>
      </c>
      <c r="E1827" s="62" t="s">
        <v>372</v>
      </c>
      <c r="F1827" s="58">
        <v>0.08548265524579635</v>
      </c>
    </row>
    <row r="1828">
      <c r="A1828" s="61">
        <v>1.51851133E9</v>
      </c>
      <c r="B1828" s="61">
        <v>0.0</v>
      </c>
      <c r="C1828" s="61">
        <v>3539.0</v>
      </c>
      <c r="D1828" s="57" t="s">
        <v>375</v>
      </c>
      <c r="E1828" s="62" t="s">
        <v>372</v>
      </c>
      <c r="F1828" s="58">
        <v>0.08560266748948975</v>
      </c>
    </row>
    <row r="1829">
      <c r="A1829" s="61">
        <v>1.512213678E9</v>
      </c>
      <c r="B1829" s="61">
        <v>1.0</v>
      </c>
      <c r="C1829" s="61">
        <v>464.0</v>
      </c>
      <c r="D1829" s="57" t="s">
        <v>375</v>
      </c>
      <c r="E1829" s="62" t="s">
        <v>372</v>
      </c>
      <c r="F1829" s="58">
        <v>0.08561949323178986</v>
      </c>
    </row>
    <row r="1830">
      <c r="A1830" s="61">
        <v>1.516314296E9</v>
      </c>
      <c r="B1830" s="61">
        <v>1.0</v>
      </c>
      <c r="C1830" s="61">
        <v>353.0</v>
      </c>
      <c r="D1830" s="57" t="s">
        <v>371</v>
      </c>
      <c r="E1830" s="62" t="s">
        <v>372</v>
      </c>
      <c r="F1830" s="58">
        <v>0.08572708388649886</v>
      </c>
    </row>
    <row r="1831">
      <c r="A1831" s="61">
        <v>1.511290646E9</v>
      </c>
      <c r="B1831" s="61">
        <v>1.0</v>
      </c>
      <c r="C1831" s="61">
        <v>1432.0</v>
      </c>
      <c r="D1831" s="57" t="s">
        <v>373</v>
      </c>
      <c r="E1831" s="62" t="s">
        <v>372</v>
      </c>
      <c r="F1831" s="58">
        <v>0.08574663992898235</v>
      </c>
    </row>
    <row r="1832">
      <c r="A1832" s="61">
        <v>1.515653828E9</v>
      </c>
      <c r="B1832" s="61">
        <v>1.0</v>
      </c>
      <c r="C1832" s="61">
        <v>2716.0</v>
      </c>
      <c r="D1832" s="57" t="s">
        <v>374</v>
      </c>
      <c r="E1832" s="62" t="s">
        <v>372</v>
      </c>
      <c r="F1832" s="58">
        <v>0.0857585651190943</v>
      </c>
    </row>
    <row r="1833">
      <c r="A1833" s="61">
        <v>1.518206022E9</v>
      </c>
      <c r="B1833" s="61">
        <v>0.0</v>
      </c>
      <c r="C1833" s="61">
        <v>2300.0</v>
      </c>
      <c r="D1833" s="57" t="s">
        <v>371</v>
      </c>
      <c r="E1833" s="62" t="s">
        <v>372</v>
      </c>
      <c r="F1833" s="58">
        <v>0.08578506717159506</v>
      </c>
    </row>
    <row r="1834">
      <c r="A1834" s="61">
        <v>1.519156069E9</v>
      </c>
      <c r="B1834" s="61">
        <v>1.0</v>
      </c>
      <c r="C1834" s="61">
        <v>871.0</v>
      </c>
      <c r="D1834" s="57" t="s">
        <v>374</v>
      </c>
      <c r="E1834" s="62" t="s">
        <v>372</v>
      </c>
      <c r="F1834" s="58">
        <v>0.08579069149976715</v>
      </c>
    </row>
    <row r="1835">
      <c r="A1835" s="61">
        <v>1.513218771E9</v>
      </c>
      <c r="B1835" s="61">
        <v>0.0</v>
      </c>
      <c r="C1835" s="61">
        <v>1859.0</v>
      </c>
      <c r="D1835" s="57" t="s">
        <v>371</v>
      </c>
      <c r="E1835" s="62" t="s">
        <v>372</v>
      </c>
      <c r="F1835" s="58">
        <v>0.08580748542016092</v>
      </c>
    </row>
    <row r="1836">
      <c r="A1836" s="61">
        <v>1.51714615E9</v>
      </c>
      <c r="B1836" s="61">
        <v>0.0</v>
      </c>
      <c r="C1836" s="61">
        <v>1037.0</v>
      </c>
      <c r="D1836" s="57" t="s">
        <v>371</v>
      </c>
      <c r="E1836" s="62" t="s">
        <v>372</v>
      </c>
      <c r="F1836" s="58">
        <v>0.0858144467702654</v>
      </c>
    </row>
    <row r="1837">
      <c r="A1837" s="61">
        <v>1.519747207E9</v>
      </c>
      <c r="B1837" s="61">
        <v>1.0</v>
      </c>
      <c r="C1837" s="61">
        <v>2991.0</v>
      </c>
      <c r="D1837" s="57" t="s">
        <v>375</v>
      </c>
      <c r="E1837" s="62" t="s">
        <v>372</v>
      </c>
      <c r="F1837" s="58">
        <v>0.08584137135073788</v>
      </c>
    </row>
    <row r="1838">
      <c r="A1838" s="61">
        <v>1.515744199E9</v>
      </c>
      <c r="B1838" s="61">
        <v>1.0</v>
      </c>
      <c r="C1838" s="61">
        <v>4491.0</v>
      </c>
      <c r="D1838" s="57" t="s">
        <v>374</v>
      </c>
      <c r="E1838" s="62" t="s">
        <v>372</v>
      </c>
      <c r="F1838" s="58">
        <v>0.08584733543323153</v>
      </c>
    </row>
    <row r="1839">
      <c r="A1839" s="61">
        <v>1.518227943E9</v>
      </c>
      <c r="B1839" s="61">
        <v>1.0</v>
      </c>
      <c r="C1839" s="61">
        <v>1762.0</v>
      </c>
      <c r="D1839" s="57" t="s">
        <v>371</v>
      </c>
      <c r="E1839" s="62" t="s">
        <v>372</v>
      </c>
      <c r="F1839" s="58">
        <v>0.08587232827562197</v>
      </c>
    </row>
    <row r="1840">
      <c r="A1840" s="61">
        <v>1.515237984E9</v>
      </c>
      <c r="B1840" s="61">
        <v>1.0</v>
      </c>
      <c r="C1840" s="61">
        <v>507.0</v>
      </c>
      <c r="D1840" s="57" t="s">
        <v>375</v>
      </c>
      <c r="E1840" s="62" t="s">
        <v>372</v>
      </c>
      <c r="F1840" s="58">
        <v>0.08588966280769206</v>
      </c>
    </row>
    <row r="1841">
      <c r="A1841" s="61">
        <v>1.512666459E9</v>
      </c>
      <c r="B1841" s="61">
        <v>1.0</v>
      </c>
      <c r="C1841" s="61">
        <v>393.0</v>
      </c>
      <c r="D1841" s="57" t="s">
        <v>375</v>
      </c>
      <c r="E1841" s="62" t="s">
        <v>372</v>
      </c>
      <c r="F1841" s="58">
        <v>0.08592635763451228</v>
      </c>
    </row>
    <row r="1842">
      <c r="A1842" s="61">
        <v>1.514786389E9</v>
      </c>
      <c r="B1842" s="61">
        <v>1.0</v>
      </c>
      <c r="C1842" s="61">
        <v>483.0</v>
      </c>
      <c r="D1842" s="57" t="s">
        <v>374</v>
      </c>
      <c r="E1842" s="62" t="s">
        <v>372</v>
      </c>
      <c r="F1842" s="58">
        <v>0.08596801612348581</v>
      </c>
    </row>
    <row r="1843">
      <c r="A1843" s="61">
        <v>1.512516997E9</v>
      </c>
      <c r="B1843" s="61">
        <v>1.0</v>
      </c>
      <c r="C1843" s="61">
        <v>2725.0</v>
      </c>
      <c r="D1843" s="57" t="s">
        <v>371</v>
      </c>
      <c r="E1843" s="62" t="s">
        <v>372</v>
      </c>
      <c r="F1843" s="58">
        <v>0.08604067649302782</v>
      </c>
    </row>
    <row r="1844">
      <c r="A1844" s="61">
        <v>1.511333922E9</v>
      </c>
      <c r="B1844" s="61">
        <v>0.0</v>
      </c>
      <c r="C1844" s="61">
        <v>90.0</v>
      </c>
      <c r="D1844" s="57" t="s">
        <v>371</v>
      </c>
      <c r="E1844" s="62" t="s">
        <v>372</v>
      </c>
      <c r="F1844" s="58">
        <v>0.08604323144923554</v>
      </c>
    </row>
    <row r="1845">
      <c r="A1845" s="61">
        <v>1.515600907E9</v>
      </c>
      <c r="B1845" s="61">
        <v>1.0</v>
      </c>
      <c r="C1845" s="61">
        <v>1890.0</v>
      </c>
      <c r="D1845" s="57" t="s">
        <v>371</v>
      </c>
      <c r="E1845" s="62" t="s">
        <v>372</v>
      </c>
      <c r="F1845" s="58">
        <v>0.0861263056931697</v>
      </c>
    </row>
    <row r="1846">
      <c r="A1846" s="61">
        <v>1.513572061E9</v>
      </c>
      <c r="B1846" s="61">
        <v>0.0</v>
      </c>
      <c r="C1846" s="61">
        <v>1647.0</v>
      </c>
      <c r="D1846" s="57" t="s">
        <v>373</v>
      </c>
      <c r="E1846" s="62" t="s">
        <v>372</v>
      </c>
      <c r="F1846" s="58">
        <v>0.08632326239650723</v>
      </c>
    </row>
    <row r="1847">
      <c r="A1847" s="61">
        <v>1.512003705E9</v>
      </c>
      <c r="B1847" s="61">
        <v>1.0</v>
      </c>
      <c r="C1847" s="61">
        <v>316.0</v>
      </c>
      <c r="D1847" s="57" t="s">
        <v>374</v>
      </c>
      <c r="E1847" s="62" t="s">
        <v>372</v>
      </c>
      <c r="F1847" s="58">
        <v>0.08638945780042806</v>
      </c>
    </row>
    <row r="1848">
      <c r="A1848" s="61">
        <v>1.518756934E9</v>
      </c>
      <c r="B1848" s="61">
        <v>1.0</v>
      </c>
      <c r="C1848" s="61">
        <v>3266.0</v>
      </c>
      <c r="D1848" s="57" t="s">
        <v>371</v>
      </c>
      <c r="E1848" s="62" t="s">
        <v>372</v>
      </c>
      <c r="F1848" s="58">
        <v>0.0864257992398827</v>
      </c>
    </row>
    <row r="1849">
      <c r="A1849" s="61">
        <v>1.516982681E9</v>
      </c>
      <c r="B1849" s="61">
        <v>0.0</v>
      </c>
      <c r="C1849" s="61">
        <v>1340.0</v>
      </c>
      <c r="D1849" s="57" t="s">
        <v>374</v>
      </c>
      <c r="E1849" s="62" t="s">
        <v>372</v>
      </c>
      <c r="F1849" s="58">
        <v>0.08644070623738931</v>
      </c>
    </row>
    <row r="1850">
      <c r="A1850" s="61">
        <v>1.514212914E9</v>
      </c>
      <c r="B1850" s="61">
        <v>1.0</v>
      </c>
      <c r="C1850" s="61">
        <v>1191.0</v>
      </c>
      <c r="D1850" s="57" t="s">
        <v>374</v>
      </c>
      <c r="E1850" s="62" t="s">
        <v>372</v>
      </c>
      <c r="F1850" s="58">
        <v>0.08653316875472916</v>
      </c>
    </row>
    <row r="1851">
      <c r="A1851" s="61">
        <v>1.516418293E9</v>
      </c>
      <c r="B1851" s="61">
        <v>1.0</v>
      </c>
      <c r="C1851" s="61">
        <v>2248.0</v>
      </c>
      <c r="D1851" s="57" t="s">
        <v>373</v>
      </c>
      <c r="E1851" s="62" t="s">
        <v>372</v>
      </c>
      <c r="F1851" s="58">
        <v>0.08655537216615694</v>
      </c>
    </row>
    <row r="1852">
      <c r="A1852" s="61">
        <v>1.511561206E9</v>
      </c>
      <c r="B1852" s="61">
        <v>1.0</v>
      </c>
      <c r="C1852" s="61">
        <v>2253.0</v>
      </c>
      <c r="D1852" s="57" t="s">
        <v>371</v>
      </c>
      <c r="E1852" s="62" t="s">
        <v>372</v>
      </c>
      <c r="F1852" s="58">
        <v>0.08658997504746702</v>
      </c>
    </row>
    <row r="1853">
      <c r="A1853" s="61">
        <v>1.518967786E9</v>
      </c>
      <c r="B1853" s="61">
        <v>1.0</v>
      </c>
      <c r="C1853" s="61">
        <v>185.0</v>
      </c>
      <c r="D1853" s="57" t="s">
        <v>371</v>
      </c>
      <c r="E1853" s="62" t="s">
        <v>372</v>
      </c>
      <c r="F1853" s="58">
        <v>0.08661466946184193</v>
      </c>
    </row>
    <row r="1854">
      <c r="A1854" s="61">
        <v>1.519896758E9</v>
      </c>
      <c r="B1854" s="61">
        <v>1.0</v>
      </c>
      <c r="C1854" s="61">
        <v>5645.0</v>
      </c>
      <c r="D1854" s="57" t="s">
        <v>374</v>
      </c>
      <c r="E1854" s="62" t="s">
        <v>372</v>
      </c>
      <c r="F1854" s="58">
        <v>0.08665722955806354</v>
      </c>
    </row>
    <row r="1855">
      <c r="A1855" s="61">
        <v>1.517092008E9</v>
      </c>
      <c r="B1855" s="61">
        <v>1.0</v>
      </c>
      <c r="C1855" s="61">
        <v>1036.0</v>
      </c>
      <c r="D1855" s="57" t="s">
        <v>371</v>
      </c>
      <c r="E1855" s="62" t="s">
        <v>372</v>
      </c>
      <c r="F1855" s="58">
        <v>0.08667746926351994</v>
      </c>
    </row>
    <row r="1856">
      <c r="A1856" s="61">
        <v>1.517588126E9</v>
      </c>
      <c r="B1856" s="61">
        <v>1.0</v>
      </c>
      <c r="C1856" s="61">
        <v>1547.0</v>
      </c>
      <c r="D1856" s="57" t="s">
        <v>374</v>
      </c>
      <c r="E1856" s="62" t="s">
        <v>372</v>
      </c>
      <c r="F1856" s="58">
        <v>0.08670978280787844</v>
      </c>
    </row>
    <row r="1857">
      <c r="A1857" s="61">
        <v>1.517259333E9</v>
      </c>
      <c r="B1857" s="61">
        <v>1.0</v>
      </c>
      <c r="C1857" s="61">
        <v>1474.0</v>
      </c>
      <c r="D1857" s="57" t="s">
        <v>375</v>
      </c>
      <c r="E1857" s="62" t="s">
        <v>372</v>
      </c>
      <c r="F1857" s="58">
        <v>0.08681152705365058</v>
      </c>
    </row>
    <row r="1858">
      <c r="A1858" s="61">
        <v>1.513441772E9</v>
      </c>
      <c r="B1858" s="61">
        <v>0.0</v>
      </c>
      <c r="C1858" s="61">
        <v>1341.0</v>
      </c>
      <c r="D1858" s="57" t="s">
        <v>373</v>
      </c>
      <c r="E1858" s="62" t="s">
        <v>372</v>
      </c>
      <c r="F1858" s="58">
        <v>0.08681727390354632</v>
      </c>
    </row>
    <row r="1859">
      <c r="A1859" s="61">
        <v>1.514199969E9</v>
      </c>
      <c r="B1859" s="61">
        <v>1.0</v>
      </c>
      <c r="C1859" s="61">
        <v>3392.0</v>
      </c>
      <c r="D1859" s="57" t="s">
        <v>375</v>
      </c>
      <c r="E1859" s="62" t="s">
        <v>372</v>
      </c>
      <c r="F1859" s="58">
        <v>0.08682646364377877</v>
      </c>
    </row>
    <row r="1860">
      <c r="A1860" s="61">
        <v>1.511945914E9</v>
      </c>
      <c r="B1860" s="61">
        <v>1.0</v>
      </c>
      <c r="C1860" s="61">
        <v>1467.0</v>
      </c>
      <c r="D1860" s="57" t="s">
        <v>373</v>
      </c>
      <c r="E1860" s="62" t="s">
        <v>372</v>
      </c>
      <c r="F1860" s="58">
        <v>0.08682754255153613</v>
      </c>
    </row>
    <row r="1861">
      <c r="A1861" s="61">
        <v>1.513315873E9</v>
      </c>
      <c r="B1861" s="61">
        <v>1.0</v>
      </c>
      <c r="C1861" s="61">
        <v>1993.0</v>
      </c>
      <c r="D1861" s="57" t="s">
        <v>374</v>
      </c>
      <c r="E1861" s="62" t="s">
        <v>372</v>
      </c>
      <c r="F1861" s="58">
        <v>0.08683524467580894</v>
      </c>
    </row>
    <row r="1862">
      <c r="A1862" s="61">
        <v>1.519511866E9</v>
      </c>
      <c r="B1862" s="61">
        <v>1.0</v>
      </c>
      <c r="C1862" s="61">
        <v>1522.0</v>
      </c>
      <c r="D1862" s="57" t="s">
        <v>374</v>
      </c>
      <c r="E1862" s="62" t="s">
        <v>372</v>
      </c>
      <c r="F1862" s="58">
        <v>0.08698284784335142</v>
      </c>
    </row>
    <row r="1863">
      <c r="A1863" s="61">
        <v>1.511402192E9</v>
      </c>
      <c r="B1863" s="61">
        <v>0.0</v>
      </c>
      <c r="C1863" s="61">
        <v>531.0</v>
      </c>
      <c r="D1863" s="57" t="s">
        <v>371</v>
      </c>
      <c r="E1863" s="62" t="s">
        <v>372</v>
      </c>
      <c r="F1863" s="58">
        <v>0.08699436996834697</v>
      </c>
    </row>
    <row r="1864">
      <c r="A1864" s="61">
        <v>1.515738814E9</v>
      </c>
      <c r="B1864" s="61">
        <v>1.0</v>
      </c>
      <c r="C1864" s="61">
        <v>2482.0</v>
      </c>
      <c r="D1864" s="57" t="s">
        <v>371</v>
      </c>
      <c r="E1864" s="62" t="s">
        <v>372</v>
      </c>
      <c r="F1864" s="58">
        <v>0.08699473205147157</v>
      </c>
    </row>
    <row r="1865">
      <c r="A1865" s="61">
        <v>1.516807827E9</v>
      </c>
      <c r="B1865" s="61">
        <v>1.0</v>
      </c>
      <c r="C1865" s="61">
        <v>1153.0</v>
      </c>
      <c r="D1865" s="57" t="s">
        <v>373</v>
      </c>
      <c r="E1865" s="62" t="s">
        <v>372</v>
      </c>
      <c r="F1865" s="58">
        <v>0.08699752110655834</v>
      </c>
    </row>
    <row r="1866">
      <c r="A1866" s="61">
        <v>1.519231643E9</v>
      </c>
      <c r="B1866" s="61">
        <v>1.0</v>
      </c>
      <c r="C1866" s="61">
        <v>415.0</v>
      </c>
      <c r="D1866" s="57" t="s">
        <v>375</v>
      </c>
      <c r="E1866" s="62" t="s">
        <v>372</v>
      </c>
      <c r="F1866" s="58">
        <v>0.08706167900795381</v>
      </c>
    </row>
    <row r="1867">
      <c r="A1867" s="61">
        <v>1.51192099E9</v>
      </c>
      <c r="B1867" s="61">
        <v>0.0</v>
      </c>
      <c r="C1867" s="61">
        <v>3936.0</v>
      </c>
      <c r="D1867" s="57" t="s">
        <v>374</v>
      </c>
      <c r="E1867" s="62" t="s">
        <v>372</v>
      </c>
      <c r="F1867" s="58">
        <v>0.08711880126651739</v>
      </c>
    </row>
    <row r="1868">
      <c r="A1868" s="61">
        <v>1.51278463E9</v>
      </c>
      <c r="B1868" s="61">
        <v>0.0</v>
      </c>
      <c r="C1868" s="61">
        <v>4050.0</v>
      </c>
      <c r="D1868" s="57" t="s">
        <v>375</v>
      </c>
      <c r="E1868" s="62" t="s">
        <v>372</v>
      </c>
      <c r="F1868" s="58">
        <v>0.08712666664230484</v>
      </c>
    </row>
    <row r="1869">
      <c r="A1869" s="61">
        <v>1.513787169E9</v>
      </c>
      <c r="B1869" s="61">
        <v>1.0</v>
      </c>
      <c r="C1869" s="61">
        <v>1058.0</v>
      </c>
      <c r="D1869" s="57" t="s">
        <v>375</v>
      </c>
      <c r="E1869" s="62" t="s">
        <v>372</v>
      </c>
      <c r="F1869" s="58">
        <v>0.08717575519550658</v>
      </c>
    </row>
    <row r="1870">
      <c r="A1870" s="61">
        <v>1.513018315E9</v>
      </c>
      <c r="B1870" s="61">
        <v>1.0</v>
      </c>
      <c r="C1870" s="61">
        <v>3412.0</v>
      </c>
      <c r="D1870" s="57" t="s">
        <v>371</v>
      </c>
      <c r="E1870" s="62" t="s">
        <v>372</v>
      </c>
      <c r="F1870" s="58">
        <v>0.0872705064584185</v>
      </c>
    </row>
    <row r="1871">
      <c r="A1871" s="61">
        <v>1.519568379E9</v>
      </c>
      <c r="B1871" s="61">
        <v>1.0</v>
      </c>
      <c r="C1871" s="61">
        <v>233.0</v>
      </c>
      <c r="D1871" s="57" t="s">
        <v>371</v>
      </c>
      <c r="E1871" s="62" t="s">
        <v>372</v>
      </c>
      <c r="F1871" s="58">
        <v>0.08733987864274029</v>
      </c>
    </row>
    <row r="1872">
      <c r="A1872" s="61">
        <v>1.514490138E9</v>
      </c>
      <c r="B1872" s="61">
        <v>1.0</v>
      </c>
      <c r="C1872" s="61">
        <v>406.0</v>
      </c>
      <c r="D1872" s="57" t="s">
        <v>371</v>
      </c>
      <c r="E1872" s="62" t="s">
        <v>372</v>
      </c>
      <c r="F1872" s="58">
        <v>0.08740607035152259</v>
      </c>
    </row>
    <row r="1873">
      <c r="A1873" s="61">
        <v>1.51251318E9</v>
      </c>
      <c r="B1873" s="61">
        <v>0.0</v>
      </c>
      <c r="C1873" s="61">
        <v>2555.0</v>
      </c>
      <c r="D1873" s="57" t="s">
        <v>374</v>
      </c>
      <c r="E1873" s="62" t="s">
        <v>372</v>
      </c>
      <c r="F1873" s="58">
        <v>0.08754872099436617</v>
      </c>
    </row>
    <row r="1874">
      <c r="A1874" s="61">
        <v>1.519416292E9</v>
      </c>
      <c r="B1874" s="61">
        <v>0.0</v>
      </c>
      <c r="C1874" s="61">
        <v>757.0</v>
      </c>
      <c r="D1874" s="57" t="s">
        <v>375</v>
      </c>
      <c r="E1874" s="62" t="s">
        <v>372</v>
      </c>
      <c r="F1874" s="58">
        <v>0.08755544080085043</v>
      </c>
    </row>
    <row r="1875">
      <c r="A1875" s="61">
        <v>1.51489812E9</v>
      </c>
      <c r="B1875" s="61">
        <v>0.0</v>
      </c>
      <c r="C1875" s="61">
        <v>1733.0</v>
      </c>
      <c r="D1875" s="57" t="s">
        <v>373</v>
      </c>
      <c r="E1875" s="62" t="s">
        <v>372</v>
      </c>
      <c r="F1875" s="58">
        <v>0.0875707866614972</v>
      </c>
    </row>
    <row r="1876">
      <c r="A1876" s="61">
        <v>1.518461627E9</v>
      </c>
      <c r="B1876" s="61">
        <v>1.0</v>
      </c>
      <c r="C1876" s="61">
        <v>1803.0</v>
      </c>
      <c r="D1876" s="57" t="s">
        <v>375</v>
      </c>
      <c r="E1876" s="62" t="s">
        <v>372</v>
      </c>
      <c r="F1876" s="58">
        <v>0.08757263688553296</v>
      </c>
    </row>
    <row r="1877">
      <c r="A1877" s="61">
        <v>1.518963557E9</v>
      </c>
      <c r="B1877" s="61">
        <v>1.0</v>
      </c>
      <c r="C1877" s="61">
        <v>2849.0</v>
      </c>
      <c r="D1877" s="57" t="s">
        <v>374</v>
      </c>
      <c r="E1877" s="62" t="s">
        <v>372</v>
      </c>
      <c r="F1877" s="58">
        <v>0.08760387822708748</v>
      </c>
    </row>
    <row r="1878">
      <c r="A1878" s="61">
        <v>1.515741711E9</v>
      </c>
      <c r="B1878" s="61">
        <v>0.0</v>
      </c>
      <c r="C1878" s="61">
        <v>691.0</v>
      </c>
      <c r="D1878" s="57" t="s">
        <v>371</v>
      </c>
      <c r="E1878" s="62" t="s">
        <v>372</v>
      </c>
      <c r="F1878" s="58">
        <v>0.08760792399241724</v>
      </c>
    </row>
    <row r="1879">
      <c r="A1879" s="61">
        <v>1.518726704E9</v>
      </c>
      <c r="B1879" s="61">
        <v>1.0</v>
      </c>
      <c r="C1879" s="61">
        <v>121.0</v>
      </c>
      <c r="D1879" s="57" t="s">
        <v>375</v>
      </c>
      <c r="E1879" s="62" t="s">
        <v>372</v>
      </c>
      <c r="F1879" s="58">
        <v>0.08769101959511572</v>
      </c>
    </row>
    <row r="1880">
      <c r="A1880" s="61">
        <v>1.515877489E9</v>
      </c>
      <c r="B1880" s="61">
        <v>1.0</v>
      </c>
      <c r="C1880" s="61">
        <v>4061.0</v>
      </c>
      <c r="D1880" s="57" t="s">
        <v>371</v>
      </c>
      <c r="E1880" s="62" t="s">
        <v>372</v>
      </c>
      <c r="F1880" s="58">
        <v>0.08785408931216998</v>
      </c>
    </row>
    <row r="1881">
      <c r="A1881" s="61">
        <v>1.514320127E9</v>
      </c>
      <c r="B1881" s="61">
        <v>1.0</v>
      </c>
      <c r="C1881" s="61">
        <v>542.0</v>
      </c>
      <c r="D1881" s="57" t="s">
        <v>375</v>
      </c>
      <c r="E1881" s="62" t="s">
        <v>372</v>
      </c>
      <c r="F1881" s="58">
        <v>0.08789152194099348</v>
      </c>
    </row>
    <row r="1882">
      <c r="A1882" s="61">
        <v>1.517738844E9</v>
      </c>
      <c r="B1882" s="61">
        <v>1.0</v>
      </c>
      <c r="C1882" s="61">
        <v>420.0</v>
      </c>
      <c r="D1882" s="57" t="s">
        <v>371</v>
      </c>
      <c r="E1882" s="62" t="s">
        <v>372</v>
      </c>
      <c r="F1882" s="58">
        <v>0.08797352407057446</v>
      </c>
    </row>
    <row r="1883">
      <c r="A1883" s="61">
        <v>1.517859295E9</v>
      </c>
      <c r="B1883" s="61">
        <v>1.0</v>
      </c>
      <c r="C1883" s="61">
        <v>56.0</v>
      </c>
      <c r="D1883" s="57" t="s">
        <v>373</v>
      </c>
      <c r="E1883" s="62" t="s">
        <v>372</v>
      </c>
      <c r="F1883" s="58">
        <v>0.08799109015941331</v>
      </c>
    </row>
    <row r="1884">
      <c r="A1884" s="61">
        <v>1.513751071E9</v>
      </c>
      <c r="B1884" s="61">
        <v>0.0</v>
      </c>
      <c r="C1884" s="61">
        <v>3506.0</v>
      </c>
      <c r="D1884" s="57" t="s">
        <v>374</v>
      </c>
      <c r="E1884" s="62" t="s">
        <v>372</v>
      </c>
      <c r="F1884" s="58">
        <v>0.08800802222875803</v>
      </c>
    </row>
    <row r="1885">
      <c r="A1885" s="61">
        <v>1.516292602E9</v>
      </c>
      <c r="B1885" s="61">
        <v>0.0</v>
      </c>
      <c r="C1885" s="61">
        <v>3660.0</v>
      </c>
      <c r="D1885" s="57" t="s">
        <v>374</v>
      </c>
      <c r="E1885" s="62" t="s">
        <v>372</v>
      </c>
      <c r="F1885" s="58">
        <v>0.08802922011331704</v>
      </c>
    </row>
    <row r="1886">
      <c r="A1886" s="61">
        <v>1.514475947E9</v>
      </c>
      <c r="B1886" s="61">
        <v>1.0</v>
      </c>
      <c r="C1886" s="61">
        <v>751.0</v>
      </c>
      <c r="D1886" s="57" t="s">
        <v>373</v>
      </c>
      <c r="E1886" s="62" t="s">
        <v>372</v>
      </c>
      <c r="F1886" s="58">
        <v>0.08804416665264714</v>
      </c>
    </row>
    <row r="1887">
      <c r="A1887" s="61">
        <v>1.51225036E9</v>
      </c>
      <c r="B1887" s="61">
        <v>0.0</v>
      </c>
      <c r="C1887" s="61">
        <v>1417.0</v>
      </c>
      <c r="D1887" s="57" t="s">
        <v>373</v>
      </c>
      <c r="E1887" s="62" t="s">
        <v>372</v>
      </c>
      <c r="F1887" s="58">
        <v>0.08804677499613334</v>
      </c>
    </row>
    <row r="1888">
      <c r="A1888" s="61">
        <v>1.516220755E9</v>
      </c>
      <c r="B1888" s="61">
        <v>1.0</v>
      </c>
      <c r="C1888" s="61">
        <v>1064.0</v>
      </c>
      <c r="D1888" s="57" t="s">
        <v>373</v>
      </c>
      <c r="E1888" s="62" t="s">
        <v>372</v>
      </c>
      <c r="F1888" s="58">
        <v>0.08806430781160113</v>
      </c>
    </row>
    <row r="1889">
      <c r="A1889" s="61">
        <v>1.513167576E9</v>
      </c>
      <c r="B1889" s="61">
        <v>1.0</v>
      </c>
      <c r="C1889" s="61">
        <v>1452.0</v>
      </c>
      <c r="D1889" s="57" t="s">
        <v>371</v>
      </c>
      <c r="E1889" s="62" t="s">
        <v>372</v>
      </c>
      <c r="F1889" s="58">
        <v>0.08807533126836486</v>
      </c>
    </row>
    <row r="1890">
      <c r="A1890" s="61">
        <v>1.516278634E9</v>
      </c>
      <c r="B1890" s="61">
        <v>1.0</v>
      </c>
      <c r="C1890" s="61">
        <v>1695.0</v>
      </c>
      <c r="D1890" s="57" t="s">
        <v>371</v>
      </c>
      <c r="E1890" s="62" t="s">
        <v>372</v>
      </c>
      <c r="F1890" s="58">
        <v>0.08809976442406342</v>
      </c>
    </row>
    <row r="1891">
      <c r="A1891" s="61">
        <v>1.516817908E9</v>
      </c>
      <c r="B1891" s="61">
        <v>1.0</v>
      </c>
      <c r="C1891" s="61">
        <v>739.0</v>
      </c>
      <c r="D1891" s="57" t="s">
        <v>375</v>
      </c>
      <c r="E1891" s="62" t="s">
        <v>372</v>
      </c>
      <c r="F1891" s="58">
        <v>0.08820703071900204</v>
      </c>
    </row>
    <row r="1892">
      <c r="A1892" s="61">
        <v>1.511360618E9</v>
      </c>
      <c r="B1892" s="61">
        <v>1.0</v>
      </c>
      <c r="C1892" s="61">
        <v>792.0</v>
      </c>
      <c r="D1892" s="57" t="s">
        <v>375</v>
      </c>
      <c r="E1892" s="62" t="s">
        <v>372</v>
      </c>
      <c r="F1892" s="58">
        <v>0.08822226769367947</v>
      </c>
    </row>
    <row r="1893">
      <c r="A1893" s="61">
        <v>1.513440381E9</v>
      </c>
      <c r="B1893" s="61">
        <v>0.0</v>
      </c>
      <c r="C1893" s="61">
        <v>1014.0</v>
      </c>
      <c r="D1893" s="57" t="s">
        <v>371</v>
      </c>
      <c r="E1893" s="62" t="s">
        <v>372</v>
      </c>
      <c r="F1893" s="58">
        <v>0.08828315578515722</v>
      </c>
    </row>
    <row r="1894">
      <c r="A1894" s="61">
        <v>1.515127206E9</v>
      </c>
      <c r="B1894" s="61">
        <v>1.0</v>
      </c>
      <c r="C1894" s="61">
        <v>59.0</v>
      </c>
      <c r="D1894" s="57" t="s">
        <v>375</v>
      </c>
      <c r="E1894" s="62" t="s">
        <v>372</v>
      </c>
      <c r="F1894" s="58">
        <v>0.08832718620071756</v>
      </c>
    </row>
    <row r="1895">
      <c r="A1895" s="61">
        <v>1.515230014E9</v>
      </c>
      <c r="B1895" s="61">
        <v>1.0</v>
      </c>
      <c r="C1895" s="61">
        <v>603.0</v>
      </c>
      <c r="D1895" s="57" t="s">
        <v>371</v>
      </c>
      <c r="E1895" s="62" t="s">
        <v>372</v>
      </c>
      <c r="F1895" s="58">
        <v>0.08834104923389896</v>
      </c>
    </row>
    <row r="1896">
      <c r="A1896" s="61">
        <v>1.516235348E9</v>
      </c>
      <c r="B1896" s="61">
        <v>1.0</v>
      </c>
      <c r="C1896" s="61">
        <v>1703.0</v>
      </c>
      <c r="D1896" s="57" t="s">
        <v>371</v>
      </c>
      <c r="E1896" s="62" t="s">
        <v>372</v>
      </c>
      <c r="F1896" s="58">
        <v>0.08840865146579957</v>
      </c>
    </row>
    <row r="1897">
      <c r="A1897" s="61">
        <v>1.512369253E9</v>
      </c>
      <c r="B1897" s="61">
        <v>1.0</v>
      </c>
      <c r="C1897" s="61">
        <v>1040.0</v>
      </c>
      <c r="D1897" s="57" t="s">
        <v>374</v>
      </c>
      <c r="E1897" s="62" t="s">
        <v>372</v>
      </c>
      <c r="F1897" s="58">
        <v>0.08843364430819001</v>
      </c>
    </row>
    <row r="1898">
      <c r="A1898" s="61">
        <v>1.511768659E9</v>
      </c>
      <c r="B1898" s="61">
        <v>1.0</v>
      </c>
      <c r="C1898" s="61">
        <v>4420.0</v>
      </c>
      <c r="D1898" s="57" t="s">
        <v>375</v>
      </c>
      <c r="E1898" s="62" t="s">
        <v>372</v>
      </c>
      <c r="F1898" s="58">
        <v>0.08847823336053884</v>
      </c>
    </row>
    <row r="1899">
      <c r="A1899" s="61">
        <v>1.515271725E9</v>
      </c>
      <c r="B1899" s="61">
        <v>1.0</v>
      </c>
      <c r="C1899" s="61">
        <v>784.0</v>
      </c>
      <c r="D1899" s="57" t="s">
        <v>371</v>
      </c>
      <c r="E1899" s="62" t="s">
        <v>372</v>
      </c>
      <c r="F1899" s="58">
        <v>0.08849030314281559</v>
      </c>
    </row>
    <row r="1900">
      <c r="A1900" s="61">
        <v>1.514255351E9</v>
      </c>
      <c r="B1900" s="61">
        <v>0.0</v>
      </c>
      <c r="C1900" s="61">
        <v>1963.0</v>
      </c>
      <c r="D1900" s="57" t="s">
        <v>371</v>
      </c>
      <c r="E1900" s="62" t="s">
        <v>372</v>
      </c>
      <c r="F1900" s="58">
        <v>0.08861497711194877</v>
      </c>
    </row>
    <row r="1901">
      <c r="A1901" s="61">
        <v>1.51458208E9</v>
      </c>
      <c r="B1901" s="61">
        <v>0.0</v>
      </c>
      <c r="C1901" s="61">
        <v>1734.0</v>
      </c>
      <c r="D1901" s="57" t="s">
        <v>373</v>
      </c>
      <c r="E1901" s="62" t="s">
        <v>372</v>
      </c>
      <c r="F1901" s="58">
        <v>0.08861717082280929</v>
      </c>
    </row>
    <row r="1902">
      <c r="A1902" s="61">
        <v>1.514981503E9</v>
      </c>
      <c r="B1902" s="61">
        <v>1.0</v>
      </c>
      <c r="C1902" s="61">
        <v>666.0</v>
      </c>
      <c r="D1902" s="57" t="s">
        <v>371</v>
      </c>
      <c r="E1902" s="62" t="s">
        <v>372</v>
      </c>
      <c r="F1902" s="58">
        <v>0.08868196952609142</v>
      </c>
    </row>
    <row r="1903">
      <c r="A1903" s="61">
        <v>1.516298515E9</v>
      </c>
      <c r="B1903" s="61">
        <v>1.0</v>
      </c>
      <c r="C1903" s="61">
        <v>1872.0</v>
      </c>
      <c r="D1903" s="57" t="s">
        <v>371</v>
      </c>
      <c r="E1903" s="62" t="s">
        <v>372</v>
      </c>
      <c r="F1903" s="58">
        <v>0.0886853381953373</v>
      </c>
    </row>
    <row r="1904">
      <c r="A1904" s="61">
        <v>1.514160028E9</v>
      </c>
      <c r="B1904" s="61">
        <v>1.0</v>
      </c>
      <c r="C1904" s="61">
        <v>1242.0</v>
      </c>
      <c r="D1904" s="57" t="s">
        <v>373</v>
      </c>
      <c r="E1904" s="62" t="s">
        <v>372</v>
      </c>
      <c r="F1904" s="58">
        <v>0.08871064636351289</v>
      </c>
    </row>
    <row r="1905">
      <c r="A1905" s="61">
        <v>1.512928555E9</v>
      </c>
      <c r="B1905" s="61">
        <v>1.0</v>
      </c>
      <c r="C1905" s="61">
        <v>3861.0</v>
      </c>
      <c r="D1905" s="57" t="s">
        <v>374</v>
      </c>
      <c r="E1905" s="62" t="s">
        <v>372</v>
      </c>
      <c r="F1905" s="58">
        <v>0.08877121906615537</v>
      </c>
    </row>
    <row r="1906">
      <c r="A1906" s="61">
        <v>1.51296826E9</v>
      </c>
      <c r="B1906" s="61">
        <v>0.0</v>
      </c>
      <c r="C1906" s="61">
        <v>2861.0</v>
      </c>
      <c r="D1906" s="57" t="s">
        <v>375</v>
      </c>
      <c r="E1906" s="62" t="s">
        <v>372</v>
      </c>
      <c r="F1906" s="58">
        <v>0.08882104889550158</v>
      </c>
    </row>
    <row r="1907">
      <c r="A1907" s="61">
        <v>1.518506425E9</v>
      </c>
      <c r="B1907" s="61">
        <v>1.0</v>
      </c>
      <c r="C1907" s="61">
        <v>1865.0</v>
      </c>
      <c r="D1907" s="57" t="s">
        <v>373</v>
      </c>
      <c r="E1907" s="62" t="s">
        <v>372</v>
      </c>
      <c r="F1907" s="58">
        <v>0.08899558070594482</v>
      </c>
    </row>
    <row r="1908">
      <c r="A1908" s="61">
        <v>1.518141705E9</v>
      </c>
      <c r="B1908" s="61">
        <v>1.0</v>
      </c>
      <c r="C1908" s="61">
        <v>3345.0</v>
      </c>
      <c r="D1908" s="57" t="s">
        <v>375</v>
      </c>
      <c r="E1908" s="62" t="s">
        <v>372</v>
      </c>
      <c r="F1908" s="58">
        <v>0.08903857241858715</v>
      </c>
    </row>
    <row r="1909">
      <c r="A1909" s="61">
        <v>1.517652687E9</v>
      </c>
      <c r="B1909" s="61">
        <v>1.0</v>
      </c>
      <c r="C1909" s="61">
        <v>403.0</v>
      </c>
      <c r="D1909" s="57" t="s">
        <v>374</v>
      </c>
      <c r="E1909" s="62" t="s">
        <v>372</v>
      </c>
      <c r="F1909" s="58">
        <v>0.08906288974555154</v>
      </c>
    </row>
    <row r="1910">
      <c r="A1910" s="61">
        <v>1.516807056E9</v>
      </c>
      <c r="B1910" s="61">
        <v>1.0</v>
      </c>
      <c r="C1910" s="61">
        <v>3325.0</v>
      </c>
      <c r="D1910" s="57" t="s">
        <v>371</v>
      </c>
      <c r="E1910" s="62" t="s">
        <v>372</v>
      </c>
      <c r="F1910" s="58">
        <v>0.08907797497317338</v>
      </c>
    </row>
    <row r="1911">
      <c r="A1911" s="61">
        <v>1.514421981E9</v>
      </c>
      <c r="B1911" s="61">
        <v>0.0</v>
      </c>
      <c r="C1911" s="61">
        <v>2988.0</v>
      </c>
      <c r="D1911" s="57" t="s">
        <v>375</v>
      </c>
      <c r="E1911" s="62" t="s">
        <v>372</v>
      </c>
      <c r="F1911" s="58">
        <v>0.08907946584534554</v>
      </c>
    </row>
    <row r="1912">
      <c r="A1912" s="61">
        <v>1.513713497E9</v>
      </c>
      <c r="B1912" s="61">
        <v>1.0</v>
      </c>
      <c r="C1912" s="61">
        <v>729.0</v>
      </c>
      <c r="D1912" s="57" t="s">
        <v>371</v>
      </c>
      <c r="E1912" s="62" t="s">
        <v>372</v>
      </c>
      <c r="F1912" s="58">
        <v>0.08915713003564463</v>
      </c>
    </row>
    <row r="1913">
      <c r="A1913" s="61">
        <v>1.518577623E9</v>
      </c>
      <c r="B1913" s="61">
        <v>1.0</v>
      </c>
      <c r="C1913" s="61">
        <v>1338.0</v>
      </c>
      <c r="D1913" s="57" t="s">
        <v>373</v>
      </c>
      <c r="E1913" s="62" t="s">
        <v>372</v>
      </c>
      <c r="F1913" s="58">
        <v>0.0892206829794131</v>
      </c>
    </row>
    <row r="1914">
      <c r="A1914" s="61">
        <v>1.514789048E9</v>
      </c>
      <c r="B1914" s="61">
        <v>1.0</v>
      </c>
      <c r="C1914" s="61">
        <v>3230.0</v>
      </c>
      <c r="D1914" s="57" t="s">
        <v>371</v>
      </c>
      <c r="E1914" s="62" t="s">
        <v>372</v>
      </c>
      <c r="F1914" s="58">
        <v>0.089275085865262</v>
      </c>
    </row>
    <row r="1915">
      <c r="A1915" s="61">
        <v>1.511957521E9</v>
      </c>
      <c r="B1915" s="61">
        <v>0.0</v>
      </c>
      <c r="C1915" s="61">
        <v>922.0</v>
      </c>
      <c r="D1915" s="57" t="s">
        <v>371</v>
      </c>
      <c r="E1915" s="62" t="s">
        <v>372</v>
      </c>
      <c r="F1915" s="58">
        <v>0.08934084966715117</v>
      </c>
    </row>
    <row r="1916">
      <c r="A1916" s="61">
        <v>1.518379576E9</v>
      </c>
      <c r="B1916" s="61">
        <v>1.0</v>
      </c>
      <c r="C1916" s="61">
        <v>2690.0</v>
      </c>
      <c r="D1916" s="57" t="s">
        <v>371</v>
      </c>
      <c r="E1916" s="62" t="s">
        <v>372</v>
      </c>
      <c r="F1916" s="58">
        <v>0.08934203282174424</v>
      </c>
    </row>
    <row r="1917">
      <c r="A1917" s="61">
        <v>1.512413675E9</v>
      </c>
      <c r="B1917" s="61">
        <v>1.0</v>
      </c>
      <c r="C1917" s="61">
        <v>1660.0</v>
      </c>
      <c r="D1917" s="57" t="s">
        <v>374</v>
      </c>
      <c r="E1917" s="62" t="s">
        <v>372</v>
      </c>
      <c r="F1917" s="58">
        <v>0.08935429681088636</v>
      </c>
    </row>
    <row r="1918">
      <c r="A1918" s="61">
        <v>1.512826133E9</v>
      </c>
      <c r="B1918" s="61">
        <v>1.0</v>
      </c>
      <c r="C1918" s="61">
        <v>1178.0</v>
      </c>
      <c r="D1918" s="57" t="s">
        <v>375</v>
      </c>
      <c r="E1918" s="62" t="s">
        <v>372</v>
      </c>
      <c r="F1918" s="58">
        <v>0.08935766548013213</v>
      </c>
    </row>
    <row r="1919">
      <c r="A1919" s="61">
        <v>1.514006981E9</v>
      </c>
      <c r="B1919" s="61">
        <v>0.0</v>
      </c>
      <c r="C1919" s="61">
        <v>3068.0</v>
      </c>
      <c r="D1919" s="57" t="s">
        <v>371</v>
      </c>
      <c r="E1919" s="62" t="s">
        <v>372</v>
      </c>
      <c r="F1919" s="58">
        <v>0.08939869165636982</v>
      </c>
    </row>
    <row r="1920">
      <c r="A1920" s="61">
        <v>1.515729221E9</v>
      </c>
      <c r="B1920" s="61">
        <v>0.0</v>
      </c>
      <c r="C1920" s="61">
        <v>215.0</v>
      </c>
      <c r="D1920" s="57" t="s">
        <v>371</v>
      </c>
      <c r="E1920" s="62" t="s">
        <v>372</v>
      </c>
      <c r="F1920" s="58">
        <v>0.08942077591980058</v>
      </c>
    </row>
    <row r="1921">
      <c r="A1921" s="61">
        <v>1.515142946E9</v>
      </c>
      <c r="B1921" s="61">
        <v>1.0</v>
      </c>
      <c r="C1921" s="61">
        <v>1170.0</v>
      </c>
      <c r="D1921" s="57" t="s">
        <v>371</v>
      </c>
      <c r="E1921" s="62" t="s">
        <v>372</v>
      </c>
      <c r="F1921" s="58">
        <v>0.08942375480678388</v>
      </c>
    </row>
    <row r="1922">
      <c r="A1922" s="61">
        <v>1.519608248E9</v>
      </c>
      <c r="B1922" s="61">
        <v>1.0</v>
      </c>
      <c r="C1922" s="61">
        <v>1427.0</v>
      </c>
      <c r="D1922" s="57" t="s">
        <v>371</v>
      </c>
      <c r="E1922" s="62" t="s">
        <v>372</v>
      </c>
      <c r="F1922" s="58">
        <v>0.0894312449656689</v>
      </c>
    </row>
    <row r="1923">
      <c r="A1923" s="61">
        <v>1.51159813E9</v>
      </c>
      <c r="B1923" s="61">
        <v>0.0</v>
      </c>
      <c r="C1923" s="61">
        <v>3580.0</v>
      </c>
      <c r="D1923" s="57" t="s">
        <v>374</v>
      </c>
      <c r="E1923" s="62" t="s">
        <v>372</v>
      </c>
      <c r="F1923" s="58">
        <v>0.08948759687183161</v>
      </c>
    </row>
    <row r="1924">
      <c r="A1924" s="61">
        <v>1.518686814E9</v>
      </c>
      <c r="B1924" s="61">
        <v>1.0</v>
      </c>
      <c r="C1924" s="61">
        <v>2935.0</v>
      </c>
      <c r="D1924" s="57" t="s">
        <v>375</v>
      </c>
      <c r="E1924" s="62" t="s">
        <v>372</v>
      </c>
      <c r="F1924" s="58">
        <v>0.08961378655491381</v>
      </c>
    </row>
    <row r="1925">
      <c r="A1925" s="61">
        <v>1.513628884E9</v>
      </c>
      <c r="B1925" s="61">
        <v>1.0</v>
      </c>
      <c r="C1925" s="61">
        <v>1871.0</v>
      </c>
      <c r="D1925" s="57" t="s">
        <v>374</v>
      </c>
      <c r="E1925" s="62" t="s">
        <v>372</v>
      </c>
      <c r="F1925" s="58">
        <v>0.08961753962992591</v>
      </c>
    </row>
    <row r="1926">
      <c r="A1926" s="61">
        <v>1.515210511E9</v>
      </c>
      <c r="B1926" s="61">
        <v>0.0</v>
      </c>
      <c r="C1926" s="61">
        <v>1989.0</v>
      </c>
      <c r="D1926" s="57" t="s">
        <v>374</v>
      </c>
      <c r="E1926" s="62" t="s">
        <v>372</v>
      </c>
      <c r="F1926" s="58">
        <v>0.08972698982120986</v>
      </c>
    </row>
    <row r="1927">
      <c r="A1927" s="61">
        <v>1.516122116E9</v>
      </c>
      <c r="B1927" s="61">
        <v>1.0</v>
      </c>
      <c r="C1927" s="61">
        <v>1065.0</v>
      </c>
      <c r="D1927" s="57" t="s">
        <v>375</v>
      </c>
      <c r="E1927" s="62" t="s">
        <v>372</v>
      </c>
      <c r="F1927" s="58">
        <v>0.08976641636540628</v>
      </c>
    </row>
    <row r="1928">
      <c r="A1928" s="61">
        <v>1.517153173E9</v>
      </c>
      <c r="B1928" s="61">
        <v>1.0</v>
      </c>
      <c r="C1928" s="61">
        <v>780.0</v>
      </c>
      <c r="D1928" s="57" t="s">
        <v>371</v>
      </c>
      <c r="E1928" s="62" t="s">
        <v>372</v>
      </c>
      <c r="F1928" s="58">
        <v>0.08980405537099534</v>
      </c>
    </row>
    <row r="1929">
      <c r="A1929" s="61">
        <v>1.511566265E9</v>
      </c>
      <c r="B1929" s="61">
        <v>1.0</v>
      </c>
      <c r="C1929" s="61">
        <v>508.0</v>
      </c>
      <c r="D1929" s="57" t="s">
        <v>371</v>
      </c>
      <c r="E1929" s="62" t="s">
        <v>372</v>
      </c>
      <c r="F1929" s="58">
        <v>0.08983075867354096</v>
      </c>
    </row>
    <row r="1930">
      <c r="A1930" s="61">
        <v>1.518373424E9</v>
      </c>
      <c r="B1930" s="61">
        <v>1.0</v>
      </c>
      <c r="C1930" s="61">
        <v>711.0</v>
      </c>
      <c r="D1930" s="57" t="s">
        <v>371</v>
      </c>
      <c r="E1930" s="62" t="s">
        <v>372</v>
      </c>
      <c r="F1930" s="58">
        <v>0.08983891582442938</v>
      </c>
    </row>
    <row r="1931">
      <c r="A1931" s="61">
        <v>1.514999001E9</v>
      </c>
      <c r="B1931" s="61">
        <v>0.0</v>
      </c>
      <c r="C1931" s="61">
        <v>2126.0</v>
      </c>
      <c r="D1931" s="57" t="s">
        <v>371</v>
      </c>
      <c r="E1931" s="62" t="s">
        <v>372</v>
      </c>
      <c r="F1931" s="58">
        <v>0.08986087656489439</v>
      </c>
    </row>
    <row r="1932">
      <c r="A1932" s="61">
        <v>1.517588153E9</v>
      </c>
      <c r="B1932" s="61">
        <v>1.0</v>
      </c>
      <c r="C1932" s="61">
        <v>153.0</v>
      </c>
      <c r="D1932" s="57" t="s">
        <v>374</v>
      </c>
      <c r="E1932" s="62" t="s">
        <v>372</v>
      </c>
      <c r="F1932" s="58">
        <v>0.08987385216592303</v>
      </c>
    </row>
    <row r="1933">
      <c r="A1933" s="61">
        <v>1.517720636E9</v>
      </c>
      <c r="B1933" s="61">
        <v>1.0</v>
      </c>
      <c r="C1933" s="61">
        <v>2068.0</v>
      </c>
      <c r="D1933" s="57" t="s">
        <v>371</v>
      </c>
      <c r="E1933" s="62" t="s">
        <v>372</v>
      </c>
      <c r="F1933" s="58">
        <v>0.08988199203457958</v>
      </c>
    </row>
    <row r="1934">
      <c r="A1934" s="61">
        <v>1.517092971E9</v>
      </c>
      <c r="B1934" s="61">
        <v>0.0</v>
      </c>
      <c r="C1934" s="61">
        <v>1230.0</v>
      </c>
      <c r="D1934" s="57" t="s">
        <v>373</v>
      </c>
      <c r="E1934" s="62" t="s">
        <v>372</v>
      </c>
      <c r="F1934" s="58">
        <v>0.09000010742057318</v>
      </c>
    </row>
    <row r="1935">
      <c r="A1935" s="61">
        <v>1.515744251E9</v>
      </c>
      <c r="B1935" s="61">
        <v>0.0</v>
      </c>
      <c r="C1935" s="61">
        <v>1987.0</v>
      </c>
      <c r="D1935" s="57" t="s">
        <v>371</v>
      </c>
      <c r="E1935" s="62" t="s">
        <v>372</v>
      </c>
      <c r="F1935" s="58">
        <v>0.0900532038896501</v>
      </c>
    </row>
    <row r="1936">
      <c r="A1936" s="61">
        <v>1.517640535E9</v>
      </c>
      <c r="B1936" s="61">
        <v>1.0</v>
      </c>
      <c r="C1936" s="61">
        <v>2018.0</v>
      </c>
      <c r="D1936" s="57" t="s">
        <v>371</v>
      </c>
      <c r="E1936" s="62" t="s">
        <v>372</v>
      </c>
      <c r="F1936" s="58">
        <v>0.09007009335869554</v>
      </c>
    </row>
    <row r="1937">
      <c r="A1937" s="61">
        <v>1.517198027E9</v>
      </c>
      <c r="B1937" s="61">
        <v>1.0</v>
      </c>
      <c r="C1937" s="61">
        <v>1941.0</v>
      </c>
      <c r="D1937" s="57" t="s">
        <v>371</v>
      </c>
      <c r="E1937" s="62" t="s">
        <v>372</v>
      </c>
      <c r="F1937" s="58">
        <v>0.09011570791713408</v>
      </c>
    </row>
    <row r="1938">
      <c r="A1938" s="61">
        <v>1.51897815E9</v>
      </c>
      <c r="B1938" s="61">
        <v>0.0</v>
      </c>
      <c r="C1938" s="61">
        <v>850.0</v>
      </c>
      <c r="D1938" s="57" t="s">
        <v>371</v>
      </c>
      <c r="E1938" s="62" t="s">
        <v>372</v>
      </c>
      <c r="F1938" s="58">
        <v>0.09022752919722721</v>
      </c>
    </row>
    <row r="1939">
      <c r="A1939" s="61">
        <v>1.5178348E9</v>
      </c>
      <c r="B1939" s="61">
        <v>0.0</v>
      </c>
      <c r="C1939" s="61">
        <v>2111.0</v>
      </c>
      <c r="D1939" s="57" t="s">
        <v>374</v>
      </c>
      <c r="E1939" s="62" t="s">
        <v>372</v>
      </c>
      <c r="F1939" s="58">
        <v>0.09027855708232779</v>
      </c>
    </row>
    <row r="1940">
      <c r="A1940" s="61">
        <v>1.513287135E9</v>
      </c>
      <c r="B1940" s="61">
        <v>1.0</v>
      </c>
      <c r="C1940" s="61">
        <v>966.0</v>
      </c>
      <c r="D1940" s="57" t="s">
        <v>374</v>
      </c>
      <c r="E1940" s="62" t="s">
        <v>372</v>
      </c>
      <c r="F1940" s="58">
        <v>0.09033644565654952</v>
      </c>
    </row>
    <row r="1941">
      <c r="A1941" s="61">
        <v>1.516619465E9</v>
      </c>
      <c r="B1941" s="61">
        <v>1.0</v>
      </c>
      <c r="C1941" s="61">
        <v>1459.0</v>
      </c>
      <c r="D1941" s="57" t="s">
        <v>371</v>
      </c>
      <c r="E1941" s="62" t="s">
        <v>372</v>
      </c>
      <c r="F1941" s="58">
        <v>0.09040708116975704</v>
      </c>
    </row>
    <row r="1942">
      <c r="A1942" s="61">
        <v>1.517433434E9</v>
      </c>
      <c r="B1942" s="61">
        <v>1.0</v>
      </c>
      <c r="C1942" s="61">
        <v>2766.0</v>
      </c>
      <c r="D1942" s="57" t="s">
        <v>371</v>
      </c>
      <c r="E1942" s="62" t="s">
        <v>372</v>
      </c>
      <c r="F1942" s="58">
        <v>0.09042384649018531</v>
      </c>
    </row>
    <row r="1943">
      <c r="A1943" s="61">
        <v>1.514839422E9</v>
      </c>
      <c r="B1943" s="61">
        <v>0.0</v>
      </c>
      <c r="C1943" s="61">
        <v>1414.0</v>
      </c>
      <c r="D1943" s="57" t="s">
        <v>374</v>
      </c>
      <c r="E1943" s="62" t="s">
        <v>372</v>
      </c>
      <c r="F1943" s="58">
        <v>0.09047320430912065</v>
      </c>
    </row>
    <row r="1944">
      <c r="A1944" s="61">
        <v>1.516147076E9</v>
      </c>
      <c r="B1944" s="61">
        <v>1.0</v>
      </c>
      <c r="C1944" s="61">
        <v>257.0</v>
      </c>
      <c r="D1944" s="57" t="s">
        <v>374</v>
      </c>
      <c r="E1944" s="62" t="s">
        <v>372</v>
      </c>
      <c r="F1944" s="58">
        <v>0.09048738453279248</v>
      </c>
    </row>
    <row r="1945">
      <c r="A1945" s="61">
        <v>1.51839012E9</v>
      </c>
      <c r="B1945" s="61">
        <v>0.0</v>
      </c>
      <c r="C1945" s="61">
        <v>1349.0</v>
      </c>
      <c r="D1945" s="57" t="s">
        <v>371</v>
      </c>
      <c r="E1945" s="62" t="s">
        <v>372</v>
      </c>
      <c r="F1945" s="58">
        <v>0.09054045881971706</v>
      </c>
    </row>
    <row r="1946">
      <c r="A1946" s="61">
        <v>1.517672868E9</v>
      </c>
      <c r="B1946" s="61">
        <v>1.0</v>
      </c>
      <c r="C1946" s="61">
        <v>866.0</v>
      </c>
      <c r="D1946" s="57" t="s">
        <v>371</v>
      </c>
      <c r="E1946" s="62" t="s">
        <v>372</v>
      </c>
      <c r="F1946" s="58">
        <v>0.0906201510739022</v>
      </c>
    </row>
    <row r="1947">
      <c r="A1947" s="61">
        <v>1.516533474E9</v>
      </c>
      <c r="B1947" s="61">
        <v>1.0</v>
      </c>
      <c r="C1947" s="61">
        <v>1684.0</v>
      </c>
      <c r="D1947" s="57" t="s">
        <v>374</v>
      </c>
      <c r="E1947" s="62" t="s">
        <v>372</v>
      </c>
      <c r="F1947" s="58">
        <v>0.09063417077732028</v>
      </c>
    </row>
    <row r="1948">
      <c r="A1948" s="61">
        <v>1.519402368E9</v>
      </c>
      <c r="B1948" s="61">
        <v>1.0</v>
      </c>
      <c r="C1948" s="61">
        <v>3307.0</v>
      </c>
      <c r="D1948" s="57" t="s">
        <v>371</v>
      </c>
      <c r="E1948" s="62" t="s">
        <v>372</v>
      </c>
      <c r="F1948" s="58">
        <v>0.09065658076905336</v>
      </c>
    </row>
    <row r="1949">
      <c r="A1949" s="61">
        <v>1.516622642E9</v>
      </c>
      <c r="B1949" s="61">
        <v>0.0</v>
      </c>
      <c r="C1949" s="61">
        <v>2355.0</v>
      </c>
      <c r="D1949" s="57" t="s">
        <v>375</v>
      </c>
      <c r="E1949" s="62" t="s">
        <v>372</v>
      </c>
      <c r="F1949" s="58">
        <v>0.09077579847299888</v>
      </c>
    </row>
    <row r="1950">
      <c r="A1950" s="61">
        <v>1.512698254E9</v>
      </c>
      <c r="B1950" s="61">
        <v>1.0</v>
      </c>
      <c r="C1950" s="61">
        <v>3190.0</v>
      </c>
      <c r="D1950" s="57" t="s">
        <v>374</v>
      </c>
      <c r="E1950" s="62" t="s">
        <v>372</v>
      </c>
      <c r="F1950" s="58">
        <v>0.09078680058781274</v>
      </c>
    </row>
    <row r="1951">
      <c r="A1951" s="61">
        <v>1.51465307E9</v>
      </c>
      <c r="B1951" s="61">
        <v>0.0</v>
      </c>
      <c r="C1951" s="61">
        <v>396.0</v>
      </c>
      <c r="D1951" s="57" t="s">
        <v>374</v>
      </c>
      <c r="E1951" s="62" t="s">
        <v>372</v>
      </c>
      <c r="F1951" s="58">
        <v>0.09087856802374616</v>
      </c>
    </row>
    <row r="1952">
      <c r="A1952" s="61">
        <v>1.512311322E9</v>
      </c>
      <c r="B1952" s="61">
        <v>0.0</v>
      </c>
      <c r="C1952" s="61">
        <v>1493.0</v>
      </c>
      <c r="D1952" s="57" t="s">
        <v>374</v>
      </c>
      <c r="E1952" s="62" t="s">
        <v>372</v>
      </c>
      <c r="F1952" s="58">
        <v>0.09093522685837174</v>
      </c>
    </row>
    <row r="1953">
      <c r="A1953" s="61">
        <v>1.514772717E9</v>
      </c>
      <c r="B1953" s="61">
        <v>1.0</v>
      </c>
      <c r="C1953" s="61">
        <v>3357.0</v>
      </c>
      <c r="D1953" s="57" t="s">
        <v>371</v>
      </c>
      <c r="E1953" s="62" t="s">
        <v>372</v>
      </c>
      <c r="F1953" s="58">
        <v>0.09099071618274468</v>
      </c>
    </row>
    <row r="1954">
      <c r="A1954" s="61">
        <v>1.518930053E9</v>
      </c>
      <c r="B1954" s="61">
        <v>1.0</v>
      </c>
      <c r="C1954" s="61">
        <v>217.0</v>
      </c>
      <c r="D1954" s="57" t="s">
        <v>371</v>
      </c>
      <c r="E1954" s="62" t="s">
        <v>372</v>
      </c>
      <c r="F1954" s="58">
        <v>0.09099369137458935</v>
      </c>
    </row>
    <row r="1955">
      <c r="A1955" s="61">
        <v>1.51593079E9</v>
      </c>
      <c r="B1955" s="61">
        <v>0.0</v>
      </c>
      <c r="C1955" s="61">
        <v>502.0</v>
      </c>
      <c r="D1955" s="57" t="s">
        <v>371</v>
      </c>
      <c r="E1955" s="62" t="s">
        <v>372</v>
      </c>
      <c r="F1955" s="58">
        <v>0.09106685615006116</v>
      </c>
    </row>
    <row r="1956">
      <c r="A1956" s="61">
        <v>1.513703093E9</v>
      </c>
      <c r="B1956" s="61">
        <v>1.0</v>
      </c>
      <c r="C1956" s="61">
        <v>3478.0</v>
      </c>
      <c r="D1956" s="57" t="s">
        <v>375</v>
      </c>
      <c r="E1956" s="62" t="s">
        <v>372</v>
      </c>
      <c r="F1956" s="58">
        <v>0.09107853592356019</v>
      </c>
    </row>
    <row r="1957">
      <c r="A1957" s="61">
        <v>1.516542253E9</v>
      </c>
      <c r="B1957" s="61">
        <v>1.0</v>
      </c>
      <c r="C1957" s="61">
        <v>3832.0</v>
      </c>
      <c r="D1957" s="57" t="s">
        <v>371</v>
      </c>
      <c r="E1957" s="62" t="s">
        <v>372</v>
      </c>
      <c r="F1957" s="58">
        <v>0.0911250602224043</v>
      </c>
    </row>
    <row r="1958">
      <c r="A1958" s="61">
        <v>1.513917012E9</v>
      </c>
      <c r="B1958" s="61">
        <v>0.0</v>
      </c>
      <c r="C1958" s="61">
        <v>4476.0</v>
      </c>
      <c r="D1958" s="57" t="s">
        <v>374</v>
      </c>
      <c r="E1958" s="62" t="s">
        <v>372</v>
      </c>
      <c r="F1958" s="58">
        <v>0.0912051571600131</v>
      </c>
    </row>
    <row r="1959">
      <c r="A1959" s="61">
        <v>1.513656493E9</v>
      </c>
      <c r="B1959" s="61">
        <v>1.0</v>
      </c>
      <c r="C1959" s="61">
        <v>3441.0</v>
      </c>
      <c r="D1959" s="57" t="s">
        <v>374</v>
      </c>
      <c r="E1959" s="62" t="s">
        <v>372</v>
      </c>
      <c r="F1959" s="58">
        <v>0.09124327065749838</v>
      </c>
    </row>
    <row r="1960">
      <c r="A1960" s="61">
        <v>1.513747975E9</v>
      </c>
      <c r="B1960" s="61">
        <v>1.0</v>
      </c>
      <c r="C1960" s="61">
        <v>362.0</v>
      </c>
      <c r="D1960" s="57" t="s">
        <v>375</v>
      </c>
      <c r="E1960" s="62" t="s">
        <v>372</v>
      </c>
      <c r="F1960" s="58">
        <v>0.09136015937338282</v>
      </c>
    </row>
    <row r="1961">
      <c r="A1961" s="61">
        <v>1.516496703E9</v>
      </c>
      <c r="B1961" s="61">
        <v>1.0</v>
      </c>
      <c r="C1961" s="61">
        <v>640.0</v>
      </c>
      <c r="D1961" s="57" t="s">
        <v>371</v>
      </c>
      <c r="E1961" s="62" t="s">
        <v>372</v>
      </c>
      <c r="F1961" s="58">
        <v>0.09142496554438162</v>
      </c>
    </row>
    <row r="1962">
      <c r="A1962" s="61">
        <v>1.512701E9</v>
      </c>
      <c r="B1962" s="61">
        <v>0.0</v>
      </c>
      <c r="C1962" s="61">
        <v>728.0</v>
      </c>
      <c r="D1962" s="57" t="s">
        <v>373</v>
      </c>
      <c r="E1962" s="62" t="s">
        <v>372</v>
      </c>
      <c r="F1962" s="58">
        <v>0.09145299260898121</v>
      </c>
    </row>
    <row r="1963">
      <c r="A1963" s="61">
        <v>1.519752179E9</v>
      </c>
      <c r="B1963" s="61">
        <v>1.0</v>
      </c>
      <c r="C1963" s="61">
        <v>236.0</v>
      </c>
      <c r="D1963" s="57" t="s">
        <v>371</v>
      </c>
      <c r="E1963" s="62" t="s">
        <v>372</v>
      </c>
      <c r="F1963" s="58">
        <v>0.09164414294137857</v>
      </c>
    </row>
    <row r="1964">
      <c r="A1964" s="61">
        <v>1.513604738E9</v>
      </c>
      <c r="B1964" s="61">
        <v>1.0</v>
      </c>
      <c r="C1964" s="61">
        <v>4687.0</v>
      </c>
      <c r="D1964" s="57" t="s">
        <v>373</v>
      </c>
      <c r="E1964" s="62" t="s">
        <v>372</v>
      </c>
      <c r="F1964" s="58">
        <v>0.09165245314480441</v>
      </c>
    </row>
    <row r="1965">
      <c r="A1965" s="61">
        <v>1.511251693E9</v>
      </c>
      <c r="B1965" s="61">
        <v>1.0</v>
      </c>
      <c r="C1965" s="61">
        <v>1546.0</v>
      </c>
      <c r="D1965" s="57" t="s">
        <v>375</v>
      </c>
      <c r="E1965" s="62" t="s">
        <v>372</v>
      </c>
      <c r="F1965" s="58">
        <v>0.09167505844534485</v>
      </c>
    </row>
    <row r="1966">
      <c r="A1966" s="61">
        <v>1.518273735E9</v>
      </c>
      <c r="B1966" s="61">
        <v>1.0</v>
      </c>
      <c r="C1966" s="61">
        <v>2828.0</v>
      </c>
      <c r="D1966" s="57" t="s">
        <v>371</v>
      </c>
      <c r="E1966" s="62" t="s">
        <v>372</v>
      </c>
      <c r="F1966" s="58">
        <v>0.09170410862057432</v>
      </c>
    </row>
    <row r="1967">
      <c r="A1967" s="61">
        <v>1.514659542E9</v>
      </c>
      <c r="B1967" s="61">
        <v>0.0</v>
      </c>
      <c r="C1967" s="61">
        <v>5346.0</v>
      </c>
      <c r="D1967" s="57" t="s">
        <v>373</v>
      </c>
      <c r="E1967" s="62" t="s">
        <v>372</v>
      </c>
      <c r="F1967" s="58">
        <v>0.0917324977682984</v>
      </c>
    </row>
    <row r="1968">
      <c r="A1968" s="61">
        <v>1.512474864E9</v>
      </c>
      <c r="B1968" s="61">
        <v>1.0</v>
      </c>
      <c r="C1968" s="61">
        <v>192.0</v>
      </c>
      <c r="D1968" s="57" t="s">
        <v>373</v>
      </c>
      <c r="E1968" s="62" t="s">
        <v>372</v>
      </c>
      <c r="F1968" s="58">
        <v>0.0917764359201978</v>
      </c>
    </row>
    <row r="1969">
      <c r="A1969" s="61">
        <v>1.513042799E9</v>
      </c>
      <c r="B1969" s="61">
        <v>1.0</v>
      </c>
      <c r="C1969" s="61">
        <v>1040.0</v>
      </c>
      <c r="D1969" s="57" t="s">
        <v>375</v>
      </c>
      <c r="E1969" s="62" t="s">
        <v>372</v>
      </c>
      <c r="F1969" s="58">
        <v>0.09185675333222798</v>
      </c>
    </row>
    <row r="1970">
      <c r="A1970" s="61">
        <v>1.518057055E9</v>
      </c>
      <c r="B1970" s="61">
        <v>1.0</v>
      </c>
      <c r="C1970" s="61">
        <v>2666.0</v>
      </c>
      <c r="D1970" s="57" t="s">
        <v>373</v>
      </c>
      <c r="E1970" s="62" t="s">
        <v>372</v>
      </c>
      <c r="F1970" s="58">
        <v>0.09186612650093284</v>
      </c>
    </row>
    <row r="1971">
      <c r="A1971" s="61">
        <v>1.518406907E9</v>
      </c>
      <c r="B1971" s="61">
        <v>1.0</v>
      </c>
      <c r="C1971" s="61">
        <v>1809.0</v>
      </c>
      <c r="D1971" s="57" t="s">
        <v>375</v>
      </c>
      <c r="E1971" s="62" t="s">
        <v>372</v>
      </c>
      <c r="F1971" s="58">
        <v>0.09188292723799119</v>
      </c>
    </row>
    <row r="1972">
      <c r="A1972" s="61">
        <v>1.518565512E9</v>
      </c>
      <c r="B1972" s="61">
        <v>0.0</v>
      </c>
      <c r="C1972" s="61">
        <v>1097.0</v>
      </c>
      <c r="D1972" s="57" t="s">
        <v>375</v>
      </c>
      <c r="E1972" s="62" t="s">
        <v>372</v>
      </c>
      <c r="F1972" s="58">
        <v>0.09195814256374091</v>
      </c>
    </row>
    <row r="1973">
      <c r="A1973" s="61">
        <v>1.51348506E9</v>
      </c>
      <c r="B1973" s="61">
        <v>0.0</v>
      </c>
      <c r="C1973" s="61">
        <v>801.0</v>
      </c>
      <c r="D1973" s="57" t="s">
        <v>375</v>
      </c>
      <c r="E1973" s="62" t="s">
        <v>372</v>
      </c>
      <c r="F1973" s="58">
        <v>0.09198778156496867</v>
      </c>
    </row>
    <row r="1974">
      <c r="A1974" s="61">
        <v>1.513990834E9</v>
      </c>
      <c r="B1974" s="61">
        <v>1.0</v>
      </c>
      <c r="C1974" s="61">
        <v>756.0</v>
      </c>
      <c r="D1974" s="57" t="s">
        <v>371</v>
      </c>
      <c r="E1974" s="62" t="s">
        <v>372</v>
      </c>
      <c r="F1974" s="58">
        <v>0.09211926963821992</v>
      </c>
    </row>
    <row r="1975">
      <c r="A1975" s="61">
        <v>1.511606766E9</v>
      </c>
      <c r="B1975" s="61">
        <v>1.0</v>
      </c>
      <c r="C1975" s="61">
        <v>1306.0</v>
      </c>
      <c r="D1975" s="57" t="s">
        <v>375</v>
      </c>
      <c r="E1975" s="62" t="s">
        <v>372</v>
      </c>
      <c r="F1975" s="58">
        <v>0.09214310642276435</v>
      </c>
    </row>
    <row r="1976">
      <c r="A1976" s="61">
        <v>1.511527436E9</v>
      </c>
      <c r="B1976" s="61">
        <v>1.0</v>
      </c>
      <c r="C1976" s="61">
        <v>1291.0</v>
      </c>
      <c r="D1976" s="57" t="s">
        <v>371</v>
      </c>
      <c r="E1976" s="62" t="s">
        <v>372</v>
      </c>
      <c r="F1976" s="58">
        <v>0.092199207096892</v>
      </c>
    </row>
    <row r="1977">
      <c r="A1977" s="61">
        <v>1.516681661E9</v>
      </c>
      <c r="B1977" s="61">
        <v>0.0</v>
      </c>
      <c r="C1977" s="61">
        <v>1720.0</v>
      </c>
      <c r="D1977" s="57" t="s">
        <v>375</v>
      </c>
      <c r="E1977" s="62" t="s">
        <v>372</v>
      </c>
      <c r="F1977" s="58">
        <v>0.09221041546237108</v>
      </c>
    </row>
    <row r="1978">
      <c r="A1978" s="61">
        <v>1.51613106E9</v>
      </c>
      <c r="B1978" s="61">
        <v>0.0</v>
      </c>
      <c r="C1978" s="61">
        <v>1550.0</v>
      </c>
      <c r="D1978" s="57" t="s">
        <v>374</v>
      </c>
      <c r="E1978" s="62" t="s">
        <v>372</v>
      </c>
      <c r="F1978" s="58">
        <v>0.09225741773612406</v>
      </c>
    </row>
    <row r="1979">
      <c r="A1979" s="61">
        <v>1.515077952E9</v>
      </c>
      <c r="B1979" s="61">
        <v>0.0</v>
      </c>
      <c r="C1979" s="61">
        <v>2548.0</v>
      </c>
      <c r="D1979" s="57" t="s">
        <v>371</v>
      </c>
      <c r="E1979" s="62" t="s">
        <v>372</v>
      </c>
      <c r="F1979" s="58">
        <v>0.09231499056002379</v>
      </c>
    </row>
    <row r="1980">
      <c r="A1980" s="61">
        <v>1.513895696E9</v>
      </c>
      <c r="B1980" s="61">
        <v>1.0</v>
      </c>
      <c r="C1980" s="61">
        <v>1660.0</v>
      </c>
      <c r="D1980" s="57" t="s">
        <v>373</v>
      </c>
      <c r="E1980" s="62" t="s">
        <v>372</v>
      </c>
      <c r="F1980" s="58">
        <v>0.09231685866868244</v>
      </c>
    </row>
    <row r="1981">
      <c r="A1981" s="61">
        <v>1.519951707E9</v>
      </c>
      <c r="B1981" s="61">
        <v>1.0</v>
      </c>
      <c r="C1981" s="61">
        <v>3065.0</v>
      </c>
      <c r="D1981" s="57" t="s">
        <v>373</v>
      </c>
      <c r="E1981" s="62" t="s">
        <v>372</v>
      </c>
      <c r="F1981" s="58">
        <v>0.09235480733399515</v>
      </c>
    </row>
    <row r="1982">
      <c r="A1982" s="61">
        <v>1.516292476E9</v>
      </c>
      <c r="B1982" s="61">
        <v>1.0</v>
      </c>
      <c r="C1982" s="61">
        <v>1471.0</v>
      </c>
      <c r="D1982" s="57" t="s">
        <v>373</v>
      </c>
      <c r="E1982" s="62" t="s">
        <v>372</v>
      </c>
      <c r="F1982" s="58">
        <v>0.09239380682346499</v>
      </c>
    </row>
    <row r="1983">
      <c r="A1983" s="61">
        <v>1.514426014E9</v>
      </c>
      <c r="B1983" s="61">
        <v>1.0</v>
      </c>
      <c r="C1983" s="61">
        <v>1444.0</v>
      </c>
      <c r="D1983" s="57" t="s">
        <v>371</v>
      </c>
      <c r="E1983" s="62" t="s">
        <v>372</v>
      </c>
      <c r="F1983" s="58">
        <v>0.09240608571376818</v>
      </c>
    </row>
    <row r="1984">
      <c r="A1984" s="61">
        <v>1.514805324E9</v>
      </c>
      <c r="B1984" s="61">
        <v>1.0</v>
      </c>
      <c r="C1984" s="61">
        <v>359.0</v>
      </c>
      <c r="D1984" s="57" t="s">
        <v>375</v>
      </c>
      <c r="E1984" s="62" t="s">
        <v>372</v>
      </c>
      <c r="F1984" s="58">
        <v>0.09250052046050217</v>
      </c>
    </row>
    <row r="1985">
      <c r="A1985" s="61">
        <v>1.516816315E9</v>
      </c>
      <c r="B1985" s="61">
        <v>1.0</v>
      </c>
      <c r="C1985" s="61">
        <v>1555.0</v>
      </c>
      <c r="D1985" s="57" t="s">
        <v>373</v>
      </c>
      <c r="E1985" s="62" t="s">
        <v>372</v>
      </c>
      <c r="F1985" s="58">
        <v>0.09254389657891104</v>
      </c>
    </row>
    <row r="1986">
      <c r="A1986" s="61">
        <v>1.514235809E9</v>
      </c>
      <c r="B1986" s="61">
        <v>1.0</v>
      </c>
      <c r="C1986" s="61">
        <v>2992.0</v>
      </c>
      <c r="D1986" s="57" t="s">
        <v>373</v>
      </c>
      <c r="E1986" s="62" t="s">
        <v>372</v>
      </c>
      <c r="F1986" s="58">
        <v>0.09256364968562103</v>
      </c>
    </row>
    <row r="1987">
      <c r="A1987" s="61">
        <v>1.516547758E9</v>
      </c>
      <c r="B1987" s="61">
        <v>1.0</v>
      </c>
      <c r="C1987" s="61">
        <v>1393.0</v>
      </c>
      <c r="D1987" s="57" t="s">
        <v>374</v>
      </c>
      <c r="E1987" s="62" t="s">
        <v>372</v>
      </c>
      <c r="F1987" s="58">
        <v>0.0926577915066511</v>
      </c>
    </row>
    <row r="1988">
      <c r="A1988" s="61">
        <v>1.513731842E9</v>
      </c>
      <c r="B1988" s="61">
        <v>0.0</v>
      </c>
      <c r="C1988" s="61">
        <v>140.0</v>
      </c>
      <c r="D1988" s="57" t="s">
        <v>374</v>
      </c>
      <c r="E1988" s="62" t="s">
        <v>372</v>
      </c>
      <c r="F1988" s="58">
        <v>0.09266971669676305</v>
      </c>
    </row>
    <row r="1989">
      <c r="A1989" s="61">
        <v>1.515576598E9</v>
      </c>
      <c r="B1989" s="61">
        <v>1.0</v>
      </c>
      <c r="C1989" s="61">
        <v>1345.0</v>
      </c>
      <c r="D1989" s="57" t="s">
        <v>375</v>
      </c>
      <c r="E1989" s="62" t="s">
        <v>372</v>
      </c>
      <c r="F1989" s="58">
        <v>0.092685228789961</v>
      </c>
    </row>
    <row r="1990">
      <c r="A1990" s="61">
        <v>1.519749359E9</v>
      </c>
      <c r="B1990" s="61">
        <v>1.0</v>
      </c>
      <c r="C1990" s="61">
        <v>2935.0</v>
      </c>
      <c r="D1990" s="57" t="s">
        <v>374</v>
      </c>
      <c r="E1990" s="62" t="s">
        <v>372</v>
      </c>
      <c r="F1990" s="58">
        <v>0.09271673387167723</v>
      </c>
    </row>
    <row r="1991">
      <c r="A1991" s="61">
        <v>1.517574084E9</v>
      </c>
      <c r="B1991" s="61">
        <v>1.0</v>
      </c>
      <c r="C1991" s="61">
        <v>1858.0</v>
      </c>
      <c r="D1991" s="57" t="s">
        <v>375</v>
      </c>
      <c r="E1991" s="62" t="s">
        <v>372</v>
      </c>
      <c r="F1991" s="58">
        <v>0.09272096598589075</v>
      </c>
    </row>
    <row r="1992">
      <c r="A1992" s="61">
        <v>1.513614129E9</v>
      </c>
      <c r="B1992" s="61">
        <v>1.0</v>
      </c>
      <c r="C1992" s="61">
        <v>2341.0</v>
      </c>
      <c r="D1992" s="57" t="s">
        <v>374</v>
      </c>
      <c r="E1992" s="62" t="s">
        <v>372</v>
      </c>
      <c r="F1992" s="58">
        <v>0.09283561701349718</v>
      </c>
    </row>
    <row r="1993">
      <c r="A1993" s="61">
        <v>1.516102849E9</v>
      </c>
      <c r="B1993" s="61">
        <v>1.0</v>
      </c>
      <c r="C1993" s="61">
        <v>2363.0</v>
      </c>
      <c r="D1993" s="57" t="s">
        <v>374</v>
      </c>
      <c r="E1993" s="62" t="s">
        <v>372</v>
      </c>
      <c r="F1993" s="58">
        <v>0.09284368063289272</v>
      </c>
    </row>
    <row r="1994">
      <c r="A1994" s="61">
        <v>1.518704748E9</v>
      </c>
      <c r="B1994" s="61">
        <v>1.0</v>
      </c>
      <c r="C1994" s="61">
        <v>1055.0</v>
      </c>
      <c r="D1994" s="57" t="s">
        <v>371</v>
      </c>
      <c r="E1994" s="62" t="s">
        <v>372</v>
      </c>
      <c r="F1994" s="58">
        <v>0.09287855904838893</v>
      </c>
    </row>
    <row r="1995">
      <c r="A1995" s="61">
        <v>1.519137743E9</v>
      </c>
      <c r="B1995" s="61">
        <v>1.0</v>
      </c>
      <c r="C1995" s="61">
        <v>532.0</v>
      </c>
      <c r="D1995" s="57" t="s">
        <v>374</v>
      </c>
      <c r="E1995" s="62" t="s">
        <v>372</v>
      </c>
      <c r="F1995" s="58">
        <v>0.09292180168024078</v>
      </c>
    </row>
    <row r="1996">
      <c r="A1996" s="61">
        <v>1.517245289E9</v>
      </c>
      <c r="B1996" s="61">
        <v>1.0</v>
      </c>
      <c r="C1996" s="61">
        <v>1456.0</v>
      </c>
      <c r="D1996" s="57" t="s">
        <v>371</v>
      </c>
      <c r="E1996" s="62" t="s">
        <v>372</v>
      </c>
      <c r="F1996" s="58">
        <v>0.09293117484894564</v>
      </c>
    </row>
    <row r="1997">
      <c r="A1997" s="61">
        <v>1.511738546E9</v>
      </c>
      <c r="B1997" s="61">
        <v>1.0</v>
      </c>
      <c r="C1997" s="61">
        <v>1845.0</v>
      </c>
      <c r="D1997" s="57" t="s">
        <v>373</v>
      </c>
      <c r="E1997" s="62" t="s">
        <v>372</v>
      </c>
      <c r="F1997" s="58">
        <v>0.09304895123479451</v>
      </c>
    </row>
    <row r="1998">
      <c r="A1998" s="61">
        <v>1.517907621E9</v>
      </c>
      <c r="B1998" s="61">
        <v>0.0</v>
      </c>
      <c r="C1998" s="61">
        <v>3047.0</v>
      </c>
      <c r="D1998" s="57" t="s">
        <v>371</v>
      </c>
      <c r="E1998" s="62" t="s">
        <v>372</v>
      </c>
      <c r="F1998" s="58">
        <v>0.0931867692692172</v>
      </c>
    </row>
    <row r="1999">
      <c r="A1999" s="61">
        <v>1.518051873E9</v>
      </c>
      <c r="B1999" s="61">
        <v>1.0</v>
      </c>
      <c r="C1999" s="61">
        <v>716.0</v>
      </c>
      <c r="D1999" s="57" t="s">
        <v>373</v>
      </c>
      <c r="E1999" s="62" t="s">
        <v>372</v>
      </c>
      <c r="F1999" s="58">
        <v>0.09321285935730306</v>
      </c>
    </row>
    <row r="2000">
      <c r="A2000" s="61">
        <v>1.516045757E9</v>
      </c>
      <c r="B2000" s="61">
        <v>1.0</v>
      </c>
      <c r="C2000" s="61">
        <v>2845.0</v>
      </c>
      <c r="D2000" s="57" t="s">
        <v>371</v>
      </c>
      <c r="E2000" s="62" t="s">
        <v>372</v>
      </c>
      <c r="F2000" s="58">
        <v>0.09324628472130314</v>
      </c>
    </row>
    <row r="2001">
      <c r="A2001" s="61">
        <v>1.514308067E9</v>
      </c>
      <c r="B2001" s="61">
        <v>1.0</v>
      </c>
      <c r="C2001" s="61">
        <v>2461.0</v>
      </c>
      <c r="D2001" s="57" t="s">
        <v>375</v>
      </c>
      <c r="E2001" s="62" t="s">
        <v>372</v>
      </c>
      <c r="F2001" s="58">
        <v>0.09327546381038387</v>
      </c>
    </row>
    <row r="2002">
      <c r="A2002" s="61">
        <v>1.518079697E9</v>
      </c>
      <c r="B2002" s="61">
        <v>1.0</v>
      </c>
      <c r="C2002" s="61">
        <v>349.0</v>
      </c>
      <c r="D2002" s="57" t="s">
        <v>373</v>
      </c>
      <c r="E2002" s="62" t="s">
        <v>372</v>
      </c>
      <c r="F2002" s="58">
        <v>0.09332399568333072</v>
      </c>
    </row>
    <row r="2003">
      <c r="A2003" s="61">
        <v>1.513335171E9</v>
      </c>
      <c r="B2003" s="61">
        <v>0.0</v>
      </c>
      <c r="C2003" s="61">
        <v>1354.0</v>
      </c>
      <c r="D2003" s="57" t="s">
        <v>371</v>
      </c>
      <c r="E2003" s="62" t="s">
        <v>372</v>
      </c>
      <c r="F2003" s="58">
        <v>0.09332623708113641</v>
      </c>
    </row>
    <row r="2004">
      <c r="A2004" s="61">
        <v>1.513592227E9</v>
      </c>
      <c r="B2004" s="61">
        <v>1.0</v>
      </c>
      <c r="C2004" s="61">
        <v>993.0</v>
      </c>
      <c r="D2004" s="57" t="s">
        <v>371</v>
      </c>
      <c r="E2004" s="62" t="s">
        <v>372</v>
      </c>
      <c r="F2004" s="58">
        <v>0.09345553521610506</v>
      </c>
    </row>
    <row r="2005">
      <c r="A2005" s="61">
        <v>1.515747492E9</v>
      </c>
      <c r="B2005" s="61">
        <v>0.0</v>
      </c>
      <c r="C2005" s="61">
        <v>3821.0</v>
      </c>
      <c r="D2005" s="57" t="s">
        <v>374</v>
      </c>
      <c r="E2005" s="62" t="s">
        <v>372</v>
      </c>
      <c r="F2005" s="58">
        <v>0.09345584583970645</v>
      </c>
    </row>
    <row r="2006">
      <c r="A2006" s="61">
        <v>1.516181671E9</v>
      </c>
      <c r="B2006" s="61">
        <v>0.0</v>
      </c>
      <c r="C2006" s="61">
        <v>3039.0</v>
      </c>
      <c r="D2006" s="57" t="s">
        <v>371</v>
      </c>
      <c r="E2006" s="62" t="s">
        <v>372</v>
      </c>
      <c r="F2006" s="58">
        <v>0.09346531597425589</v>
      </c>
    </row>
    <row r="2007">
      <c r="A2007" s="61">
        <v>1.517267503E9</v>
      </c>
      <c r="B2007" s="61">
        <v>1.0</v>
      </c>
      <c r="C2007" s="61">
        <v>4543.0</v>
      </c>
      <c r="D2007" s="57" t="s">
        <v>371</v>
      </c>
      <c r="E2007" s="62" t="s">
        <v>372</v>
      </c>
      <c r="F2007" s="58">
        <v>0.09351364707344834</v>
      </c>
    </row>
    <row r="2008">
      <c r="A2008" s="61">
        <v>1.514897417E9</v>
      </c>
      <c r="B2008" s="61">
        <v>1.0</v>
      </c>
      <c r="C2008" s="61">
        <v>2298.0</v>
      </c>
      <c r="D2008" s="57" t="s">
        <v>375</v>
      </c>
      <c r="E2008" s="62" t="s">
        <v>372</v>
      </c>
      <c r="F2008" s="58">
        <v>0.09351907325871223</v>
      </c>
    </row>
    <row r="2009">
      <c r="A2009" s="61">
        <v>1.512437982E9</v>
      </c>
      <c r="B2009" s="61">
        <v>0.0</v>
      </c>
      <c r="C2009" s="61">
        <v>262.0</v>
      </c>
      <c r="D2009" s="57" t="s">
        <v>375</v>
      </c>
      <c r="E2009" s="62" t="s">
        <v>372</v>
      </c>
      <c r="F2009" s="58">
        <v>0.09360443671592289</v>
      </c>
    </row>
    <row r="2010">
      <c r="A2010" s="61">
        <v>1.518626871E9</v>
      </c>
      <c r="B2010" s="61">
        <v>0.0</v>
      </c>
      <c r="C2010" s="61">
        <v>2558.0</v>
      </c>
      <c r="D2010" s="57" t="s">
        <v>374</v>
      </c>
      <c r="E2010" s="62" t="s">
        <v>372</v>
      </c>
      <c r="F2010" s="58">
        <v>0.09373336132393284</v>
      </c>
    </row>
    <row r="2011">
      <c r="A2011" s="61">
        <v>1.515800732E9</v>
      </c>
      <c r="B2011" s="61">
        <v>0.0</v>
      </c>
      <c r="C2011" s="61">
        <v>340.0</v>
      </c>
      <c r="D2011" s="57" t="s">
        <v>371</v>
      </c>
      <c r="E2011" s="62" t="s">
        <v>372</v>
      </c>
      <c r="F2011" s="58">
        <v>0.09374571227767892</v>
      </c>
    </row>
    <row r="2012">
      <c r="A2012" s="61">
        <v>1.519608799E9</v>
      </c>
      <c r="B2012" s="61">
        <v>1.0</v>
      </c>
      <c r="C2012" s="61">
        <v>330.0</v>
      </c>
      <c r="D2012" s="57" t="s">
        <v>373</v>
      </c>
      <c r="E2012" s="62" t="s">
        <v>372</v>
      </c>
      <c r="F2012" s="58">
        <v>0.09379948446329645</v>
      </c>
    </row>
    <row r="2013">
      <c r="A2013" s="61">
        <v>1.517706179E9</v>
      </c>
      <c r="B2013" s="61">
        <v>1.0</v>
      </c>
      <c r="C2013" s="61">
        <v>2002.0</v>
      </c>
      <c r="D2013" s="57" t="s">
        <v>375</v>
      </c>
      <c r="E2013" s="62" t="s">
        <v>372</v>
      </c>
      <c r="F2013" s="58">
        <v>0.09388843518507983</v>
      </c>
    </row>
    <row r="2014">
      <c r="A2014" s="61">
        <v>1.517870986E9</v>
      </c>
      <c r="B2014" s="61">
        <v>1.0</v>
      </c>
      <c r="C2014" s="61">
        <v>1051.0</v>
      </c>
      <c r="D2014" s="57" t="s">
        <v>374</v>
      </c>
      <c r="E2014" s="62" t="s">
        <v>372</v>
      </c>
      <c r="F2014" s="58">
        <v>0.09393641825014243</v>
      </c>
    </row>
    <row r="2015">
      <c r="A2015" s="61">
        <v>1.513831056E9</v>
      </c>
      <c r="B2015" s="61">
        <v>1.0</v>
      </c>
      <c r="C2015" s="61">
        <v>2069.0</v>
      </c>
      <c r="D2015" s="57" t="s">
        <v>371</v>
      </c>
      <c r="E2015" s="62" t="s">
        <v>372</v>
      </c>
      <c r="F2015" s="58">
        <v>0.09401961263472969</v>
      </c>
    </row>
    <row r="2016">
      <c r="A2016" s="61">
        <v>1.519210441E9</v>
      </c>
      <c r="B2016" s="61">
        <v>0.0</v>
      </c>
      <c r="C2016" s="61">
        <v>938.0</v>
      </c>
      <c r="D2016" s="57" t="s">
        <v>374</v>
      </c>
      <c r="E2016" s="62" t="s">
        <v>372</v>
      </c>
      <c r="F2016" s="58">
        <v>0.09404385405065907</v>
      </c>
    </row>
    <row r="2017">
      <c r="A2017" s="61">
        <v>1.511831771E9</v>
      </c>
      <c r="B2017" s="61">
        <v>0.0</v>
      </c>
      <c r="C2017" s="61">
        <v>557.0</v>
      </c>
      <c r="D2017" s="57" t="s">
        <v>371</v>
      </c>
      <c r="E2017" s="62" t="s">
        <v>372</v>
      </c>
      <c r="F2017" s="58">
        <v>0.0940745849443464</v>
      </c>
    </row>
    <row r="2018">
      <c r="A2018" s="61">
        <v>1.512830236E9</v>
      </c>
      <c r="B2018" s="61">
        <v>1.0</v>
      </c>
      <c r="C2018" s="61">
        <v>2910.0</v>
      </c>
      <c r="D2018" s="57" t="s">
        <v>371</v>
      </c>
      <c r="E2018" s="62" t="s">
        <v>372</v>
      </c>
      <c r="F2018" s="58">
        <v>0.09407914115754334</v>
      </c>
    </row>
    <row r="2019">
      <c r="A2019" s="61">
        <v>1.51236518E9</v>
      </c>
      <c r="B2019" s="61">
        <v>0.0</v>
      </c>
      <c r="C2019" s="61">
        <v>3375.0</v>
      </c>
      <c r="D2019" s="57" t="s">
        <v>375</v>
      </c>
      <c r="E2019" s="62" t="s">
        <v>372</v>
      </c>
      <c r="F2019" s="58">
        <v>0.0940995388873791</v>
      </c>
    </row>
    <row r="2020">
      <c r="A2020" s="61">
        <v>1.515133701E9</v>
      </c>
      <c r="B2020" s="61">
        <v>0.0</v>
      </c>
      <c r="C2020" s="61">
        <v>247.0</v>
      </c>
      <c r="D2020" s="57" t="s">
        <v>375</v>
      </c>
      <c r="E2020" s="62" t="s">
        <v>372</v>
      </c>
      <c r="F2020" s="58">
        <v>0.09425465635006758</v>
      </c>
    </row>
    <row r="2021">
      <c r="A2021" s="61">
        <v>1.513553745E9</v>
      </c>
      <c r="B2021" s="61">
        <v>1.0</v>
      </c>
      <c r="C2021" s="61">
        <v>4089.0</v>
      </c>
      <c r="D2021" s="57" t="s">
        <v>371</v>
      </c>
      <c r="E2021" s="62" t="s">
        <v>372</v>
      </c>
      <c r="F2021" s="58">
        <v>0.09431133306931594</v>
      </c>
    </row>
    <row r="2022">
      <c r="A2022" s="61">
        <v>1.519404148E9</v>
      </c>
      <c r="B2022" s="61">
        <v>1.0</v>
      </c>
      <c r="C2022" s="61">
        <v>4330.0</v>
      </c>
      <c r="D2022" s="57" t="s">
        <v>371</v>
      </c>
      <c r="E2022" s="62" t="s">
        <v>372</v>
      </c>
      <c r="F2022" s="58">
        <v>0.09441159366085683</v>
      </c>
    </row>
    <row r="2023">
      <c r="A2023" s="61">
        <v>1.516236419E9</v>
      </c>
      <c r="B2023" s="61">
        <v>1.0</v>
      </c>
      <c r="C2023" s="61">
        <v>517.0</v>
      </c>
      <c r="D2023" s="57" t="s">
        <v>374</v>
      </c>
      <c r="E2023" s="62" t="s">
        <v>372</v>
      </c>
      <c r="F2023" s="58">
        <v>0.09446459470495727</v>
      </c>
    </row>
    <row r="2024">
      <c r="A2024" s="61">
        <v>1.515975992E9</v>
      </c>
      <c r="B2024" s="61">
        <v>0.0</v>
      </c>
      <c r="C2024" s="61">
        <v>2383.0</v>
      </c>
      <c r="D2024" s="57" t="s">
        <v>373</v>
      </c>
      <c r="E2024" s="62" t="s">
        <v>372</v>
      </c>
      <c r="F2024" s="58">
        <v>0.09446488752137516</v>
      </c>
    </row>
    <row r="2025">
      <c r="A2025" s="61">
        <v>1.518692476E9</v>
      </c>
      <c r="B2025" s="61">
        <v>1.0</v>
      </c>
      <c r="C2025" s="61">
        <v>1209.0</v>
      </c>
      <c r="D2025" s="57" t="s">
        <v>375</v>
      </c>
      <c r="E2025" s="62" t="s">
        <v>372</v>
      </c>
      <c r="F2025" s="58">
        <v>0.09451830223422353</v>
      </c>
    </row>
    <row r="2026">
      <c r="A2026" s="61">
        <v>1.516579124E9</v>
      </c>
      <c r="B2026" s="61">
        <v>1.0</v>
      </c>
      <c r="C2026" s="61">
        <v>1641.0</v>
      </c>
      <c r="D2026" s="57" t="s">
        <v>374</v>
      </c>
      <c r="E2026" s="62" t="s">
        <v>372</v>
      </c>
      <c r="F2026" s="58">
        <v>0.09454213901876796</v>
      </c>
    </row>
    <row r="2027">
      <c r="A2027" s="61">
        <v>1.518113441E9</v>
      </c>
      <c r="B2027" s="61">
        <v>0.0</v>
      </c>
      <c r="C2027" s="61">
        <v>3347.0</v>
      </c>
      <c r="D2027" s="57" t="s">
        <v>371</v>
      </c>
      <c r="E2027" s="62" t="s">
        <v>372</v>
      </c>
      <c r="F2027" s="58">
        <v>0.09459894531150581</v>
      </c>
    </row>
    <row r="2028">
      <c r="A2028" s="61">
        <v>1.513973664E9</v>
      </c>
      <c r="B2028" s="61">
        <v>1.0</v>
      </c>
      <c r="C2028" s="61">
        <v>2686.0</v>
      </c>
      <c r="D2028" s="57" t="s">
        <v>374</v>
      </c>
      <c r="E2028" s="62" t="s">
        <v>372</v>
      </c>
      <c r="F2028" s="58">
        <v>0.09460566511799007</v>
      </c>
    </row>
    <row r="2029">
      <c r="A2029" s="61">
        <v>1.512910979E9</v>
      </c>
      <c r="B2029" s="61">
        <v>1.0</v>
      </c>
      <c r="C2029" s="61">
        <v>836.0</v>
      </c>
      <c r="D2029" s="57" t="s">
        <v>371</v>
      </c>
      <c r="E2029" s="62" t="s">
        <v>372</v>
      </c>
      <c r="F2029" s="58">
        <v>0.09465901283349132</v>
      </c>
    </row>
    <row r="2030">
      <c r="A2030" s="61">
        <v>1.518605676E9</v>
      </c>
      <c r="B2030" s="61">
        <v>1.0</v>
      </c>
      <c r="C2030" s="61">
        <v>1958.0</v>
      </c>
      <c r="D2030" s="57" t="s">
        <v>374</v>
      </c>
      <c r="E2030" s="62" t="s">
        <v>372</v>
      </c>
      <c r="F2030" s="58">
        <v>0.09468643952755873</v>
      </c>
    </row>
    <row r="2031">
      <c r="A2031" s="61">
        <v>1.51409697E9</v>
      </c>
      <c r="B2031" s="61">
        <v>0.0</v>
      </c>
      <c r="C2031" s="61">
        <v>1206.0</v>
      </c>
      <c r="D2031" s="57" t="s">
        <v>374</v>
      </c>
      <c r="E2031" s="62" t="s">
        <v>372</v>
      </c>
      <c r="F2031" s="58">
        <v>0.09478895559158562</v>
      </c>
    </row>
    <row r="2032">
      <c r="A2032" s="61">
        <v>1.519461372E9</v>
      </c>
      <c r="B2032" s="61">
        <v>0.0</v>
      </c>
      <c r="C2032" s="61">
        <v>647.0</v>
      </c>
      <c r="D2032" s="57" t="s">
        <v>375</v>
      </c>
      <c r="E2032" s="62" t="s">
        <v>372</v>
      </c>
      <c r="F2032" s="58">
        <v>0.0948739454443982</v>
      </c>
    </row>
    <row r="2033">
      <c r="A2033" s="61">
        <v>1.518899462E9</v>
      </c>
      <c r="B2033" s="61">
        <v>0.0</v>
      </c>
      <c r="C2033" s="61">
        <v>527.0</v>
      </c>
      <c r="D2033" s="57" t="s">
        <v>375</v>
      </c>
      <c r="E2033" s="62" t="s">
        <v>372</v>
      </c>
      <c r="F2033" s="58">
        <v>0.09495007051055349</v>
      </c>
    </row>
    <row r="2034">
      <c r="A2034" s="61">
        <v>1.517193281E9</v>
      </c>
      <c r="B2034" s="61">
        <v>0.0</v>
      </c>
      <c r="C2034" s="61">
        <v>3144.0</v>
      </c>
      <c r="D2034" s="57" t="s">
        <v>371</v>
      </c>
      <c r="E2034" s="62" t="s">
        <v>372</v>
      </c>
      <c r="F2034" s="58">
        <v>0.09497230241023569</v>
      </c>
    </row>
    <row r="2035">
      <c r="A2035" s="61">
        <v>1.517264179E9</v>
      </c>
      <c r="B2035" s="61">
        <v>1.0</v>
      </c>
      <c r="C2035" s="61">
        <v>4643.0</v>
      </c>
      <c r="D2035" s="57" t="s">
        <v>374</v>
      </c>
      <c r="E2035" s="62" t="s">
        <v>372</v>
      </c>
      <c r="F2035" s="58">
        <v>0.09500182868127971</v>
      </c>
    </row>
    <row r="2036">
      <c r="A2036" s="61">
        <v>1.511940003E9</v>
      </c>
      <c r="B2036" s="61">
        <v>1.0</v>
      </c>
      <c r="C2036" s="61">
        <v>1075.0</v>
      </c>
      <c r="D2036" s="57" t="s">
        <v>371</v>
      </c>
      <c r="E2036" s="62" t="s">
        <v>372</v>
      </c>
      <c r="F2036" s="58">
        <v>0.09509313774255646</v>
      </c>
    </row>
    <row r="2037">
      <c r="A2037" s="61">
        <v>1.518261934E9</v>
      </c>
      <c r="B2037" s="61">
        <v>1.0</v>
      </c>
      <c r="C2037" s="61">
        <v>1226.0</v>
      </c>
      <c r="D2037" s="57" t="s">
        <v>371</v>
      </c>
      <c r="E2037" s="62" t="s">
        <v>372</v>
      </c>
      <c r="F2037" s="58">
        <v>0.09526897015434943</v>
      </c>
    </row>
    <row r="2038">
      <c r="A2038" s="61">
        <v>1.513704107E9</v>
      </c>
      <c r="B2038" s="61">
        <v>1.0</v>
      </c>
      <c r="C2038" s="61">
        <v>776.0</v>
      </c>
      <c r="D2038" s="57" t="s">
        <v>375</v>
      </c>
      <c r="E2038" s="62" t="s">
        <v>372</v>
      </c>
      <c r="F2038" s="58">
        <v>0.09539304306453378</v>
      </c>
    </row>
    <row r="2039">
      <c r="A2039" s="61">
        <v>1.51560074E9</v>
      </c>
      <c r="B2039" s="61">
        <v>0.0</v>
      </c>
      <c r="C2039" s="61">
        <v>538.0</v>
      </c>
      <c r="D2039" s="57" t="s">
        <v>374</v>
      </c>
      <c r="E2039" s="62" t="s">
        <v>372</v>
      </c>
      <c r="F2039" s="58">
        <v>0.09548310281164774</v>
      </c>
    </row>
    <row r="2040">
      <c r="A2040" s="61">
        <v>1.517418726E9</v>
      </c>
      <c r="B2040" s="61">
        <v>1.0</v>
      </c>
      <c r="C2040" s="61">
        <v>1995.0</v>
      </c>
      <c r="D2040" s="57" t="s">
        <v>371</v>
      </c>
      <c r="E2040" s="62" t="s">
        <v>372</v>
      </c>
      <c r="F2040" s="58">
        <v>0.0955273722030322</v>
      </c>
    </row>
    <row r="2041">
      <c r="A2041" s="61">
        <v>1.513810422E9</v>
      </c>
      <c r="B2041" s="61">
        <v>0.0</v>
      </c>
      <c r="C2041" s="61">
        <v>1685.0</v>
      </c>
      <c r="D2041" s="57" t="s">
        <v>371</v>
      </c>
      <c r="E2041" s="62" t="s">
        <v>372</v>
      </c>
      <c r="F2041" s="58">
        <v>0.09555229446222291</v>
      </c>
    </row>
    <row r="2042">
      <c r="A2042" s="61">
        <v>1.51307164E9</v>
      </c>
      <c r="B2042" s="61">
        <v>0.0</v>
      </c>
      <c r="C2042" s="61">
        <v>253.0</v>
      </c>
      <c r="D2042" s="57" t="s">
        <v>374</v>
      </c>
      <c r="E2042" s="62" t="s">
        <v>372</v>
      </c>
      <c r="F2042" s="58">
        <v>0.09557800827770002</v>
      </c>
    </row>
    <row r="2043">
      <c r="A2043" s="61">
        <v>1.513095526E9</v>
      </c>
      <c r="B2043" s="61">
        <v>1.0</v>
      </c>
      <c r="C2043" s="61">
        <v>2542.0</v>
      </c>
      <c r="D2043" s="57" t="s">
        <v>371</v>
      </c>
      <c r="E2043" s="62" t="s">
        <v>372</v>
      </c>
      <c r="F2043" s="58">
        <v>0.09558631456805833</v>
      </c>
    </row>
    <row r="2044">
      <c r="A2044" s="61">
        <v>1.512515699E9</v>
      </c>
      <c r="B2044" s="61">
        <v>1.0</v>
      </c>
      <c r="C2044" s="61">
        <v>3373.0</v>
      </c>
      <c r="D2044" s="57" t="s">
        <v>374</v>
      </c>
      <c r="E2044" s="62" t="s">
        <v>372</v>
      </c>
      <c r="F2044" s="58">
        <v>0.09562227766908449</v>
      </c>
    </row>
    <row r="2045">
      <c r="A2045" s="61">
        <v>1.512621261E9</v>
      </c>
      <c r="B2045" s="61">
        <v>0.0</v>
      </c>
      <c r="C2045" s="61">
        <v>2694.0</v>
      </c>
      <c r="D2045" s="57" t="s">
        <v>374</v>
      </c>
      <c r="E2045" s="62" t="s">
        <v>372</v>
      </c>
      <c r="F2045" s="58">
        <v>0.09566399365951861</v>
      </c>
    </row>
    <row r="2046">
      <c r="A2046" s="61">
        <v>1.512669929E9</v>
      </c>
      <c r="B2046" s="61">
        <v>1.0</v>
      </c>
      <c r="C2046" s="61">
        <v>1336.0</v>
      </c>
      <c r="D2046" s="57" t="s">
        <v>375</v>
      </c>
      <c r="E2046" s="62" t="s">
        <v>372</v>
      </c>
      <c r="F2046" s="58">
        <v>0.09575103087803294</v>
      </c>
    </row>
    <row r="2047">
      <c r="A2047" s="61">
        <v>1.516356086E9</v>
      </c>
      <c r="B2047" s="61">
        <v>1.0</v>
      </c>
      <c r="C2047" s="61">
        <v>133.0</v>
      </c>
      <c r="D2047" s="57" t="s">
        <v>373</v>
      </c>
      <c r="E2047" s="62" t="s">
        <v>372</v>
      </c>
      <c r="F2047" s="58">
        <v>0.0957810801050708</v>
      </c>
    </row>
    <row r="2048">
      <c r="A2048" s="61">
        <v>1.514575295E9</v>
      </c>
      <c r="B2048" s="61">
        <v>1.0</v>
      </c>
      <c r="C2048" s="61">
        <v>558.0</v>
      </c>
      <c r="D2048" s="57" t="s">
        <v>375</v>
      </c>
      <c r="E2048" s="62" t="s">
        <v>372</v>
      </c>
      <c r="F2048" s="58">
        <v>0.09581663837117227</v>
      </c>
    </row>
    <row r="2049">
      <c r="A2049" s="61">
        <v>1.511326098E9</v>
      </c>
      <c r="B2049" s="61">
        <v>1.0</v>
      </c>
      <c r="C2049" s="61">
        <v>1668.0</v>
      </c>
      <c r="D2049" s="57" t="s">
        <v>374</v>
      </c>
      <c r="E2049" s="62" t="s">
        <v>372</v>
      </c>
      <c r="F2049" s="58">
        <v>0.09583676494179083</v>
      </c>
    </row>
    <row r="2050">
      <c r="A2050" s="61">
        <v>1.513830956E9</v>
      </c>
      <c r="B2050" s="61">
        <v>1.0</v>
      </c>
      <c r="C2050" s="61">
        <v>604.0</v>
      </c>
      <c r="D2050" s="57" t="s">
        <v>371</v>
      </c>
      <c r="E2050" s="62" t="s">
        <v>372</v>
      </c>
      <c r="F2050" s="58">
        <v>0.09586671087148135</v>
      </c>
    </row>
    <row r="2051">
      <c r="A2051" s="61">
        <v>1.511572952E9</v>
      </c>
      <c r="B2051" s="61">
        <v>0.0</v>
      </c>
      <c r="C2051" s="61">
        <v>993.0</v>
      </c>
      <c r="D2051" s="57" t="s">
        <v>374</v>
      </c>
      <c r="E2051" s="62" t="s">
        <v>372</v>
      </c>
      <c r="F2051" s="58">
        <v>0.09592239570820138</v>
      </c>
    </row>
    <row r="2052">
      <c r="A2052" s="61">
        <v>1.518809401E9</v>
      </c>
      <c r="B2052" s="61">
        <v>0.0</v>
      </c>
      <c r="C2052" s="61">
        <v>511.0</v>
      </c>
      <c r="D2052" s="57" t="s">
        <v>371</v>
      </c>
      <c r="E2052" s="62" t="s">
        <v>372</v>
      </c>
      <c r="F2052" s="58">
        <v>0.09601809774554948</v>
      </c>
    </row>
    <row r="2053">
      <c r="A2053" s="61">
        <v>1.5181638E9</v>
      </c>
      <c r="B2053" s="61">
        <v>0.0</v>
      </c>
      <c r="C2053" s="61">
        <v>2584.0</v>
      </c>
      <c r="D2053" s="57" t="s">
        <v>375</v>
      </c>
      <c r="E2053" s="62" t="s">
        <v>372</v>
      </c>
      <c r="F2053" s="58">
        <v>0.09604489897781743</v>
      </c>
    </row>
    <row r="2054">
      <c r="A2054" s="61">
        <v>1.517842093E9</v>
      </c>
      <c r="B2054" s="61">
        <v>1.0</v>
      </c>
      <c r="C2054" s="61">
        <v>5400.0</v>
      </c>
      <c r="D2054" s="57" t="s">
        <v>375</v>
      </c>
      <c r="E2054" s="62" t="s">
        <v>372</v>
      </c>
      <c r="F2054" s="58">
        <v>0.09611066003405655</v>
      </c>
    </row>
    <row r="2055">
      <c r="A2055" s="61">
        <v>1.511579464E9</v>
      </c>
      <c r="B2055" s="61">
        <v>1.0</v>
      </c>
      <c r="C2055" s="61">
        <v>1154.0</v>
      </c>
      <c r="D2055" s="57" t="s">
        <v>373</v>
      </c>
      <c r="E2055" s="62" t="s">
        <v>372</v>
      </c>
      <c r="F2055" s="58">
        <v>0.09628683460179188</v>
      </c>
    </row>
    <row r="2056">
      <c r="A2056" s="61">
        <v>1.519611844E9</v>
      </c>
      <c r="B2056" s="61">
        <v>1.0</v>
      </c>
      <c r="C2056" s="61">
        <v>2901.0</v>
      </c>
      <c r="D2056" s="57" t="s">
        <v>373</v>
      </c>
      <c r="E2056" s="62" t="s">
        <v>372</v>
      </c>
      <c r="F2056" s="58">
        <v>0.09630209621470642</v>
      </c>
    </row>
    <row r="2057">
      <c r="A2057" s="61">
        <v>1.517514412E9</v>
      </c>
      <c r="B2057" s="61">
        <v>0.0</v>
      </c>
      <c r="C2057" s="61">
        <v>2560.0</v>
      </c>
      <c r="D2057" s="57" t="s">
        <v>373</v>
      </c>
      <c r="E2057" s="62" t="s">
        <v>372</v>
      </c>
      <c r="F2057" s="58">
        <v>0.09632496300043836</v>
      </c>
    </row>
    <row r="2058">
      <c r="A2058" s="61">
        <v>1.516470346E9</v>
      </c>
      <c r="B2058" s="61">
        <v>1.0</v>
      </c>
      <c r="C2058" s="61">
        <v>2277.0</v>
      </c>
      <c r="D2058" s="57" t="s">
        <v>373</v>
      </c>
      <c r="E2058" s="62" t="s">
        <v>372</v>
      </c>
      <c r="F2058" s="58">
        <v>0.09632529528124045</v>
      </c>
    </row>
    <row r="2059">
      <c r="A2059" s="61">
        <v>1.517205011E9</v>
      </c>
      <c r="B2059" s="61">
        <v>0.0</v>
      </c>
      <c r="C2059" s="61">
        <v>2294.0</v>
      </c>
      <c r="D2059" s="57" t="s">
        <v>374</v>
      </c>
      <c r="E2059" s="62" t="s">
        <v>372</v>
      </c>
      <c r="F2059" s="58">
        <v>0.09643859729515347</v>
      </c>
    </row>
    <row r="2060">
      <c r="A2060" s="61">
        <v>1.511506169E9</v>
      </c>
      <c r="B2060" s="61">
        <v>1.0</v>
      </c>
      <c r="C2060" s="61">
        <v>30.0</v>
      </c>
      <c r="D2060" s="57" t="s">
        <v>375</v>
      </c>
      <c r="E2060" s="62" t="s">
        <v>372</v>
      </c>
      <c r="F2060" s="58">
        <v>0.09653550414429535</v>
      </c>
    </row>
    <row r="2061">
      <c r="A2061" s="61">
        <v>1.51861797E9</v>
      </c>
      <c r="B2061" s="61">
        <v>0.0</v>
      </c>
      <c r="C2061" s="61">
        <v>1956.0</v>
      </c>
      <c r="D2061" s="57" t="s">
        <v>374</v>
      </c>
      <c r="E2061" s="62" t="s">
        <v>372</v>
      </c>
      <c r="F2061" s="58">
        <v>0.09653938907654558</v>
      </c>
    </row>
    <row r="2062">
      <c r="A2062" s="61">
        <v>1.515971981E9</v>
      </c>
      <c r="B2062" s="61">
        <v>0.0</v>
      </c>
      <c r="C2062" s="61">
        <v>1156.0</v>
      </c>
      <c r="D2062" s="57" t="s">
        <v>374</v>
      </c>
      <c r="E2062" s="62" t="s">
        <v>372</v>
      </c>
      <c r="F2062" s="58">
        <v>0.09660174396455978</v>
      </c>
    </row>
    <row r="2063">
      <c r="A2063" s="61">
        <v>1.519938801E9</v>
      </c>
      <c r="B2063" s="61">
        <v>0.0</v>
      </c>
      <c r="C2063" s="61">
        <v>462.0</v>
      </c>
      <c r="D2063" s="57" t="s">
        <v>375</v>
      </c>
      <c r="E2063" s="62" t="s">
        <v>372</v>
      </c>
      <c r="F2063" s="58">
        <v>0.09675625678487199</v>
      </c>
    </row>
    <row r="2064">
      <c r="A2064" s="61">
        <v>1.519015349E9</v>
      </c>
      <c r="B2064" s="61">
        <v>1.0</v>
      </c>
      <c r="C2064" s="61">
        <v>2826.0</v>
      </c>
      <c r="D2064" s="57" t="s">
        <v>371</v>
      </c>
      <c r="E2064" s="62" t="s">
        <v>372</v>
      </c>
      <c r="F2064" s="58">
        <v>0.09679473236548186</v>
      </c>
    </row>
    <row r="2065">
      <c r="A2065" s="61">
        <v>1.516839405E9</v>
      </c>
      <c r="B2065" s="61">
        <v>1.0</v>
      </c>
      <c r="C2065" s="61">
        <v>1229.0</v>
      </c>
      <c r="D2065" s="57" t="s">
        <v>371</v>
      </c>
      <c r="E2065" s="62" t="s">
        <v>372</v>
      </c>
      <c r="F2065" s="58">
        <v>0.09687283175562922</v>
      </c>
    </row>
    <row r="2066">
      <c r="A2066" s="61">
        <v>1.519364823E9</v>
      </c>
      <c r="B2066" s="61">
        <v>1.0</v>
      </c>
      <c r="C2066" s="61">
        <v>4011.0</v>
      </c>
      <c r="D2066" s="57" t="s">
        <v>374</v>
      </c>
      <c r="E2066" s="62" t="s">
        <v>372</v>
      </c>
      <c r="F2066" s="58">
        <v>0.09695102061512628</v>
      </c>
    </row>
    <row r="2067">
      <c r="A2067" s="61">
        <v>1.513550176E9</v>
      </c>
      <c r="B2067" s="61">
        <v>1.0</v>
      </c>
      <c r="C2067" s="61">
        <v>3051.0</v>
      </c>
      <c r="D2067" s="57" t="s">
        <v>371</v>
      </c>
      <c r="E2067" s="62" t="s">
        <v>372</v>
      </c>
      <c r="F2067" s="58">
        <v>0.09702808481076908</v>
      </c>
    </row>
    <row r="2068">
      <c r="A2068" s="61">
        <v>1.513248692E9</v>
      </c>
      <c r="B2068" s="61">
        <v>0.0</v>
      </c>
      <c r="C2068" s="61">
        <v>932.0</v>
      </c>
      <c r="D2068" s="57" t="s">
        <v>373</v>
      </c>
      <c r="E2068" s="62" t="s">
        <v>372</v>
      </c>
      <c r="F2068" s="58">
        <v>0.09710627367026614</v>
      </c>
    </row>
    <row r="2069">
      <c r="A2069" s="61">
        <v>1.515118117E9</v>
      </c>
      <c r="B2069" s="61">
        <v>1.0</v>
      </c>
      <c r="C2069" s="61">
        <v>2028.0</v>
      </c>
      <c r="D2069" s="57" t="s">
        <v>371</v>
      </c>
      <c r="E2069" s="62" t="s">
        <v>372</v>
      </c>
      <c r="F2069" s="58">
        <v>0.09718547940314426</v>
      </c>
    </row>
    <row r="2070">
      <c r="A2070" s="61">
        <v>1.512468511E9</v>
      </c>
      <c r="B2070" s="61">
        <v>0.0</v>
      </c>
      <c r="C2070" s="61">
        <v>274.0</v>
      </c>
      <c r="D2070" s="57" t="s">
        <v>374</v>
      </c>
      <c r="E2070" s="62" t="s">
        <v>372</v>
      </c>
      <c r="F2070" s="58">
        <v>0.09730257606206294</v>
      </c>
    </row>
    <row r="2071">
      <c r="A2071" s="61">
        <v>1.517030221E9</v>
      </c>
      <c r="B2071" s="61">
        <v>0.0</v>
      </c>
      <c r="C2071" s="61">
        <v>1416.0</v>
      </c>
      <c r="D2071" s="57" t="s">
        <v>374</v>
      </c>
      <c r="E2071" s="62" t="s">
        <v>372</v>
      </c>
      <c r="F2071" s="58">
        <v>0.09732187870385167</v>
      </c>
    </row>
    <row r="2072">
      <c r="A2072" s="61">
        <v>1.519871546E9</v>
      </c>
      <c r="B2072" s="61">
        <v>1.0</v>
      </c>
      <c r="C2072" s="61">
        <v>4213.0</v>
      </c>
      <c r="D2072" s="57" t="s">
        <v>374</v>
      </c>
      <c r="E2072" s="62" t="s">
        <v>372</v>
      </c>
      <c r="F2072" s="58">
        <v>0.09738668487485036</v>
      </c>
    </row>
    <row r="2073">
      <c r="A2073" s="61">
        <v>1.515428232E9</v>
      </c>
      <c r="B2073" s="61">
        <v>0.0</v>
      </c>
      <c r="C2073" s="61">
        <v>1464.0</v>
      </c>
      <c r="D2073" s="57" t="s">
        <v>371</v>
      </c>
      <c r="E2073" s="62" t="s">
        <v>372</v>
      </c>
      <c r="F2073" s="58">
        <v>0.09739853611046123</v>
      </c>
    </row>
    <row r="2074">
      <c r="A2074" s="61">
        <v>1.511847518E9</v>
      </c>
      <c r="B2074" s="61">
        <v>1.0</v>
      </c>
      <c r="C2074" s="61">
        <v>2590.0</v>
      </c>
      <c r="D2074" s="57" t="s">
        <v>375</v>
      </c>
      <c r="E2074" s="62" t="s">
        <v>372</v>
      </c>
      <c r="F2074" s="58">
        <v>0.0974122218287441</v>
      </c>
    </row>
    <row r="2075">
      <c r="A2075" s="61">
        <v>1.512491716E9</v>
      </c>
      <c r="B2075" s="61">
        <v>1.0</v>
      </c>
      <c r="C2075" s="61">
        <v>1041.0</v>
      </c>
      <c r="D2075" s="57" t="s">
        <v>374</v>
      </c>
      <c r="E2075" s="62" t="s">
        <v>372</v>
      </c>
      <c r="F2075" s="58">
        <v>0.097425819041555</v>
      </c>
    </row>
    <row r="2076">
      <c r="A2076" s="61">
        <v>1.515989738E9</v>
      </c>
      <c r="B2076" s="61">
        <v>1.0</v>
      </c>
      <c r="C2076" s="61">
        <v>2067.0</v>
      </c>
      <c r="D2076" s="57" t="s">
        <v>371</v>
      </c>
      <c r="E2076" s="62" t="s">
        <v>372</v>
      </c>
      <c r="F2076" s="58">
        <v>0.09743001734305667</v>
      </c>
    </row>
    <row r="2077">
      <c r="A2077" s="61">
        <v>1.515408053E9</v>
      </c>
      <c r="B2077" s="61">
        <v>1.0</v>
      </c>
      <c r="C2077" s="61">
        <v>230.0</v>
      </c>
      <c r="D2077" s="57" t="s">
        <v>371</v>
      </c>
      <c r="E2077" s="62" t="s">
        <v>372</v>
      </c>
      <c r="F2077" s="58">
        <v>0.0974645867100914</v>
      </c>
    </row>
    <row r="2078">
      <c r="A2078" s="61">
        <v>1.519138024E9</v>
      </c>
      <c r="B2078" s="61">
        <v>1.0</v>
      </c>
      <c r="C2078" s="61">
        <v>380.0</v>
      </c>
      <c r="D2078" s="57" t="s">
        <v>374</v>
      </c>
      <c r="E2078" s="62" t="s">
        <v>372</v>
      </c>
      <c r="F2078" s="58">
        <v>0.09748659501382628</v>
      </c>
    </row>
    <row r="2079">
      <c r="A2079" s="61">
        <v>1.516756668E9</v>
      </c>
      <c r="B2079" s="61">
        <v>1.0</v>
      </c>
      <c r="C2079" s="61">
        <v>49.0</v>
      </c>
      <c r="D2079" s="57" t="s">
        <v>375</v>
      </c>
      <c r="E2079" s="62" t="s">
        <v>372</v>
      </c>
      <c r="F2079" s="58">
        <v>0.09749311318000053</v>
      </c>
    </row>
    <row r="2080">
      <c r="A2080" s="61">
        <v>1.512341564E9</v>
      </c>
      <c r="B2080" s="61">
        <v>1.0</v>
      </c>
      <c r="C2080" s="61">
        <v>1095.0</v>
      </c>
      <c r="D2080" s="57" t="s">
        <v>374</v>
      </c>
      <c r="E2080" s="62" t="s">
        <v>372</v>
      </c>
      <c r="F2080" s="58">
        <v>0.09755038797473603</v>
      </c>
    </row>
    <row r="2081">
      <c r="A2081" s="61">
        <v>1.519833816E9</v>
      </c>
      <c r="B2081" s="61">
        <v>1.0</v>
      </c>
      <c r="C2081" s="61">
        <v>954.0</v>
      </c>
      <c r="D2081" s="57" t="s">
        <v>371</v>
      </c>
      <c r="E2081" s="62" t="s">
        <v>372</v>
      </c>
      <c r="F2081" s="58">
        <v>0.09758752530565606</v>
      </c>
    </row>
    <row r="2082">
      <c r="A2082" s="61">
        <v>1.511809672E9</v>
      </c>
      <c r="B2082" s="61">
        <v>0.0</v>
      </c>
      <c r="C2082" s="61">
        <v>1269.0</v>
      </c>
      <c r="D2082" s="57" t="s">
        <v>374</v>
      </c>
      <c r="E2082" s="62" t="s">
        <v>372</v>
      </c>
      <c r="F2082" s="58">
        <v>0.09762890577008687</v>
      </c>
    </row>
    <row r="2083">
      <c r="A2083" s="61">
        <v>1.517540976E9</v>
      </c>
      <c r="B2083" s="61">
        <v>1.0</v>
      </c>
      <c r="C2083" s="61">
        <v>65.0</v>
      </c>
      <c r="D2083" s="57" t="s">
        <v>371</v>
      </c>
      <c r="E2083" s="62" t="s">
        <v>372</v>
      </c>
      <c r="F2083" s="58">
        <v>0.09764591951385004</v>
      </c>
    </row>
    <row r="2084">
      <c r="A2084" s="61">
        <v>1.514600058E9</v>
      </c>
      <c r="B2084" s="61">
        <v>1.0</v>
      </c>
      <c r="C2084" s="61">
        <v>2943.0</v>
      </c>
      <c r="D2084" s="57" t="s">
        <v>375</v>
      </c>
      <c r="E2084" s="62" t="s">
        <v>372</v>
      </c>
      <c r="F2084" s="58">
        <v>0.09770395716449154</v>
      </c>
    </row>
    <row r="2085">
      <c r="A2085" s="61">
        <v>1.513653246E9</v>
      </c>
      <c r="B2085" s="61">
        <v>1.0</v>
      </c>
      <c r="C2085" s="61">
        <v>2707.0</v>
      </c>
      <c r="D2085" s="57" t="s">
        <v>371</v>
      </c>
      <c r="E2085" s="62" t="s">
        <v>372</v>
      </c>
      <c r="F2085" s="58">
        <v>0.09778933246438759</v>
      </c>
    </row>
    <row r="2086">
      <c r="A2086" s="61">
        <v>1.518711651E9</v>
      </c>
      <c r="B2086" s="61">
        <v>0.0</v>
      </c>
      <c r="C2086" s="61">
        <v>1035.0</v>
      </c>
      <c r="D2086" s="57" t="s">
        <v>375</v>
      </c>
      <c r="E2086" s="62" t="s">
        <v>372</v>
      </c>
      <c r="F2086" s="58">
        <v>0.0978566018761452</v>
      </c>
    </row>
    <row r="2087">
      <c r="A2087" s="61">
        <v>1.517375323E9</v>
      </c>
      <c r="B2087" s="61">
        <v>1.0</v>
      </c>
      <c r="C2087" s="61">
        <v>718.0</v>
      </c>
      <c r="D2087" s="57" t="s">
        <v>373</v>
      </c>
      <c r="E2087" s="62" t="s">
        <v>372</v>
      </c>
      <c r="F2087" s="58">
        <v>0.09791590205216694</v>
      </c>
    </row>
    <row r="2088">
      <c r="A2088" s="61">
        <v>1.519632946E9</v>
      </c>
      <c r="B2088" s="61">
        <v>1.0</v>
      </c>
      <c r="C2088" s="61">
        <v>2063.0</v>
      </c>
      <c r="D2088" s="57" t="s">
        <v>373</v>
      </c>
      <c r="E2088" s="62" t="s">
        <v>372</v>
      </c>
      <c r="F2088" s="58">
        <v>0.09805669481653279</v>
      </c>
    </row>
    <row r="2089">
      <c r="A2089" s="61">
        <v>1.512894184E9</v>
      </c>
      <c r="B2089" s="61">
        <v>1.0</v>
      </c>
      <c r="C2089" s="61">
        <v>623.0</v>
      </c>
      <c r="D2089" s="57" t="s">
        <v>374</v>
      </c>
      <c r="E2089" s="62" t="s">
        <v>372</v>
      </c>
      <c r="F2089" s="58">
        <v>0.09808445897874807</v>
      </c>
    </row>
    <row r="2090">
      <c r="A2090" s="61">
        <v>1.51858267E9</v>
      </c>
      <c r="B2090" s="61">
        <v>0.0</v>
      </c>
      <c r="C2090" s="61">
        <v>118.0</v>
      </c>
      <c r="D2090" s="57" t="s">
        <v>371</v>
      </c>
      <c r="E2090" s="62" t="s">
        <v>372</v>
      </c>
      <c r="F2090" s="58">
        <v>0.09810891737507477</v>
      </c>
    </row>
    <row r="2091">
      <c r="A2091" s="61">
        <v>1.513274879E9</v>
      </c>
      <c r="B2091" s="61">
        <v>1.0</v>
      </c>
      <c r="C2091" s="61">
        <v>1398.0</v>
      </c>
      <c r="D2091" s="57" t="s">
        <v>374</v>
      </c>
      <c r="E2091" s="62" t="s">
        <v>372</v>
      </c>
      <c r="F2091" s="58">
        <v>0.0981134735882716</v>
      </c>
    </row>
    <row r="2092">
      <c r="A2092" s="61">
        <v>1.518965281E9</v>
      </c>
      <c r="B2092" s="61">
        <v>0.0</v>
      </c>
      <c r="C2092" s="61">
        <v>1529.0</v>
      </c>
      <c r="D2092" s="57" t="s">
        <v>371</v>
      </c>
      <c r="E2092" s="62" t="s">
        <v>372</v>
      </c>
      <c r="F2092" s="58">
        <v>0.09811618288230628</v>
      </c>
    </row>
    <row r="2093">
      <c r="A2093" s="61">
        <v>1.512644921E9</v>
      </c>
      <c r="B2093" s="61">
        <v>0.0</v>
      </c>
      <c r="C2093" s="61">
        <v>230.0</v>
      </c>
      <c r="D2093" s="57" t="s">
        <v>371</v>
      </c>
      <c r="E2093" s="62" t="s">
        <v>372</v>
      </c>
      <c r="F2093" s="58">
        <v>0.0981758084484039</v>
      </c>
    </row>
    <row r="2094">
      <c r="A2094" s="61">
        <v>1.51307624E9</v>
      </c>
      <c r="B2094" s="61">
        <v>0.0</v>
      </c>
      <c r="C2094" s="61">
        <v>2561.0</v>
      </c>
      <c r="D2094" s="57" t="s">
        <v>371</v>
      </c>
      <c r="E2094" s="62" t="s">
        <v>372</v>
      </c>
      <c r="F2094" s="58">
        <v>0.09819091708622052</v>
      </c>
    </row>
    <row r="2095">
      <c r="A2095" s="61">
        <v>1.516048656E9</v>
      </c>
      <c r="B2095" s="61">
        <v>1.0</v>
      </c>
      <c r="C2095" s="61">
        <v>2278.0</v>
      </c>
      <c r="D2095" s="57" t="s">
        <v>371</v>
      </c>
      <c r="E2095" s="62" t="s">
        <v>372</v>
      </c>
      <c r="F2095" s="58">
        <v>0.09833583789272549</v>
      </c>
    </row>
    <row r="2096">
      <c r="A2096" s="61">
        <v>1.513668241E9</v>
      </c>
      <c r="B2096" s="61">
        <v>0.0</v>
      </c>
      <c r="C2096" s="61">
        <v>3305.0</v>
      </c>
      <c r="D2096" s="57" t="s">
        <v>371</v>
      </c>
      <c r="E2096" s="62" t="s">
        <v>372</v>
      </c>
      <c r="F2096" s="58">
        <v>0.0983481167830288</v>
      </c>
    </row>
    <row r="2097">
      <c r="A2097" s="61">
        <v>1.516944564E9</v>
      </c>
      <c r="B2097" s="61">
        <v>1.0</v>
      </c>
      <c r="C2097" s="61">
        <v>2085.0</v>
      </c>
      <c r="D2097" s="57" t="s">
        <v>371</v>
      </c>
      <c r="E2097" s="62" t="s">
        <v>372</v>
      </c>
      <c r="F2097" s="58">
        <v>0.09844277201857321</v>
      </c>
    </row>
    <row r="2098">
      <c r="A2098" s="61">
        <v>1.516902264E9</v>
      </c>
      <c r="B2098" s="61">
        <v>1.0</v>
      </c>
      <c r="C2098" s="61">
        <v>1062.0</v>
      </c>
      <c r="D2098" s="57" t="s">
        <v>374</v>
      </c>
      <c r="E2098" s="62" t="s">
        <v>372</v>
      </c>
      <c r="F2098" s="58">
        <v>0.09845173322286316</v>
      </c>
    </row>
    <row r="2099">
      <c r="A2099" s="61">
        <v>1.519840047E9</v>
      </c>
      <c r="B2099" s="61">
        <v>1.0</v>
      </c>
      <c r="C2099" s="61">
        <v>3249.0</v>
      </c>
      <c r="D2099" s="57" t="s">
        <v>375</v>
      </c>
      <c r="E2099" s="62" t="s">
        <v>372</v>
      </c>
      <c r="F2099" s="58">
        <v>0.09847131338964354</v>
      </c>
    </row>
    <row r="2100">
      <c r="A2100" s="61">
        <v>1.515290772E9</v>
      </c>
      <c r="B2100" s="61">
        <v>0.0</v>
      </c>
      <c r="C2100" s="61">
        <v>162.0</v>
      </c>
      <c r="D2100" s="57" t="s">
        <v>374</v>
      </c>
      <c r="E2100" s="62" t="s">
        <v>372</v>
      </c>
      <c r="F2100" s="58">
        <v>0.0984785608001264</v>
      </c>
    </row>
    <row r="2101">
      <c r="A2101" s="61">
        <v>1.515553089E9</v>
      </c>
      <c r="B2101" s="61">
        <v>1.0</v>
      </c>
      <c r="C2101" s="61">
        <v>2323.0</v>
      </c>
      <c r="D2101" s="57" t="s">
        <v>375</v>
      </c>
      <c r="E2101" s="62" t="s">
        <v>372</v>
      </c>
      <c r="F2101" s="58">
        <v>0.0985188970847285</v>
      </c>
    </row>
    <row r="2102">
      <c r="A2102" s="61">
        <v>1.512740763E9</v>
      </c>
      <c r="B2102" s="61">
        <v>1.0</v>
      </c>
      <c r="C2102" s="61">
        <v>2398.0</v>
      </c>
      <c r="D2102" s="57" t="s">
        <v>371</v>
      </c>
      <c r="E2102" s="62" t="s">
        <v>372</v>
      </c>
      <c r="F2102" s="58">
        <v>0.09854457921636361</v>
      </c>
    </row>
    <row r="2103">
      <c r="A2103" s="61">
        <v>1.513040931E9</v>
      </c>
      <c r="B2103" s="61">
        <v>0.0</v>
      </c>
      <c r="C2103" s="61">
        <v>2888.0</v>
      </c>
      <c r="D2103" s="57" t="s">
        <v>373</v>
      </c>
      <c r="E2103" s="62" t="s">
        <v>372</v>
      </c>
      <c r="F2103" s="58">
        <v>0.09858314871873142</v>
      </c>
    </row>
    <row r="2104">
      <c r="A2104" s="61">
        <v>1.518338558E9</v>
      </c>
      <c r="B2104" s="61">
        <v>1.0</v>
      </c>
      <c r="C2104" s="61">
        <v>161.0</v>
      </c>
      <c r="D2104" s="57" t="s">
        <v>374</v>
      </c>
      <c r="E2104" s="62" t="s">
        <v>372</v>
      </c>
      <c r="F2104" s="58">
        <v>0.0986265664447834</v>
      </c>
    </row>
    <row r="2105">
      <c r="A2105" s="61">
        <v>1.519276109E9</v>
      </c>
      <c r="B2105" s="61">
        <v>1.0</v>
      </c>
      <c r="C2105" s="61">
        <v>304.0</v>
      </c>
      <c r="D2105" s="57" t="s">
        <v>371</v>
      </c>
      <c r="E2105" s="62" t="s">
        <v>372</v>
      </c>
      <c r="F2105" s="58">
        <v>0.09870100764555434</v>
      </c>
    </row>
    <row r="2106">
      <c r="A2106" s="61">
        <v>1.517544599E9</v>
      </c>
      <c r="B2106" s="61">
        <v>1.0</v>
      </c>
      <c r="C2106" s="61">
        <v>1112.0</v>
      </c>
      <c r="D2106" s="57" t="s">
        <v>371</v>
      </c>
      <c r="E2106" s="62" t="s">
        <v>372</v>
      </c>
      <c r="F2106" s="58">
        <v>0.09872585672497114</v>
      </c>
    </row>
    <row r="2107">
      <c r="A2107" s="61">
        <v>1.517850709E9</v>
      </c>
      <c r="B2107" s="61">
        <v>1.0</v>
      </c>
      <c r="C2107" s="61">
        <v>366.0</v>
      </c>
      <c r="D2107" s="57" t="s">
        <v>371</v>
      </c>
      <c r="E2107" s="62" t="s">
        <v>372</v>
      </c>
      <c r="F2107" s="58">
        <v>0.09873382969563549</v>
      </c>
    </row>
    <row r="2108">
      <c r="A2108" s="61">
        <v>1.514695004E9</v>
      </c>
      <c r="B2108" s="61">
        <v>1.0</v>
      </c>
      <c r="C2108" s="61">
        <v>3670.0</v>
      </c>
      <c r="D2108" s="57" t="s">
        <v>374</v>
      </c>
      <c r="E2108" s="62" t="s">
        <v>372</v>
      </c>
      <c r="F2108" s="58">
        <v>0.098853652357208</v>
      </c>
    </row>
    <row r="2109">
      <c r="A2109" s="61">
        <v>1.519285132E9</v>
      </c>
      <c r="B2109" s="61">
        <v>0.0</v>
      </c>
      <c r="C2109" s="61">
        <v>1234.0</v>
      </c>
      <c r="D2109" s="57" t="s">
        <v>374</v>
      </c>
      <c r="E2109" s="62" t="s">
        <v>372</v>
      </c>
      <c r="F2109" s="58">
        <v>0.0988983995974011</v>
      </c>
    </row>
    <row r="2110">
      <c r="A2110" s="61">
        <v>1.515679732E9</v>
      </c>
      <c r="B2110" s="61">
        <v>0.0</v>
      </c>
      <c r="C2110" s="61">
        <v>1371.0</v>
      </c>
      <c r="D2110" s="57" t="s">
        <v>371</v>
      </c>
      <c r="E2110" s="62" t="s">
        <v>372</v>
      </c>
      <c r="F2110" s="58">
        <v>0.09891421015868929</v>
      </c>
    </row>
    <row r="2111">
      <c r="A2111" s="61">
        <v>1.513726459E9</v>
      </c>
      <c r="B2111" s="61">
        <v>1.0</v>
      </c>
      <c r="C2111" s="61">
        <v>3528.0</v>
      </c>
      <c r="D2111" s="57" t="s">
        <v>374</v>
      </c>
      <c r="E2111" s="62" t="s">
        <v>372</v>
      </c>
      <c r="F2111" s="58">
        <v>0.09897080104067635</v>
      </c>
    </row>
    <row r="2112">
      <c r="A2112" s="61">
        <v>1.514633478E9</v>
      </c>
      <c r="B2112" s="61">
        <v>1.0</v>
      </c>
      <c r="C2112" s="61">
        <v>1426.0</v>
      </c>
      <c r="D2112" s="57" t="s">
        <v>371</v>
      </c>
      <c r="E2112" s="62" t="s">
        <v>372</v>
      </c>
      <c r="F2112" s="58">
        <v>0.0991782097430366</v>
      </c>
    </row>
    <row r="2113">
      <c r="A2113" s="61">
        <v>1.513887238E9</v>
      </c>
      <c r="B2113" s="61">
        <v>1.0</v>
      </c>
      <c r="C2113" s="61">
        <v>2029.0</v>
      </c>
      <c r="D2113" s="57" t="s">
        <v>374</v>
      </c>
      <c r="E2113" s="62" t="s">
        <v>372</v>
      </c>
      <c r="F2113" s="58">
        <v>0.09918123123031908</v>
      </c>
    </row>
    <row r="2114">
      <c r="A2114" s="61">
        <v>1.511255127E9</v>
      </c>
      <c r="B2114" s="61">
        <v>1.0</v>
      </c>
      <c r="C2114" s="61">
        <v>2446.0</v>
      </c>
      <c r="D2114" s="57" t="s">
        <v>374</v>
      </c>
      <c r="E2114" s="62" t="s">
        <v>372</v>
      </c>
      <c r="F2114" s="58">
        <v>0.09918907092655238</v>
      </c>
    </row>
    <row r="2115">
      <c r="A2115" s="61">
        <v>1.515197326E9</v>
      </c>
      <c r="B2115" s="61">
        <v>1.0</v>
      </c>
      <c r="C2115" s="61">
        <v>1231.0</v>
      </c>
      <c r="D2115" s="57" t="s">
        <v>374</v>
      </c>
      <c r="E2115" s="62" t="s">
        <v>372</v>
      </c>
      <c r="F2115" s="58">
        <v>0.09919013493314854</v>
      </c>
    </row>
    <row r="2116">
      <c r="A2116" s="61">
        <v>1.519093914E9</v>
      </c>
      <c r="B2116" s="61">
        <v>1.0</v>
      </c>
      <c r="C2116" s="61">
        <v>878.0</v>
      </c>
      <c r="D2116" s="57" t="s">
        <v>371</v>
      </c>
      <c r="E2116" s="62" t="s">
        <v>372</v>
      </c>
      <c r="F2116" s="58">
        <v>0.09919334564106519</v>
      </c>
    </row>
    <row r="2117">
      <c r="A2117" s="61">
        <v>1.513351812E9</v>
      </c>
      <c r="B2117" s="61">
        <v>0.0</v>
      </c>
      <c r="C2117" s="61">
        <v>728.0</v>
      </c>
      <c r="D2117" s="57" t="s">
        <v>371</v>
      </c>
      <c r="E2117" s="62" t="s">
        <v>372</v>
      </c>
      <c r="F2117" s="58">
        <v>0.0992485253687646</v>
      </c>
    </row>
    <row r="2118">
      <c r="A2118" s="61">
        <v>1.512304926E9</v>
      </c>
      <c r="B2118" s="61">
        <v>1.0</v>
      </c>
      <c r="C2118" s="61">
        <v>731.0</v>
      </c>
      <c r="D2118" s="57" t="s">
        <v>375</v>
      </c>
      <c r="E2118" s="62" t="s">
        <v>372</v>
      </c>
      <c r="F2118" s="58">
        <v>0.09926221108704758</v>
      </c>
    </row>
    <row r="2119">
      <c r="A2119" s="61">
        <v>1.51850024E9</v>
      </c>
      <c r="B2119" s="61">
        <v>0.0</v>
      </c>
      <c r="C2119" s="61">
        <v>1455.0</v>
      </c>
      <c r="D2119" s="57" t="s">
        <v>374</v>
      </c>
      <c r="E2119" s="62" t="s">
        <v>372</v>
      </c>
      <c r="F2119" s="58">
        <v>0.09926899348406326</v>
      </c>
    </row>
    <row r="2120">
      <c r="A2120" s="61">
        <v>1.514430021E9</v>
      </c>
      <c r="B2120" s="61">
        <v>0.0</v>
      </c>
      <c r="C2120" s="61">
        <v>3959.0</v>
      </c>
      <c r="D2120" s="57" t="s">
        <v>373</v>
      </c>
      <c r="E2120" s="62" t="s">
        <v>372</v>
      </c>
      <c r="F2120" s="58">
        <v>0.09927236215330904</v>
      </c>
    </row>
    <row r="2121">
      <c r="A2121" s="61">
        <v>1.513605062E9</v>
      </c>
      <c r="B2121" s="61">
        <v>0.0</v>
      </c>
      <c r="C2121" s="61">
        <v>2199.0</v>
      </c>
      <c r="D2121" s="57" t="s">
        <v>371</v>
      </c>
      <c r="E2121" s="62" t="s">
        <v>372</v>
      </c>
      <c r="F2121" s="58">
        <v>0.09929977394621536</v>
      </c>
    </row>
    <row r="2122">
      <c r="A2122" s="61">
        <v>1.518359319E9</v>
      </c>
      <c r="B2122" s="61">
        <v>1.0</v>
      </c>
      <c r="C2122" s="61">
        <v>2348.0</v>
      </c>
      <c r="D2122" s="57" t="s">
        <v>373</v>
      </c>
      <c r="E2122" s="62" t="s">
        <v>372</v>
      </c>
      <c r="F2122" s="58">
        <v>0.09935731448388208</v>
      </c>
    </row>
    <row r="2123">
      <c r="A2123" s="61">
        <v>1.515574889E9</v>
      </c>
      <c r="B2123" s="61">
        <v>1.0</v>
      </c>
      <c r="C2123" s="61">
        <v>829.0</v>
      </c>
      <c r="D2123" s="57" t="s">
        <v>374</v>
      </c>
      <c r="E2123" s="62" t="s">
        <v>372</v>
      </c>
      <c r="F2123" s="58">
        <v>0.09942997485342409</v>
      </c>
    </row>
    <row r="2124">
      <c r="A2124" s="61">
        <v>1.516415926E9</v>
      </c>
      <c r="B2124" s="61">
        <v>1.0</v>
      </c>
      <c r="C2124" s="61">
        <v>2381.0</v>
      </c>
      <c r="D2124" s="57" t="s">
        <v>374</v>
      </c>
      <c r="E2124" s="62" t="s">
        <v>372</v>
      </c>
      <c r="F2124" s="58">
        <v>0.09947400526898431</v>
      </c>
    </row>
    <row r="2125">
      <c r="A2125" s="61">
        <v>1.514478587E9</v>
      </c>
      <c r="B2125" s="61">
        <v>1.0</v>
      </c>
      <c r="C2125" s="61">
        <v>2687.0</v>
      </c>
      <c r="D2125" s="57" t="s">
        <v>375</v>
      </c>
      <c r="E2125" s="62" t="s">
        <v>372</v>
      </c>
      <c r="F2125" s="58">
        <v>0.09949058136877842</v>
      </c>
    </row>
    <row r="2126">
      <c r="A2126" s="61">
        <v>1.512797584E9</v>
      </c>
      <c r="B2126" s="61">
        <v>1.0</v>
      </c>
      <c r="C2126" s="61">
        <v>671.0</v>
      </c>
      <c r="D2126" s="57" t="s">
        <v>374</v>
      </c>
      <c r="E2126" s="62" t="s">
        <v>372</v>
      </c>
      <c r="F2126" s="58">
        <v>0.09950413180986073</v>
      </c>
    </row>
    <row r="2127">
      <c r="A2127" s="61">
        <v>1.513776008E9</v>
      </c>
      <c r="B2127" s="61">
        <v>1.0</v>
      </c>
      <c r="C2127" s="61">
        <v>1583.0</v>
      </c>
      <c r="D2127" s="57" t="s">
        <v>371</v>
      </c>
      <c r="E2127" s="62" t="s">
        <v>372</v>
      </c>
      <c r="F2127" s="58">
        <v>0.09964319389703913</v>
      </c>
    </row>
    <row r="2128">
      <c r="A2128" s="61">
        <v>1.514418454E9</v>
      </c>
      <c r="B2128" s="61">
        <v>1.0</v>
      </c>
      <c r="C2128" s="61">
        <v>2672.0</v>
      </c>
      <c r="D2128" s="57" t="s">
        <v>371</v>
      </c>
      <c r="E2128" s="62" t="s">
        <v>372</v>
      </c>
      <c r="F2128" s="58">
        <v>0.09965135104792755</v>
      </c>
    </row>
    <row r="2129">
      <c r="A2129" s="61">
        <v>1.516921027E9</v>
      </c>
      <c r="B2129" s="61">
        <v>1.0</v>
      </c>
      <c r="C2129" s="61">
        <v>1205.0</v>
      </c>
      <c r="D2129" s="57" t="s">
        <v>374</v>
      </c>
      <c r="E2129" s="62" t="s">
        <v>372</v>
      </c>
      <c r="F2129" s="58">
        <v>0.09968753807211583</v>
      </c>
    </row>
    <row r="2130">
      <c r="A2130" s="61">
        <v>1.513676639E9</v>
      </c>
      <c r="B2130" s="61">
        <v>1.0</v>
      </c>
      <c r="C2130" s="61">
        <v>1328.0</v>
      </c>
      <c r="D2130" s="57" t="s">
        <v>371</v>
      </c>
      <c r="E2130" s="62" t="s">
        <v>372</v>
      </c>
      <c r="F2130" s="58">
        <v>0.09970442754116138</v>
      </c>
    </row>
    <row r="2131">
      <c r="A2131" s="61">
        <v>1.519892648E9</v>
      </c>
      <c r="B2131" s="61">
        <v>1.0</v>
      </c>
      <c r="C2131" s="61">
        <v>1552.0</v>
      </c>
      <c r="D2131" s="57" t="s">
        <v>375</v>
      </c>
      <c r="E2131" s="62" t="s">
        <v>372</v>
      </c>
      <c r="F2131" s="58">
        <v>0.09985143129346319</v>
      </c>
    </row>
    <row r="2132">
      <c r="A2132" s="61">
        <v>1.516533394E9</v>
      </c>
      <c r="B2132" s="61">
        <v>1.0</v>
      </c>
      <c r="C2132" s="61">
        <v>399.0</v>
      </c>
      <c r="D2132" s="57" t="s">
        <v>371</v>
      </c>
      <c r="E2132" s="62" t="s">
        <v>372</v>
      </c>
      <c r="F2132" s="58">
        <v>0.09989002386779944</v>
      </c>
    </row>
    <row r="2133">
      <c r="A2133" s="61">
        <v>1.517225257E9</v>
      </c>
      <c r="B2133" s="61">
        <v>1.0</v>
      </c>
      <c r="C2133" s="61">
        <v>553.0</v>
      </c>
      <c r="D2133" s="57" t="s">
        <v>371</v>
      </c>
      <c r="E2133" s="62" t="s">
        <v>372</v>
      </c>
      <c r="F2133" s="58">
        <v>0.0999187007052208</v>
      </c>
    </row>
    <row r="2134">
      <c r="A2134" s="61">
        <v>1.517663669E9</v>
      </c>
      <c r="B2134" s="61">
        <v>1.0</v>
      </c>
      <c r="C2134" s="61">
        <v>2377.0</v>
      </c>
      <c r="D2134" s="57" t="s">
        <v>371</v>
      </c>
      <c r="E2134" s="62" t="s">
        <v>372</v>
      </c>
      <c r="F2134" s="58">
        <v>0.09992812823947106</v>
      </c>
    </row>
    <row r="2135">
      <c r="A2135" s="61">
        <v>1.515637946E9</v>
      </c>
      <c r="B2135" s="61">
        <v>1.0</v>
      </c>
      <c r="C2135" s="61">
        <v>3361.0</v>
      </c>
      <c r="D2135" s="57" t="s">
        <v>371</v>
      </c>
      <c r="E2135" s="62" t="s">
        <v>372</v>
      </c>
      <c r="F2135" s="58">
        <v>0.09997925850670208</v>
      </c>
    </row>
    <row r="2136">
      <c r="A2136" s="61">
        <v>1.516999479E9</v>
      </c>
      <c r="B2136" s="61">
        <v>1.0</v>
      </c>
      <c r="C2136" s="61">
        <v>243.0</v>
      </c>
      <c r="D2136" s="57" t="s">
        <v>371</v>
      </c>
      <c r="E2136" s="62" t="s">
        <v>372</v>
      </c>
      <c r="F2136" s="58">
        <v>0.10011739361990402</v>
      </c>
    </row>
    <row r="2137">
      <c r="A2137" s="61">
        <v>1.514987703E9</v>
      </c>
      <c r="B2137" s="61">
        <v>1.0</v>
      </c>
      <c r="C2137" s="61">
        <v>2215.0</v>
      </c>
      <c r="D2137" s="57" t="s">
        <v>371</v>
      </c>
      <c r="E2137" s="62" t="s">
        <v>372</v>
      </c>
      <c r="F2137" s="58">
        <v>0.10012931881001597</v>
      </c>
    </row>
    <row r="2138">
      <c r="A2138" s="61">
        <v>1.516664105E9</v>
      </c>
      <c r="B2138" s="61">
        <v>1.0</v>
      </c>
      <c r="C2138" s="61">
        <v>2808.0</v>
      </c>
      <c r="D2138" s="57" t="s">
        <v>375</v>
      </c>
      <c r="E2138" s="62" t="s">
        <v>372</v>
      </c>
      <c r="F2138" s="58">
        <v>0.10017524212735063</v>
      </c>
    </row>
    <row r="2139">
      <c r="A2139" s="61">
        <v>1.513997843E9</v>
      </c>
      <c r="B2139" s="61">
        <v>1.0</v>
      </c>
      <c r="C2139" s="61">
        <v>1641.0</v>
      </c>
      <c r="D2139" s="57" t="s">
        <v>374</v>
      </c>
      <c r="E2139" s="62" t="s">
        <v>372</v>
      </c>
      <c r="F2139" s="58">
        <v>0.10020817736093068</v>
      </c>
    </row>
    <row r="2140">
      <c r="A2140" s="61">
        <v>1.519832631E9</v>
      </c>
      <c r="B2140" s="61">
        <v>0.0</v>
      </c>
      <c r="C2140" s="61">
        <v>1996.0</v>
      </c>
      <c r="D2140" s="57" t="s">
        <v>371</v>
      </c>
      <c r="E2140" s="62" t="s">
        <v>372</v>
      </c>
      <c r="F2140" s="58">
        <v>0.10021097048703198</v>
      </c>
    </row>
    <row r="2141">
      <c r="A2141" s="61">
        <v>1.511937035E9</v>
      </c>
      <c r="B2141" s="61">
        <v>1.0</v>
      </c>
      <c r="C2141" s="61">
        <v>306.0</v>
      </c>
      <c r="D2141" s="57" t="s">
        <v>373</v>
      </c>
      <c r="E2141" s="62" t="s">
        <v>372</v>
      </c>
      <c r="F2141" s="58">
        <v>0.1003218116556458</v>
      </c>
    </row>
    <row r="2142">
      <c r="A2142" s="61">
        <v>1.513479049E9</v>
      </c>
      <c r="B2142" s="61">
        <v>1.0</v>
      </c>
      <c r="C2142" s="61">
        <v>2902.0</v>
      </c>
      <c r="D2142" s="57" t="s">
        <v>374</v>
      </c>
      <c r="E2142" s="62" t="s">
        <v>372</v>
      </c>
      <c r="F2142" s="58">
        <v>0.1003509002683316</v>
      </c>
    </row>
    <row r="2143">
      <c r="A2143" s="61">
        <v>1.518995511E9</v>
      </c>
      <c r="B2143" s="61">
        <v>0.0</v>
      </c>
      <c r="C2143" s="61">
        <v>2594.0</v>
      </c>
      <c r="D2143" s="57" t="s">
        <v>374</v>
      </c>
      <c r="E2143" s="62" t="s">
        <v>372</v>
      </c>
      <c r="F2143" s="58">
        <v>0.10035362473011733</v>
      </c>
    </row>
    <row r="2144">
      <c r="A2144" s="61">
        <v>1.511799582E9</v>
      </c>
      <c r="B2144" s="61">
        <v>0.0</v>
      </c>
      <c r="C2144" s="61">
        <v>2462.0</v>
      </c>
      <c r="D2144" s="57" t="s">
        <v>373</v>
      </c>
      <c r="E2144" s="62" t="s">
        <v>372</v>
      </c>
      <c r="F2144" s="58">
        <v>0.10035436496494488</v>
      </c>
    </row>
    <row r="2145">
      <c r="A2145" s="61">
        <v>1.517330858E9</v>
      </c>
      <c r="B2145" s="61">
        <v>1.0</v>
      </c>
      <c r="C2145" s="61">
        <v>3895.0</v>
      </c>
      <c r="D2145" s="57" t="s">
        <v>375</v>
      </c>
      <c r="E2145" s="62" t="s">
        <v>372</v>
      </c>
      <c r="F2145" s="58">
        <v>0.10036081086656179</v>
      </c>
    </row>
    <row r="2146">
      <c r="A2146" s="61">
        <v>1.515275235E9</v>
      </c>
      <c r="B2146" s="61">
        <v>1.0</v>
      </c>
      <c r="C2146" s="61">
        <v>313.0</v>
      </c>
      <c r="D2146" s="57" t="s">
        <v>374</v>
      </c>
      <c r="E2146" s="62" t="s">
        <v>372</v>
      </c>
      <c r="F2146" s="58">
        <v>0.10038550229747523</v>
      </c>
    </row>
    <row r="2147">
      <c r="A2147" s="61">
        <v>1.51777884E9</v>
      </c>
      <c r="B2147" s="61">
        <v>0.0</v>
      </c>
      <c r="C2147" s="61">
        <v>1905.0</v>
      </c>
      <c r="D2147" s="57" t="s">
        <v>371</v>
      </c>
      <c r="E2147" s="62" t="s">
        <v>372</v>
      </c>
      <c r="F2147" s="58">
        <v>0.10042595468356241</v>
      </c>
    </row>
    <row r="2148">
      <c r="A2148" s="61">
        <v>1.515447353E9</v>
      </c>
      <c r="B2148" s="61">
        <v>1.0</v>
      </c>
      <c r="C2148" s="61">
        <v>678.0</v>
      </c>
      <c r="D2148" s="57" t="s">
        <v>374</v>
      </c>
      <c r="E2148" s="62" t="s">
        <v>372</v>
      </c>
      <c r="F2148" s="58">
        <v>0.10055007226229096</v>
      </c>
    </row>
    <row r="2149">
      <c r="A2149" s="61">
        <v>1.512865819E9</v>
      </c>
      <c r="B2149" s="61">
        <v>1.0</v>
      </c>
      <c r="C2149" s="61">
        <v>3047.0</v>
      </c>
      <c r="D2149" s="57" t="s">
        <v>375</v>
      </c>
      <c r="E2149" s="62" t="s">
        <v>372</v>
      </c>
      <c r="F2149" s="58">
        <v>0.1006013506420641</v>
      </c>
    </row>
    <row r="2150">
      <c r="A2150" s="61">
        <v>1.519272216E9</v>
      </c>
      <c r="B2150" s="61">
        <v>1.0</v>
      </c>
      <c r="C2150" s="61">
        <v>1645.0</v>
      </c>
      <c r="D2150" s="57" t="s">
        <v>371</v>
      </c>
      <c r="E2150" s="62" t="s">
        <v>372</v>
      </c>
      <c r="F2150" s="58">
        <v>0.1006201603933935</v>
      </c>
    </row>
    <row r="2151">
      <c r="A2151" s="61">
        <v>1.516343148E9</v>
      </c>
      <c r="B2151" s="61">
        <v>1.0</v>
      </c>
      <c r="C2151" s="61">
        <v>1376.0</v>
      </c>
      <c r="D2151" s="57" t="s">
        <v>371</v>
      </c>
      <c r="E2151" s="62" t="s">
        <v>372</v>
      </c>
      <c r="F2151" s="58">
        <v>0.10062370046170088</v>
      </c>
    </row>
    <row r="2152">
      <c r="A2152" s="61">
        <v>1.512051153E9</v>
      </c>
      <c r="B2152" s="61">
        <v>1.0</v>
      </c>
      <c r="C2152" s="61">
        <v>3531.0</v>
      </c>
      <c r="D2152" s="57" t="s">
        <v>375</v>
      </c>
      <c r="E2152" s="62" t="s">
        <v>372</v>
      </c>
      <c r="F2152" s="58">
        <v>0.1006392993073768</v>
      </c>
    </row>
    <row r="2153">
      <c r="A2153" s="61">
        <v>1.515530821E9</v>
      </c>
      <c r="B2153" s="61">
        <v>0.0</v>
      </c>
      <c r="C2153" s="61">
        <v>3601.0</v>
      </c>
      <c r="D2153" s="57" t="s">
        <v>374</v>
      </c>
      <c r="E2153" s="62" t="s">
        <v>372</v>
      </c>
      <c r="F2153" s="58">
        <v>0.10070364161551149</v>
      </c>
    </row>
    <row r="2154">
      <c r="A2154" s="61">
        <v>1.511769261E9</v>
      </c>
      <c r="B2154" s="61">
        <v>0.0</v>
      </c>
      <c r="C2154" s="61">
        <v>1096.0</v>
      </c>
      <c r="D2154" s="57" t="s">
        <v>375</v>
      </c>
      <c r="E2154" s="62" t="s">
        <v>372</v>
      </c>
      <c r="F2154" s="58">
        <v>0.10070415431834889</v>
      </c>
    </row>
    <row r="2155">
      <c r="A2155" s="61">
        <v>1.512244295E9</v>
      </c>
      <c r="B2155" s="61">
        <v>1.0</v>
      </c>
      <c r="C2155" s="61">
        <v>5156.0</v>
      </c>
      <c r="D2155" s="57" t="s">
        <v>373</v>
      </c>
      <c r="E2155" s="62" t="s">
        <v>372</v>
      </c>
      <c r="F2155" s="58">
        <v>0.10070730176142162</v>
      </c>
    </row>
    <row r="2156">
      <c r="A2156" s="61">
        <v>1.512779817E9</v>
      </c>
      <c r="B2156" s="61">
        <v>1.0</v>
      </c>
      <c r="C2156" s="61">
        <v>2477.0</v>
      </c>
      <c r="D2156" s="57" t="s">
        <v>371</v>
      </c>
      <c r="E2156" s="62" t="s">
        <v>372</v>
      </c>
      <c r="F2156" s="58">
        <v>0.10076203582370546</v>
      </c>
    </row>
    <row r="2157">
      <c r="A2157" s="61">
        <v>1.517316225E9</v>
      </c>
      <c r="B2157" s="61">
        <v>1.0</v>
      </c>
      <c r="C2157" s="61">
        <v>3989.0</v>
      </c>
      <c r="D2157" s="57" t="s">
        <v>371</v>
      </c>
      <c r="E2157" s="62" t="s">
        <v>372</v>
      </c>
      <c r="F2157" s="58">
        <v>0.10079934365285959</v>
      </c>
    </row>
    <row r="2158">
      <c r="A2158" s="61">
        <v>1.515525171E9</v>
      </c>
      <c r="B2158" s="61">
        <v>0.0</v>
      </c>
      <c r="C2158" s="61">
        <v>1893.0</v>
      </c>
      <c r="D2158" s="57" t="s">
        <v>375</v>
      </c>
      <c r="E2158" s="62" t="s">
        <v>372</v>
      </c>
      <c r="F2158" s="58">
        <v>0.10080355175448741</v>
      </c>
    </row>
    <row r="2159">
      <c r="A2159" s="61">
        <v>1.512227974E9</v>
      </c>
      <c r="B2159" s="61">
        <v>1.0</v>
      </c>
      <c r="C2159" s="61">
        <v>2392.0</v>
      </c>
      <c r="D2159" s="57" t="s">
        <v>371</v>
      </c>
      <c r="E2159" s="62" t="s">
        <v>372</v>
      </c>
      <c r="F2159" s="58">
        <v>0.10090426215989767</v>
      </c>
    </row>
    <row r="2160">
      <c r="A2160" s="61">
        <v>1.513175675E9</v>
      </c>
      <c r="B2160" s="61">
        <v>1.0</v>
      </c>
      <c r="C2160" s="61">
        <v>1405.0</v>
      </c>
      <c r="D2160" s="57" t="s">
        <v>371</v>
      </c>
      <c r="E2160" s="62" t="s">
        <v>372</v>
      </c>
      <c r="F2160" s="58">
        <v>0.10091542089628702</v>
      </c>
    </row>
    <row r="2161">
      <c r="A2161" s="61">
        <v>1.512468748E9</v>
      </c>
      <c r="B2161" s="61">
        <v>1.0</v>
      </c>
      <c r="C2161" s="61">
        <v>1067.0</v>
      </c>
      <c r="D2161" s="57" t="s">
        <v>374</v>
      </c>
      <c r="E2161" s="62" t="s">
        <v>372</v>
      </c>
      <c r="F2161" s="58">
        <v>0.1009184423835695</v>
      </c>
    </row>
    <row r="2162">
      <c r="A2162" s="61">
        <v>1.513856024E9</v>
      </c>
      <c r="B2162" s="61">
        <v>1.0</v>
      </c>
      <c r="C2162" s="61">
        <v>2552.0</v>
      </c>
      <c r="D2162" s="57" t="s">
        <v>373</v>
      </c>
      <c r="E2162" s="62" t="s">
        <v>372</v>
      </c>
      <c r="F2162" s="58">
        <v>0.10099679569936337</v>
      </c>
    </row>
    <row r="2163">
      <c r="A2163" s="61">
        <v>1.515476692E9</v>
      </c>
      <c r="B2163" s="61">
        <v>0.0</v>
      </c>
      <c r="C2163" s="61">
        <v>2034.0</v>
      </c>
      <c r="D2163" s="57" t="s">
        <v>374</v>
      </c>
      <c r="E2163" s="62" t="s">
        <v>372</v>
      </c>
      <c r="F2163" s="58">
        <v>0.10099801541231834</v>
      </c>
    </row>
    <row r="2164">
      <c r="A2164" s="61">
        <v>1.512113905E9</v>
      </c>
      <c r="B2164" s="61">
        <v>1.0</v>
      </c>
      <c r="C2164" s="61">
        <v>1610.0</v>
      </c>
      <c r="D2164" s="57" t="s">
        <v>371</v>
      </c>
      <c r="E2164" s="62" t="s">
        <v>372</v>
      </c>
      <c r="F2164" s="58">
        <v>0.10108939902190095</v>
      </c>
    </row>
    <row r="2165">
      <c r="A2165" s="61">
        <v>1.519027252E9</v>
      </c>
      <c r="B2165" s="61">
        <v>0.0</v>
      </c>
      <c r="C2165" s="61">
        <v>1992.0</v>
      </c>
      <c r="D2165" s="57" t="s">
        <v>373</v>
      </c>
      <c r="E2165" s="62" t="s">
        <v>372</v>
      </c>
      <c r="F2165" s="58">
        <v>0.10109046302849711</v>
      </c>
    </row>
    <row r="2166">
      <c r="A2166" s="61">
        <v>1.516872258E9</v>
      </c>
      <c r="B2166" s="61">
        <v>1.0</v>
      </c>
      <c r="C2166" s="61">
        <v>206.0</v>
      </c>
      <c r="D2166" s="57" t="s">
        <v>374</v>
      </c>
      <c r="E2166" s="62" t="s">
        <v>372</v>
      </c>
      <c r="F2166" s="58">
        <v>0.10119435225686757</v>
      </c>
    </row>
    <row r="2167">
      <c r="A2167" s="61">
        <v>1.51844018E9</v>
      </c>
      <c r="B2167" s="61">
        <v>0.0</v>
      </c>
      <c r="C2167" s="61">
        <v>788.0</v>
      </c>
      <c r="D2167" s="57" t="s">
        <v>375</v>
      </c>
      <c r="E2167" s="62" t="s">
        <v>372</v>
      </c>
      <c r="F2167" s="58">
        <v>0.10122758303812651</v>
      </c>
    </row>
    <row r="2168">
      <c r="A2168" s="61">
        <v>1.51819855E9</v>
      </c>
      <c r="B2168" s="61">
        <v>0.0</v>
      </c>
      <c r="C2168" s="61">
        <v>2359.0</v>
      </c>
      <c r="D2168" s="57" t="s">
        <v>374</v>
      </c>
      <c r="E2168" s="62" t="s">
        <v>372</v>
      </c>
      <c r="F2168" s="58">
        <v>0.10126771903413612</v>
      </c>
    </row>
    <row r="2169">
      <c r="A2169" s="61">
        <v>1.515931505E9</v>
      </c>
      <c r="B2169" s="61">
        <v>1.0</v>
      </c>
      <c r="C2169" s="61">
        <v>197.0</v>
      </c>
      <c r="D2169" s="57" t="s">
        <v>374</v>
      </c>
      <c r="E2169" s="62" t="s">
        <v>372</v>
      </c>
      <c r="F2169" s="58">
        <v>0.10127357289090677</v>
      </c>
    </row>
    <row r="2170">
      <c r="A2170" s="61">
        <v>1.516050726E9</v>
      </c>
      <c r="B2170" s="61">
        <v>1.0</v>
      </c>
      <c r="C2170" s="61">
        <v>535.0</v>
      </c>
      <c r="D2170" s="57" t="s">
        <v>374</v>
      </c>
      <c r="E2170" s="62" t="s">
        <v>372</v>
      </c>
      <c r="F2170" s="58">
        <v>0.10134781597174491</v>
      </c>
    </row>
    <row r="2171">
      <c r="A2171" s="61">
        <v>1.517382754E9</v>
      </c>
      <c r="B2171" s="61">
        <v>1.0</v>
      </c>
      <c r="C2171" s="61">
        <v>757.0</v>
      </c>
      <c r="D2171" s="57" t="s">
        <v>371</v>
      </c>
      <c r="E2171" s="62" t="s">
        <v>372</v>
      </c>
      <c r="F2171" s="58">
        <v>0.10140381446728175</v>
      </c>
    </row>
    <row r="2172">
      <c r="A2172" s="61">
        <v>1.512718608E9</v>
      </c>
      <c r="B2172" s="61">
        <v>1.0</v>
      </c>
      <c r="C2172" s="61">
        <v>344.0</v>
      </c>
      <c r="D2172" s="57" t="s">
        <v>373</v>
      </c>
      <c r="E2172" s="62" t="s">
        <v>372</v>
      </c>
      <c r="F2172" s="58">
        <v>0.10144188969964685</v>
      </c>
    </row>
    <row r="2173">
      <c r="A2173" s="61">
        <v>1.516738275E9</v>
      </c>
      <c r="B2173" s="61">
        <v>1.0</v>
      </c>
      <c r="C2173" s="61">
        <v>1705.0</v>
      </c>
      <c r="D2173" s="57" t="s">
        <v>374</v>
      </c>
      <c r="E2173" s="62" t="s">
        <v>372</v>
      </c>
      <c r="F2173" s="58">
        <v>0.10151253228171964</v>
      </c>
    </row>
    <row r="2174">
      <c r="A2174" s="61">
        <v>1.512827392E9</v>
      </c>
      <c r="B2174" s="61">
        <v>0.0</v>
      </c>
      <c r="C2174" s="61">
        <v>790.0</v>
      </c>
      <c r="D2174" s="57" t="s">
        <v>371</v>
      </c>
      <c r="E2174" s="62" t="s">
        <v>372</v>
      </c>
      <c r="F2174" s="58">
        <v>0.10163306766813218</v>
      </c>
    </row>
    <row r="2175">
      <c r="A2175" s="61">
        <v>1.516814817E9</v>
      </c>
      <c r="B2175" s="61">
        <v>1.0</v>
      </c>
      <c r="C2175" s="61">
        <v>2688.0</v>
      </c>
      <c r="D2175" s="57" t="s">
        <v>374</v>
      </c>
      <c r="E2175" s="62" t="s">
        <v>372</v>
      </c>
      <c r="F2175" s="58">
        <v>0.10165592675963253</v>
      </c>
    </row>
    <row r="2176">
      <c r="A2176" s="61">
        <v>1.514163133E9</v>
      </c>
      <c r="B2176" s="61">
        <v>1.0</v>
      </c>
      <c r="C2176" s="61">
        <v>2778.0</v>
      </c>
      <c r="D2176" s="57" t="s">
        <v>374</v>
      </c>
      <c r="E2176" s="62" t="s">
        <v>372</v>
      </c>
      <c r="F2176" s="58">
        <v>0.10170923715063096</v>
      </c>
    </row>
    <row r="2177">
      <c r="A2177" s="61">
        <v>1.512816974E9</v>
      </c>
      <c r="B2177" s="61">
        <v>1.0</v>
      </c>
      <c r="C2177" s="61">
        <v>2483.0</v>
      </c>
      <c r="D2177" s="57" t="s">
        <v>373</v>
      </c>
      <c r="E2177" s="62" t="s">
        <v>372</v>
      </c>
      <c r="F2177" s="58">
        <v>0.10183029461547022</v>
      </c>
    </row>
    <row r="2178">
      <c r="A2178" s="61">
        <v>1.519593858E9</v>
      </c>
      <c r="B2178" s="61">
        <v>1.0</v>
      </c>
      <c r="C2178" s="61">
        <v>1055.0</v>
      </c>
      <c r="D2178" s="57" t="s">
        <v>371</v>
      </c>
      <c r="E2178" s="62" t="s">
        <v>372</v>
      </c>
      <c r="F2178" s="58">
        <v>0.10201198950235335</v>
      </c>
    </row>
    <row r="2179">
      <c r="A2179" s="61">
        <v>1.513956547E9</v>
      </c>
      <c r="B2179" s="61">
        <v>1.0</v>
      </c>
      <c r="C2179" s="61">
        <v>3176.0</v>
      </c>
      <c r="D2179" s="57" t="s">
        <v>371</v>
      </c>
      <c r="E2179" s="62" t="s">
        <v>372</v>
      </c>
      <c r="F2179" s="58">
        <v>0.10204624520170014</v>
      </c>
    </row>
    <row r="2180">
      <c r="A2180" s="61">
        <v>1.514054997E9</v>
      </c>
      <c r="B2180" s="61">
        <v>1.0</v>
      </c>
      <c r="C2180" s="61">
        <v>2728.0</v>
      </c>
      <c r="D2180" s="57" t="s">
        <v>371</v>
      </c>
      <c r="E2180" s="62" t="s">
        <v>372</v>
      </c>
      <c r="F2180" s="58">
        <v>0.10214193226044777</v>
      </c>
    </row>
    <row r="2181">
      <c r="A2181" s="61">
        <v>1.516057303E9</v>
      </c>
      <c r="B2181" s="61">
        <v>1.0</v>
      </c>
      <c r="C2181" s="61">
        <v>1431.0</v>
      </c>
      <c r="D2181" s="57" t="s">
        <v>373</v>
      </c>
      <c r="E2181" s="62" t="s">
        <v>372</v>
      </c>
      <c r="F2181" s="58">
        <v>0.10223016415240349</v>
      </c>
    </row>
    <row r="2182">
      <c r="A2182" s="61">
        <v>1.511545788E9</v>
      </c>
      <c r="B2182" s="61">
        <v>1.0</v>
      </c>
      <c r="C2182" s="61">
        <v>183.0</v>
      </c>
      <c r="D2182" s="57" t="s">
        <v>373</v>
      </c>
      <c r="E2182" s="62" t="s">
        <v>372</v>
      </c>
      <c r="F2182" s="58">
        <v>0.10224380175920433</v>
      </c>
    </row>
    <row r="2183">
      <c r="A2183" s="61">
        <v>1.519478851E9</v>
      </c>
      <c r="B2183" s="61">
        <v>0.0</v>
      </c>
      <c r="C2183" s="61">
        <v>1382.0</v>
      </c>
      <c r="D2183" s="57" t="s">
        <v>371</v>
      </c>
      <c r="E2183" s="62" t="s">
        <v>372</v>
      </c>
      <c r="F2183" s="58">
        <v>0.10227452070950649</v>
      </c>
    </row>
    <row r="2184">
      <c r="A2184" s="61">
        <v>1.515048776E9</v>
      </c>
      <c r="B2184" s="61">
        <v>1.0</v>
      </c>
      <c r="C2184" s="61">
        <v>103.0</v>
      </c>
      <c r="D2184" s="57" t="s">
        <v>371</v>
      </c>
      <c r="E2184" s="62" t="s">
        <v>372</v>
      </c>
      <c r="F2184" s="58">
        <v>0.10229835749405092</v>
      </c>
    </row>
    <row r="2185">
      <c r="A2185" s="61">
        <v>1.512293731E9</v>
      </c>
      <c r="B2185" s="61">
        <v>0.0</v>
      </c>
      <c r="C2185" s="61">
        <v>2325.0</v>
      </c>
      <c r="D2185" s="57" t="s">
        <v>375</v>
      </c>
      <c r="E2185" s="62" t="s">
        <v>372</v>
      </c>
      <c r="F2185" s="58">
        <v>0.10238374769510816</v>
      </c>
    </row>
    <row r="2186">
      <c r="A2186" s="61">
        <v>1.515201291E9</v>
      </c>
      <c r="B2186" s="61">
        <v>0.0</v>
      </c>
      <c r="C2186" s="61">
        <v>773.0</v>
      </c>
      <c r="D2186" s="57" t="s">
        <v>371</v>
      </c>
      <c r="E2186" s="62" t="s">
        <v>372</v>
      </c>
      <c r="F2186" s="58">
        <v>0.10242043071351481</v>
      </c>
    </row>
    <row r="2187">
      <c r="A2187" s="61">
        <v>1.511499878E9</v>
      </c>
      <c r="B2187" s="61">
        <v>1.0</v>
      </c>
      <c r="C2187" s="61">
        <v>196.0</v>
      </c>
      <c r="D2187" s="57" t="s">
        <v>374</v>
      </c>
      <c r="E2187" s="62" t="s">
        <v>372</v>
      </c>
      <c r="F2187" s="58">
        <v>0.10242716542116015</v>
      </c>
    </row>
    <row r="2188">
      <c r="A2188" s="61">
        <v>1.517354782E9</v>
      </c>
      <c r="B2188" s="61">
        <v>0.0</v>
      </c>
      <c r="C2188" s="61">
        <v>1126.0</v>
      </c>
      <c r="D2188" s="57" t="s">
        <v>374</v>
      </c>
      <c r="E2188" s="62" t="s">
        <v>372</v>
      </c>
      <c r="F2188" s="58">
        <v>0.10243841638693862</v>
      </c>
    </row>
    <row r="2189">
      <c r="A2189" s="61">
        <v>1.514593168E9</v>
      </c>
      <c r="B2189" s="61">
        <v>1.0</v>
      </c>
      <c r="C2189" s="61">
        <v>544.0</v>
      </c>
      <c r="D2189" s="57" t="s">
        <v>374</v>
      </c>
      <c r="E2189" s="62" t="s">
        <v>372</v>
      </c>
      <c r="F2189" s="58">
        <v>0.10259012157883973</v>
      </c>
    </row>
    <row r="2190">
      <c r="A2190" s="61">
        <v>1.511584701E9</v>
      </c>
      <c r="B2190" s="61">
        <v>0.0</v>
      </c>
      <c r="C2190" s="61">
        <v>213.0</v>
      </c>
      <c r="D2190" s="57" t="s">
        <v>371</v>
      </c>
      <c r="E2190" s="62" t="s">
        <v>372</v>
      </c>
      <c r="F2190" s="58">
        <v>0.10261217753215524</v>
      </c>
    </row>
    <row r="2191">
      <c r="A2191" s="61">
        <v>1.519272278E9</v>
      </c>
      <c r="B2191" s="61">
        <v>1.0</v>
      </c>
      <c r="C2191" s="61">
        <v>647.0</v>
      </c>
      <c r="D2191" s="57" t="s">
        <v>371</v>
      </c>
      <c r="E2191" s="62" t="s">
        <v>372</v>
      </c>
      <c r="F2191" s="58">
        <v>0.10269780829856578</v>
      </c>
    </row>
    <row r="2192">
      <c r="A2192" s="61">
        <v>1.512852051E9</v>
      </c>
      <c r="B2192" s="61">
        <v>0.0</v>
      </c>
      <c r="C2192" s="61">
        <v>4183.0</v>
      </c>
      <c r="D2192" s="57" t="s">
        <v>371</v>
      </c>
      <c r="E2192" s="62" t="s">
        <v>372</v>
      </c>
      <c r="F2192" s="58">
        <v>0.10270536505594663</v>
      </c>
    </row>
    <row r="2193">
      <c r="A2193" s="61">
        <v>1.519527926E9</v>
      </c>
      <c r="B2193" s="61">
        <v>1.0</v>
      </c>
      <c r="C2193" s="61">
        <v>1806.0</v>
      </c>
      <c r="D2193" s="57" t="s">
        <v>371</v>
      </c>
      <c r="E2193" s="62" t="s">
        <v>372</v>
      </c>
      <c r="F2193" s="58">
        <v>0.10272962137303732</v>
      </c>
    </row>
    <row r="2194">
      <c r="A2194" s="61">
        <v>1.519319622E9</v>
      </c>
      <c r="B2194" s="61">
        <v>0.0</v>
      </c>
      <c r="C2194" s="61">
        <v>288.0</v>
      </c>
      <c r="D2194" s="57" t="s">
        <v>371</v>
      </c>
      <c r="E2194" s="62" t="s">
        <v>372</v>
      </c>
      <c r="F2194" s="58">
        <v>0.10273654325875758</v>
      </c>
    </row>
    <row r="2195">
      <c r="A2195" s="61">
        <v>1.516496842E9</v>
      </c>
      <c r="B2195" s="61">
        <v>0.0</v>
      </c>
      <c r="C2195" s="61">
        <v>82.0</v>
      </c>
      <c r="D2195" s="57" t="s">
        <v>375</v>
      </c>
      <c r="E2195" s="62" t="s">
        <v>372</v>
      </c>
      <c r="F2195" s="58">
        <v>0.1027632465613032</v>
      </c>
    </row>
    <row r="2196">
      <c r="A2196" s="61">
        <v>1.511916202E9</v>
      </c>
      <c r="B2196" s="61">
        <v>0.0</v>
      </c>
      <c r="C2196" s="61">
        <v>1028.0</v>
      </c>
      <c r="D2196" s="57" t="s">
        <v>371</v>
      </c>
      <c r="E2196" s="62" t="s">
        <v>372</v>
      </c>
      <c r="F2196" s="58">
        <v>0.10277145438259838</v>
      </c>
    </row>
    <row r="2197">
      <c r="A2197" s="61">
        <v>1.519125692E9</v>
      </c>
      <c r="B2197" s="61">
        <v>0.0</v>
      </c>
      <c r="C2197" s="61">
        <v>221.0</v>
      </c>
      <c r="D2197" s="57" t="s">
        <v>371</v>
      </c>
      <c r="E2197" s="62" t="s">
        <v>372</v>
      </c>
      <c r="F2197" s="58">
        <v>0.10288312768821395</v>
      </c>
    </row>
    <row r="2198">
      <c r="A2198" s="61">
        <v>1.515392224E9</v>
      </c>
      <c r="B2198" s="61">
        <v>1.0</v>
      </c>
      <c r="C2198" s="61">
        <v>3419.0</v>
      </c>
      <c r="D2198" s="57" t="s">
        <v>375</v>
      </c>
      <c r="E2198" s="62" t="s">
        <v>372</v>
      </c>
      <c r="F2198" s="58">
        <v>0.10291965312116735</v>
      </c>
    </row>
    <row r="2199">
      <c r="A2199" s="61">
        <v>1.517330293E9</v>
      </c>
      <c r="B2199" s="61">
        <v>1.0</v>
      </c>
      <c r="C2199" s="61">
        <v>1617.0</v>
      </c>
      <c r="D2199" s="57" t="s">
        <v>371</v>
      </c>
      <c r="E2199" s="62" t="s">
        <v>372</v>
      </c>
      <c r="F2199" s="58">
        <v>0.10301969079107343</v>
      </c>
    </row>
    <row r="2200">
      <c r="A2200" s="61">
        <v>1.513964757E9</v>
      </c>
      <c r="B2200" s="61">
        <v>1.0</v>
      </c>
      <c r="C2200" s="61">
        <v>2518.0</v>
      </c>
      <c r="D2200" s="57" t="s">
        <v>371</v>
      </c>
      <c r="E2200" s="62" t="s">
        <v>372</v>
      </c>
      <c r="F2200" s="58">
        <v>0.10307137321422966</v>
      </c>
    </row>
    <row r="2201">
      <c r="A2201" s="61">
        <v>1.512158711E9</v>
      </c>
      <c r="B2201" s="61">
        <v>0.0</v>
      </c>
      <c r="C2201" s="61">
        <v>4757.0</v>
      </c>
      <c r="D2201" s="57" t="s">
        <v>371</v>
      </c>
      <c r="E2201" s="62" t="s">
        <v>372</v>
      </c>
      <c r="F2201" s="58">
        <v>0.10324847632221001</v>
      </c>
    </row>
    <row r="2202">
      <c r="A2202" s="61">
        <v>1.513350441E9</v>
      </c>
      <c r="B2202" s="61">
        <v>0.0</v>
      </c>
      <c r="C2202" s="61">
        <v>2039.0</v>
      </c>
      <c r="D2202" s="57" t="s">
        <v>375</v>
      </c>
      <c r="E2202" s="62" t="s">
        <v>372</v>
      </c>
      <c r="F2202" s="58">
        <v>0.1033563186246198</v>
      </c>
    </row>
    <row r="2203">
      <c r="A2203" s="61">
        <v>1.511870195E9</v>
      </c>
      <c r="B2203" s="61">
        <v>1.0</v>
      </c>
      <c r="C2203" s="61">
        <v>3194.0</v>
      </c>
      <c r="D2203" s="57" t="s">
        <v>375</v>
      </c>
      <c r="E2203" s="62" t="s">
        <v>372</v>
      </c>
      <c r="F2203" s="58">
        <v>0.10336250663886182</v>
      </c>
    </row>
    <row r="2204">
      <c r="A2204" s="61">
        <v>1.511693672E9</v>
      </c>
      <c r="B2204" s="61">
        <v>0.0</v>
      </c>
      <c r="C2204" s="61">
        <v>3012.0</v>
      </c>
      <c r="D2204" s="57" t="s">
        <v>375</v>
      </c>
      <c r="E2204" s="62" t="s">
        <v>372</v>
      </c>
      <c r="F2204" s="58">
        <v>0.10337081684228755</v>
      </c>
    </row>
    <row r="2205">
      <c r="A2205" s="61">
        <v>1.516719734E9</v>
      </c>
      <c r="B2205" s="61">
        <v>1.0</v>
      </c>
      <c r="C2205" s="61">
        <v>2135.0</v>
      </c>
      <c r="D2205" s="57" t="s">
        <v>375</v>
      </c>
      <c r="E2205" s="62" t="s">
        <v>372</v>
      </c>
      <c r="F2205" s="58">
        <v>0.10342146912022054</v>
      </c>
    </row>
    <row r="2206">
      <c r="A2206" s="61">
        <v>1.515739157E9</v>
      </c>
      <c r="B2206" s="61">
        <v>1.0</v>
      </c>
      <c r="C2206" s="61">
        <v>510.0</v>
      </c>
      <c r="D2206" s="57" t="s">
        <v>374</v>
      </c>
      <c r="E2206" s="62" t="s">
        <v>372</v>
      </c>
      <c r="F2206" s="58">
        <v>0.10342980912596877</v>
      </c>
    </row>
    <row r="2207">
      <c r="A2207" s="61">
        <v>1.517256939E9</v>
      </c>
      <c r="B2207" s="61">
        <v>1.0</v>
      </c>
      <c r="C2207" s="61">
        <v>2928.0</v>
      </c>
      <c r="D2207" s="57" t="s">
        <v>371</v>
      </c>
      <c r="E2207" s="62" t="s">
        <v>372</v>
      </c>
      <c r="F2207" s="58">
        <v>0.10356917941831323</v>
      </c>
    </row>
    <row r="2208">
      <c r="A2208" s="61">
        <v>1.517604353E9</v>
      </c>
      <c r="B2208" s="61">
        <v>1.0</v>
      </c>
      <c r="C2208" s="61">
        <v>598.0</v>
      </c>
      <c r="D2208" s="57" t="s">
        <v>371</v>
      </c>
      <c r="E2208" s="62" t="s">
        <v>372</v>
      </c>
      <c r="F2208" s="58">
        <v>0.1036531514362925</v>
      </c>
    </row>
    <row r="2209">
      <c r="A2209" s="61">
        <v>1.513834061E9</v>
      </c>
      <c r="B2209" s="61">
        <v>0.0</v>
      </c>
      <c r="C2209" s="61">
        <v>880.0</v>
      </c>
      <c r="D2209" s="57" t="s">
        <v>375</v>
      </c>
      <c r="E2209" s="62" t="s">
        <v>372</v>
      </c>
      <c r="F2209" s="58">
        <v>0.10367193439511424</v>
      </c>
    </row>
    <row r="2210">
      <c r="A2210" s="61">
        <v>1.51357273E9</v>
      </c>
      <c r="B2210" s="61">
        <v>0.0</v>
      </c>
      <c r="C2210" s="61">
        <v>1433.0</v>
      </c>
      <c r="D2210" s="57" t="s">
        <v>373</v>
      </c>
      <c r="E2210" s="62" t="s">
        <v>372</v>
      </c>
      <c r="F2210" s="58">
        <v>0.1037354873388826</v>
      </c>
    </row>
    <row r="2211">
      <c r="A2211" s="61">
        <v>1.517637216E9</v>
      </c>
      <c r="B2211" s="61">
        <v>1.0</v>
      </c>
      <c r="C2211" s="61">
        <v>1215.0</v>
      </c>
      <c r="D2211" s="57" t="s">
        <v>371</v>
      </c>
      <c r="E2211" s="62" t="s">
        <v>372</v>
      </c>
      <c r="F2211" s="58">
        <v>0.10377261007259597</v>
      </c>
    </row>
    <row r="2212">
      <c r="A2212" s="61">
        <v>1.514839964E9</v>
      </c>
      <c r="B2212" s="61">
        <v>1.0</v>
      </c>
      <c r="C2212" s="61">
        <v>3207.0</v>
      </c>
      <c r="D2212" s="57" t="s">
        <v>371</v>
      </c>
      <c r="E2212" s="62" t="s">
        <v>372</v>
      </c>
      <c r="F2212" s="58">
        <v>0.10378347125611187</v>
      </c>
    </row>
    <row r="2213">
      <c r="A2213" s="61">
        <v>1.51256969E9</v>
      </c>
      <c r="B2213" s="61">
        <v>0.0</v>
      </c>
      <c r="C2213" s="61">
        <v>108.0</v>
      </c>
      <c r="D2213" s="57" t="s">
        <v>375</v>
      </c>
      <c r="E2213" s="62" t="s">
        <v>372</v>
      </c>
      <c r="F2213" s="58">
        <v>0.10390096334896548</v>
      </c>
    </row>
    <row r="2214">
      <c r="A2214" s="61">
        <v>1.512567882E9</v>
      </c>
      <c r="B2214" s="61">
        <v>0.0</v>
      </c>
      <c r="C2214" s="61">
        <v>261.0</v>
      </c>
      <c r="D2214" s="57" t="s">
        <v>375</v>
      </c>
      <c r="E2214" s="62" t="s">
        <v>372</v>
      </c>
      <c r="F2214" s="58">
        <v>0.10392619331134623</v>
      </c>
    </row>
    <row r="2215">
      <c r="A2215" s="61">
        <v>1.519089078E9</v>
      </c>
      <c r="B2215" s="61">
        <v>1.0</v>
      </c>
      <c r="C2215" s="61">
        <v>2876.0</v>
      </c>
      <c r="D2215" s="57" t="s">
        <v>375</v>
      </c>
      <c r="E2215" s="62" t="s">
        <v>372</v>
      </c>
      <c r="F2215" s="58">
        <v>0.10393810067988551</v>
      </c>
    </row>
    <row r="2216">
      <c r="A2216" s="61">
        <v>1.512689619E9</v>
      </c>
      <c r="B2216" s="61">
        <v>1.0</v>
      </c>
      <c r="C2216" s="61">
        <v>3149.0</v>
      </c>
      <c r="D2216" s="57" t="s">
        <v>374</v>
      </c>
      <c r="E2216" s="62" t="s">
        <v>372</v>
      </c>
      <c r="F2216" s="58">
        <v>0.10398102781361607</v>
      </c>
    </row>
    <row r="2217">
      <c r="A2217" s="61">
        <v>1.516209063E9</v>
      </c>
      <c r="B2217" s="61">
        <v>1.0</v>
      </c>
      <c r="C2217" s="61">
        <v>727.0</v>
      </c>
      <c r="D2217" s="57" t="s">
        <v>375</v>
      </c>
      <c r="E2217" s="62" t="s">
        <v>372</v>
      </c>
      <c r="F2217" s="58">
        <v>0.10408846361413271</v>
      </c>
    </row>
    <row r="2218">
      <c r="A2218" s="61">
        <v>1.518411966E9</v>
      </c>
      <c r="B2218" s="61">
        <v>1.0</v>
      </c>
      <c r="C2218" s="61">
        <v>3495.0</v>
      </c>
      <c r="D2218" s="57" t="s">
        <v>374</v>
      </c>
      <c r="E2218" s="62" t="s">
        <v>372</v>
      </c>
      <c r="F2218" s="58">
        <v>0.10413273300551718</v>
      </c>
    </row>
    <row r="2219">
      <c r="A2219" s="61">
        <v>1.514744587E9</v>
      </c>
      <c r="B2219" s="61">
        <v>1.0</v>
      </c>
      <c r="C2219" s="61">
        <v>2158.0</v>
      </c>
      <c r="D2219" s="57" t="s">
        <v>374</v>
      </c>
      <c r="E2219" s="62" t="s">
        <v>372</v>
      </c>
      <c r="F2219" s="58">
        <v>0.10418897481205736</v>
      </c>
    </row>
    <row r="2220">
      <c r="A2220" s="61">
        <v>1.511456864E9</v>
      </c>
      <c r="B2220" s="61">
        <v>1.0</v>
      </c>
      <c r="C2220" s="61">
        <v>2328.0</v>
      </c>
      <c r="D2220" s="57" t="s">
        <v>374</v>
      </c>
      <c r="E2220" s="62" t="s">
        <v>372</v>
      </c>
      <c r="F2220" s="58">
        <v>0.1042326431444931</v>
      </c>
    </row>
    <row r="2221">
      <c r="A2221" s="61">
        <v>1.514926355E9</v>
      </c>
      <c r="B2221" s="61">
        <v>1.0</v>
      </c>
      <c r="C2221" s="61">
        <v>3699.0</v>
      </c>
      <c r="D2221" s="57" t="s">
        <v>374</v>
      </c>
      <c r="E2221" s="62" t="s">
        <v>372</v>
      </c>
      <c r="F2221" s="58">
        <v>0.1042399993004558</v>
      </c>
    </row>
    <row r="2222">
      <c r="A2222" s="61">
        <v>1.515553029E9</v>
      </c>
      <c r="B2222" s="61">
        <v>1.0</v>
      </c>
      <c r="C2222" s="61">
        <v>943.0</v>
      </c>
      <c r="D2222" s="57" t="s">
        <v>371</v>
      </c>
      <c r="E2222" s="62" t="s">
        <v>372</v>
      </c>
      <c r="F2222" s="58">
        <v>0.10427041997181818</v>
      </c>
    </row>
    <row r="2223">
      <c r="A2223" s="61">
        <v>1.51780279E9</v>
      </c>
      <c r="B2223" s="61">
        <v>0.0</v>
      </c>
      <c r="C2223" s="61">
        <v>1532.0</v>
      </c>
      <c r="D2223" s="57" t="s">
        <v>375</v>
      </c>
      <c r="E2223" s="62" t="s">
        <v>372</v>
      </c>
      <c r="F2223" s="58">
        <v>0.10431612436661108</v>
      </c>
    </row>
    <row r="2224">
      <c r="A2224" s="61">
        <v>1.511819509E9</v>
      </c>
      <c r="B2224" s="61">
        <v>1.0</v>
      </c>
      <c r="C2224" s="61">
        <v>277.0</v>
      </c>
      <c r="D2224" s="57" t="s">
        <v>371</v>
      </c>
      <c r="E2224" s="62" t="s">
        <v>372</v>
      </c>
      <c r="F2224" s="58">
        <v>0.10434388852882626</v>
      </c>
    </row>
    <row r="2225">
      <c r="A2225" s="61">
        <v>1.51641309E9</v>
      </c>
      <c r="B2225" s="61">
        <v>0.0</v>
      </c>
      <c r="C2225" s="61">
        <v>2701.0</v>
      </c>
      <c r="D2225" s="57" t="s">
        <v>371</v>
      </c>
      <c r="E2225" s="62" t="s">
        <v>372</v>
      </c>
      <c r="F2225" s="58">
        <v>0.10452226274865972</v>
      </c>
    </row>
    <row r="2226">
      <c r="A2226" s="61">
        <v>1.51665489E9</v>
      </c>
      <c r="B2226" s="61">
        <v>0.0</v>
      </c>
      <c r="C2226" s="61">
        <v>857.0</v>
      </c>
      <c r="D2226" s="57" t="s">
        <v>374</v>
      </c>
      <c r="E2226" s="62" t="s">
        <v>372</v>
      </c>
      <c r="F2226" s="58">
        <v>0.10458011963903957</v>
      </c>
    </row>
    <row r="2227">
      <c r="A2227" s="61">
        <v>1.5184213E9</v>
      </c>
      <c r="B2227" s="61">
        <v>0.0</v>
      </c>
      <c r="C2227" s="61">
        <v>692.0</v>
      </c>
      <c r="D2227" s="57" t="s">
        <v>371</v>
      </c>
      <c r="E2227" s="62" t="s">
        <v>372</v>
      </c>
      <c r="F2227" s="58">
        <v>0.10458441959418052</v>
      </c>
    </row>
    <row r="2228">
      <c r="A2228" s="61">
        <v>1.51897786E9</v>
      </c>
      <c r="B2228" s="61">
        <v>0.0</v>
      </c>
      <c r="C2228" s="61">
        <v>5472.0</v>
      </c>
      <c r="D2228" s="57" t="s">
        <v>375</v>
      </c>
      <c r="E2228" s="62" t="s">
        <v>372</v>
      </c>
      <c r="F2228" s="58">
        <v>0.1046075463331071</v>
      </c>
    </row>
    <row r="2229">
      <c r="A2229" s="61">
        <v>1.519253906E9</v>
      </c>
      <c r="B2229" s="61">
        <v>1.0</v>
      </c>
      <c r="C2229" s="61">
        <v>2648.0</v>
      </c>
      <c r="D2229" s="57" t="s">
        <v>375</v>
      </c>
      <c r="E2229" s="62" t="s">
        <v>372</v>
      </c>
      <c r="F2229" s="58">
        <v>0.10468678101614093</v>
      </c>
    </row>
    <row r="2230">
      <c r="A2230" s="61">
        <v>1.513806161E9</v>
      </c>
      <c r="B2230" s="61">
        <v>0.0</v>
      </c>
      <c r="C2230" s="61">
        <v>264.0</v>
      </c>
      <c r="D2230" s="57" t="s">
        <v>373</v>
      </c>
      <c r="E2230" s="62" t="s">
        <v>372</v>
      </c>
      <c r="F2230" s="58">
        <v>0.10469867725609705</v>
      </c>
    </row>
    <row r="2231">
      <c r="A2231" s="61">
        <v>1.515616271E9</v>
      </c>
      <c r="B2231" s="61">
        <v>0.0</v>
      </c>
      <c r="C2231" s="61">
        <v>660.0</v>
      </c>
      <c r="D2231" s="57" t="s">
        <v>371</v>
      </c>
      <c r="E2231" s="62" t="s">
        <v>372</v>
      </c>
      <c r="F2231" s="58">
        <v>0.1047315142073394</v>
      </c>
    </row>
    <row r="2232">
      <c r="A2232" s="61">
        <v>1.518639945E9</v>
      </c>
      <c r="B2232" s="61">
        <v>1.0</v>
      </c>
      <c r="C2232" s="61">
        <v>2223.0</v>
      </c>
      <c r="D2232" s="57" t="s">
        <v>371</v>
      </c>
      <c r="E2232" s="62" t="s">
        <v>372</v>
      </c>
      <c r="F2232" s="58">
        <v>0.10473612478608163</v>
      </c>
    </row>
    <row r="2233">
      <c r="A2233" s="61">
        <v>1.516492958E9</v>
      </c>
      <c r="B2233" s="61">
        <v>1.0</v>
      </c>
      <c r="C2233" s="61">
        <v>95.0</v>
      </c>
      <c r="D2233" s="57" t="s">
        <v>374</v>
      </c>
      <c r="E2233" s="62" t="s">
        <v>372</v>
      </c>
      <c r="F2233" s="58">
        <v>0.10479506715110776</v>
      </c>
    </row>
    <row r="2234">
      <c r="A2234" s="61">
        <v>1.515035077E9</v>
      </c>
      <c r="B2234" s="61">
        <v>1.0</v>
      </c>
      <c r="C2234" s="61">
        <v>166.0</v>
      </c>
      <c r="D2234" s="57" t="s">
        <v>373</v>
      </c>
      <c r="E2234" s="62" t="s">
        <v>372</v>
      </c>
      <c r="F2234" s="58">
        <v>0.10482948902238065</v>
      </c>
    </row>
    <row r="2235">
      <c r="A2235" s="61">
        <v>1.514405375E9</v>
      </c>
      <c r="B2235" s="61">
        <v>1.0</v>
      </c>
      <c r="C2235" s="61">
        <v>3792.0</v>
      </c>
      <c r="D2235" s="57" t="s">
        <v>374</v>
      </c>
      <c r="E2235" s="62" t="s">
        <v>372</v>
      </c>
      <c r="F2235" s="58">
        <v>0.10503067959292567</v>
      </c>
    </row>
    <row r="2236">
      <c r="A2236" s="61">
        <v>1.516041566E9</v>
      </c>
      <c r="B2236" s="61">
        <v>1.0</v>
      </c>
      <c r="C2236" s="61">
        <v>109.0</v>
      </c>
      <c r="D2236" s="57" t="s">
        <v>375</v>
      </c>
      <c r="E2236" s="62" t="s">
        <v>372</v>
      </c>
      <c r="F2236" s="58">
        <v>0.10505734612498341</v>
      </c>
    </row>
    <row r="2237">
      <c r="A2237" s="61">
        <v>1.513996063E9</v>
      </c>
      <c r="B2237" s="61">
        <v>1.0</v>
      </c>
      <c r="C2237" s="61">
        <v>2357.0</v>
      </c>
      <c r="D2237" s="57" t="s">
        <v>374</v>
      </c>
      <c r="E2237" s="62" t="s">
        <v>372</v>
      </c>
      <c r="F2237" s="58">
        <v>0.10506925726610072</v>
      </c>
    </row>
    <row r="2238">
      <c r="A2238" s="61">
        <v>1.519587632E9</v>
      </c>
      <c r="B2238" s="61">
        <v>0.0</v>
      </c>
      <c r="C2238" s="61">
        <v>728.0</v>
      </c>
      <c r="D2238" s="57" t="s">
        <v>373</v>
      </c>
      <c r="E2238" s="62" t="s">
        <v>372</v>
      </c>
      <c r="F2238" s="58">
        <v>0.10508180452131011</v>
      </c>
    </row>
    <row r="2239">
      <c r="A2239" s="61">
        <v>1.514405798E9</v>
      </c>
      <c r="B2239" s="61">
        <v>1.0</v>
      </c>
      <c r="C2239" s="61">
        <v>226.0</v>
      </c>
      <c r="D2239" s="57" t="s">
        <v>374</v>
      </c>
      <c r="E2239" s="62" t="s">
        <v>372</v>
      </c>
      <c r="F2239" s="58">
        <v>0.10514193070637057</v>
      </c>
    </row>
    <row r="2240">
      <c r="A2240" s="61">
        <v>1.51777156E9</v>
      </c>
      <c r="B2240" s="61">
        <v>0.0</v>
      </c>
      <c r="C2240" s="61">
        <v>5066.0</v>
      </c>
      <c r="D2240" s="57" t="s">
        <v>374</v>
      </c>
      <c r="E2240" s="62" t="s">
        <v>372</v>
      </c>
      <c r="F2240" s="58">
        <v>0.10514447259185045</v>
      </c>
    </row>
    <row r="2241">
      <c r="A2241" s="61">
        <v>1.517515912E9</v>
      </c>
      <c r="B2241" s="61">
        <v>0.0</v>
      </c>
      <c r="C2241" s="61">
        <v>531.0</v>
      </c>
      <c r="D2241" s="57" t="s">
        <v>373</v>
      </c>
      <c r="E2241" s="62" t="s">
        <v>372</v>
      </c>
      <c r="F2241" s="58">
        <v>0.10516279186014432</v>
      </c>
    </row>
    <row r="2242">
      <c r="A2242" s="61">
        <v>1.513111539E9</v>
      </c>
      <c r="B2242" s="61">
        <v>1.0</v>
      </c>
      <c r="C2242" s="61">
        <v>2626.0</v>
      </c>
      <c r="D2242" s="57" t="s">
        <v>374</v>
      </c>
      <c r="E2242" s="62" t="s">
        <v>372</v>
      </c>
      <c r="F2242" s="58">
        <v>0.10518596926947765</v>
      </c>
    </row>
    <row r="2243">
      <c r="A2243" s="61">
        <v>1.514738562E9</v>
      </c>
      <c r="B2243" s="61">
        <v>0.0</v>
      </c>
      <c r="C2243" s="61">
        <v>460.0</v>
      </c>
      <c r="D2243" s="57" t="s">
        <v>375</v>
      </c>
      <c r="E2243" s="62" t="s">
        <v>372</v>
      </c>
      <c r="F2243" s="58">
        <v>0.10526515328210473</v>
      </c>
    </row>
    <row r="2244">
      <c r="A2244" s="61">
        <v>1.518931399E9</v>
      </c>
      <c r="B2244" s="61">
        <v>1.0</v>
      </c>
      <c r="C2244" s="61">
        <v>1884.0</v>
      </c>
      <c r="D2244" s="57" t="s">
        <v>371</v>
      </c>
      <c r="E2244" s="62" t="s">
        <v>372</v>
      </c>
      <c r="F2244" s="58">
        <v>0.10527809876556016</v>
      </c>
    </row>
    <row r="2245">
      <c r="A2245" s="61">
        <v>1.513239095E9</v>
      </c>
      <c r="B2245" s="61">
        <v>1.0</v>
      </c>
      <c r="C2245" s="61">
        <v>3890.0</v>
      </c>
      <c r="D2245" s="57" t="s">
        <v>371</v>
      </c>
      <c r="E2245" s="62" t="s">
        <v>372</v>
      </c>
      <c r="F2245" s="58">
        <v>0.1052969630373135</v>
      </c>
    </row>
    <row r="2246">
      <c r="A2246" s="61">
        <v>1.514239562E9</v>
      </c>
      <c r="B2246" s="61">
        <v>0.0</v>
      </c>
      <c r="C2246" s="61">
        <v>3906.0</v>
      </c>
      <c r="D2246" s="57" t="s">
        <v>371</v>
      </c>
      <c r="E2246" s="62" t="s">
        <v>372</v>
      </c>
      <c r="F2246" s="58">
        <v>0.10532100392926425</v>
      </c>
    </row>
    <row r="2247">
      <c r="A2247" s="61">
        <v>1.518617339E9</v>
      </c>
      <c r="B2247" s="61">
        <v>1.0</v>
      </c>
      <c r="C2247" s="61">
        <v>4865.0</v>
      </c>
      <c r="D2247" s="57" t="s">
        <v>371</v>
      </c>
      <c r="E2247" s="62" t="s">
        <v>372</v>
      </c>
      <c r="F2247" s="58">
        <v>0.10533275551400534</v>
      </c>
    </row>
    <row r="2248">
      <c r="A2248" s="61">
        <v>1.515579711E9</v>
      </c>
      <c r="B2248" s="61">
        <v>0.0</v>
      </c>
      <c r="C2248" s="61">
        <v>2849.0</v>
      </c>
      <c r="D2248" s="57" t="s">
        <v>375</v>
      </c>
      <c r="E2248" s="62" t="s">
        <v>372</v>
      </c>
      <c r="F2248" s="58">
        <v>0.1053572687291926</v>
      </c>
    </row>
    <row r="2249">
      <c r="A2249" s="61">
        <v>1.516061599E9</v>
      </c>
      <c r="B2249" s="61">
        <v>1.0</v>
      </c>
      <c r="C2249" s="61">
        <v>1959.0</v>
      </c>
      <c r="D2249" s="57" t="s">
        <v>371</v>
      </c>
      <c r="E2249" s="62" t="s">
        <v>372</v>
      </c>
      <c r="F2249" s="58">
        <v>0.10536051598108198</v>
      </c>
    </row>
    <row r="2250">
      <c r="A2250" s="61">
        <v>1.517496549E9</v>
      </c>
      <c r="B2250" s="61">
        <v>1.0</v>
      </c>
      <c r="C2250" s="61">
        <v>3617.0</v>
      </c>
      <c r="D2250" s="57" t="s">
        <v>371</v>
      </c>
      <c r="E2250" s="62" t="s">
        <v>372</v>
      </c>
      <c r="F2250" s="58">
        <v>0.10537441030784034</v>
      </c>
    </row>
    <row r="2251">
      <c r="A2251" s="61">
        <v>1.517106679E9</v>
      </c>
      <c r="B2251" s="61">
        <v>1.0</v>
      </c>
      <c r="C2251" s="61">
        <v>1413.0</v>
      </c>
      <c r="D2251" s="57" t="s">
        <v>374</v>
      </c>
      <c r="E2251" s="62" t="s">
        <v>372</v>
      </c>
      <c r="F2251" s="58">
        <v>0.10546149012665396</v>
      </c>
    </row>
    <row r="2252">
      <c r="A2252" s="61">
        <v>1.515482925E9</v>
      </c>
      <c r="B2252" s="61">
        <v>1.0</v>
      </c>
      <c r="C2252" s="61">
        <v>1451.0</v>
      </c>
      <c r="D2252" s="57" t="s">
        <v>374</v>
      </c>
      <c r="E2252" s="62" t="s">
        <v>372</v>
      </c>
      <c r="F2252" s="58">
        <v>0.10547090361190947</v>
      </c>
    </row>
    <row r="2253">
      <c r="A2253" s="61">
        <v>1.519507649E9</v>
      </c>
      <c r="B2253" s="61">
        <v>1.0</v>
      </c>
      <c r="C2253" s="61">
        <v>887.0</v>
      </c>
      <c r="D2253" s="57" t="s">
        <v>371</v>
      </c>
      <c r="E2253" s="62" t="s">
        <v>372</v>
      </c>
      <c r="F2253" s="58">
        <v>0.10551629692978581</v>
      </c>
    </row>
    <row r="2254">
      <c r="A2254" s="61">
        <v>1.5152667E9</v>
      </c>
      <c r="B2254" s="61">
        <v>0.0</v>
      </c>
      <c r="C2254" s="61">
        <v>241.0</v>
      </c>
      <c r="D2254" s="57" t="s">
        <v>371</v>
      </c>
      <c r="E2254" s="62" t="s">
        <v>372</v>
      </c>
      <c r="F2254" s="58">
        <v>0.10552878511726604</v>
      </c>
    </row>
    <row r="2255">
      <c r="A2255" s="61">
        <v>1.518474389E9</v>
      </c>
      <c r="B2255" s="61">
        <v>1.0</v>
      </c>
      <c r="C2255" s="61">
        <v>1487.0</v>
      </c>
      <c r="D2255" s="57" t="s">
        <v>371</v>
      </c>
      <c r="E2255" s="62" t="s">
        <v>372</v>
      </c>
      <c r="F2255" s="58">
        <v>0.10552879916626079</v>
      </c>
    </row>
    <row r="2256">
      <c r="A2256" s="61">
        <v>1.514559592E9</v>
      </c>
      <c r="B2256" s="61">
        <v>0.0</v>
      </c>
      <c r="C2256" s="61">
        <v>1441.0</v>
      </c>
      <c r="D2256" s="57" t="s">
        <v>371</v>
      </c>
      <c r="E2256" s="62" t="s">
        <v>372</v>
      </c>
      <c r="F2256" s="58">
        <v>0.1057708402651133</v>
      </c>
    </row>
    <row r="2257">
      <c r="A2257" s="61">
        <v>1.511767907E9</v>
      </c>
      <c r="B2257" s="61">
        <v>1.0</v>
      </c>
      <c r="C2257" s="61">
        <v>2503.0</v>
      </c>
      <c r="D2257" s="57" t="s">
        <v>375</v>
      </c>
      <c r="E2257" s="62" t="s">
        <v>372</v>
      </c>
      <c r="F2257" s="58">
        <v>0.10582020623159549</v>
      </c>
    </row>
    <row r="2258">
      <c r="A2258" s="61">
        <v>1.518136394E9</v>
      </c>
      <c r="B2258" s="61">
        <v>1.0</v>
      </c>
      <c r="C2258" s="61">
        <v>2595.0</v>
      </c>
      <c r="D2258" s="57" t="s">
        <v>374</v>
      </c>
      <c r="E2258" s="62" t="s">
        <v>372</v>
      </c>
      <c r="F2258" s="58">
        <v>0.10582870686930868</v>
      </c>
    </row>
    <row r="2259">
      <c r="A2259" s="61">
        <v>1.515533901E9</v>
      </c>
      <c r="B2259" s="61">
        <v>0.0</v>
      </c>
      <c r="C2259" s="61">
        <v>200.0</v>
      </c>
      <c r="D2259" s="57" t="s">
        <v>371</v>
      </c>
      <c r="E2259" s="62" t="s">
        <v>372</v>
      </c>
      <c r="F2259" s="58">
        <v>0.10585498271827642</v>
      </c>
    </row>
    <row r="2260">
      <c r="A2260" s="61">
        <v>1.517381259E9</v>
      </c>
      <c r="B2260" s="61">
        <v>1.0</v>
      </c>
      <c r="C2260" s="61">
        <v>1103.0</v>
      </c>
      <c r="D2260" s="57" t="s">
        <v>374</v>
      </c>
      <c r="E2260" s="62" t="s">
        <v>372</v>
      </c>
      <c r="F2260" s="58">
        <v>0.10589086371482936</v>
      </c>
    </row>
    <row r="2261">
      <c r="A2261" s="61">
        <v>1.514406073E9</v>
      </c>
      <c r="B2261" s="61">
        <v>1.0</v>
      </c>
      <c r="C2261" s="61">
        <v>3250.0</v>
      </c>
      <c r="D2261" s="57" t="s">
        <v>373</v>
      </c>
      <c r="E2261" s="62" t="s">
        <v>372</v>
      </c>
      <c r="F2261" s="58">
        <v>0.10595230311006587</v>
      </c>
    </row>
    <row r="2262">
      <c r="A2262" s="61">
        <v>1.515899542E9</v>
      </c>
      <c r="B2262" s="61">
        <v>0.0</v>
      </c>
      <c r="C2262" s="61">
        <v>2081.0</v>
      </c>
      <c r="D2262" s="57" t="s">
        <v>373</v>
      </c>
      <c r="E2262" s="62" t="s">
        <v>372</v>
      </c>
      <c r="F2262" s="58">
        <v>0.1059592822817429</v>
      </c>
    </row>
    <row r="2263">
      <c r="A2263" s="61">
        <v>1.514228346E9</v>
      </c>
      <c r="B2263" s="61">
        <v>1.0</v>
      </c>
      <c r="C2263" s="61">
        <v>311.0</v>
      </c>
      <c r="D2263" s="57" t="s">
        <v>371</v>
      </c>
      <c r="E2263" s="62" t="s">
        <v>372</v>
      </c>
      <c r="F2263" s="58">
        <v>0.10596241851879307</v>
      </c>
    </row>
    <row r="2264">
      <c r="A2264" s="61">
        <v>1.51616105E9</v>
      </c>
      <c r="B2264" s="61">
        <v>0.0</v>
      </c>
      <c r="C2264" s="61">
        <v>1445.0</v>
      </c>
      <c r="D2264" s="57" t="s">
        <v>371</v>
      </c>
      <c r="E2264" s="62" t="s">
        <v>372</v>
      </c>
      <c r="F2264" s="58">
        <v>0.10610514057402742</v>
      </c>
    </row>
    <row r="2265">
      <c r="A2265" s="61">
        <v>1.514181073E9</v>
      </c>
      <c r="B2265" s="61">
        <v>1.0</v>
      </c>
      <c r="C2265" s="61">
        <v>3884.0</v>
      </c>
      <c r="D2265" s="57" t="s">
        <v>371</v>
      </c>
      <c r="E2265" s="62" t="s">
        <v>372</v>
      </c>
      <c r="F2265" s="58">
        <v>0.1061490139434752</v>
      </c>
    </row>
    <row r="2266">
      <c r="A2266" s="61">
        <v>1.512108429E9</v>
      </c>
      <c r="B2266" s="61">
        <v>1.0</v>
      </c>
      <c r="C2266" s="61">
        <v>1523.0</v>
      </c>
      <c r="D2266" s="57" t="s">
        <v>374</v>
      </c>
      <c r="E2266" s="62" t="s">
        <v>372</v>
      </c>
      <c r="F2266" s="58">
        <v>0.10623027658998041</v>
      </c>
    </row>
    <row r="2267">
      <c r="A2267" s="61">
        <v>1.514115124E9</v>
      </c>
      <c r="B2267" s="61">
        <v>1.0</v>
      </c>
      <c r="C2267" s="61">
        <v>1136.0</v>
      </c>
      <c r="D2267" s="57" t="s">
        <v>371</v>
      </c>
      <c r="E2267" s="62" t="s">
        <v>372</v>
      </c>
      <c r="F2267" s="58">
        <v>0.10631458788328041</v>
      </c>
    </row>
    <row r="2268">
      <c r="A2268" s="61">
        <v>1.517693603E9</v>
      </c>
      <c r="B2268" s="61">
        <v>1.0</v>
      </c>
      <c r="C2268" s="61">
        <v>108.0</v>
      </c>
      <c r="D2268" s="57" t="s">
        <v>375</v>
      </c>
      <c r="E2268" s="62" t="s">
        <v>372</v>
      </c>
      <c r="F2268" s="58">
        <v>0.10634477238751872</v>
      </c>
    </row>
    <row r="2269">
      <c r="A2269" s="61">
        <v>1.511889551E9</v>
      </c>
      <c r="B2269" s="61">
        <v>0.0</v>
      </c>
      <c r="C2269" s="61">
        <v>1393.0</v>
      </c>
      <c r="D2269" s="57" t="s">
        <v>371</v>
      </c>
      <c r="E2269" s="62" t="s">
        <v>372</v>
      </c>
      <c r="F2269" s="58">
        <v>0.10638801501937056</v>
      </c>
    </row>
    <row r="2270">
      <c r="A2270" s="61">
        <v>1.517045594E9</v>
      </c>
      <c r="B2270" s="61">
        <v>1.0</v>
      </c>
      <c r="C2270" s="61">
        <v>222.0</v>
      </c>
      <c r="D2270" s="57" t="s">
        <v>371</v>
      </c>
      <c r="E2270" s="62" t="s">
        <v>372</v>
      </c>
      <c r="F2270" s="58">
        <v>0.10641458323144104</v>
      </c>
    </row>
    <row r="2271">
      <c r="A2271" s="61">
        <v>1.517911607E9</v>
      </c>
      <c r="B2271" s="61">
        <v>1.0</v>
      </c>
      <c r="C2271" s="61">
        <v>513.0</v>
      </c>
      <c r="D2271" s="57" t="s">
        <v>371</v>
      </c>
      <c r="E2271" s="62" t="s">
        <v>372</v>
      </c>
      <c r="F2271" s="58">
        <v>0.10643040315392926</v>
      </c>
    </row>
    <row r="2272">
      <c r="A2272" s="61">
        <v>1.511598024E9</v>
      </c>
      <c r="B2272" s="61">
        <v>1.0</v>
      </c>
      <c r="C2272" s="61">
        <v>196.0</v>
      </c>
      <c r="D2272" s="57" t="s">
        <v>371</v>
      </c>
      <c r="E2272" s="62" t="s">
        <v>372</v>
      </c>
      <c r="F2272" s="58">
        <v>0.10646872536058982</v>
      </c>
    </row>
    <row r="2273">
      <c r="A2273" s="61">
        <v>1.514185579E9</v>
      </c>
      <c r="B2273" s="61">
        <v>1.0</v>
      </c>
      <c r="C2273" s="61">
        <v>2666.0</v>
      </c>
      <c r="D2273" s="57" t="s">
        <v>371</v>
      </c>
      <c r="E2273" s="62" t="s">
        <v>372</v>
      </c>
      <c r="F2273" s="58">
        <v>0.106524070483063</v>
      </c>
    </row>
    <row r="2274">
      <c r="A2274" s="61">
        <v>1.519105023E9</v>
      </c>
      <c r="B2274" s="61">
        <v>1.0</v>
      </c>
      <c r="C2274" s="61">
        <v>7.0</v>
      </c>
      <c r="D2274" s="57" t="s">
        <v>371</v>
      </c>
      <c r="E2274" s="62" t="s">
        <v>372</v>
      </c>
      <c r="F2274" s="58">
        <v>0.1065322634031971</v>
      </c>
    </row>
    <row r="2275">
      <c r="A2275" s="61">
        <v>1.518082654E9</v>
      </c>
      <c r="B2275" s="61">
        <v>1.0</v>
      </c>
      <c r="C2275" s="61">
        <v>2391.0</v>
      </c>
      <c r="D2275" s="57" t="s">
        <v>375</v>
      </c>
      <c r="E2275" s="62" t="s">
        <v>372</v>
      </c>
      <c r="F2275" s="58">
        <v>0.1065813303766373</v>
      </c>
    </row>
    <row r="2276">
      <c r="A2276" s="61">
        <v>1.512050624E9</v>
      </c>
      <c r="B2276" s="61">
        <v>1.0</v>
      </c>
      <c r="C2276" s="61">
        <v>2518.0</v>
      </c>
      <c r="D2276" s="57" t="s">
        <v>373</v>
      </c>
      <c r="E2276" s="62" t="s">
        <v>372</v>
      </c>
      <c r="F2276" s="58">
        <v>0.10659281732038928</v>
      </c>
    </row>
    <row r="2277">
      <c r="A2277" s="61">
        <v>1.516606116E9</v>
      </c>
      <c r="B2277" s="61">
        <v>1.0</v>
      </c>
      <c r="C2277" s="61">
        <v>1315.0</v>
      </c>
      <c r="D2277" s="57" t="s">
        <v>374</v>
      </c>
      <c r="E2277" s="62" t="s">
        <v>372</v>
      </c>
      <c r="F2277" s="58">
        <v>0.10661059793354055</v>
      </c>
    </row>
    <row r="2278">
      <c r="A2278" s="61">
        <v>1.516228432E9</v>
      </c>
      <c r="B2278" s="61">
        <v>0.0</v>
      </c>
      <c r="C2278" s="61">
        <v>1467.0</v>
      </c>
      <c r="D2278" s="57" t="s">
        <v>371</v>
      </c>
      <c r="E2278" s="62" t="s">
        <v>372</v>
      </c>
      <c r="F2278" s="58">
        <v>0.10661144741582418</v>
      </c>
    </row>
    <row r="2279">
      <c r="A2279" s="61">
        <v>1.515421375E9</v>
      </c>
      <c r="B2279" s="61">
        <v>1.0</v>
      </c>
      <c r="C2279" s="61">
        <v>3045.0</v>
      </c>
      <c r="D2279" s="57" t="s">
        <v>375</v>
      </c>
      <c r="E2279" s="62" t="s">
        <v>372</v>
      </c>
      <c r="F2279" s="58">
        <v>0.10662398062203893</v>
      </c>
    </row>
    <row r="2280">
      <c r="A2280" s="61">
        <v>1.519203074E9</v>
      </c>
      <c r="B2280" s="61">
        <v>1.0</v>
      </c>
      <c r="C2280" s="61">
        <v>5313.0</v>
      </c>
      <c r="D2280" s="57" t="s">
        <v>375</v>
      </c>
      <c r="E2280" s="62" t="s">
        <v>372</v>
      </c>
      <c r="F2280" s="58">
        <v>0.10667821506660236</v>
      </c>
    </row>
    <row r="2281">
      <c r="A2281" s="61">
        <v>1.51412172E9</v>
      </c>
      <c r="B2281" s="61">
        <v>0.0</v>
      </c>
      <c r="C2281" s="61">
        <v>2731.0</v>
      </c>
      <c r="D2281" s="57" t="s">
        <v>371</v>
      </c>
      <c r="E2281" s="62" t="s">
        <v>372</v>
      </c>
      <c r="F2281" s="58">
        <v>0.10668758823530722</v>
      </c>
    </row>
    <row r="2282">
      <c r="A2282" s="61">
        <v>1.517810839E9</v>
      </c>
      <c r="B2282" s="61">
        <v>1.0</v>
      </c>
      <c r="C2282" s="61">
        <v>241.0</v>
      </c>
      <c r="D2282" s="57" t="s">
        <v>375</v>
      </c>
      <c r="E2282" s="62" t="s">
        <v>372</v>
      </c>
      <c r="F2282" s="58">
        <v>0.1067153225952</v>
      </c>
    </row>
    <row r="2283">
      <c r="A2283" s="61">
        <v>1.516741809E9</v>
      </c>
      <c r="B2283" s="61">
        <v>1.0</v>
      </c>
      <c r="C2283" s="61">
        <v>1616.0</v>
      </c>
      <c r="D2283" s="57" t="s">
        <v>371</v>
      </c>
      <c r="E2283" s="62" t="s">
        <v>372</v>
      </c>
      <c r="F2283" s="58">
        <v>0.10680531342579769</v>
      </c>
    </row>
    <row r="2284">
      <c r="A2284" s="61">
        <v>1.511410981E9</v>
      </c>
      <c r="B2284" s="61">
        <v>0.0</v>
      </c>
      <c r="C2284" s="61">
        <v>921.0</v>
      </c>
      <c r="D2284" s="57" t="s">
        <v>371</v>
      </c>
      <c r="E2284" s="62" t="s">
        <v>372</v>
      </c>
      <c r="F2284" s="58">
        <v>0.10695601737397042</v>
      </c>
    </row>
    <row r="2285">
      <c r="A2285" s="61">
        <v>1.5175061E9</v>
      </c>
      <c r="B2285" s="61">
        <v>0.0</v>
      </c>
      <c r="C2285" s="61">
        <v>1802.0</v>
      </c>
      <c r="D2285" s="57" t="s">
        <v>373</v>
      </c>
      <c r="E2285" s="62" t="s">
        <v>372</v>
      </c>
      <c r="F2285" s="58">
        <v>0.10697073576762295</v>
      </c>
    </row>
    <row r="2286">
      <c r="A2286" s="61">
        <v>1.5127245E9</v>
      </c>
      <c r="B2286" s="61">
        <v>0.0</v>
      </c>
      <c r="C2286" s="61">
        <v>1777.0</v>
      </c>
      <c r="D2286" s="57" t="s">
        <v>373</v>
      </c>
      <c r="E2286" s="62" t="s">
        <v>372</v>
      </c>
      <c r="F2286" s="58">
        <v>0.10710041309561169</v>
      </c>
    </row>
    <row r="2287">
      <c r="A2287" s="61">
        <v>1.515413244E9</v>
      </c>
      <c r="B2287" s="61">
        <v>1.0</v>
      </c>
      <c r="C2287" s="61">
        <v>557.0</v>
      </c>
      <c r="D2287" s="57" t="s">
        <v>371</v>
      </c>
      <c r="E2287" s="62" t="s">
        <v>372</v>
      </c>
      <c r="F2287" s="58">
        <v>0.10715459007636419</v>
      </c>
    </row>
    <row r="2288">
      <c r="A2288" s="61">
        <v>1.514660826E9</v>
      </c>
      <c r="B2288" s="61">
        <v>1.0</v>
      </c>
      <c r="C2288" s="61">
        <v>4886.0</v>
      </c>
      <c r="D2288" s="57" t="s">
        <v>371</v>
      </c>
      <c r="E2288" s="62" t="s">
        <v>372</v>
      </c>
      <c r="F2288" s="58">
        <v>0.10717600636952473</v>
      </c>
    </row>
    <row r="2289">
      <c r="A2289" s="61">
        <v>1.514668454E9</v>
      </c>
      <c r="B2289" s="61">
        <v>1.0</v>
      </c>
      <c r="C2289" s="61">
        <v>1290.0</v>
      </c>
      <c r="D2289" s="57" t="s">
        <v>374</v>
      </c>
      <c r="E2289" s="62" t="s">
        <v>372</v>
      </c>
      <c r="F2289" s="58">
        <v>0.10731871437576446</v>
      </c>
    </row>
    <row r="2290">
      <c r="A2290" s="61">
        <v>1.512416636E9</v>
      </c>
      <c r="B2290" s="61">
        <v>1.0</v>
      </c>
      <c r="C2290" s="61">
        <v>500.0</v>
      </c>
      <c r="D2290" s="57" t="s">
        <v>374</v>
      </c>
      <c r="E2290" s="62" t="s">
        <v>372</v>
      </c>
      <c r="F2290" s="58">
        <v>0.10751880731615204</v>
      </c>
    </row>
    <row r="2291">
      <c r="A2291" s="61">
        <v>1.512545709E9</v>
      </c>
      <c r="B2291" s="61">
        <v>1.0</v>
      </c>
      <c r="C2291" s="61">
        <v>905.0</v>
      </c>
      <c r="D2291" s="57" t="s">
        <v>374</v>
      </c>
      <c r="E2291" s="62" t="s">
        <v>372</v>
      </c>
      <c r="F2291" s="58">
        <v>0.10752354635543027</v>
      </c>
    </row>
    <row r="2292">
      <c r="A2292" s="61">
        <v>1.515213508E9</v>
      </c>
      <c r="B2292" s="61">
        <v>1.0</v>
      </c>
      <c r="C2292" s="61">
        <v>3588.0</v>
      </c>
      <c r="D2292" s="57" t="s">
        <v>371</v>
      </c>
      <c r="E2292" s="62" t="s">
        <v>372</v>
      </c>
      <c r="F2292" s="58">
        <v>0.10753839918850605</v>
      </c>
    </row>
    <row r="2293">
      <c r="A2293" s="61">
        <v>1.516645374E9</v>
      </c>
      <c r="B2293" s="61">
        <v>1.0</v>
      </c>
      <c r="C2293" s="61">
        <v>888.0</v>
      </c>
      <c r="D2293" s="57" t="s">
        <v>371</v>
      </c>
      <c r="E2293" s="62" t="s">
        <v>372</v>
      </c>
      <c r="F2293" s="58">
        <v>0.10754550709589528</v>
      </c>
    </row>
    <row r="2294">
      <c r="A2294" s="61">
        <v>1.516988643E9</v>
      </c>
      <c r="B2294" s="61">
        <v>1.0</v>
      </c>
      <c r="C2294" s="61">
        <v>4081.0</v>
      </c>
      <c r="D2294" s="57" t="s">
        <v>374</v>
      </c>
      <c r="E2294" s="62" t="s">
        <v>372</v>
      </c>
      <c r="F2294" s="58">
        <v>0.10759025433608826</v>
      </c>
    </row>
    <row r="2295">
      <c r="A2295" s="61">
        <v>1.516185618E9</v>
      </c>
      <c r="B2295" s="61">
        <v>1.0</v>
      </c>
      <c r="C2295" s="61">
        <v>4843.0</v>
      </c>
      <c r="D2295" s="57" t="s">
        <v>371</v>
      </c>
      <c r="E2295" s="62" t="s">
        <v>372</v>
      </c>
      <c r="F2295" s="58">
        <v>0.10760216593052085</v>
      </c>
    </row>
    <row r="2296">
      <c r="A2296" s="61">
        <v>1.516531956E9</v>
      </c>
      <c r="B2296" s="61">
        <v>1.0</v>
      </c>
      <c r="C2296" s="61">
        <v>1480.0</v>
      </c>
      <c r="D2296" s="57" t="s">
        <v>374</v>
      </c>
      <c r="E2296" s="62" t="s">
        <v>372</v>
      </c>
      <c r="F2296" s="58">
        <v>0.1076140911206328</v>
      </c>
    </row>
    <row r="2297">
      <c r="A2297" s="61">
        <v>1.516529349E9</v>
      </c>
      <c r="B2297" s="61">
        <v>1.0</v>
      </c>
      <c r="C2297" s="61">
        <v>280.0</v>
      </c>
      <c r="D2297" s="57" t="s">
        <v>375</v>
      </c>
      <c r="E2297" s="62" t="s">
        <v>372</v>
      </c>
      <c r="F2297" s="58">
        <v>0.10765750884668479</v>
      </c>
    </row>
    <row r="2298">
      <c r="A2298" s="61">
        <v>1.516657283E9</v>
      </c>
      <c r="B2298" s="61">
        <v>1.0</v>
      </c>
      <c r="C2298" s="61">
        <v>88.0</v>
      </c>
      <c r="D2298" s="57" t="s">
        <v>374</v>
      </c>
      <c r="E2298" s="62" t="s">
        <v>372</v>
      </c>
      <c r="F2298" s="58">
        <v>0.10783044143832721</v>
      </c>
    </row>
    <row r="2299">
      <c r="A2299" s="61">
        <v>1.519658906E9</v>
      </c>
      <c r="B2299" s="61">
        <v>1.0</v>
      </c>
      <c r="C2299" s="61">
        <v>990.0</v>
      </c>
      <c r="D2299" s="57" t="s">
        <v>371</v>
      </c>
      <c r="E2299" s="62" t="s">
        <v>372</v>
      </c>
      <c r="F2299" s="58">
        <v>0.1078329390941889</v>
      </c>
    </row>
    <row r="2300">
      <c r="A2300" s="61">
        <v>1.519583468E9</v>
      </c>
      <c r="B2300" s="61">
        <v>1.0</v>
      </c>
      <c r="C2300" s="61">
        <v>3840.0</v>
      </c>
      <c r="D2300" s="57" t="s">
        <v>375</v>
      </c>
      <c r="E2300" s="62" t="s">
        <v>372</v>
      </c>
      <c r="F2300" s="58">
        <v>0.1079737088328222</v>
      </c>
    </row>
    <row r="2301">
      <c r="A2301" s="61">
        <v>1.514593939E9</v>
      </c>
      <c r="B2301" s="61">
        <v>1.0</v>
      </c>
      <c r="C2301" s="61">
        <v>2859.0</v>
      </c>
      <c r="D2301" s="57" t="s">
        <v>373</v>
      </c>
      <c r="E2301" s="62" t="s">
        <v>372</v>
      </c>
      <c r="F2301" s="58">
        <v>0.10804578498672124</v>
      </c>
    </row>
    <row r="2302">
      <c r="A2302" s="61">
        <v>1.518781051E9</v>
      </c>
      <c r="B2302" s="61">
        <v>0.0</v>
      </c>
      <c r="C2302" s="61">
        <v>1470.0</v>
      </c>
      <c r="D2302" s="57" t="s">
        <v>375</v>
      </c>
      <c r="E2302" s="62" t="s">
        <v>372</v>
      </c>
      <c r="F2302" s="58">
        <v>0.10807361897179812</v>
      </c>
    </row>
    <row r="2303">
      <c r="A2303" s="61">
        <v>1.515821447E9</v>
      </c>
      <c r="B2303" s="61">
        <v>1.0</v>
      </c>
      <c r="C2303" s="61">
        <v>253.0</v>
      </c>
      <c r="D2303" s="57" t="s">
        <v>371</v>
      </c>
      <c r="E2303" s="62" t="s">
        <v>372</v>
      </c>
      <c r="F2303" s="58">
        <v>0.10818841392612821</v>
      </c>
    </row>
    <row r="2304">
      <c r="A2304" s="61">
        <v>1.515141407E9</v>
      </c>
      <c r="B2304" s="61">
        <v>1.0</v>
      </c>
      <c r="C2304" s="61">
        <v>1710.0</v>
      </c>
      <c r="D2304" s="57" t="s">
        <v>371</v>
      </c>
      <c r="E2304" s="62" t="s">
        <v>372</v>
      </c>
      <c r="F2304" s="58">
        <v>0.1081993536282646</v>
      </c>
    </row>
    <row r="2305">
      <c r="A2305" s="61">
        <v>1.51380653E9</v>
      </c>
      <c r="B2305" s="61">
        <v>0.0</v>
      </c>
      <c r="C2305" s="61">
        <v>1616.0</v>
      </c>
      <c r="D2305" s="57" t="s">
        <v>371</v>
      </c>
      <c r="E2305" s="62" t="s">
        <v>372</v>
      </c>
      <c r="F2305" s="58">
        <v>0.108279467770666</v>
      </c>
    </row>
    <row r="2306">
      <c r="A2306" s="61">
        <v>1.519439757E9</v>
      </c>
      <c r="B2306" s="61">
        <v>1.0</v>
      </c>
      <c r="C2306" s="61">
        <v>1866.0</v>
      </c>
      <c r="D2306" s="57" t="s">
        <v>371</v>
      </c>
      <c r="E2306" s="62" t="s">
        <v>372</v>
      </c>
      <c r="F2306" s="58">
        <v>0.10830603598273636</v>
      </c>
    </row>
    <row r="2307">
      <c r="A2307" s="61">
        <v>1.514566123E9</v>
      </c>
      <c r="B2307" s="61">
        <v>1.0</v>
      </c>
      <c r="C2307" s="61">
        <v>1637.0</v>
      </c>
      <c r="D2307" s="57" t="s">
        <v>374</v>
      </c>
      <c r="E2307" s="62" t="s">
        <v>372</v>
      </c>
      <c r="F2307" s="58">
        <v>0.10833073124927783</v>
      </c>
    </row>
    <row r="2308">
      <c r="A2308" s="61">
        <v>1.512106307E9</v>
      </c>
      <c r="B2308" s="61">
        <v>1.0</v>
      </c>
      <c r="C2308" s="61">
        <v>1984.0</v>
      </c>
      <c r="D2308" s="57" t="s">
        <v>374</v>
      </c>
      <c r="E2308" s="62" t="s">
        <v>372</v>
      </c>
      <c r="F2308" s="58">
        <v>0.10845530018245886</v>
      </c>
    </row>
    <row r="2309">
      <c r="A2309" s="61">
        <v>1.515115614E9</v>
      </c>
      <c r="B2309" s="61">
        <v>1.0</v>
      </c>
      <c r="C2309" s="61">
        <v>1216.0</v>
      </c>
      <c r="D2309" s="57" t="s">
        <v>371</v>
      </c>
      <c r="E2309" s="62" t="s">
        <v>372</v>
      </c>
      <c r="F2309" s="58">
        <v>0.10848245049017369</v>
      </c>
    </row>
    <row r="2310">
      <c r="A2310" s="61">
        <v>1.511585157E9</v>
      </c>
      <c r="B2310" s="61">
        <v>1.0</v>
      </c>
      <c r="C2310" s="61">
        <v>499.0</v>
      </c>
      <c r="D2310" s="57" t="s">
        <v>373</v>
      </c>
      <c r="E2310" s="62" t="s">
        <v>372</v>
      </c>
      <c r="F2310" s="58">
        <v>0.10851717630644775</v>
      </c>
    </row>
    <row r="2311">
      <c r="A2311" s="61">
        <v>1.51863602E9</v>
      </c>
      <c r="B2311" s="61">
        <v>0.0</v>
      </c>
      <c r="C2311" s="61">
        <v>2006.0</v>
      </c>
      <c r="D2311" s="57" t="s">
        <v>374</v>
      </c>
      <c r="E2311" s="62" t="s">
        <v>372</v>
      </c>
      <c r="F2311" s="58">
        <v>0.10855006514175003</v>
      </c>
    </row>
    <row r="2312">
      <c r="A2312" s="61">
        <v>1.519528592E9</v>
      </c>
      <c r="B2312" s="61">
        <v>0.0</v>
      </c>
      <c r="C2312" s="61">
        <v>3075.0</v>
      </c>
      <c r="D2312" s="57" t="s">
        <v>374</v>
      </c>
      <c r="E2312" s="62" t="s">
        <v>372</v>
      </c>
      <c r="F2312" s="58">
        <v>0.10860422842612338</v>
      </c>
    </row>
    <row r="2313">
      <c r="A2313" s="61">
        <v>1.51344926E9</v>
      </c>
      <c r="B2313" s="61">
        <v>0.0</v>
      </c>
      <c r="C2313" s="61">
        <v>910.0</v>
      </c>
      <c r="D2313" s="57" t="s">
        <v>371</v>
      </c>
      <c r="E2313" s="62" t="s">
        <v>372</v>
      </c>
      <c r="F2313" s="58">
        <v>0.1086068668871828</v>
      </c>
    </row>
    <row r="2314">
      <c r="A2314" s="61">
        <v>1.511638742E9</v>
      </c>
      <c r="B2314" s="61">
        <v>0.0</v>
      </c>
      <c r="C2314" s="61">
        <v>1903.0</v>
      </c>
      <c r="D2314" s="57" t="s">
        <v>374</v>
      </c>
      <c r="E2314" s="62" t="s">
        <v>372</v>
      </c>
      <c r="F2314" s="58">
        <v>0.10861055544390807</v>
      </c>
    </row>
    <row r="2315">
      <c r="A2315" s="61">
        <v>1.517494059E9</v>
      </c>
      <c r="B2315" s="61">
        <v>1.0</v>
      </c>
      <c r="C2315" s="61">
        <v>2927.0</v>
      </c>
      <c r="D2315" s="57" t="s">
        <v>374</v>
      </c>
      <c r="E2315" s="62" t="s">
        <v>372</v>
      </c>
      <c r="F2315" s="58">
        <v>0.10864997528072595</v>
      </c>
    </row>
    <row r="2316">
      <c r="A2316" s="61">
        <v>1.514049404E9</v>
      </c>
      <c r="B2316" s="61">
        <v>1.0</v>
      </c>
      <c r="C2316" s="61">
        <v>487.0</v>
      </c>
      <c r="D2316" s="57" t="s">
        <v>371</v>
      </c>
      <c r="E2316" s="62" t="s">
        <v>372</v>
      </c>
      <c r="F2316" s="58">
        <v>0.10867666368211037</v>
      </c>
    </row>
    <row r="2317">
      <c r="A2317" s="61">
        <v>1.514527679E9</v>
      </c>
      <c r="B2317" s="61">
        <v>1.0</v>
      </c>
      <c r="C2317" s="61">
        <v>2810.0</v>
      </c>
      <c r="D2317" s="57" t="s">
        <v>371</v>
      </c>
      <c r="E2317" s="62" t="s">
        <v>372</v>
      </c>
      <c r="F2317" s="58">
        <v>0.10869424467211053</v>
      </c>
    </row>
    <row r="2318">
      <c r="A2318" s="61">
        <v>1.517468663E9</v>
      </c>
      <c r="B2318" s="61">
        <v>1.0</v>
      </c>
      <c r="C2318" s="61">
        <v>4155.0</v>
      </c>
      <c r="D2318" s="57" t="s">
        <v>371</v>
      </c>
      <c r="E2318" s="62" t="s">
        <v>372</v>
      </c>
      <c r="F2318" s="58">
        <v>0.10869464935553419</v>
      </c>
    </row>
    <row r="2319">
      <c r="A2319" s="61">
        <v>1.51184645E9</v>
      </c>
      <c r="B2319" s="61">
        <v>0.0</v>
      </c>
      <c r="C2319" s="61">
        <v>1220.0</v>
      </c>
      <c r="D2319" s="57" t="s">
        <v>375</v>
      </c>
      <c r="E2319" s="62" t="s">
        <v>372</v>
      </c>
      <c r="F2319" s="58">
        <v>0.10880211064887968</v>
      </c>
    </row>
    <row r="2320">
      <c r="A2320" s="61">
        <v>1.515597132E9</v>
      </c>
      <c r="B2320" s="61">
        <v>0.0</v>
      </c>
      <c r="C2320" s="61">
        <v>1020.0</v>
      </c>
      <c r="D2320" s="57" t="s">
        <v>371</v>
      </c>
      <c r="E2320" s="62" t="s">
        <v>372</v>
      </c>
      <c r="F2320" s="58">
        <v>0.1088038281378253</v>
      </c>
    </row>
    <row r="2321">
      <c r="A2321" s="61">
        <v>1.519564563E9</v>
      </c>
      <c r="B2321" s="61">
        <v>1.0</v>
      </c>
      <c r="C2321" s="61">
        <v>4723.0</v>
      </c>
      <c r="D2321" s="57" t="s">
        <v>373</v>
      </c>
      <c r="E2321" s="62" t="s">
        <v>372</v>
      </c>
      <c r="F2321" s="58">
        <v>0.10885469370101697</v>
      </c>
    </row>
    <row r="2322">
      <c r="A2322" s="61">
        <v>1.518609283E9</v>
      </c>
      <c r="B2322" s="61">
        <v>1.0</v>
      </c>
      <c r="C2322" s="61">
        <v>1844.0</v>
      </c>
      <c r="D2322" s="57" t="s">
        <v>374</v>
      </c>
      <c r="E2322" s="62" t="s">
        <v>372</v>
      </c>
      <c r="F2322" s="58">
        <v>0.10889180122961473</v>
      </c>
    </row>
    <row r="2323">
      <c r="A2323" s="61">
        <v>1.512743194E9</v>
      </c>
      <c r="B2323" s="61">
        <v>1.0</v>
      </c>
      <c r="C2323" s="61">
        <v>1284.0</v>
      </c>
      <c r="D2323" s="57" t="s">
        <v>373</v>
      </c>
      <c r="E2323" s="62" t="s">
        <v>372</v>
      </c>
      <c r="F2323" s="58">
        <v>0.10889180208178117</v>
      </c>
    </row>
    <row r="2324">
      <c r="A2324" s="61">
        <v>1.519568532E9</v>
      </c>
      <c r="B2324" s="61">
        <v>0.0</v>
      </c>
      <c r="C2324" s="61">
        <v>245.0</v>
      </c>
      <c r="D2324" s="57" t="s">
        <v>373</v>
      </c>
      <c r="E2324" s="62" t="s">
        <v>372</v>
      </c>
      <c r="F2324" s="58">
        <v>0.10905594043017619</v>
      </c>
    </row>
    <row r="2325">
      <c r="A2325" s="61">
        <v>1.51363234E9</v>
      </c>
      <c r="B2325" s="61">
        <v>0.0</v>
      </c>
      <c r="C2325" s="61">
        <v>656.0</v>
      </c>
      <c r="D2325" s="57" t="s">
        <v>371</v>
      </c>
      <c r="E2325" s="62" t="s">
        <v>372</v>
      </c>
      <c r="F2325" s="58">
        <v>0.10918446451760533</v>
      </c>
    </row>
    <row r="2326">
      <c r="A2326" s="61">
        <v>1.516382499E9</v>
      </c>
      <c r="B2326" s="61">
        <v>1.0</v>
      </c>
      <c r="C2326" s="61">
        <v>1640.0</v>
      </c>
      <c r="D2326" s="57" t="s">
        <v>373</v>
      </c>
      <c r="E2326" s="62" t="s">
        <v>372</v>
      </c>
      <c r="F2326" s="58">
        <v>0.10920872083469602</v>
      </c>
    </row>
    <row r="2327">
      <c r="A2327" s="61">
        <v>1.515095951E9</v>
      </c>
      <c r="B2327" s="61">
        <v>0.0</v>
      </c>
      <c r="C2327" s="61">
        <v>1320.0</v>
      </c>
      <c r="D2327" s="57" t="s">
        <v>374</v>
      </c>
      <c r="E2327" s="62" t="s">
        <v>372</v>
      </c>
      <c r="F2327" s="58">
        <v>0.10936819330919745</v>
      </c>
    </row>
    <row r="2328">
      <c r="A2328" s="61">
        <v>1.516546979E9</v>
      </c>
      <c r="B2328" s="61">
        <v>1.0</v>
      </c>
      <c r="C2328" s="61">
        <v>5703.0</v>
      </c>
      <c r="D2328" s="57" t="s">
        <v>371</v>
      </c>
      <c r="E2328" s="62" t="s">
        <v>372</v>
      </c>
      <c r="F2328" s="58">
        <v>0.10940152568104544</v>
      </c>
    </row>
    <row r="2329">
      <c r="A2329" s="61">
        <v>1.517908443E9</v>
      </c>
      <c r="B2329" s="61">
        <v>1.0</v>
      </c>
      <c r="C2329" s="61">
        <v>2815.0</v>
      </c>
      <c r="D2329" s="57" t="s">
        <v>371</v>
      </c>
      <c r="E2329" s="62" t="s">
        <v>372</v>
      </c>
      <c r="F2329" s="58">
        <v>0.10943270388385629</v>
      </c>
    </row>
    <row r="2330">
      <c r="A2330" s="61">
        <v>1.514005329E9</v>
      </c>
      <c r="B2330" s="61">
        <v>1.0</v>
      </c>
      <c r="C2330" s="61">
        <v>2880.0</v>
      </c>
      <c r="D2330" s="57" t="s">
        <v>371</v>
      </c>
      <c r="E2330" s="62" t="s">
        <v>372</v>
      </c>
      <c r="F2330" s="58">
        <v>0.10948576547592892</v>
      </c>
    </row>
    <row r="2331">
      <c r="A2331" s="61">
        <v>1.51322884E9</v>
      </c>
      <c r="B2331" s="61">
        <v>0.0</v>
      </c>
      <c r="C2331" s="61">
        <v>3780.0</v>
      </c>
      <c r="D2331" s="57" t="s">
        <v>371</v>
      </c>
      <c r="E2331" s="62" t="s">
        <v>372</v>
      </c>
      <c r="F2331" s="58">
        <v>0.109499973295614</v>
      </c>
    </row>
    <row r="2332">
      <c r="A2332" s="61">
        <v>1.513033372E9</v>
      </c>
      <c r="B2332" s="61">
        <v>0.0</v>
      </c>
      <c r="C2332" s="61">
        <v>982.0</v>
      </c>
      <c r="D2332" s="57" t="s">
        <v>371</v>
      </c>
      <c r="E2332" s="62" t="s">
        <v>372</v>
      </c>
      <c r="F2332" s="58">
        <v>0.1095561711247367</v>
      </c>
    </row>
    <row r="2333">
      <c r="A2333" s="61">
        <v>1.513613863E9</v>
      </c>
      <c r="B2333" s="61">
        <v>1.0</v>
      </c>
      <c r="C2333" s="61">
        <v>2473.0</v>
      </c>
      <c r="D2333" s="57" t="s">
        <v>375</v>
      </c>
      <c r="E2333" s="62" t="s">
        <v>372</v>
      </c>
      <c r="F2333" s="58">
        <v>0.1095990830907162</v>
      </c>
    </row>
    <row r="2334">
      <c r="A2334" s="61">
        <v>1.511903354E9</v>
      </c>
      <c r="B2334" s="61">
        <v>1.0</v>
      </c>
      <c r="C2334" s="61">
        <v>230.0</v>
      </c>
      <c r="D2334" s="57" t="s">
        <v>375</v>
      </c>
      <c r="E2334" s="62" t="s">
        <v>372</v>
      </c>
      <c r="F2334" s="58">
        <v>0.1096593828811473</v>
      </c>
    </row>
    <row r="2335">
      <c r="A2335" s="61">
        <v>1.513551466E9</v>
      </c>
      <c r="B2335" s="61">
        <v>1.0</v>
      </c>
      <c r="C2335" s="61">
        <v>5067.0</v>
      </c>
      <c r="D2335" s="57" t="s">
        <v>371</v>
      </c>
      <c r="E2335" s="62" t="s">
        <v>372</v>
      </c>
      <c r="F2335" s="58">
        <v>0.10978036959903703</v>
      </c>
    </row>
    <row r="2336">
      <c r="A2336" s="61">
        <v>1.512488991E9</v>
      </c>
      <c r="B2336" s="61">
        <v>0.0</v>
      </c>
      <c r="C2336" s="61">
        <v>971.0</v>
      </c>
      <c r="D2336" s="57" t="s">
        <v>371</v>
      </c>
      <c r="E2336" s="62" t="s">
        <v>372</v>
      </c>
      <c r="F2336" s="58">
        <v>0.10980065844290343</v>
      </c>
    </row>
    <row r="2337">
      <c r="A2337" s="61">
        <v>1.515328518E9</v>
      </c>
      <c r="B2337" s="61">
        <v>1.0</v>
      </c>
      <c r="C2337" s="61">
        <v>1105.0</v>
      </c>
      <c r="D2337" s="57" t="s">
        <v>374</v>
      </c>
      <c r="E2337" s="62" t="s">
        <v>372</v>
      </c>
      <c r="F2337" s="58">
        <v>0.10983605443575706</v>
      </c>
    </row>
    <row r="2338">
      <c r="A2338" s="61">
        <v>1.516442706E9</v>
      </c>
      <c r="B2338" s="61">
        <v>1.0</v>
      </c>
      <c r="C2338" s="61">
        <v>3692.0</v>
      </c>
      <c r="D2338" s="57" t="s">
        <v>374</v>
      </c>
      <c r="E2338" s="62" t="s">
        <v>372</v>
      </c>
      <c r="F2338" s="58">
        <v>0.10984923504501931</v>
      </c>
    </row>
    <row r="2339">
      <c r="A2339" s="61">
        <v>1.516490476E9</v>
      </c>
      <c r="B2339" s="61">
        <v>1.0</v>
      </c>
      <c r="C2339" s="61">
        <v>2043.0</v>
      </c>
      <c r="D2339" s="57" t="s">
        <v>373</v>
      </c>
      <c r="E2339" s="62" t="s">
        <v>372</v>
      </c>
      <c r="F2339" s="58">
        <v>0.10991011339942125</v>
      </c>
    </row>
    <row r="2340">
      <c r="A2340" s="61">
        <v>1.511486281E9</v>
      </c>
      <c r="B2340" s="61">
        <v>0.0</v>
      </c>
      <c r="C2340" s="61">
        <v>3334.0</v>
      </c>
      <c r="D2340" s="57" t="s">
        <v>374</v>
      </c>
      <c r="E2340" s="62" t="s">
        <v>372</v>
      </c>
      <c r="F2340" s="58">
        <v>0.109921429735653</v>
      </c>
    </row>
    <row r="2341">
      <c r="A2341" s="61">
        <v>1.518596458E9</v>
      </c>
      <c r="B2341" s="61">
        <v>1.0</v>
      </c>
      <c r="C2341" s="61">
        <v>701.0</v>
      </c>
      <c r="D2341" s="57" t="s">
        <v>373</v>
      </c>
      <c r="E2341" s="62" t="s">
        <v>372</v>
      </c>
      <c r="F2341" s="58">
        <v>0.11000940367960887</v>
      </c>
    </row>
    <row r="2342">
      <c r="A2342" s="61">
        <v>1.515136482E9</v>
      </c>
      <c r="B2342" s="61">
        <v>0.0</v>
      </c>
      <c r="C2342" s="61">
        <v>1595.0</v>
      </c>
      <c r="D2342" s="57" t="s">
        <v>371</v>
      </c>
      <c r="E2342" s="62" t="s">
        <v>372</v>
      </c>
      <c r="F2342" s="58">
        <v>0.11010538993251295</v>
      </c>
    </row>
    <row r="2343">
      <c r="A2343" s="61">
        <v>1.515808927E9</v>
      </c>
      <c r="B2343" s="61">
        <v>1.0</v>
      </c>
      <c r="C2343" s="61">
        <v>3987.0</v>
      </c>
      <c r="D2343" s="57" t="s">
        <v>371</v>
      </c>
      <c r="E2343" s="62" t="s">
        <v>372</v>
      </c>
      <c r="F2343" s="58">
        <v>0.11012964624960353</v>
      </c>
    </row>
    <row r="2344">
      <c r="A2344" s="61">
        <v>1.518642509E9</v>
      </c>
      <c r="B2344" s="61">
        <v>1.0</v>
      </c>
      <c r="C2344" s="61">
        <v>969.0</v>
      </c>
      <c r="D2344" s="57" t="s">
        <v>373</v>
      </c>
      <c r="E2344" s="62" t="s">
        <v>372</v>
      </c>
      <c r="F2344" s="58">
        <v>0.11013349343309908</v>
      </c>
    </row>
    <row r="2345">
      <c r="A2345" s="61">
        <v>1.519014188E9</v>
      </c>
      <c r="B2345" s="61">
        <v>1.0</v>
      </c>
      <c r="C2345" s="61">
        <v>2911.0</v>
      </c>
      <c r="D2345" s="57" t="s">
        <v>375</v>
      </c>
      <c r="E2345" s="62" t="s">
        <v>372</v>
      </c>
      <c r="F2345" s="58">
        <v>0.11020637897924612</v>
      </c>
    </row>
    <row r="2346">
      <c r="A2346" s="61">
        <v>1.514930108E9</v>
      </c>
      <c r="B2346" s="61">
        <v>1.0</v>
      </c>
      <c r="C2346" s="61">
        <v>343.0</v>
      </c>
      <c r="D2346" s="57" t="s">
        <v>371</v>
      </c>
      <c r="E2346" s="62" t="s">
        <v>372</v>
      </c>
      <c r="F2346" s="58">
        <v>0.11021712556449526</v>
      </c>
    </row>
    <row r="2347">
      <c r="A2347" s="61">
        <v>1.512783151E9</v>
      </c>
      <c r="B2347" s="61">
        <v>0.0</v>
      </c>
      <c r="C2347" s="61">
        <v>2503.0</v>
      </c>
      <c r="D2347" s="57" t="s">
        <v>373</v>
      </c>
      <c r="E2347" s="62" t="s">
        <v>372</v>
      </c>
      <c r="F2347" s="58">
        <v>0.11022134856728427</v>
      </c>
    </row>
    <row r="2348">
      <c r="A2348" s="61">
        <v>1.518242276E9</v>
      </c>
      <c r="B2348" s="61">
        <v>1.0</v>
      </c>
      <c r="C2348" s="61">
        <v>995.0</v>
      </c>
      <c r="D2348" s="57" t="s">
        <v>375</v>
      </c>
      <c r="E2348" s="62" t="s">
        <v>372</v>
      </c>
      <c r="F2348" s="58">
        <v>0.11023726078221174</v>
      </c>
    </row>
    <row r="2349">
      <c r="A2349" s="61">
        <v>1.516826824E9</v>
      </c>
      <c r="B2349" s="61">
        <v>1.0</v>
      </c>
      <c r="C2349" s="61">
        <v>2359.0</v>
      </c>
      <c r="D2349" s="57" t="s">
        <v>373</v>
      </c>
      <c r="E2349" s="62" t="s">
        <v>372</v>
      </c>
      <c r="F2349" s="58">
        <v>0.11025440236085948</v>
      </c>
    </row>
    <row r="2350">
      <c r="A2350" s="61">
        <v>1.518731442E9</v>
      </c>
      <c r="B2350" s="61">
        <v>0.0</v>
      </c>
      <c r="C2350" s="61">
        <v>630.0</v>
      </c>
      <c r="D2350" s="57" t="s">
        <v>374</v>
      </c>
      <c r="E2350" s="62" t="s">
        <v>372</v>
      </c>
      <c r="F2350" s="58">
        <v>0.11030311094631384</v>
      </c>
    </row>
    <row r="2351">
      <c r="A2351" s="61">
        <v>1.519291279E9</v>
      </c>
      <c r="B2351" s="61">
        <v>1.0</v>
      </c>
      <c r="C2351" s="61">
        <v>2059.0</v>
      </c>
      <c r="D2351" s="57" t="s">
        <v>375</v>
      </c>
      <c r="E2351" s="62" t="s">
        <v>372</v>
      </c>
      <c r="F2351" s="58">
        <v>0.11033226751163816</v>
      </c>
    </row>
    <row r="2352">
      <c r="A2352" s="61">
        <v>1.518478586E9</v>
      </c>
      <c r="B2352" s="61">
        <v>1.0</v>
      </c>
      <c r="C2352" s="61">
        <v>2560.0</v>
      </c>
      <c r="D2352" s="57" t="s">
        <v>375</v>
      </c>
      <c r="E2352" s="62" t="s">
        <v>372</v>
      </c>
      <c r="F2352" s="58">
        <v>0.11034163594388746</v>
      </c>
    </row>
    <row r="2353">
      <c r="A2353" s="61">
        <v>1.518984881E9</v>
      </c>
      <c r="B2353" s="61">
        <v>0.0</v>
      </c>
      <c r="C2353" s="61">
        <v>53.0</v>
      </c>
      <c r="D2353" s="57" t="s">
        <v>375</v>
      </c>
      <c r="E2353" s="62" t="s">
        <v>372</v>
      </c>
      <c r="F2353" s="58">
        <v>0.1103971252682604</v>
      </c>
    </row>
    <row r="2354">
      <c r="A2354" s="61">
        <v>1.517033021E9</v>
      </c>
      <c r="B2354" s="61">
        <v>0.0</v>
      </c>
      <c r="C2354" s="61">
        <v>1408.0</v>
      </c>
      <c r="D2354" s="57" t="s">
        <v>374</v>
      </c>
      <c r="E2354" s="62" t="s">
        <v>372</v>
      </c>
      <c r="F2354" s="58">
        <v>0.1104013999827731</v>
      </c>
    </row>
    <row r="2355">
      <c r="A2355" s="61">
        <v>1.519819546E9</v>
      </c>
      <c r="B2355" s="61">
        <v>1.0</v>
      </c>
      <c r="C2355" s="61">
        <v>3253.0</v>
      </c>
      <c r="D2355" s="57" t="s">
        <v>375</v>
      </c>
      <c r="E2355" s="62" t="s">
        <v>372</v>
      </c>
      <c r="F2355" s="58">
        <v>0.11040268137104292</v>
      </c>
    </row>
    <row r="2356">
      <c r="A2356" s="61">
        <v>1.518963359E9</v>
      </c>
      <c r="B2356" s="61">
        <v>1.0</v>
      </c>
      <c r="C2356" s="61">
        <v>3857.0</v>
      </c>
      <c r="D2356" s="57" t="s">
        <v>371</v>
      </c>
      <c r="E2356" s="62" t="s">
        <v>372</v>
      </c>
      <c r="F2356" s="58">
        <v>0.11047704782577128</v>
      </c>
    </row>
    <row r="2357">
      <c r="A2357" s="61">
        <v>1.519475358E9</v>
      </c>
      <c r="B2357" s="61">
        <v>1.0</v>
      </c>
      <c r="C2357" s="61">
        <v>1682.0</v>
      </c>
      <c r="D2357" s="57" t="s">
        <v>371</v>
      </c>
      <c r="E2357" s="62" t="s">
        <v>372</v>
      </c>
      <c r="F2357" s="58">
        <v>0.11049947178905961</v>
      </c>
    </row>
    <row r="2358">
      <c r="A2358" s="61">
        <v>1.511677275E9</v>
      </c>
      <c r="B2358" s="61">
        <v>1.0</v>
      </c>
      <c r="C2358" s="61">
        <v>1785.0</v>
      </c>
      <c r="D2358" s="57" t="s">
        <v>375</v>
      </c>
      <c r="E2358" s="62" t="s">
        <v>372</v>
      </c>
      <c r="F2358" s="58">
        <v>0.11050720988369256</v>
      </c>
    </row>
    <row r="2359">
      <c r="A2359" s="61">
        <v>1.519424213E9</v>
      </c>
      <c r="B2359" s="61">
        <v>1.0</v>
      </c>
      <c r="C2359" s="61">
        <v>836.0</v>
      </c>
      <c r="D2359" s="57" t="s">
        <v>375</v>
      </c>
      <c r="E2359" s="62" t="s">
        <v>372</v>
      </c>
      <c r="F2359" s="58">
        <v>0.11054975507875286</v>
      </c>
    </row>
    <row r="2360">
      <c r="A2360" s="61">
        <v>1.514877649E9</v>
      </c>
      <c r="B2360" s="61">
        <v>1.0</v>
      </c>
      <c r="C2360" s="61">
        <v>533.0</v>
      </c>
      <c r="D2360" s="57" t="s">
        <v>371</v>
      </c>
      <c r="E2360" s="62" t="s">
        <v>372</v>
      </c>
      <c r="F2360" s="58">
        <v>0.11055254413383964</v>
      </c>
    </row>
    <row r="2361">
      <c r="A2361" s="61">
        <v>1.514163705E9</v>
      </c>
      <c r="B2361" s="61">
        <v>1.0</v>
      </c>
      <c r="C2361" s="61">
        <v>4199.0</v>
      </c>
      <c r="D2361" s="57" t="s">
        <v>371</v>
      </c>
      <c r="E2361" s="62" t="s">
        <v>372</v>
      </c>
      <c r="F2361" s="58">
        <v>0.11055591280308541</v>
      </c>
    </row>
    <row r="2362">
      <c r="A2362" s="61">
        <v>1.512587379E9</v>
      </c>
      <c r="B2362" s="61">
        <v>1.0</v>
      </c>
      <c r="C2362" s="61">
        <v>1473.0</v>
      </c>
      <c r="D2362" s="57" t="s">
        <v>373</v>
      </c>
      <c r="E2362" s="62" t="s">
        <v>372</v>
      </c>
      <c r="F2362" s="58">
        <v>0.11057291076783526</v>
      </c>
    </row>
    <row r="2363">
      <c r="A2363" s="61">
        <v>1.514832715E9</v>
      </c>
      <c r="B2363" s="61">
        <v>1.0</v>
      </c>
      <c r="C2363" s="61">
        <v>2646.0</v>
      </c>
      <c r="D2363" s="57" t="s">
        <v>375</v>
      </c>
      <c r="E2363" s="62" t="s">
        <v>372</v>
      </c>
      <c r="F2363" s="58">
        <v>0.11071669738339573</v>
      </c>
    </row>
    <row r="2364">
      <c r="A2364" s="61">
        <v>1.513553823E9</v>
      </c>
      <c r="B2364" s="61">
        <v>1.0</v>
      </c>
      <c r="C2364" s="61">
        <v>1662.0</v>
      </c>
      <c r="D2364" s="57" t="s">
        <v>373</v>
      </c>
      <c r="E2364" s="62" t="s">
        <v>372</v>
      </c>
      <c r="F2364" s="58">
        <v>0.11075634350118602</v>
      </c>
    </row>
    <row r="2365">
      <c r="A2365" s="61">
        <v>1.513344982E9</v>
      </c>
      <c r="B2365" s="61">
        <v>0.0</v>
      </c>
      <c r="C2365" s="61">
        <v>103.0</v>
      </c>
      <c r="D2365" s="57" t="s">
        <v>374</v>
      </c>
      <c r="E2365" s="62" t="s">
        <v>372</v>
      </c>
      <c r="F2365" s="58">
        <v>0.11076281920512532</v>
      </c>
    </row>
    <row r="2366">
      <c r="A2366" s="61">
        <v>1.516387463E9</v>
      </c>
      <c r="B2366" s="61">
        <v>1.0</v>
      </c>
      <c r="C2366" s="61">
        <v>2807.0</v>
      </c>
      <c r="D2366" s="57" t="s">
        <v>374</v>
      </c>
      <c r="E2366" s="62" t="s">
        <v>372</v>
      </c>
      <c r="F2366" s="58">
        <v>0.1108298042002126</v>
      </c>
    </row>
    <row r="2367">
      <c r="A2367" s="61">
        <v>1.511549071E9</v>
      </c>
      <c r="B2367" s="61">
        <v>0.0</v>
      </c>
      <c r="C2367" s="61">
        <v>3327.0</v>
      </c>
      <c r="D2367" s="57" t="s">
        <v>371</v>
      </c>
      <c r="E2367" s="62" t="s">
        <v>372</v>
      </c>
      <c r="F2367" s="58">
        <v>0.11097567739365832</v>
      </c>
    </row>
    <row r="2368">
      <c r="A2368" s="61">
        <v>1.512370745E9</v>
      </c>
      <c r="B2368" s="61">
        <v>1.0</v>
      </c>
      <c r="C2368" s="61">
        <v>531.0</v>
      </c>
      <c r="D2368" s="57" t="s">
        <v>374</v>
      </c>
      <c r="E2368" s="62" t="s">
        <v>372</v>
      </c>
      <c r="F2368" s="58">
        <v>0.11099590561791606</v>
      </c>
    </row>
    <row r="2369">
      <c r="A2369" s="61">
        <v>1.517076134E9</v>
      </c>
      <c r="B2369" s="61">
        <v>1.0</v>
      </c>
      <c r="C2369" s="61">
        <v>1385.0</v>
      </c>
      <c r="D2369" s="57" t="s">
        <v>375</v>
      </c>
      <c r="E2369" s="62" t="s">
        <v>372</v>
      </c>
      <c r="F2369" s="58">
        <v>0.11105807970801895</v>
      </c>
    </row>
    <row r="2370">
      <c r="A2370" s="61">
        <v>1.515608889E9</v>
      </c>
      <c r="B2370" s="61">
        <v>1.0</v>
      </c>
      <c r="C2370" s="61">
        <v>379.0</v>
      </c>
      <c r="D2370" s="57" t="s">
        <v>375</v>
      </c>
      <c r="E2370" s="62" t="s">
        <v>372</v>
      </c>
      <c r="F2370" s="58">
        <v>0.11110563505291382</v>
      </c>
    </row>
    <row r="2371">
      <c r="A2371" s="61">
        <v>1.511904311E9</v>
      </c>
      <c r="B2371" s="61">
        <v>0.0</v>
      </c>
      <c r="C2371" s="61">
        <v>62.0</v>
      </c>
      <c r="D2371" s="57" t="s">
        <v>371</v>
      </c>
      <c r="E2371" s="62" t="s">
        <v>372</v>
      </c>
      <c r="F2371" s="58">
        <v>0.11111474223778306</v>
      </c>
    </row>
    <row r="2372">
      <c r="A2372" s="61">
        <v>1.519117037E9</v>
      </c>
      <c r="B2372" s="61">
        <v>1.0</v>
      </c>
      <c r="C2372" s="61">
        <v>3590.0</v>
      </c>
      <c r="D2372" s="57" t="s">
        <v>371</v>
      </c>
      <c r="E2372" s="62" t="s">
        <v>372</v>
      </c>
      <c r="F2372" s="58">
        <v>0.11114285694439185</v>
      </c>
    </row>
    <row r="2373">
      <c r="A2373" s="61">
        <v>1.515601626E9</v>
      </c>
      <c r="B2373" s="61">
        <v>1.0</v>
      </c>
      <c r="C2373" s="61">
        <v>3019.0</v>
      </c>
      <c r="D2373" s="57" t="s">
        <v>374</v>
      </c>
      <c r="E2373" s="62" t="s">
        <v>372</v>
      </c>
      <c r="F2373" s="58">
        <v>0.11115234894826798</v>
      </c>
    </row>
    <row r="2374">
      <c r="A2374" s="61">
        <v>1.517159966E9</v>
      </c>
      <c r="B2374" s="61">
        <v>1.0</v>
      </c>
      <c r="C2374" s="61">
        <v>730.0</v>
      </c>
      <c r="D2374" s="57" t="s">
        <v>374</v>
      </c>
      <c r="E2374" s="62" t="s">
        <v>372</v>
      </c>
      <c r="F2374" s="58">
        <v>0.11117287466234904</v>
      </c>
    </row>
    <row r="2375">
      <c r="A2375" s="61">
        <v>1.511311949E9</v>
      </c>
      <c r="B2375" s="61">
        <v>1.0</v>
      </c>
      <c r="C2375" s="61">
        <v>2037.0</v>
      </c>
      <c r="D2375" s="57" t="s">
        <v>371</v>
      </c>
      <c r="E2375" s="62" t="s">
        <v>372</v>
      </c>
      <c r="F2375" s="58">
        <v>0.11119469459761633</v>
      </c>
    </row>
    <row r="2376">
      <c r="A2376" s="61">
        <v>1.51955626E9</v>
      </c>
      <c r="B2376" s="61">
        <v>0.0</v>
      </c>
      <c r="C2376" s="61">
        <v>255.0</v>
      </c>
      <c r="D2376" s="57" t="s">
        <v>375</v>
      </c>
      <c r="E2376" s="62" t="s">
        <v>372</v>
      </c>
      <c r="F2376" s="58">
        <v>0.11120072354858723</v>
      </c>
    </row>
    <row r="2377">
      <c r="A2377" s="61">
        <v>1.51213625E9</v>
      </c>
      <c r="B2377" s="61">
        <v>0.0</v>
      </c>
      <c r="C2377" s="61">
        <v>34.0</v>
      </c>
      <c r="D2377" s="57" t="s">
        <v>375</v>
      </c>
      <c r="E2377" s="62" t="s">
        <v>372</v>
      </c>
      <c r="F2377" s="58">
        <v>0.11120718435136534</v>
      </c>
    </row>
    <row r="2378">
      <c r="A2378" s="61">
        <v>1.518506745E9</v>
      </c>
      <c r="B2378" s="61">
        <v>1.0</v>
      </c>
      <c r="C2378" s="61">
        <v>3637.0</v>
      </c>
      <c r="D2378" s="57" t="s">
        <v>371</v>
      </c>
      <c r="E2378" s="62" t="s">
        <v>372</v>
      </c>
      <c r="F2378" s="58">
        <v>0.11122299153034065</v>
      </c>
    </row>
    <row r="2379">
      <c r="A2379" s="61">
        <v>1.511735078E9</v>
      </c>
      <c r="B2379" s="61">
        <v>1.0</v>
      </c>
      <c r="C2379" s="61">
        <v>696.0</v>
      </c>
      <c r="D2379" s="57" t="s">
        <v>374</v>
      </c>
      <c r="E2379" s="62" t="s">
        <v>372</v>
      </c>
      <c r="F2379" s="58">
        <v>0.11126834068164893</v>
      </c>
    </row>
    <row r="2380">
      <c r="A2380" s="61">
        <v>1.512373358E9</v>
      </c>
      <c r="B2380" s="61">
        <v>1.0</v>
      </c>
      <c r="C2380" s="61">
        <v>877.0</v>
      </c>
      <c r="D2380" s="57" t="s">
        <v>374</v>
      </c>
      <c r="E2380" s="62" t="s">
        <v>372</v>
      </c>
      <c r="F2380" s="58">
        <v>0.11127630192133908</v>
      </c>
    </row>
    <row r="2381">
      <c r="A2381" s="61">
        <v>1.517979341E9</v>
      </c>
      <c r="B2381" s="61">
        <v>0.0</v>
      </c>
      <c r="C2381" s="61">
        <v>2231.0</v>
      </c>
      <c r="D2381" s="57" t="s">
        <v>371</v>
      </c>
      <c r="E2381" s="62" t="s">
        <v>372</v>
      </c>
      <c r="F2381" s="58">
        <v>0.1114162317026387</v>
      </c>
    </row>
    <row r="2382">
      <c r="A2382" s="61">
        <v>1.513047641E9</v>
      </c>
      <c r="B2382" s="61">
        <v>0.0</v>
      </c>
      <c r="C2382" s="61">
        <v>680.0</v>
      </c>
      <c r="D2382" s="57" t="s">
        <v>371</v>
      </c>
      <c r="E2382" s="62" t="s">
        <v>372</v>
      </c>
      <c r="F2382" s="58">
        <v>0.11143391462145402</v>
      </c>
    </row>
    <row r="2383">
      <c r="A2383" s="61">
        <v>1.515986399E9</v>
      </c>
      <c r="B2383" s="61">
        <v>1.0</v>
      </c>
      <c r="C2383" s="61">
        <v>2190.0</v>
      </c>
      <c r="D2383" s="57" t="s">
        <v>373</v>
      </c>
      <c r="E2383" s="62" t="s">
        <v>372</v>
      </c>
      <c r="F2383" s="58">
        <v>0.1114372832906998</v>
      </c>
    </row>
    <row r="2384">
      <c r="A2384" s="61">
        <v>1.514434417E9</v>
      </c>
      <c r="B2384" s="61">
        <v>1.0</v>
      </c>
      <c r="C2384" s="61">
        <v>2608.0</v>
      </c>
      <c r="D2384" s="57" t="s">
        <v>373</v>
      </c>
      <c r="E2384" s="62" t="s">
        <v>372</v>
      </c>
      <c r="F2384" s="58">
        <v>0.1114789380845349</v>
      </c>
    </row>
    <row r="2385">
      <c r="A2385" s="61">
        <v>1.513188583E9</v>
      </c>
      <c r="B2385" s="61">
        <v>1.0</v>
      </c>
      <c r="C2385" s="61">
        <v>897.0</v>
      </c>
      <c r="D2385" s="57" t="s">
        <v>375</v>
      </c>
      <c r="E2385" s="62" t="s">
        <v>372</v>
      </c>
      <c r="F2385" s="58">
        <v>0.11150161069767328</v>
      </c>
    </row>
    <row r="2386">
      <c r="A2386" s="61">
        <v>1.519409098E9</v>
      </c>
      <c r="B2386" s="61">
        <v>1.0</v>
      </c>
      <c r="C2386" s="61">
        <v>367.0</v>
      </c>
      <c r="D2386" s="57" t="s">
        <v>373</v>
      </c>
      <c r="E2386" s="62" t="s">
        <v>372</v>
      </c>
      <c r="F2386" s="58">
        <v>0.11158898848260101</v>
      </c>
    </row>
    <row r="2387">
      <c r="A2387" s="61">
        <v>1.515181211E9</v>
      </c>
      <c r="B2387" s="61">
        <v>0.0</v>
      </c>
      <c r="C2387" s="61">
        <v>738.0</v>
      </c>
      <c r="D2387" s="57" t="s">
        <v>374</v>
      </c>
      <c r="E2387" s="62" t="s">
        <v>372</v>
      </c>
      <c r="F2387" s="58">
        <v>0.11177200200481752</v>
      </c>
    </row>
    <row r="2388">
      <c r="A2388" s="61">
        <v>1.518620518E9</v>
      </c>
      <c r="B2388" s="61">
        <v>1.0</v>
      </c>
      <c r="C2388" s="61">
        <v>950.0</v>
      </c>
      <c r="D2388" s="57" t="s">
        <v>375</v>
      </c>
      <c r="E2388" s="62" t="s">
        <v>372</v>
      </c>
      <c r="F2388" s="58">
        <v>0.11177571157870292</v>
      </c>
    </row>
    <row r="2389">
      <c r="A2389" s="61">
        <v>1.517014076E9</v>
      </c>
      <c r="B2389" s="61">
        <v>1.0</v>
      </c>
      <c r="C2389" s="61">
        <v>1041.0</v>
      </c>
      <c r="D2389" s="57" t="s">
        <v>374</v>
      </c>
      <c r="E2389" s="62" t="s">
        <v>372</v>
      </c>
      <c r="F2389" s="58">
        <v>0.11181736637253792</v>
      </c>
    </row>
    <row r="2390">
      <c r="A2390" s="61">
        <v>1.519505873E9</v>
      </c>
      <c r="B2390" s="61">
        <v>1.0</v>
      </c>
      <c r="C2390" s="61">
        <v>2168.0</v>
      </c>
      <c r="D2390" s="57" t="s">
        <v>375</v>
      </c>
      <c r="E2390" s="62" t="s">
        <v>372</v>
      </c>
      <c r="F2390" s="58">
        <v>0.11182785265197692</v>
      </c>
    </row>
    <row r="2391">
      <c r="A2391" s="61">
        <v>1.512735586E9</v>
      </c>
      <c r="B2391" s="61">
        <v>1.0</v>
      </c>
      <c r="C2391" s="61">
        <v>1087.0</v>
      </c>
      <c r="D2391" s="57" t="s">
        <v>374</v>
      </c>
      <c r="E2391" s="62" t="s">
        <v>372</v>
      </c>
      <c r="F2391" s="58">
        <v>0.1118282147351014</v>
      </c>
    </row>
    <row r="2392">
      <c r="A2392" s="61">
        <v>1.513665176E9</v>
      </c>
      <c r="B2392" s="61">
        <v>1.0</v>
      </c>
      <c r="C2392" s="61">
        <v>4030.0</v>
      </c>
      <c r="D2392" s="57" t="s">
        <v>371</v>
      </c>
      <c r="E2392" s="62" t="s">
        <v>372</v>
      </c>
      <c r="F2392" s="58">
        <v>0.11190428008247555</v>
      </c>
    </row>
    <row r="2393">
      <c r="A2393" s="61">
        <v>1.511871538E9</v>
      </c>
      <c r="B2393" s="61">
        <v>1.0</v>
      </c>
      <c r="C2393" s="61">
        <v>733.0</v>
      </c>
      <c r="D2393" s="57" t="s">
        <v>371</v>
      </c>
      <c r="E2393" s="62" t="s">
        <v>372</v>
      </c>
      <c r="F2393" s="58">
        <v>0.11190883999081114</v>
      </c>
    </row>
    <row r="2394">
      <c r="A2394" s="61">
        <v>1.515576855E9</v>
      </c>
      <c r="B2394" s="61">
        <v>1.0</v>
      </c>
      <c r="C2394" s="61">
        <v>410.0</v>
      </c>
      <c r="D2394" s="57" t="s">
        <v>371</v>
      </c>
      <c r="E2394" s="62" t="s">
        <v>372</v>
      </c>
      <c r="F2394" s="58">
        <v>0.11191835541927109</v>
      </c>
    </row>
    <row r="2395">
      <c r="A2395" s="61">
        <v>1.518554528E9</v>
      </c>
      <c r="B2395" s="61">
        <v>1.0</v>
      </c>
      <c r="C2395" s="61">
        <v>2058.0</v>
      </c>
      <c r="D2395" s="57" t="s">
        <v>375</v>
      </c>
      <c r="E2395" s="62" t="s">
        <v>372</v>
      </c>
      <c r="F2395" s="58">
        <v>0.11192778295352135</v>
      </c>
    </row>
    <row r="2396">
      <c r="A2396" s="61">
        <v>1.518951288E9</v>
      </c>
      <c r="B2396" s="61">
        <v>1.0</v>
      </c>
      <c r="C2396" s="61">
        <v>4382.0</v>
      </c>
      <c r="D2396" s="57" t="s">
        <v>374</v>
      </c>
      <c r="E2396" s="62" t="s">
        <v>372</v>
      </c>
      <c r="F2396" s="58">
        <v>0.11210046598009693</v>
      </c>
    </row>
    <row r="2397">
      <c r="A2397" s="61">
        <v>1.515937986E9</v>
      </c>
      <c r="B2397" s="61">
        <v>1.0</v>
      </c>
      <c r="C2397" s="61">
        <v>830.0</v>
      </c>
      <c r="D2397" s="57" t="s">
        <v>373</v>
      </c>
      <c r="E2397" s="62" t="s">
        <v>372</v>
      </c>
      <c r="F2397" s="58">
        <v>0.11212312805603175</v>
      </c>
    </row>
    <row r="2398">
      <c r="A2398" s="61">
        <v>1.513195361E9</v>
      </c>
      <c r="B2398" s="61">
        <v>0.0</v>
      </c>
      <c r="C2398" s="61">
        <v>811.0</v>
      </c>
      <c r="D2398" s="57" t="s">
        <v>371</v>
      </c>
      <c r="E2398" s="62" t="s">
        <v>372</v>
      </c>
      <c r="F2398" s="58">
        <v>0.11213990742545465</v>
      </c>
    </row>
    <row r="2399">
      <c r="A2399" s="61">
        <v>1.512460003E9</v>
      </c>
      <c r="B2399" s="61">
        <v>1.0</v>
      </c>
      <c r="C2399" s="61">
        <v>1211.0</v>
      </c>
      <c r="D2399" s="57" t="s">
        <v>374</v>
      </c>
      <c r="E2399" s="62" t="s">
        <v>372</v>
      </c>
      <c r="F2399" s="58">
        <v>0.1121892503432288</v>
      </c>
    </row>
    <row r="2400">
      <c r="A2400" s="61">
        <v>1.519658021E9</v>
      </c>
      <c r="B2400" s="61">
        <v>0.0</v>
      </c>
      <c r="C2400" s="61">
        <v>64.0</v>
      </c>
      <c r="D2400" s="57" t="s">
        <v>374</v>
      </c>
      <c r="E2400" s="62" t="s">
        <v>372</v>
      </c>
      <c r="F2400" s="58">
        <v>0.11218925119539536</v>
      </c>
    </row>
    <row r="2401">
      <c r="A2401" s="61">
        <v>1.518110734E9</v>
      </c>
      <c r="B2401" s="61">
        <v>1.0</v>
      </c>
      <c r="C2401" s="61">
        <v>2103.0</v>
      </c>
      <c r="D2401" s="57" t="s">
        <v>375</v>
      </c>
      <c r="E2401" s="62" t="s">
        <v>372</v>
      </c>
      <c r="F2401" s="58">
        <v>0.11220178354944355</v>
      </c>
    </row>
    <row r="2402">
      <c r="A2402" s="61">
        <v>1.519977835E9</v>
      </c>
      <c r="B2402" s="61">
        <v>1.0</v>
      </c>
      <c r="C2402" s="61">
        <v>2278.0</v>
      </c>
      <c r="D2402" s="57" t="s">
        <v>375</v>
      </c>
      <c r="E2402" s="62" t="s">
        <v>372</v>
      </c>
      <c r="F2402" s="58">
        <v>0.11221733979482029</v>
      </c>
    </row>
    <row r="2403">
      <c r="A2403" s="61">
        <v>1.513890305E9</v>
      </c>
      <c r="B2403" s="61">
        <v>1.0</v>
      </c>
      <c r="C2403" s="61">
        <v>141.0</v>
      </c>
      <c r="D2403" s="57" t="s">
        <v>374</v>
      </c>
      <c r="E2403" s="62" t="s">
        <v>372</v>
      </c>
      <c r="F2403" s="58">
        <v>0.112263516911701</v>
      </c>
    </row>
    <row r="2404">
      <c r="A2404" s="61">
        <v>1.511641006E9</v>
      </c>
      <c r="B2404" s="61">
        <v>1.0</v>
      </c>
      <c r="C2404" s="61">
        <v>1110.0</v>
      </c>
      <c r="D2404" s="57" t="s">
        <v>371</v>
      </c>
      <c r="E2404" s="62" t="s">
        <v>372</v>
      </c>
      <c r="F2404" s="58">
        <v>0.11234450425053522</v>
      </c>
    </row>
    <row r="2405">
      <c r="A2405" s="61">
        <v>1.516412054E9</v>
      </c>
      <c r="B2405" s="61">
        <v>1.0</v>
      </c>
      <c r="C2405" s="61">
        <v>2108.0</v>
      </c>
      <c r="D2405" s="57" t="s">
        <v>375</v>
      </c>
      <c r="E2405" s="62" t="s">
        <v>372</v>
      </c>
      <c r="F2405" s="58">
        <v>0.11234729745407579</v>
      </c>
    </row>
    <row r="2406">
      <c r="A2406" s="61">
        <v>1.51680497E9</v>
      </c>
      <c r="B2406" s="61">
        <v>0.0</v>
      </c>
      <c r="C2406" s="61">
        <v>1349.0</v>
      </c>
      <c r="D2406" s="57" t="s">
        <v>375</v>
      </c>
      <c r="E2406" s="62" t="s">
        <v>372</v>
      </c>
      <c r="F2406" s="58">
        <v>0.11238540032252886</v>
      </c>
    </row>
    <row r="2407">
      <c r="A2407" s="61">
        <v>1.519641528E9</v>
      </c>
      <c r="B2407" s="61">
        <v>1.0</v>
      </c>
      <c r="C2407" s="61">
        <v>1261.0</v>
      </c>
      <c r="D2407" s="57" t="s">
        <v>375</v>
      </c>
      <c r="E2407" s="62" t="s">
        <v>372</v>
      </c>
      <c r="F2407" s="58">
        <v>0.11240622491794072</v>
      </c>
    </row>
    <row r="2408">
      <c r="A2408" s="61">
        <v>1.511273155E9</v>
      </c>
      <c r="B2408" s="61">
        <v>1.0</v>
      </c>
      <c r="C2408" s="61">
        <v>2715.0</v>
      </c>
      <c r="D2408" s="57" t="s">
        <v>375</v>
      </c>
      <c r="E2408" s="62" t="s">
        <v>372</v>
      </c>
      <c r="F2408" s="58">
        <v>0.11246386569447897</v>
      </c>
    </row>
    <row r="2409">
      <c r="A2409" s="61">
        <v>1.51351917E9</v>
      </c>
      <c r="B2409" s="61">
        <v>0.0</v>
      </c>
      <c r="C2409" s="61">
        <v>683.0</v>
      </c>
      <c r="D2409" s="57" t="s">
        <v>375</v>
      </c>
      <c r="E2409" s="62" t="s">
        <v>372</v>
      </c>
      <c r="F2409" s="58">
        <v>0.11248916917485996</v>
      </c>
    </row>
    <row r="2410">
      <c r="A2410" s="61">
        <v>1.512355618E9</v>
      </c>
      <c r="B2410" s="61">
        <v>1.0</v>
      </c>
      <c r="C2410" s="61">
        <v>3433.0</v>
      </c>
      <c r="D2410" s="57" t="s">
        <v>375</v>
      </c>
      <c r="E2410" s="62" t="s">
        <v>372</v>
      </c>
      <c r="F2410" s="58">
        <v>0.11257786371602663</v>
      </c>
    </row>
    <row r="2411">
      <c r="A2411" s="61">
        <v>1.513867034E9</v>
      </c>
      <c r="B2411" s="61">
        <v>1.0</v>
      </c>
      <c r="C2411" s="61">
        <v>597.0</v>
      </c>
      <c r="D2411" s="57" t="s">
        <v>375</v>
      </c>
      <c r="E2411" s="62" t="s">
        <v>372</v>
      </c>
      <c r="F2411" s="58">
        <v>0.11260100535611439</v>
      </c>
    </row>
    <row r="2412">
      <c r="A2412" s="61">
        <v>1.516879715E9</v>
      </c>
      <c r="B2412" s="61">
        <v>1.0</v>
      </c>
      <c r="C2412" s="61">
        <v>891.0</v>
      </c>
      <c r="D2412" s="57" t="s">
        <v>373</v>
      </c>
      <c r="E2412" s="62" t="s">
        <v>372</v>
      </c>
      <c r="F2412" s="58">
        <v>0.11267979345851598</v>
      </c>
    </row>
    <row r="2413">
      <c r="A2413" s="61">
        <v>1.513131057E9</v>
      </c>
      <c r="B2413" s="61">
        <v>1.0</v>
      </c>
      <c r="C2413" s="61">
        <v>982.0</v>
      </c>
      <c r="D2413" s="57" t="s">
        <v>375</v>
      </c>
      <c r="E2413" s="62" t="s">
        <v>372</v>
      </c>
      <c r="F2413" s="58">
        <v>0.11271761768564614</v>
      </c>
    </row>
    <row r="2414">
      <c r="A2414" s="61">
        <v>1.513402803E9</v>
      </c>
      <c r="B2414" s="61">
        <v>1.0</v>
      </c>
      <c r="C2414" s="61">
        <v>3543.0</v>
      </c>
      <c r="D2414" s="57" t="s">
        <v>371</v>
      </c>
      <c r="E2414" s="62" t="s">
        <v>372</v>
      </c>
      <c r="F2414" s="58">
        <v>0.11278183246285067</v>
      </c>
    </row>
    <row r="2415">
      <c r="A2415" s="61">
        <v>1.514624708E9</v>
      </c>
      <c r="B2415" s="61">
        <v>1.0</v>
      </c>
      <c r="C2415" s="61">
        <v>2540.0</v>
      </c>
      <c r="D2415" s="57" t="s">
        <v>373</v>
      </c>
      <c r="E2415" s="62" t="s">
        <v>372</v>
      </c>
      <c r="F2415" s="58">
        <v>0.11288320652661255</v>
      </c>
    </row>
    <row r="2416">
      <c r="A2416" s="61">
        <v>1.512167022E9</v>
      </c>
      <c r="B2416" s="61">
        <v>0.0</v>
      </c>
      <c r="C2416" s="61">
        <v>1091.0</v>
      </c>
      <c r="D2416" s="57" t="s">
        <v>375</v>
      </c>
      <c r="E2416" s="62" t="s">
        <v>372</v>
      </c>
      <c r="F2416" s="58">
        <v>0.11290317349219392</v>
      </c>
    </row>
    <row r="2417">
      <c r="A2417" s="61">
        <v>1.516254529E9</v>
      </c>
      <c r="B2417" s="61">
        <v>1.0</v>
      </c>
      <c r="C2417" s="61">
        <v>573.0</v>
      </c>
      <c r="D2417" s="57" t="s">
        <v>371</v>
      </c>
      <c r="E2417" s="62" t="s">
        <v>372</v>
      </c>
      <c r="F2417" s="58">
        <v>0.11292239705276075</v>
      </c>
    </row>
    <row r="2418">
      <c r="A2418" s="61">
        <v>1.518643562E9</v>
      </c>
      <c r="B2418" s="61">
        <v>0.0</v>
      </c>
      <c r="C2418" s="61">
        <v>3140.0</v>
      </c>
      <c r="D2418" s="57" t="s">
        <v>371</v>
      </c>
      <c r="E2418" s="62" t="s">
        <v>372</v>
      </c>
      <c r="F2418" s="58">
        <v>0.11293190575086687</v>
      </c>
    </row>
    <row r="2419">
      <c r="A2419" s="61">
        <v>1.515329358E9</v>
      </c>
      <c r="B2419" s="61">
        <v>1.0</v>
      </c>
      <c r="C2419" s="61">
        <v>5012.0</v>
      </c>
      <c r="D2419" s="57" t="s">
        <v>374</v>
      </c>
      <c r="E2419" s="62" t="s">
        <v>372</v>
      </c>
      <c r="F2419" s="58">
        <v>0.11294439550461577</v>
      </c>
    </row>
    <row r="2420">
      <c r="A2420" s="61">
        <v>1.519072149E9</v>
      </c>
      <c r="B2420" s="61">
        <v>1.0</v>
      </c>
      <c r="C2420" s="61">
        <v>522.0</v>
      </c>
      <c r="D2420" s="57" t="s">
        <v>373</v>
      </c>
      <c r="E2420" s="62" t="s">
        <v>372</v>
      </c>
      <c r="F2420" s="58">
        <v>0.11299066770824684</v>
      </c>
    </row>
    <row r="2421">
      <c r="A2421" s="61">
        <v>1.517998197E9</v>
      </c>
      <c r="B2421" s="61">
        <v>1.0</v>
      </c>
      <c r="C2421" s="61">
        <v>1857.0</v>
      </c>
      <c r="D2421" s="57" t="s">
        <v>374</v>
      </c>
      <c r="E2421" s="62" t="s">
        <v>372</v>
      </c>
      <c r="F2421" s="58">
        <v>0.11305796184669237</v>
      </c>
    </row>
    <row r="2422">
      <c r="A2422" s="61">
        <v>1.514234078E9</v>
      </c>
      <c r="B2422" s="61">
        <v>1.0</v>
      </c>
      <c r="C2422" s="61">
        <v>1126.0</v>
      </c>
      <c r="D2422" s="57" t="s">
        <v>375</v>
      </c>
      <c r="E2422" s="62" t="s">
        <v>372</v>
      </c>
      <c r="F2422" s="58">
        <v>0.11307622116081872</v>
      </c>
    </row>
    <row r="2423">
      <c r="A2423" s="61">
        <v>1.518086185E9</v>
      </c>
      <c r="B2423" s="61">
        <v>1.0</v>
      </c>
      <c r="C2423" s="61">
        <v>1932.0</v>
      </c>
      <c r="D2423" s="57" t="s">
        <v>371</v>
      </c>
      <c r="E2423" s="62" t="s">
        <v>372</v>
      </c>
      <c r="F2423" s="58">
        <v>0.11309881156019796</v>
      </c>
    </row>
    <row r="2424">
      <c r="A2424" s="61">
        <v>1.514627612E9</v>
      </c>
      <c r="B2424" s="61">
        <v>0.0</v>
      </c>
      <c r="C2424" s="61">
        <v>4274.0</v>
      </c>
      <c r="D2424" s="57" t="s">
        <v>371</v>
      </c>
      <c r="E2424" s="62" t="s">
        <v>372</v>
      </c>
      <c r="F2424" s="58">
        <v>0.11314137165641958</v>
      </c>
    </row>
    <row r="2425">
      <c r="A2425" s="61">
        <v>1.516433547E9</v>
      </c>
      <c r="B2425" s="61">
        <v>1.0</v>
      </c>
      <c r="C2425" s="61">
        <v>140.0</v>
      </c>
      <c r="D2425" s="57" t="s">
        <v>374</v>
      </c>
      <c r="E2425" s="62" t="s">
        <v>372</v>
      </c>
      <c r="F2425" s="58">
        <v>0.11315328415167958</v>
      </c>
    </row>
    <row r="2426">
      <c r="A2426" s="61">
        <v>1.517077762E9</v>
      </c>
      <c r="B2426" s="61">
        <v>0.0</v>
      </c>
      <c r="C2426" s="61">
        <v>536.0</v>
      </c>
      <c r="D2426" s="57" t="s">
        <v>374</v>
      </c>
      <c r="E2426" s="62" t="s">
        <v>372</v>
      </c>
      <c r="F2426" s="58">
        <v>0.11321991721395863</v>
      </c>
    </row>
    <row r="2427">
      <c r="A2427" s="61">
        <v>1.511656614E9</v>
      </c>
      <c r="B2427" s="61">
        <v>1.0</v>
      </c>
      <c r="C2427" s="61">
        <v>257.0</v>
      </c>
      <c r="D2427" s="57" t="s">
        <v>371</v>
      </c>
      <c r="E2427" s="62" t="s">
        <v>372</v>
      </c>
      <c r="F2427" s="58">
        <v>0.11322332771736277</v>
      </c>
    </row>
    <row r="2428">
      <c r="A2428" s="61">
        <v>1.519812446E9</v>
      </c>
      <c r="B2428" s="61">
        <v>1.0</v>
      </c>
      <c r="C2428" s="61">
        <v>3358.0</v>
      </c>
      <c r="D2428" s="57" t="s">
        <v>371</v>
      </c>
      <c r="E2428" s="62" t="s">
        <v>372</v>
      </c>
      <c r="F2428" s="58">
        <v>0.11325429954340804</v>
      </c>
    </row>
    <row r="2429">
      <c r="A2429" s="61">
        <v>1.512104488E9</v>
      </c>
      <c r="B2429" s="61">
        <v>1.0</v>
      </c>
      <c r="C2429" s="61">
        <v>349.0</v>
      </c>
      <c r="D2429" s="57" t="s">
        <v>371</v>
      </c>
      <c r="E2429" s="62" t="s">
        <v>372</v>
      </c>
      <c r="F2429" s="58">
        <v>0.11329240391507966</v>
      </c>
    </row>
    <row r="2430">
      <c r="A2430" s="61">
        <v>1.516917038E9</v>
      </c>
      <c r="B2430" s="61">
        <v>1.0</v>
      </c>
      <c r="C2430" s="61">
        <v>2668.0</v>
      </c>
      <c r="D2430" s="57" t="s">
        <v>375</v>
      </c>
      <c r="E2430" s="62" t="s">
        <v>372</v>
      </c>
      <c r="F2430" s="58">
        <v>0.11333892821392377</v>
      </c>
    </row>
    <row r="2431">
      <c r="A2431" s="61">
        <v>1.517747184E9</v>
      </c>
      <c r="B2431" s="61">
        <v>1.0</v>
      </c>
      <c r="C2431" s="61">
        <v>2340.0</v>
      </c>
      <c r="D2431" s="57" t="s">
        <v>375</v>
      </c>
      <c r="E2431" s="62" t="s">
        <v>372</v>
      </c>
      <c r="F2431" s="58">
        <v>0.11333985214381348</v>
      </c>
    </row>
    <row r="2432">
      <c r="A2432" s="61">
        <v>1.513475603E9</v>
      </c>
      <c r="B2432" s="61">
        <v>1.0</v>
      </c>
      <c r="C2432" s="61">
        <v>669.0</v>
      </c>
      <c r="D2432" s="57" t="s">
        <v>371</v>
      </c>
      <c r="E2432" s="62" t="s">
        <v>372</v>
      </c>
      <c r="F2432" s="58">
        <v>0.11344415170728006</v>
      </c>
    </row>
    <row r="2433">
      <c r="A2433" s="61">
        <v>1.51443446E9</v>
      </c>
      <c r="B2433" s="61">
        <v>0.0</v>
      </c>
      <c r="C2433" s="61">
        <v>2105.0</v>
      </c>
      <c r="D2433" s="57" t="s">
        <v>375</v>
      </c>
      <c r="E2433" s="62" t="s">
        <v>372</v>
      </c>
      <c r="F2433" s="58">
        <v>0.11356507870638866</v>
      </c>
    </row>
    <row r="2434">
      <c r="A2434" s="61">
        <v>1.513102943E9</v>
      </c>
      <c r="B2434" s="61">
        <v>1.0</v>
      </c>
      <c r="C2434" s="61">
        <v>1279.0</v>
      </c>
      <c r="D2434" s="57" t="s">
        <v>371</v>
      </c>
      <c r="E2434" s="62" t="s">
        <v>372</v>
      </c>
      <c r="F2434" s="58">
        <v>0.11357863331890017</v>
      </c>
    </row>
    <row r="2435">
      <c r="A2435" s="61">
        <v>1.518822505E9</v>
      </c>
      <c r="B2435" s="61">
        <v>1.0</v>
      </c>
      <c r="C2435" s="61">
        <v>920.0</v>
      </c>
      <c r="D2435" s="57" t="s">
        <v>374</v>
      </c>
      <c r="E2435" s="62" t="s">
        <v>372</v>
      </c>
      <c r="F2435" s="58">
        <v>0.11360762390144896</v>
      </c>
    </row>
    <row r="2436">
      <c r="A2436" s="61">
        <v>1.512452109E9</v>
      </c>
      <c r="B2436" s="61">
        <v>1.0</v>
      </c>
      <c r="C2436" s="61">
        <v>1987.0</v>
      </c>
      <c r="D2436" s="57" t="s">
        <v>374</v>
      </c>
      <c r="E2436" s="62" t="s">
        <v>372</v>
      </c>
      <c r="F2436" s="58">
        <v>0.11369642460591034</v>
      </c>
    </row>
    <row r="2437">
      <c r="A2437" s="61">
        <v>1.518304533E9</v>
      </c>
      <c r="B2437" s="61">
        <v>1.0</v>
      </c>
      <c r="C2437" s="61">
        <v>532.0</v>
      </c>
      <c r="D2437" s="57" t="s">
        <v>374</v>
      </c>
      <c r="E2437" s="62" t="s">
        <v>372</v>
      </c>
      <c r="F2437" s="58">
        <v>0.11376202467999408</v>
      </c>
    </row>
    <row r="2438">
      <c r="A2438" s="61">
        <v>1.517315473E9</v>
      </c>
      <c r="B2438" s="61">
        <v>1.0</v>
      </c>
      <c r="C2438" s="61">
        <v>73.0</v>
      </c>
      <c r="D2438" s="57" t="s">
        <v>371</v>
      </c>
      <c r="E2438" s="62" t="s">
        <v>372</v>
      </c>
      <c r="F2438" s="58">
        <v>0.11377560861853742</v>
      </c>
    </row>
    <row r="2439">
      <c r="A2439" s="61">
        <v>1.517358193E9</v>
      </c>
      <c r="B2439" s="61">
        <v>1.0</v>
      </c>
      <c r="C2439" s="61">
        <v>3045.0</v>
      </c>
      <c r="D2439" s="57" t="s">
        <v>374</v>
      </c>
      <c r="E2439" s="62" t="s">
        <v>372</v>
      </c>
      <c r="F2439" s="58">
        <v>0.11381457830568487</v>
      </c>
    </row>
    <row r="2440">
      <c r="A2440" s="61">
        <v>1.518529525E9</v>
      </c>
      <c r="B2440" s="61">
        <v>1.0</v>
      </c>
      <c r="C2440" s="61">
        <v>2124.0</v>
      </c>
      <c r="D2440" s="57" t="s">
        <v>373</v>
      </c>
      <c r="E2440" s="62" t="s">
        <v>372</v>
      </c>
      <c r="F2440" s="58">
        <v>0.11382330899452309</v>
      </c>
    </row>
    <row r="2441">
      <c r="A2441" s="61">
        <v>1.511712685E9</v>
      </c>
      <c r="B2441" s="61">
        <v>1.0</v>
      </c>
      <c r="C2441" s="61">
        <v>1460.0</v>
      </c>
      <c r="D2441" s="57" t="s">
        <v>371</v>
      </c>
      <c r="E2441" s="62" t="s">
        <v>372</v>
      </c>
      <c r="F2441" s="58">
        <v>0.11394335748375284</v>
      </c>
    </row>
    <row r="2442">
      <c r="A2442" s="61">
        <v>1.511543487E9</v>
      </c>
      <c r="B2442" s="61">
        <v>1.0</v>
      </c>
      <c r="C2442" s="61">
        <v>4370.0</v>
      </c>
      <c r="D2442" s="57" t="s">
        <v>371</v>
      </c>
      <c r="E2442" s="62" t="s">
        <v>372</v>
      </c>
      <c r="F2442" s="58">
        <v>0.11398135525320363</v>
      </c>
    </row>
    <row r="2443">
      <c r="A2443" s="61">
        <v>1.512243226E9</v>
      </c>
      <c r="B2443" s="61">
        <v>1.0</v>
      </c>
      <c r="C2443" s="61">
        <v>450.0</v>
      </c>
      <c r="D2443" s="57" t="s">
        <v>375</v>
      </c>
      <c r="E2443" s="62" t="s">
        <v>372</v>
      </c>
      <c r="F2443" s="58">
        <v>0.11400640350245639</v>
      </c>
    </row>
    <row r="2444">
      <c r="A2444" s="61">
        <v>1.517199171E9</v>
      </c>
      <c r="B2444" s="61">
        <v>0.0</v>
      </c>
      <c r="C2444" s="61">
        <v>1663.0</v>
      </c>
      <c r="D2444" s="57" t="s">
        <v>371</v>
      </c>
      <c r="E2444" s="62" t="s">
        <v>372</v>
      </c>
      <c r="F2444" s="58">
        <v>0.11410631364143231</v>
      </c>
    </row>
    <row r="2445">
      <c r="A2445" s="61">
        <v>1.517782957E9</v>
      </c>
      <c r="B2445" s="61">
        <v>1.0</v>
      </c>
      <c r="C2445" s="61">
        <v>2845.0</v>
      </c>
      <c r="D2445" s="57" t="s">
        <v>375</v>
      </c>
      <c r="E2445" s="62" t="s">
        <v>372</v>
      </c>
      <c r="F2445" s="58">
        <v>0.11417199234342279</v>
      </c>
    </row>
    <row r="2446">
      <c r="A2446" s="61">
        <v>1.512884016E9</v>
      </c>
      <c r="B2446" s="61">
        <v>1.0</v>
      </c>
      <c r="C2446" s="61">
        <v>335.0</v>
      </c>
      <c r="D2446" s="57" t="s">
        <v>371</v>
      </c>
      <c r="E2446" s="62" t="s">
        <v>372</v>
      </c>
      <c r="F2446" s="58">
        <v>0.11422865117804826</v>
      </c>
    </row>
    <row r="2447">
      <c r="A2447" s="61">
        <v>1.512818097E9</v>
      </c>
      <c r="B2447" s="61">
        <v>1.0</v>
      </c>
      <c r="C2447" s="61">
        <v>2526.0</v>
      </c>
      <c r="D2447" s="57" t="s">
        <v>374</v>
      </c>
      <c r="E2447" s="62" t="s">
        <v>372</v>
      </c>
      <c r="F2447" s="58">
        <v>0.11425897325424728</v>
      </c>
    </row>
    <row r="2448">
      <c r="A2448" s="61">
        <v>1.513017866E9</v>
      </c>
      <c r="B2448" s="61">
        <v>1.0</v>
      </c>
      <c r="C2448" s="61">
        <v>2262.0</v>
      </c>
      <c r="D2448" s="57" t="s">
        <v>375</v>
      </c>
      <c r="E2448" s="62" t="s">
        <v>372</v>
      </c>
      <c r="F2448" s="58">
        <v>0.11428591432783519</v>
      </c>
    </row>
    <row r="2449">
      <c r="A2449" s="61">
        <v>1.517715558E9</v>
      </c>
      <c r="B2449" s="61">
        <v>1.0</v>
      </c>
      <c r="C2449" s="61">
        <v>1731.0</v>
      </c>
      <c r="D2449" s="57" t="s">
        <v>375</v>
      </c>
      <c r="E2449" s="62" t="s">
        <v>372</v>
      </c>
      <c r="F2449" s="58">
        <v>0.11429609568400612</v>
      </c>
    </row>
    <row r="2450">
      <c r="A2450" s="61">
        <v>1.512471167E9</v>
      </c>
      <c r="B2450" s="61">
        <v>1.0</v>
      </c>
      <c r="C2450" s="61">
        <v>1423.0</v>
      </c>
      <c r="D2450" s="57" t="s">
        <v>371</v>
      </c>
      <c r="E2450" s="62" t="s">
        <v>372</v>
      </c>
      <c r="F2450" s="58">
        <v>0.11441700461176652</v>
      </c>
    </row>
    <row r="2451">
      <c r="A2451" s="61">
        <v>1.518355179E9</v>
      </c>
      <c r="B2451" s="61">
        <v>1.0</v>
      </c>
      <c r="C2451" s="61">
        <v>1102.0</v>
      </c>
      <c r="D2451" s="57" t="s">
        <v>371</v>
      </c>
      <c r="E2451" s="62" t="s">
        <v>372</v>
      </c>
      <c r="F2451" s="58">
        <v>0.11444363537457869</v>
      </c>
    </row>
    <row r="2452">
      <c r="A2452" s="61">
        <v>1.519557359E9</v>
      </c>
      <c r="B2452" s="61">
        <v>1.0</v>
      </c>
      <c r="C2452" s="61">
        <v>6719.0</v>
      </c>
      <c r="D2452" s="57" t="s">
        <v>371</v>
      </c>
      <c r="E2452" s="62" t="s">
        <v>372</v>
      </c>
      <c r="F2452" s="58">
        <v>0.11445651576275673</v>
      </c>
    </row>
    <row r="2453">
      <c r="A2453" s="61">
        <v>1.516613391E9</v>
      </c>
      <c r="B2453" s="61">
        <v>0.0</v>
      </c>
      <c r="C2453" s="61">
        <v>3191.0</v>
      </c>
      <c r="D2453" s="57" t="s">
        <v>374</v>
      </c>
      <c r="E2453" s="62" t="s">
        <v>372</v>
      </c>
      <c r="F2453" s="58">
        <v>0.1144655812138825</v>
      </c>
    </row>
    <row r="2454">
      <c r="A2454" s="61">
        <v>1.513130135E9</v>
      </c>
      <c r="B2454" s="61">
        <v>1.0</v>
      </c>
      <c r="C2454" s="61">
        <v>4347.0</v>
      </c>
      <c r="D2454" s="57" t="s">
        <v>371</v>
      </c>
      <c r="E2454" s="62" t="s">
        <v>372</v>
      </c>
      <c r="F2454" s="58">
        <v>0.11448681545568884</v>
      </c>
    </row>
    <row r="2455">
      <c r="A2455" s="61">
        <v>1.513638901E9</v>
      </c>
      <c r="B2455" s="61">
        <v>0.0</v>
      </c>
      <c r="C2455" s="61">
        <v>4373.0</v>
      </c>
      <c r="D2455" s="57" t="s">
        <v>371</v>
      </c>
      <c r="E2455" s="62" t="s">
        <v>372</v>
      </c>
      <c r="F2455" s="58">
        <v>0.11452261913840323</v>
      </c>
    </row>
    <row r="2456">
      <c r="A2456" s="61">
        <v>1.518468561E9</v>
      </c>
      <c r="B2456" s="61">
        <v>0.0</v>
      </c>
      <c r="C2456" s="61">
        <v>241.0</v>
      </c>
      <c r="D2456" s="57" t="s">
        <v>374</v>
      </c>
      <c r="E2456" s="62" t="s">
        <v>372</v>
      </c>
      <c r="F2456" s="58">
        <v>0.11455972666700087</v>
      </c>
    </row>
    <row r="2457">
      <c r="A2457" s="61">
        <v>1.515370399E9</v>
      </c>
      <c r="B2457" s="61">
        <v>1.0</v>
      </c>
      <c r="C2457" s="61">
        <v>5902.0</v>
      </c>
      <c r="D2457" s="57" t="s">
        <v>374</v>
      </c>
      <c r="E2457" s="62" t="s">
        <v>372</v>
      </c>
      <c r="F2457" s="58">
        <v>0.11455972751916743</v>
      </c>
    </row>
    <row r="2458">
      <c r="A2458" s="61">
        <v>1.512625526E9</v>
      </c>
      <c r="B2458" s="61">
        <v>1.0</v>
      </c>
      <c r="C2458" s="61">
        <v>776.0</v>
      </c>
      <c r="D2458" s="57" t="s">
        <v>374</v>
      </c>
      <c r="E2458" s="62" t="s">
        <v>372</v>
      </c>
      <c r="F2458" s="58">
        <v>0.11456805177158791</v>
      </c>
    </row>
    <row r="2459">
      <c r="A2459" s="61">
        <v>1.514150842E9</v>
      </c>
      <c r="B2459" s="61">
        <v>0.0</v>
      </c>
      <c r="C2459" s="61">
        <v>3476.0</v>
      </c>
      <c r="D2459" s="57" t="s">
        <v>375</v>
      </c>
      <c r="E2459" s="62" t="s">
        <v>372</v>
      </c>
      <c r="F2459" s="58">
        <v>0.11457779509352473</v>
      </c>
    </row>
    <row r="2460">
      <c r="A2460" s="61">
        <v>1.512639062E9</v>
      </c>
      <c r="B2460" s="61">
        <v>0.0</v>
      </c>
      <c r="C2460" s="61">
        <v>3400.0</v>
      </c>
      <c r="D2460" s="57" t="s">
        <v>374</v>
      </c>
      <c r="E2460" s="62" t="s">
        <v>372</v>
      </c>
      <c r="F2460" s="58">
        <v>0.11462952346192856</v>
      </c>
    </row>
    <row r="2461">
      <c r="A2461" s="61">
        <v>1.512885747E9</v>
      </c>
      <c r="B2461" s="61">
        <v>1.0</v>
      </c>
      <c r="C2461" s="61">
        <v>1001.0</v>
      </c>
      <c r="D2461" s="57" t="s">
        <v>374</v>
      </c>
      <c r="E2461" s="62" t="s">
        <v>372</v>
      </c>
      <c r="F2461" s="58">
        <v>0.11463784856651549</v>
      </c>
    </row>
    <row r="2462">
      <c r="A2462" s="61">
        <v>1.51783164E9</v>
      </c>
      <c r="B2462" s="61">
        <v>0.0</v>
      </c>
      <c r="C2462" s="61">
        <v>70.0</v>
      </c>
      <c r="D2462" s="57" t="s">
        <v>371</v>
      </c>
      <c r="E2462" s="62" t="s">
        <v>372</v>
      </c>
      <c r="F2462" s="58">
        <v>0.11466892601651468</v>
      </c>
    </row>
    <row r="2463">
      <c r="A2463" s="61">
        <v>1.512256731E9</v>
      </c>
      <c r="B2463" s="61">
        <v>0.0</v>
      </c>
      <c r="C2463" s="61">
        <v>260.0</v>
      </c>
      <c r="D2463" s="57" t="s">
        <v>371</v>
      </c>
      <c r="E2463" s="62" t="s">
        <v>372</v>
      </c>
      <c r="F2463" s="58">
        <v>0.11471975696348902</v>
      </c>
    </row>
    <row r="2464">
      <c r="A2464" s="61">
        <v>1.513741475E9</v>
      </c>
      <c r="B2464" s="61">
        <v>1.0</v>
      </c>
      <c r="C2464" s="61">
        <v>1110.0</v>
      </c>
      <c r="D2464" s="57" t="s">
        <v>373</v>
      </c>
      <c r="E2464" s="62" t="s">
        <v>372</v>
      </c>
      <c r="F2464" s="58">
        <v>0.11474682785175572</v>
      </c>
    </row>
    <row r="2465">
      <c r="A2465" s="61">
        <v>1.516818665E9</v>
      </c>
      <c r="B2465" s="61">
        <v>1.0</v>
      </c>
      <c r="C2465" s="61">
        <v>3649.0</v>
      </c>
      <c r="D2465" s="57" t="s">
        <v>373</v>
      </c>
      <c r="E2465" s="62" t="s">
        <v>372</v>
      </c>
      <c r="F2465" s="58">
        <v>0.11474700856335629</v>
      </c>
    </row>
    <row r="2466">
      <c r="A2466" s="61">
        <v>1.518754031E9</v>
      </c>
      <c r="B2466" s="61">
        <v>0.0</v>
      </c>
      <c r="C2466" s="61">
        <v>986.0</v>
      </c>
      <c r="D2466" s="57" t="s">
        <v>375</v>
      </c>
      <c r="E2466" s="62" t="s">
        <v>372</v>
      </c>
      <c r="F2466" s="58">
        <v>0.11479222116963195</v>
      </c>
    </row>
    <row r="2467">
      <c r="A2467" s="61">
        <v>1.512489413E9</v>
      </c>
      <c r="B2467" s="61">
        <v>1.0</v>
      </c>
      <c r="C2467" s="61">
        <v>1521.0</v>
      </c>
      <c r="D2467" s="57" t="s">
        <v>375</v>
      </c>
      <c r="E2467" s="62" t="s">
        <v>372</v>
      </c>
      <c r="F2467" s="58">
        <v>0.11481968200362613</v>
      </c>
    </row>
    <row r="2468">
      <c r="A2468" s="61">
        <v>1.515782774E9</v>
      </c>
      <c r="B2468" s="61">
        <v>1.0</v>
      </c>
      <c r="C2468" s="61">
        <v>233.0</v>
      </c>
      <c r="D2468" s="57" t="s">
        <v>373</v>
      </c>
      <c r="E2468" s="62" t="s">
        <v>372</v>
      </c>
      <c r="F2468" s="58">
        <v>0.11487928693945093</v>
      </c>
    </row>
    <row r="2469">
      <c r="A2469" s="61">
        <v>1.517898024E9</v>
      </c>
      <c r="B2469" s="61">
        <v>1.0</v>
      </c>
      <c r="C2469" s="61">
        <v>2235.0</v>
      </c>
      <c r="D2469" s="57" t="s">
        <v>374</v>
      </c>
      <c r="E2469" s="62" t="s">
        <v>372</v>
      </c>
      <c r="F2469" s="58">
        <v>0.11488871447370108</v>
      </c>
    </row>
    <row r="2470">
      <c r="A2470" s="61">
        <v>1.512935888E9</v>
      </c>
      <c r="B2470" s="61">
        <v>1.0</v>
      </c>
      <c r="C2470" s="61">
        <v>1592.0</v>
      </c>
      <c r="D2470" s="57" t="s">
        <v>374</v>
      </c>
      <c r="E2470" s="62" t="s">
        <v>372</v>
      </c>
      <c r="F2470" s="58">
        <v>0.11488906908910901</v>
      </c>
    </row>
    <row r="2471">
      <c r="A2471" s="61">
        <v>1.513937625E9</v>
      </c>
      <c r="B2471" s="61">
        <v>1.0</v>
      </c>
      <c r="C2471" s="61">
        <v>2845.0</v>
      </c>
      <c r="D2471" s="57" t="s">
        <v>374</v>
      </c>
      <c r="E2471" s="62" t="s">
        <v>372</v>
      </c>
      <c r="F2471" s="58">
        <v>0.11493036926753608</v>
      </c>
    </row>
    <row r="2472">
      <c r="A2472" s="61">
        <v>1.514148924E9</v>
      </c>
      <c r="B2472" s="61">
        <v>1.0</v>
      </c>
      <c r="C2472" s="61">
        <v>957.0</v>
      </c>
      <c r="D2472" s="57" t="s">
        <v>373</v>
      </c>
      <c r="E2472" s="62" t="s">
        <v>372</v>
      </c>
      <c r="F2472" s="58">
        <v>0.11494693569330439</v>
      </c>
    </row>
    <row r="2473">
      <c r="A2473" s="61">
        <v>1.511293161E9</v>
      </c>
      <c r="B2473" s="61">
        <v>0.0</v>
      </c>
      <c r="C2473" s="61">
        <v>417.0</v>
      </c>
      <c r="D2473" s="57" t="s">
        <v>374</v>
      </c>
      <c r="E2473" s="62" t="s">
        <v>372</v>
      </c>
      <c r="F2473" s="58">
        <v>0.11499151069665858</v>
      </c>
    </row>
    <row r="2474">
      <c r="A2474" s="61">
        <v>1.515729713E9</v>
      </c>
      <c r="B2474" s="61">
        <v>1.0</v>
      </c>
      <c r="C2474" s="61">
        <v>1538.0</v>
      </c>
      <c r="D2474" s="57" t="s">
        <v>371</v>
      </c>
      <c r="E2474" s="62" t="s">
        <v>372</v>
      </c>
      <c r="F2474" s="58">
        <v>0.11499797149943669</v>
      </c>
    </row>
    <row r="2475">
      <c r="A2475" s="61">
        <v>1.515019327E9</v>
      </c>
      <c r="B2475" s="61">
        <v>1.0</v>
      </c>
      <c r="C2475" s="61">
        <v>2169.0</v>
      </c>
      <c r="D2475" s="57" t="s">
        <v>374</v>
      </c>
      <c r="E2475" s="62" t="s">
        <v>372</v>
      </c>
      <c r="F2475" s="58">
        <v>0.11508703535605791</v>
      </c>
    </row>
    <row r="2476">
      <c r="A2476" s="61">
        <v>1.513453529E9</v>
      </c>
      <c r="B2476" s="61">
        <v>1.0</v>
      </c>
      <c r="C2476" s="61">
        <v>2485.0</v>
      </c>
      <c r="D2476" s="57" t="s">
        <v>371</v>
      </c>
      <c r="E2476" s="62" t="s">
        <v>372</v>
      </c>
      <c r="F2476" s="58">
        <v>0.11509896054616986</v>
      </c>
    </row>
    <row r="2477">
      <c r="A2477" s="61">
        <v>1.515953175E9</v>
      </c>
      <c r="B2477" s="61">
        <v>1.0</v>
      </c>
      <c r="C2477" s="61">
        <v>254.0</v>
      </c>
      <c r="D2477" s="57" t="s">
        <v>371</v>
      </c>
      <c r="E2477" s="62" t="s">
        <v>372</v>
      </c>
      <c r="F2477" s="58">
        <v>0.11515742506238746</v>
      </c>
    </row>
    <row r="2478">
      <c r="A2478" s="61">
        <v>1.511932233E9</v>
      </c>
      <c r="B2478" s="61">
        <v>1.0</v>
      </c>
      <c r="C2478" s="61">
        <v>1570.0</v>
      </c>
      <c r="D2478" s="57" t="s">
        <v>371</v>
      </c>
      <c r="E2478" s="62" t="s">
        <v>372</v>
      </c>
      <c r="F2478" s="58">
        <v>0.1151813777616918</v>
      </c>
    </row>
    <row r="2479">
      <c r="A2479" s="61">
        <v>1.514181582E9</v>
      </c>
      <c r="B2479" s="61">
        <v>0.0</v>
      </c>
      <c r="C2479" s="61">
        <v>1330.0</v>
      </c>
      <c r="D2479" s="57" t="s">
        <v>373</v>
      </c>
      <c r="E2479" s="62" t="s">
        <v>372</v>
      </c>
      <c r="F2479" s="58">
        <v>0.1153053456359241</v>
      </c>
    </row>
    <row r="2480">
      <c r="A2480" s="61">
        <v>1.518602731E9</v>
      </c>
      <c r="B2480" s="61">
        <v>0.0</v>
      </c>
      <c r="C2480" s="61">
        <v>721.0</v>
      </c>
      <c r="D2480" s="57" t="s">
        <v>371</v>
      </c>
      <c r="E2480" s="62" t="s">
        <v>372</v>
      </c>
      <c r="F2480" s="58">
        <v>0.11537582236990773</v>
      </c>
    </row>
    <row r="2481">
      <c r="A2481" s="61">
        <v>1.517102286E9</v>
      </c>
      <c r="B2481" s="61">
        <v>1.0</v>
      </c>
      <c r="C2481" s="61">
        <v>822.0</v>
      </c>
      <c r="D2481" s="57" t="s">
        <v>371</v>
      </c>
      <c r="E2481" s="62" t="s">
        <v>372</v>
      </c>
      <c r="F2481" s="58">
        <v>0.11542244229484289</v>
      </c>
    </row>
    <row r="2482">
      <c r="A2482" s="61">
        <v>1.518160394E9</v>
      </c>
      <c r="B2482" s="61">
        <v>1.0</v>
      </c>
      <c r="C2482" s="61">
        <v>73.0</v>
      </c>
      <c r="D2482" s="57" t="s">
        <v>371</v>
      </c>
      <c r="E2482" s="62" t="s">
        <v>372</v>
      </c>
      <c r="F2482" s="58">
        <v>0.11542277457564498</v>
      </c>
    </row>
    <row r="2483">
      <c r="A2483" s="61">
        <v>1.511562788E9</v>
      </c>
      <c r="B2483" s="61">
        <v>1.0</v>
      </c>
      <c r="C2483" s="61">
        <v>3377.0</v>
      </c>
      <c r="D2483" s="57" t="s">
        <v>371</v>
      </c>
      <c r="E2483" s="62" t="s">
        <v>372</v>
      </c>
      <c r="F2483" s="58">
        <v>0.115440697486201</v>
      </c>
    </row>
    <row r="2484">
      <c r="A2484" s="61">
        <v>1.517467496E9</v>
      </c>
      <c r="B2484" s="61">
        <v>1.0</v>
      </c>
      <c r="C2484" s="61">
        <v>389.0</v>
      </c>
      <c r="D2484" s="57" t="s">
        <v>371</v>
      </c>
      <c r="E2484" s="62" t="s">
        <v>372</v>
      </c>
      <c r="F2484" s="58">
        <v>0.11550620793605637</v>
      </c>
    </row>
    <row r="2485">
      <c r="A2485" s="61">
        <v>1.515372579E9</v>
      </c>
      <c r="B2485" s="61">
        <v>1.0</v>
      </c>
      <c r="C2485" s="61">
        <v>3784.0</v>
      </c>
      <c r="D2485" s="57" t="s">
        <v>375</v>
      </c>
      <c r="E2485" s="62" t="s">
        <v>372</v>
      </c>
      <c r="F2485" s="58">
        <v>0.11552269961578199</v>
      </c>
    </row>
    <row r="2486">
      <c r="A2486" s="61">
        <v>1.517052682E9</v>
      </c>
      <c r="B2486" s="61">
        <v>0.0</v>
      </c>
      <c r="C2486" s="61">
        <v>5040.0</v>
      </c>
      <c r="D2486" s="57" t="s">
        <v>375</v>
      </c>
      <c r="E2486" s="62" t="s">
        <v>372</v>
      </c>
      <c r="F2486" s="58">
        <v>0.11558486659965517</v>
      </c>
    </row>
    <row r="2487">
      <c r="A2487" s="61">
        <v>1.511417474E9</v>
      </c>
      <c r="B2487" s="61">
        <v>1.0</v>
      </c>
      <c r="C2487" s="61">
        <v>5452.0</v>
      </c>
      <c r="D2487" s="57" t="s">
        <v>374</v>
      </c>
      <c r="E2487" s="62" t="s">
        <v>372</v>
      </c>
      <c r="F2487" s="58">
        <v>0.1156011274511034</v>
      </c>
    </row>
    <row r="2488">
      <c r="A2488" s="61">
        <v>1.514811362E9</v>
      </c>
      <c r="B2488" s="61">
        <v>0.0</v>
      </c>
      <c r="C2488" s="61">
        <v>21.0</v>
      </c>
      <c r="D2488" s="57" t="s">
        <v>374</v>
      </c>
      <c r="E2488" s="62" t="s">
        <v>372</v>
      </c>
      <c r="F2488" s="58">
        <v>0.11564616581534537</v>
      </c>
    </row>
    <row r="2489">
      <c r="A2489" s="61">
        <v>1.517326081E9</v>
      </c>
      <c r="B2489" s="61">
        <v>0.0</v>
      </c>
      <c r="C2489" s="61">
        <v>422.0</v>
      </c>
      <c r="D2489" s="57" t="s">
        <v>371</v>
      </c>
      <c r="E2489" s="62" t="s">
        <v>372</v>
      </c>
      <c r="F2489" s="58">
        <v>0.11564893996927095</v>
      </c>
    </row>
    <row r="2490">
      <c r="A2490" s="61">
        <v>1.518383244E9</v>
      </c>
      <c r="B2490" s="61">
        <v>1.0</v>
      </c>
      <c r="C2490" s="61">
        <v>462.0</v>
      </c>
      <c r="D2490" s="57" t="s">
        <v>373</v>
      </c>
      <c r="E2490" s="62" t="s">
        <v>372</v>
      </c>
      <c r="F2490" s="58">
        <v>0.11565628122407257</v>
      </c>
    </row>
    <row r="2491">
      <c r="A2491" s="61">
        <v>1.515136818E9</v>
      </c>
      <c r="B2491" s="61">
        <v>1.0</v>
      </c>
      <c r="C2491" s="61">
        <v>2730.0</v>
      </c>
      <c r="D2491" s="57" t="s">
        <v>371</v>
      </c>
      <c r="E2491" s="62" t="s">
        <v>372</v>
      </c>
      <c r="F2491" s="58">
        <v>0.11569235769532304</v>
      </c>
    </row>
    <row r="2492">
      <c r="A2492" s="61">
        <v>1.515441532E9</v>
      </c>
      <c r="B2492" s="61">
        <v>0.0</v>
      </c>
      <c r="C2492" s="61">
        <v>100.0</v>
      </c>
      <c r="D2492" s="57" t="s">
        <v>371</v>
      </c>
      <c r="E2492" s="62" t="s">
        <v>372</v>
      </c>
      <c r="F2492" s="58">
        <v>0.11571285889484217</v>
      </c>
    </row>
    <row r="2493">
      <c r="A2493" s="61">
        <v>1.51363083E9</v>
      </c>
      <c r="B2493" s="61">
        <v>0.0</v>
      </c>
      <c r="C2493" s="61">
        <v>1975.0</v>
      </c>
      <c r="D2493" s="57" t="s">
        <v>371</v>
      </c>
      <c r="E2493" s="62" t="s">
        <v>372</v>
      </c>
      <c r="F2493" s="58">
        <v>0.11575619136304849</v>
      </c>
    </row>
    <row r="2494">
      <c r="A2494" s="61">
        <v>1.517912506E9</v>
      </c>
      <c r="B2494" s="61">
        <v>1.0</v>
      </c>
      <c r="C2494" s="61">
        <v>2593.0</v>
      </c>
      <c r="D2494" s="57" t="s">
        <v>371</v>
      </c>
      <c r="E2494" s="62" t="s">
        <v>372</v>
      </c>
      <c r="F2494" s="58">
        <v>0.11577645160694927</v>
      </c>
    </row>
    <row r="2495">
      <c r="A2495" s="61">
        <v>1.51815273E9</v>
      </c>
      <c r="B2495" s="61">
        <v>0.0</v>
      </c>
      <c r="C2495" s="61">
        <v>1227.0</v>
      </c>
      <c r="D2495" s="57" t="s">
        <v>374</v>
      </c>
      <c r="E2495" s="62" t="s">
        <v>372</v>
      </c>
      <c r="F2495" s="58">
        <v>0.11580158468092472</v>
      </c>
    </row>
    <row r="2496">
      <c r="A2496" s="61">
        <v>1.512221188E9</v>
      </c>
      <c r="B2496" s="61">
        <v>1.0</v>
      </c>
      <c r="C2496" s="61">
        <v>876.0</v>
      </c>
      <c r="D2496" s="57" t="s">
        <v>371</v>
      </c>
      <c r="E2496" s="62" t="s">
        <v>372</v>
      </c>
      <c r="F2496" s="58">
        <v>0.11585707400529766</v>
      </c>
    </row>
    <row r="2497">
      <c r="A2497" s="61">
        <v>1.512607493E9</v>
      </c>
      <c r="B2497" s="61">
        <v>1.0</v>
      </c>
      <c r="C2497" s="61">
        <v>53.0</v>
      </c>
      <c r="D2497" s="57" t="s">
        <v>375</v>
      </c>
      <c r="E2497" s="62" t="s">
        <v>372</v>
      </c>
      <c r="F2497" s="58">
        <v>0.11594429268716444</v>
      </c>
    </row>
    <row r="2498">
      <c r="A2498" s="61">
        <v>1.51294214E9</v>
      </c>
      <c r="B2498" s="61">
        <v>0.0</v>
      </c>
      <c r="C2498" s="61">
        <v>3781.0</v>
      </c>
      <c r="D2498" s="57" t="s">
        <v>375</v>
      </c>
      <c r="E2498" s="62" t="s">
        <v>372</v>
      </c>
      <c r="F2498" s="58">
        <v>0.11599803221309835</v>
      </c>
    </row>
    <row r="2499">
      <c r="A2499" s="61">
        <v>1.512923467E9</v>
      </c>
      <c r="B2499" s="61">
        <v>1.0</v>
      </c>
      <c r="C2499" s="61">
        <v>1747.0</v>
      </c>
      <c r="D2499" s="57" t="s">
        <v>374</v>
      </c>
      <c r="E2499" s="62" t="s">
        <v>372</v>
      </c>
      <c r="F2499" s="58">
        <v>0.11609228740435262</v>
      </c>
    </row>
    <row r="2500">
      <c r="A2500" s="61">
        <v>1.512035181E9</v>
      </c>
      <c r="B2500" s="61">
        <v>0.0</v>
      </c>
      <c r="C2500" s="61">
        <v>818.0</v>
      </c>
      <c r="D2500" s="57" t="s">
        <v>375</v>
      </c>
      <c r="E2500" s="62" t="s">
        <v>372</v>
      </c>
      <c r="F2500" s="58">
        <v>0.11609601102723266</v>
      </c>
    </row>
    <row r="2501">
      <c r="A2501" s="61">
        <v>1.51218049E9</v>
      </c>
      <c r="B2501" s="61">
        <v>0.0</v>
      </c>
      <c r="C2501" s="61">
        <v>2552.0</v>
      </c>
      <c r="D2501" s="57" t="s">
        <v>373</v>
      </c>
      <c r="E2501" s="62" t="s">
        <v>372</v>
      </c>
      <c r="F2501" s="58">
        <v>0.11610752437903005</v>
      </c>
    </row>
    <row r="2502">
      <c r="A2502" s="61">
        <v>1.519463428E9</v>
      </c>
      <c r="B2502" s="61">
        <v>1.0</v>
      </c>
      <c r="C2502" s="61">
        <v>1548.0</v>
      </c>
      <c r="D2502" s="57" t="s">
        <v>371</v>
      </c>
      <c r="E2502" s="62" t="s">
        <v>372</v>
      </c>
      <c r="F2502" s="58">
        <v>0.11618929136841494</v>
      </c>
    </row>
    <row r="2503">
      <c r="A2503" s="61">
        <v>1.517161373E9</v>
      </c>
      <c r="B2503" s="61">
        <v>1.0</v>
      </c>
      <c r="C2503" s="61">
        <v>463.0</v>
      </c>
      <c r="D2503" s="57" t="s">
        <v>373</v>
      </c>
      <c r="E2503" s="62" t="s">
        <v>372</v>
      </c>
      <c r="F2503" s="58">
        <v>0.11622046957122589</v>
      </c>
    </row>
    <row r="2504">
      <c r="A2504" s="61">
        <v>1.517483978E9</v>
      </c>
      <c r="B2504" s="61">
        <v>1.0</v>
      </c>
      <c r="C2504" s="61">
        <v>541.0</v>
      </c>
      <c r="D2504" s="57" t="s">
        <v>375</v>
      </c>
      <c r="E2504" s="62" t="s">
        <v>372</v>
      </c>
      <c r="F2504" s="58">
        <v>0.11642261506466078</v>
      </c>
    </row>
    <row r="2505">
      <c r="A2505" s="61">
        <v>1.514545126E9</v>
      </c>
      <c r="B2505" s="61">
        <v>1.0</v>
      </c>
      <c r="C2505" s="61">
        <v>344.0</v>
      </c>
      <c r="D2505" s="57" t="s">
        <v>373</v>
      </c>
      <c r="E2505" s="62" t="s">
        <v>372</v>
      </c>
      <c r="F2505" s="58">
        <v>0.11643072974135038</v>
      </c>
    </row>
    <row r="2506">
      <c r="A2506" s="61">
        <v>1.518895164E9</v>
      </c>
      <c r="B2506" s="61">
        <v>1.0</v>
      </c>
      <c r="C2506" s="61">
        <v>537.0</v>
      </c>
      <c r="D2506" s="57" t="s">
        <v>374</v>
      </c>
      <c r="E2506" s="62" t="s">
        <v>372</v>
      </c>
      <c r="F2506" s="58">
        <v>0.11648423461776791</v>
      </c>
    </row>
    <row r="2507">
      <c r="A2507" s="61">
        <v>1.518146478E9</v>
      </c>
      <c r="B2507" s="61">
        <v>1.0</v>
      </c>
      <c r="C2507" s="61">
        <v>2256.0</v>
      </c>
      <c r="D2507" s="57" t="s">
        <v>374</v>
      </c>
      <c r="E2507" s="62" t="s">
        <v>372</v>
      </c>
      <c r="F2507" s="58">
        <v>0.11650501737902152</v>
      </c>
    </row>
    <row r="2508">
      <c r="A2508" s="61">
        <v>1.515766428E9</v>
      </c>
      <c r="B2508" s="61">
        <v>1.0</v>
      </c>
      <c r="C2508" s="61">
        <v>2576.0</v>
      </c>
      <c r="D2508" s="57" t="s">
        <v>374</v>
      </c>
      <c r="E2508" s="62" t="s">
        <v>372</v>
      </c>
      <c r="F2508" s="58">
        <v>0.11653932706803771</v>
      </c>
    </row>
    <row r="2509">
      <c r="A2509" s="61">
        <v>1.519516474E9</v>
      </c>
      <c r="B2509" s="61">
        <v>1.0</v>
      </c>
      <c r="C2509" s="61">
        <v>2126.0</v>
      </c>
      <c r="D2509" s="57" t="s">
        <v>374</v>
      </c>
      <c r="E2509" s="62" t="s">
        <v>372</v>
      </c>
      <c r="F2509" s="58">
        <v>0.11656985048301738</v>
      </c>
    </row>
    <row r="2510">
      <c r="A2510" s="61">
        <v>1.512318761E9</v>
      </c>
      <c r="B2510" s="61">
        <v>0.0</v>
      </c>
      <c r="C2510" s="61">
        <v>1837.0</v>
      </c>
      <c r="D2510" s="57" t="s">
        <v>371</v>
      </c>
      <c r="E2510" s="62" t="s">
        <v>372</v>
      </c>
      <c r="F2510" s="58">
        <v>0.11672398918836924</v>
      </c>
    </row>
    <row r="2511">
      <c r="A2511" s="61">
        <v>1.514072449E9</v>
      </c>
      <c r="B2511" s="61">
        <v>1.0</v>
      </c>
      <c r="C2511" s="61">
        <v>1261.0</v>
      </c>
      <c r="D2511" s="57" t="s">
        <v>371</v>
      </c>
      <c r="E2511" s="62" t="s">
        <v>372</v>
      </c>
      <c r="F2511" s="58">
        <v>0.11672435127149372</v>
      </c>
    </row>
    <row r="2512">
      <c r="A2512" s="61">
        <v>1.518141934E9</v>
      </c>
      <c r="B2512" s="61">
        <v>1.0</v>
      </c>
      <c r="C2512" s="61">
        <v>3290.0</v>
      </c>
      <c r="D2512" s="57" t="s">
        <v>375</v>
      </c>
      <c r="E2512" s="62" t="s">
        <v>372</v>
      </c>
      <c r="F2512" s="58">
        <v>0.11674516096574439</v>
      </c>
    </row>
    <row r="2513">
      <c r="A2513" s="61">
        <v>1.51439941E9</v>
      </c>
      <c r="B2513" s="61">
        <v>0.0</v>
      </c>
      <c r="C2513" s="61">
        <v>2515.0</v>
      </c>
      <c r="D2513" s="57" t="s">
        <v>374</v>
      </c>
      <c r="E2513" s="62" t="s">
        <v>372</v>
      </c>
      <c r="F2513" s="58">
        <v>0.11678187069372581</v>
      </c>
    </row>
    <row r="2514">
      <c r="A2514" s="61">
        <v>1.519628163E9</v>
      </c>
      <c r="B2514" s="61">
        <v>1.0</v>
      </c>
      <c r="C2514" s="61">
        <v>2191.0</v>
      </c>
      <c r="D2514" s="57" t="s">
        <v>373</v>
      </c>
      <c r="E2514" s="62" t="s">
        <v>372</v>
      </c>
      <c r="F2514" s="58">
        <v>0.11682426141046964</v>
      </c>
    </row>
    <row r="2515">
      <c r="A2515" s="61">
        <v>1.519103334E9</v>
      </c>
      <c r="B2515" s="61">
        <v>1.0</v>
      </c>
      <c r="C2515" s="61">
        <v>369.0</v>
      </c>
      <c r="D2515" s="57" t="s">
        <v>375</v>
      </c>
      <c r="E2515" s="62" t="s">
        <v>372</v>
      </c>
      <c r="F2515" s="58">
        <v>0.11689405320477697</v>
      </c>
    </row>
    <row r="2516">
      <c r="A2516" s="61">
        <v>1.512711443E9</v>
      </c>
      <c r="B2516" s="61">
        <v>1.0</v>
      </c>
      <c r="C2516" s="61">
        <v>2555.0</v>
      </c>
      <c r="D2516" s="57" t="s">
        <v>371</v>
      </c>
      <c r="E2516" s="62" t="s">
        <v>372</v>
      </c>
      <c r="F2516" s="58">
        <v>0.116909877275719</v>
      </c>
    </row>
    <row r="2517">
      <c r="A2517" s="61">
        <v>1.512100009E9</v>
      </c>
      <c r="B2517" s="61">
        <v>1.0</v>
      </c>
      <c r="C2517" s="61">
        <v>3222.0</v>
      </c>
      <c r="D2517" s="57" t="s">
        <v>375</v>
      </c>
      <c r="E2517" s="62" t="s">
        <v>372</v>
      </c>
      <c r="F2517" s="58">
        <v>0.11700523582624245</v>
      </c>
    </row>
    <row r="2518">
      <c r="A2518" s="61">
        <v>1.51556415E9</v>
      </c>
      <c r="B2518" s="61">
        <v>0.0</v>
      </c>
      <c r="C2518" s="61">
        <v>984.0</v>
      </c>
      <c r="D2518" s="57" t="s">
        <v>375</v>
      </c>
      <c r="E2518" s="62" t="s">
        <v>372</v>
      </c>
      <c r="F2518" s="58">
        <v>0.11702844979393767</v>
      </c>
    </row>
    <row r="2519">
      <c r="A2519" s="61">
        <v>1.51952618E9</v>
      </c>
      <c r="B2519" s="61">
        <v>0.0</v>
      </c>
      <c r="C2519" s="61">
        <v>2601.0</v>
      </c>
      <c r="D2519" s="57" t="s">
        <v>374</v>
      </c>
      <c r="E2519" s="62" t="s">
        <v>372</v>
      </c>
      <c r="F2519" s="58">
        <v>0.11715963854693212</v>
      </c>
    </row>
    <row r="2520">
      <c r="A2520" s="61">
        <v>1.517938857E9</v>
      </c>
      <c r="B2520" s="61">
        <v>1.0</v>
      </c>
      <c r="C2520" s="61">
        <v>246.0</v>
      </c>
      <c r="D2520" s="57" t="s">
        <v>371</v>
      </c>
      <c r="E2520" s="62" t="s">
        <v>372</v>
      </c>
      <c r="F2520" s="58">
        <v>0.11718074732362804</v>
      </c>
    </row>
    <row r="2521">
      <c r="A2521" s="61">
        <v>1.514652703E9</v>
      </c>
      <c r="B2521" s="61">
        <v>1.0</v>
      </c>
      <c r="C2521" s="61">
        <v>4368.0</v>
      </c>
      <c r="D2521" s="57" t="s">
        <v>375</v>
      </c>
      <c r="E2521" s="62" t="s">
        <v>372</v>
      </c>
      <c r="F2521" s="58">
        <v>0.1172434339904681</v>
      </c>
    </row>
    <row r="2522">
      <c r="A2522" s="61">
        <v>1.518009922E9</v>
      </c>
      <c r="B2522" s="61">
        <v>0.0</v>
      </c>
      <c r="C2522" s="61">
        <v>2966.0</v>
      </c>
      <c r="D2522" s="57" t="s">
        <v>375</v>
      </c>
      <c r="E2522" s="62" t="s">
        <v>372</v>
      </c>
      <c r="F2522" s="58">
        <v>0.11724742160328538</v>
      </c>
    </row>
    <row r="2523">
      <c r="A2523" s="61">
        <v>1.515184395E9</v>
      </c>
      <c r="B2523" s="61">
        <v>1.0</v>
      </c>
      <c r="C2523" s="61">
        <v>2258.0</v>
      </c>
      <c r="D2523" s="57" t="s">
        <v>371</v>
      </c>
      <c r="E2523" s="62" t="s">
        <v>372</v>
      </c>
      <c r="F2523" s="58">
        <v>0.11725991076903253</v>
      </c>
    </row>
    <row r="2524">
      <c r="A2524" s="61">
        <v>1.517167584E9</v>
      </c>
      <c r="B2524" s="61">
        <v>1.0</v>
      </c>
      <c r="C2524" s="61">
        <v>757.0</v>
      </c>
      <c r="D2524" s="57" t="s">
        <v>374</v>
      </c>
      <c r="E2524" s="62" t="s">
        <v>372</v>
      </c>
      <c r="F2524" s="58">
        <v>0.11730236145433304</v>
      </c>
    </row>
    <row r="2525">
      <c r="A2525" s="61">
        <v>1.512252082E9</v>
      </c>
      <c r="B2525" s="61">
        <v>0.0</v>
      </c>
      <c r="C2525" s="61">
        <v>2023.0</v>
      </c>
      <c r="D2525" s="57" t="s">
        <v>374</v>
      </c>
      <c r="E2525" s="62" t="s">
        <v>372</v>
      </c>
      <c r="F2525" s="58">
        <v>0.1173799342187486</v>
      </c>
    </row>
    <row r="2526">
      <c r="A2526" s="61">
        <v>1.516638103E9</v>
      </c>
      <c r="B2526" s="61">
        <v>1.0</v>
      </c>
      <c r="C2526" s="61">
        <v>573.0</v>
      </c>
      <c r="D2526" s="57" t="s">
        <v>375</v>
      </c>
      <c r="E2526" s="62" t="s">
        <v>372</v>
      </c>
      <c r="F2526" s="58">
        <v>0.11743887658377472</v>
      </c>
    </row>
    <row r="2527">
      <c r="A2527" s="61">
        <v>1.51895374E9</v>
      </c>
      <c r="B2527" s="61">
        <v>0.0</v>
      </c>
      <c r="C2527" s="61">
        <v>3109.0</v>
      </c>
      <c r="D2527" s="57" t="s">
        <v>371</v>
      </c>
      <c r="E2527" s="62" t="s">
        <v>372</v>
      </c>
      <c r="F2527" s="58">
        <v>0.11746661390144353</v>
      </c>
    </row>
    <row r="2528">
      <c r="A2528" s="61">
        <v>1.512929438E9</v>
      </c>
      <c r="B2528" s="61">
        <v>1.0</v>
      </c>
      <c r="C2528" s="61">
        <v>806.0</v>
      </c>
      <c r="D2528" s="57" t="s">
        <v>374</v>
      </c>
      <c r="E2528" s="62" t="s">
        <v>372</v>
      </c>
      <c r="F2528" s="58">
        <v>0.11750245439472062</v>
      </c>
    </row>
    <row r="2529">
      <c r="A2529" s="61">
        <v>1.518226601E9</v>
      </c>
      <c r="B2529" s="61">
        <v>0.0</v>
      </c>
      <c r="C2529" s="61">
        <v>1966.0</v>
      </c>
      <c r="D2529" s="57" t="s">
        <v>371</v>
      </c>
      <c r="E2529" s="62" t="s">
        <v>372</v>
      </c>
      <c r="F2529" s="58">
        <v>0.117519519661057</v>
      </c>
    </row>
    <row r="2530">
      <c r="A2530" s="61">
        <v>1.51959333E9</v>
      </c>
      <c r="B2530" s="61">
        <v>0.0</v>
      </c>
      <c r="C2530" s="61">
        <v>279.0</v>
      </c>
      <c r="D2530" s="57" t="s">
        <v>375</v>
      </c>
      <c r="E2530" s="62" t="s">
        <v>372</v>
      </c>
      <c r="F2530" s="58">
        <v>0.11754813360951033</v>
      </c>
    </row>
    <row r="2531">
      <c r="A2531" s="61">
        <v>1.514434961E9</v>
      </c>
      <c r="B2531" s="61">
        <v>0.0</v>
      </c>
      <c r="C2531" s="61">
        <v>969.0</v>
      </c>
      <c r="D2531" s="57" t="s">
        <v>371</v>
      </c>
      <c r="E2531" s="62" t="s">
        <v>372</v>
      </c>
      <c r="F2531" s="58">
        <v>0.11755282672922662</v>
      </c>
    </row>
    <row r="2532">
      <c r="A2532" s="61">
        <v>1.51872988E9</v>
      </c>
      <c r="B2532" s="61">
        <v>0.0</v>
      </c>
      <c r="C2532" s="61">
        <v>1057.0</v>
      </c>
      <c r="D2532" s="57" t="s">
        <v>373</v>
      </c>
      <c r="E2532" s="62" t="s">
        <v>372</v>
      </c>
      <c r="F2532" s="58">
        <v>0.11755775972559479</v>
      </c>
    </row>
    <row r="2533">
      <c r="A2533" s="61">
        <v>1.51842194E9</v>
      </c>
      <c r="B2533" s="61">
        <v>0.0</v>
      </c>
      <c r="C2533" s="61">
        <v>4777.0</v>
      </c>
      <c r="D2533" s="57" t="s">
        <v>373</v>
      </c>
      <c r="E2533" s="62" t="s">
        <v>372</v>
      </c>
      <c r="F2533" s="58">
        <v>0.11775154824387546</v>
      </c>
    </row>
    <row r="2534">
      <c r="A2534" s="61">
        <v>1.51583586E9</v>
      </c>
      <c r="B2534" s="61">
        <v>0.0</v>
      </c>
      <c r="C2534" s="61">
        <v>3305.0</v>
      </c>
      <c r="D2534" s="57" t="s">
        <v>371</v>
      </c>
      <c r="E2534" s="62" t="s">
        <v>372</v>
      </c>
      <c r="F2534" s="58">
        <v>0.11775741700180742</v>
      </c>
    </row>
    <row r="2535">
      <c r="A2535" s="61">
        <v>1.515032488E9</v>
      </c>
      <c r="B2535" s="61">
        <v>1.0</v>
      </c>
      <c r="C2535" s="61">
        <v>3343.0</v>
      </c>
      <c r="D2535" s="57" t="s">
        <v>373</v>
      </c>
      <c r="E2535" s="62" t="s">
        <v>372</v>
      </c>
      <c r="F2535" s="58">
        <v>0.11784269406802672</v>
      </c>
    </row>
    <row r="2536">
      <c r="A2536" s="61">
        <v>1.517788269E9</v>
      </c>
      <c r="B2536" s="61">
        <v>1.0</v>
      </c>
      <c r="C2536" s="61">
        <v>2023.0</v>
      </c>
      <c r="D2536" s="57" t="s">
        <v>371</v>
      </c>
      <c r="E2536" s="62" t="s">
        <v>372</v>
      </c>
      <c r="F2536" s="58">
        <v>0.11788562120175716</v>
      </c>
    </row>
    <row r="2537">
      <c r="A2537" s="61">
        <v>1.516453815E9</v>
      </c>
      <c r="B2537" s="61">
        <v>1.0</v>
      </c>
      <c r="C2537" s="61">
        <v>264.0</v>
      </c>
      <c r="D2537" s="57" t="s">
        <v>371</v>
      </c>
      <c r="E2537" s="62" t="s">
        <v>372</v>
      </c>
      <c r="F2537" s="58">
        <v>0.11802237985432817</v>
      </c>
    </row>
    <row r="2538">
      <c r="A2538" s="61">
        <v>1.519734481E9</v>
      </c>
      <c r="B2538" s="61">
        <v>0.0</v>
      </c>
      <c r="C2538" s="61">
        <v>2770.0</v>
      </c>
      <c r="D2538" s="57" t="s">
        <v>374</v>
      </c>
      <c r="E2538" s="62" t="s">
        <v>372</v>
      </c>
      <c r="F2538" s="58">
        <v>0.11805104179058845</v>
      </c>
    </row>
    <row r="2539">
      <c r="A2539" s="61">
        <v>1.515487423E9</v>
      </c>
      <c r="B2539" s="61">
        <v>1.0</v>
      </c>
      <c r="C2539" s="61">
        <v>2955.0</v>
      </c>
      <c r="D2539" s="57" t="s">
        <v>371</v>
      </c>
      <c r="E2539" s="62" t="s">
        <v>372</v>
      </c>
      <c r="F2539" s="58">
        <v>0.1180896194637635</v>
      </c>
    </row>
    <row r="2540">
      <c r="A2540" s="61">
        <v>1.513531392E9</v>
      </c>
      <c r="B2540" s="61">
        <v>0.0</v>
      </c>
      <c r="C2540" s="61">
        <v>1665.0</v>
      </c>
      <c r="D2540" s="57" t="s">
        <v>371</v>
      </c>
      <c r="E2540" s="62" t="s">
        <v>372</v>
      </c>
      <c r="F2540" s="58">
        <v>0.11816408576467308</v>
      </c>
    </row>
    <row r="2541">
      <c r="A2541" s="61">
        <v>1.513404625E9</v>
      </c>
      <c r="B2541" s="61">
        <v>1.0</v>
      </c>
      <c r="C2541" s="61">
        <v>2626.0</v>
      </c>
      <c r="D2541" s="57" t="s">
        <v>375</v>
      </c>
      <c r="E2541" s="62" t="s">
        <v>372</v>
      </c>
      <c r="F2541" s="58">
        <v>0.11817905912528903</v>
      </c>
    </row>
    <row r="2542">
      <c r="A2542" s="61">
        <v>1.511966506E9</v>
      </c>
      <c r="B2542" s="61">
        <v>1.0</v>
      </c>
      <c r="C2542" s="61">
        <v>432.0</v>
      </c>
      <c r="D2542" s="57" t="s">
        <v>373</v>
      </c>
      <c r="E2542" s="62" t="s">
        <v>372</v>
      </c>
      <c r="F2542" s="58">
        <v>0.11821534924328492</v>
      </c>
    </row>
    <row r="2543">
      <c r="A2543" s="61">
        <v>1.519940967E9</v>
      </c>
      <c r="B2543" s="61">
        <v>1.0</v>
      </c>
      <c r="C2543" s="61">
        <v>1905.0</v>
      </c>
      <c r="D2543" s="57" t="s">
        <v>374</v>
      </c>
      <c r="E2543" s="62" t="s">
        <v>372</v>
      </c>
      <c r="F2543" s="58">
        <v>0.11824767372950129</v>
      </c>
    </row>
    <row r="2544">
      <c r="A2544" s="61">
        <v>1.516355659E9</v>
      </c>
      <c r="B2544" s="61">
        <v>1.0</v>
      </c>
      <c r="C2544" s="61">
        <v>4071.0</v>
      </c>
      <c r="D2544" s="57" t="s">
        <v>371</v>
      </c>
      <c r="E2544" s="62" t="s">
        <v>372</v>
      </c>
      <c r="F2544" s="58">
        <v>0.11824848191696746</v>
      </c>
    </row>
    <row r="2545">
      <c r="A2545" s="61">
        <v>1.511681341E9</v>
      </c>
      <c r="B2545" s="61">
        <v>0.0</v>
      </c>
      <c r="C2545" s="61">
        <v>1351.0</v>
      </c>
      <c r="D2545" s="57" t="s">
        <v>371</v>
      </c>
      <c r="E2545" s="62" t="s">
        <v>372</v>
      </c>
      <c r="F2545" s="58">
        <v>0.11830848233848079</v>
      </c>
    </row>
    <row r="2546">
      <c r="A2546" s="61">
        <v>1.518969214E9</v>
      </c>
      <c r="B2546" s="61">
        <v>1.0</v>
      </c>
      <c r="C2546" s="61">
        <v>3253.0</v>
      </c>
      <c r="D2546" s="57" t="s">
        <v>374</v>
      </c>
      <c r="E2546" s="62" t="s">
        <v>372</v>
      </c>
      <c r="F2546" s="58">
        <v>0.11833107273786014</v>
      </c>
    </row>
    <row r="2547">
      <c r="A2547" s="61">
        <v>1.517390383E9</v>
      </c>
      <c r="B2547" s="61">
        <v>1.0</v>
      </c>
      <c r="C2547" s="61">
        <v>3199.0</v>
      </c>
      <c r="D2547" s="57" t="s">
        <v>375</v>
      </c>
      <c r="E2547" s="62" t="s">
        <v>372</v>
      </c>
      <c r="F2547" s="58">
        <v>0.11843195538010931</v>
      </c>
    </row>
    <row r="2548">
      <c r="A2548" s="61">
        <v>1.515756603E9</v>
      </c>
      <c r="B2548" s="61">
        <v>1.0</v>
      </c>
      <c r="C2548" s="61">
        <v>523.0</v>
      </c>
      <c r="D2548" s="57" t="s">
        <v>371</v>
      </c>
      <c r="E2548" s="62" t="s">
        <v>372</v>
      </c>
      <c r="F2548" s="58">
        <v>0.11846399346772096</v>
      </c>
    </row>
    <row r="2549">
      <c r="A2549" s="61">
        <v>1.514636509E9</v>
      </c>
      <c r="B2549" s="61">
        <v>1.0</v>
      </c>
      <c r="C2549" s="61">
        <v>3018.0</v>
      </c>
      <c r="D2549" s="57" t="s">
        <v>371</v>
      </c>
      <c r="E2549" s="62" t="s">
        <v>372</v>
      </c>
      <c r="F2549" s="58">
        <v>0.11847504887249127</v>
      </c>
    </row>
    <row r="2550">
      <c r="A2550" s="61">
        <v>1.518773196E9</v>
      </c>
      <c r="B2550" s="61">
        <v>1.0</v>
      </c>
      <c r="C2550" s="61">
        <v>1018.0</v>
      </c>
      <c r="D2550" s="57" t="s">
        <v>374</v>
      </c>
      <c r="E2550" s="62" t="s">
        <v>372</v>
      </c>
      <c r="F2550" s="58">
        <v>0.11847965945123362</v>
      </c>
    </row>
    <row r="2551">
      <c r="A2551" s="61">
        <v>1.517343071E9</v>
      </c>
      <c r="B2551" s="61">
        <v>0.0</v>
      </c>
      <c r="C2551" s="61">
        <v>2845.0</v>
      </c>
      <c r="D2551" s="57" t="s">
        <v>374</v>
      </c>
      <c r="E2551" s="62" t="s">
        <v>372</v>
      </c>
      <c r="F2551" s="58">
        <v>0.11851909674813743</v>
      </c>
    </row>
    <row r="2552">
      <c r="A2552" s="61">
        <v>1.512973567E9</v>
      </c>
      <c r="B2552" s="61">
        <v>1.0</v>
      </c>
      <c r="C2552" s="61">
        <v>3882.0</v>
      </c>
      <c r="D2552" s="57" t="s">
        <v>371</v>
      </c>
      <c r="E2552" s="62" t="s">
        <v>372</v>
      </c>
      <c r="F2552" s="58">
        <v>0.11854285201863568</v>
      </c>
    </row>
    <row r="2553">
      <c r="A2553" s="61">
        <v>1.516049188E9</v>
      </c>
      <c r="B2553" s="61">
        <v>1.0</v>
      </c>
      <c r="C2553" s="61">
        <v>1402.0</v>
      </c>
      <c r="D2553" s="57" t="s">
        <v>371</v>
      </c>
      <c r="E2553" s="62" t="s">
        <v>372</v>
      </c>
      <c r="F2553" s="58">
        <v>0.11866031076067896</v>
      </c>
    </row>
    <row r="2554">
      <c r="A2554" s="61">
        <v>1.514156852E9</v>
      </c>
      <c r="B2554" s="61">
        <v>0.0</v>
      </c>
      <c r="C2554" s="61">
        <v>1250.0</v>
      </c>
      <c r="D2554" s="57" t="s">
        <v>373</v>
      </c>
      <c r="E2554" s="62" t="s">
        <v>372</v>
      </c>
      <c r="F2554" s="58">
        <v>0.11877528393073522</v>
      </c>
    </row>
    <row r="2555">
      <c r="A2555" s="61">
        <v>1.515652914E9</v>
      </c>
      <c r="B2555" s="61">
        <v>1.0</v>
      </c>
      <c r="C2555" s="61">
        <v>2791.0</v>
      </c>
      <c r="D2555" s="57" t="s">
        <v>371</v>
      </c>
      <c r="E2555" s="62" t="s">
        <v>372</v>
      </c>
      <c r="F2555" s="58">
        <v>0.11880382530180555</v>
      </c>
    </row>
    <row r="2556">
      <c r="A2556" s="61">
        <v>1.515966341E9</v>
      </c>
      <c r="B2556" s="61">
        <v>0.0</v>
      </c>
      <c r="C2556" s="61">
        <v>1046.0</v>
      </c>
      <c r="D2556" s="57" t="s">
        <v>374</v>
      </c>
      <c r="E2556" s="62" t="s">
        <v>372</v>
      </c>
      <c r="F2556" s="58">
        <v>0.1188193224938423</v>
      </c>
    </row>
    <row r="2557">
      <c r="A2557" s="61">
        <v>1.511564876E9</v>
      </c>
      <c r="B2557" s="61">
        <v>1.0</v>
      </c>
      <c r="C2557" s="61">
        <v>1489.0</v>
      </c>
      <c r="D2557" s="57" t="s">
        <v>375</v>
      </c>
      <c r="E2557" s="62" t="s">
        <v>372</v>
      </c>
      <c r="F2557" s="58">
        <v>0.11909340834761029</v>
      </c>
    </row>
    <row r="2558">
      <c r="A2558" s="61">
        <v>1.517595999E9</v>
      </c>
      <c r="B2558" s="61">
        <v>1.0</v>
      </c>
      <c r="C2558" s="61">
        <v>1728.0</v>
      </c>
      <c r="D2558" s="57" t="s">
        <v>371</v>
      </c>
      <c r="E2558" s="62" t="s">
        <v>372</v>
      </c>
      <c r="F2558" s="58">
        <v>0.11920382505469407</v>
      </c>
    </row>
    <row r="2559">
      <c r="A2559" s="61">
        <v>1.518488975E9</v>
      </c>
      <c r="B2559" s="61">
        <v>1.0</v>
      </c>
      <c r="C2559" s="61">
        <v>2379.0</v>
      </c>
      <c r="D2559" s="57" t="s">
        <v>373</v>
      </c>
      <c r="E2559" s="62" t="s">
        <v>372</v>
      </c>
      <c r="F2559" s="58">
        <v>0.11932780783008756</v>
      </c>
    </row>
    <row r="2560">
      <c r="A2560" s="61">
        <v>1.51316689E9</v>
      </c>
      <c r="B2560" s="61">
        <v>0.0</v>
      </c>
      <c r="C2560" s="61">
        <v>1426.0</v>
      </c>
      <c r="D2560" s="57" t="s">
        <v>373</v>
      </c>
      <c r="E2560" s="62" t="s">
        <v>372</v>
      </c>
      <c r="F2560" s="58">
        <v>0.11953726773377771</v>
      </c>
    </row>
    <row r="2561">
      <c r="A2561" s="61">
        <v>1.516873163E9</v>
      </c>
      <c r="B2561" s="61">
        <v>1.0</v>
      </c>
      <c r="C2561" s="61">
        <v>2857.0</v>
      </c>
      <c r="D2561" s="57" t="s">
        <v>375</v>
      </c>
      <c r="E2561" s="62" t="s">
        <v>372</v>
      </c>
      <c r="F2561" s="58">
        <v>0.11954664090248257</v>
      </c>
    </row>
    <row r="2562">
      <c r="A2562" s="61">
        <v>1.513854114E9</v>
      </c>
      <c r="B2562" s="61">
        <v>1.0</v>
      </c>
      <c r="C2562" s="61">
        <v>2843.0</v>
      </c>
      <c r="D2562" s="57" t="s">
        <v>371</v>
      </c>
      <c r="E2562" s="62" t="s">
        <v>372</v>
      </c>
      <c r="F2562" s="58">
        <v>0.11955897046319253</v>
      </c>
    </row>
    <row r="2563">
      <c r="A2563" s="61">
        <v>1.516453745E9</v>
      </c>
      <c r="B2563" s="61">
        <v>1.0</v>
      </c>
      <c r="C2563" s="61">
        <v>831.0</v>
      </c>
      <c r="D2563" s="57" t="s">
        <v>373</v>
      </c>
      <c r="E2563" s="62" t="s">
        <v>372</v>
      </c>
      <c r="F2563" s="58">
        <v>0.11955948316602993</v>
      </c>
    </row>
    <row r="2564">
      <c r="A2564" s="61">
        <v>1.516123624E9</v>
      </c>
      <c r="B2564" s="61">
        <v>1.0</v>
      </c>
      <c r="C2564" s="61">
        <v>26.0</v>
      </c>
      <c r="D2564" s="57" t="s">
        <v>374</v>
      </c>
      <c r="E2564" s="62" t="s">
        <v>372</v>
      </c>
      <c r="F2564" s="58">
        <v>0.1196173646713865</v>
      </c>
    </row>
    <row r="2565">
      <c r="A2565" s="61">
        <v>1.518746543E9</v>
      </c>
      <c r="B2565" s="61">
        <v>1.0</v>
      </c>
      <c r="C2565" s="61">
        <v>2843.0</v>
      </c>
      <c r="D2565" s="57" t="s">
        <v>371</v>
      </c>
      <c r="E2565" s="62" t="s">
        <v>372</v>
      </c>
      <c r="F2565" s="58">
        <v>0.11975007837342977</v>
      </c>
    </row>
    <row r="2566">
      <c r="A2566" s="61">
        <v>1.516966221E9</v>
      </c>
      <c r="B2566" s="61">
        <v>0.0</v>
      </c>
      <c r="C2566" s="61">
        <v>1432.0</v>
      </c>
      <c r="D2566" s="57" t="s">
        <v>374</v>
      </c>
      <c r="E2566" s="62" t="s">
        <v>372</v>
      </c>
      <c r="F2566" s="58">
        <v>0.11975593086166858</v>
      </c>
    </row>
    <row r="2567">
      <c r="A2567" s="61">
        <v>1.514637146E9</v>
      </c>
      <c r="B2567" s="61">
        <v>1.0</v>
      </c>
      <c r="C2567" s="61">
        <v>4208.0</v>
      </c>
      <c r="D2567" s="57" t="s">
        <v>371</v>
      </c>
      <c r="E2567" s="62" t="s">
        <v>372</v>
      </c>
      <c r="F2567" s="58">
        <v>0.11975957610641752</v>
      </c>
    </row>
    <row r="2568">
      <c r="A2568" s="61">
        <v>1.512075468E9</v>
      </c>
      <c r="B2568" s="61">
        <v>1.0</v>
      </c>
      <c r="C2568" s="61">
        <v>1026.0</v>
      </c>
      <c r="D2568" s="57" t="s">
        <v>374</v>
      </c>
      <c r="E2568" s="62" t="s">
        <v>372</v>
      </c>
      <c r="F2568" s="58">
        <v>0.11977142805370533</v>
      </c>
    </row>
    <row r="2569">
      <c r="A2569" s="61">
        <v>1.512638334E9</v>
      </c>
      <c r="B2569" s="61">
        <v>1.0</v>
      </c>
      <c r="C2569" s="61">
        <v>123.0</v>
      </c>
      <c r="D2569" s="57" t="s">
        <v>374</v>
      </c>
      <c r="E2569" s="62" t="s">
        <v>372</v>
      </c>
      <c r="F2569" s="58">
        <v>0.1198149212288907</v>
      </c>
    </row>
    <row r="2570">
      <c r="A2570" s="61">
        <v>1.513076321E9</v>
      </c>
      <c r="B2570" s="61">
        <v>0.0</v>
      </c>
      <c r="C2570" s="61">
        <v>4505.0</v>
      </c>
      <c r="D2570" s="57" t="s">
        <v>375</v>
      </c>
      <c r="E2570" s="62" t="s">
        <v>372</v>
      </c>
      <c r="F2570" s="58">
        <v>0.11997142075522138</v>
      </c>
    </row>
    <row r="2571">
      <c r="A2571" s="61">
        <v>1.5118011E9</v>
      </c>
      <c r="B2571" s="61">
        <v>0.0</v>
      </c>
      <c r="C2571" s="61">
        <v>912.0</v>
      </c>
      <c r="D2571" s="57" t="s">
        <v>373</v>
      </c>
      <c r="E2571" s="62" t="s">
        <v>372</v>
      </c>
      <c r="F2571" s="58">
        <v>0.12005460023864745</v>
      </c>
    </row>
    <row r="2572">
      <c r="A2572" s="61">
        <v>1.513368165E9</v>
      </c>
      <c r="B2572" s="61">
        <v>1.0</v>
      </c>
      <c r="C2572" s="61">
        <v>3077.0</v>
      </c>
      <c r="D2572" s="57" t="s">
        <v>374</v>
      </c>
      <c r="E2572" s="62" t="s">
        <v>372</v>
      </c>
      <c r="F2572" s="58">
        <v>0.12005586836703885</v>
      </c>
    </row>
    <row r="2573">
      <c r="A2573" s="61">
        <v>1.51222921E9</v>
      </c>
      <c r="B2573" s="61">
        <v>0.0</v>
      </c>
      <c r="C2573" s="61">
        <v>2050.0</v>
      </c>
      <c r="D2573" s="57" t="s">
        <v>374</v>
      </c>
      <c r="E2573" s="62" t="s">
        <v>372</v>
      </c>
      <c r="F2573" s="58">
        <v>0.12013108369278858</v>
      </c>
    </row>
    <row r="2574">
      <c r="A2574" s="61">
        <v>1.517109215E9</v>
      </c>
      <c r="B2574" s="61">
        <v>1.0</v>
      </c>
      <c r="C2574" s="61">
        <v>2551.0</v>
      </c>
      <c r="D2574" s="57" t="s">
        <v>374</v>
      </c>
      <c r="E2574" s="62" t="s">
        <v>372</v>
      </c>
      <c r="F2574" s="58">
        <v>0.12013447929503152</v>
      </c>
    </row>
    <row r="2575">
      <c r="A2575" s="61">
        <v>1.517524589E9</v>
      </c>
      <c r="B2575" s="61">
        <v>1.0</v>
      </c>
      <c r="C2575" s="61">
        <v>2433.0</v>
      </c>
      <c r="D2575" s="57" t="s">
        <v>373</v>
      </c>
      <c r="E2575" s="62" t="s">
        <v>372</v>
      </c>
      <c r="F2575" s="58">
        <v>0.12023877410765327</v>
      </c>
    </row>
    <row r="2576">
      <c r="A2576" s="61">
        <v>1.519691024E9</v>
      </c>
      <c r="B2576" s="61">
        <v>1.0</v>
      </c>
      <c r="C2576" s="61">
        <v>128.0</v>
      </c>
      <c r="D2576" s="57" t="s">
        <v>373</v>
      </c>
      <c r="E2576" s="62" t="s">
        <v>372</v>
      </c>
      <c r="F2576" s="58">
        <v>0.12030725922440155</v>
      </c>
    </row>
    <row r="2577">
      <c r="A2577" s="61">
        <v>1.512453935E9</v>
      </c>
      <c r="B2577" s="61">
        <v>1.0</v>
      </c>
      <c r="C2577" s="61">
        <v>371.0</v>
      </c>
      <c r="D2577" s="57" t="s">
        <v>373</v>
      </c>
      <c r="E2577" s="62" t="s">
        <v>372</v>
      </c>
      <c r="F2577" s="58">
        <v>0.12033228347545788</v>
      </c>
    </row>
    <row r="2578">
      <c r="A2578" s="61">
        <v>1.513996368E9</v>
      </c>
      <c r="B2578" s="61">
        <v>1.0</v>
      </c>
      <c r="C2578" s="61">
        <v>1078.0</v>
      </c>
      <c r="D2578" s="57" t="s">
        <v>374</v>
      </c>
      <c r="E2578" s="62" t="s">
        <v>372</v>
      </c>
      <c r="F2578" s="58">
        <v>0.12033367957370555</v>
      </c>
    </row>
    <row r="2579">
      <c r="A2579" s="61">
        <v>1.517693457E9</v>
      </c>
      <c r="B2579" s="61">
        <v>1.0</v>
      </c>
      <c r="C2579" s="61">
        <v>4015.0</v>
      </c>
      <c r="D2579" s="57" t="s">
        <v>373</v>
      </c>
      <c r="E2579" s="62" t="s">
        <v>372</v>
      </c>
      <c r="F2579" s="58">
        <v>0.12033501144323167</v>
      </c>
    </row>
    <row r="2580">
      <c r="A2580" s="61">
        <v>1.517022207E9</v>
      </c>
      <c r="B2580" s="61">
        <v>1.0</v>
      </c>
      <c r="C2580" s="61">
        <v>213.0</v>
      </c>
      <c r="D2580" s="57" t="s">
        <v>374</v>
      </c>
      <c r="E2580" s="62" t="s">
        <v>372</v>
      </c>
      <c r="F2580" s="58">
        <v>0.12052609229679656</v>
      </c>
    </row>
    <row r="2581">
      <c r="A2581" s="61">
        <v>1.51869906E9</v>
      </c>
      <c r="B2581" s="61">
        <v>0.0</v>
      </c>
      <c r="C2581" s="61">
        <v>1748.0</v>
      </c>
      <c r="D2581" s="57" t="s">
        <v>373</v>
      </c>
      <c r="E2581" s="62" t="s">
        <v>372</v>
      </c>
      <c r="F2581" s="58">
        <v>0.12053256800073586</v>
      </c>
    </row>
    <row r="2582">
      <c r="A2582" s="61">
        <v>1.516785099E9</v>
      </c>
      <c r="B2582" s="61">
        <v>1.0</v>
      </c>
      <c r="C2582" s="61">
        <v>118.0</v>
      </c>
      <c r="D2582" s="57" t="s">
        <v>375</v>
      </c>
      <c r="E2582" s="62" t="s">
        <v>372</v>
      </c>
      <c r="F2582" s="58">
        <v>0.12054928460729109</v>
      </c>
    </row>
    <row r="2583">
      <c r="A2583" s="61">
        <v>1.511877446E9</v>
      </c>
      <c r="B2583" s="61">
        <v>1.0</v>
      </c>
      <c r="C2583" s="61">
        <v>2598.0</v>
      </c>
      <c r="D2583" s="57" t="s">
        <v>374</v>
      </c>
      <c r="E2583" s="62" t="s">
        <v>372</v>
      </c>
      <c r="F2583" s="58">
        <v>0.12061001157612405</v>
      </c>
    </row>
    <row r="2584">
      <c r="A2584" s="61">
        <v>1.512331868E9</v>
      </c>
      <c r="B2584" s="61">
        <v>1.0</v>
      </c>
      <c r="C2584" s="61">
        <v>297.0</v>
      </c>
      <c r="D2584" s="57" t="s">
        <v>371</v>
      </c>
      <c r="E2584" s="62" t="s">
        <v>372</v>
      </c>
      <c r="F2584" s="58">
        <v>0.12061993088450229</v>
      </c>
    </row>
    <row r="2585">
      <c r="A2585" s="61">
        <v>1.519096832E9</v>
      </c>
      <c r="B2585" s="61">
        <v>0.0</v>
      </c>
      <c r="C2585" s="61">
        <v>3488.0</v>
      </c>
      <c r="D2585" s="57" t="s">
        <v>371</v>
      </c>
      <c r="E2585" s="62" t="s">
        <v>372</v>
      </c>
      <c r="F2585" s="58">
        <v>0.12062825598908933</v>
      </c>
    </row>
    <row r="2586">
      <c r="A2586" s="61">
        <v>1.519298526E9</v>
      </c>
      <c r="B2586" s="61">
        <v>1.0</v>
      </c>
      <c r="C2586" s="61">
        <v>4197.0</v>
      </c>
      <c r="D2586" s="57" t="s">
        <v>374</v>
      </c>
      <c r="E2586" s="62" t="s">
        <v>372</v>
      </c>
      <c r="F2586" s="58">
        <v>0.12064848715673382</v>
      </c>
    </row>
    <row r="2587">
      <c r="A2587" s="61">
        <v>1.512782355E9</v>
      </c>
      <c r="B2587" s="61">
        <v>1.0</v>
      </c>
      <c r="C2587" s="61">
        <v>233.0</v>
      </c>
      <c r="D2587" s="57" t="s">
        <v>371</v>
      </c>
      <c r="E2587" s="62" t="s">
        <v>372</v>
      </c>
      <c r="F2587" s="58">
        <v>0.12066589693682284</v>
      </c>
    </row>
    <row r="2588">
      <c r="A2588" s="61">
        <v>1.512566589E9</v>
      </c>
      <c r="B2588" s="61">
        <v>1.0</v>
      </c>
      <c r="C2588" s="61">
        <v>2599.0</v>
      </c>
      <c r="D2588" s="57" t="s">
        <v>373</v>
      </c>
      <c r="E2588" s="62" t="s">
        <v>372</v>
      </c>
      <c r="F2588" s="58">
        <v>0.1206924138904848</v>
      </c>
    </row>
    <row r="2589">
      <c r="A2589" s="61">
        <v>1.517808498E9</v>
      </c>
      <c r="B2589" s="61">
        <v>1.0</v>
      </c>
      <c r="C2589" s="61">
        <v>3096.0</v>
      </c>
      <c r="D2589" s="57" t="s">
        <v>375</v>
      </c>
      <c r="E2589" s="62" t="s">
        <v>372</v>
      </c>
      <c r="F2589" s="58">
        <v>0.12076704168991492</v>
      </c>
    </row>
    <row r="2590">
      <c r="A2590" s="61">
        <v>1.516869174E9</v>
      </c>
      <c r="B2590" s="61">
        <v>1.0</v>
      </c>
      <c r="C2590" s="61">
        <v>653.0</v>
      </c>
      <c r="D2590" s="57" t="s">
        <v>374</v>
      </c>
      <c r="E2590" s="62" t="s">
        <v>372</v>
      </c>
      <c r="F2590" s="58">
        <v>0.12082428474018347</v>
      </c>
    </row>
    <row r="2591">
      <c r="A2591" s="61">
        <v>1.511617895E9</v>
      </c>
      <c r="B2591" s="61">
        <v>1.0</v>
      </c>
      <c r="C2591" s="61">
        <v>192.0</v>
      </c>
      <c r="D2591" s="57" t="s">
        <v>371</v>
      </c>
      <c r="E2591" s="62" t="s">
        <v>372</v>
      </c>
      <c r="F2591" s="58">
        <v>0.12083148577778924</v>
      </c>
    </row>
    <row r="2592">
      <c r="A2592" s="61">
        <v>1.518348238E9</v>
      </c>
      <c r="B2592" s="61">
        <v>1.0</v>
      </c>
      <c r="C2592" s="61">
        <v>2409.0</v>
      </c>
      <c r="D2592" s="57" t="s">
        <v>374</v>
      </c>
      <c r="E2592" s="62" t="s">
        <v>372</v>
      </c>
      <c r="F2592" s="58">
        <v>0.12088110593408252</v>
      </c>
    </row>
    <row r="2593">
      <c r="A2593" s="61">
        <v>1.516471706E9</v>
      </c>
      <c r="B2593" s="61">
        <v>1.0</v>
      </c>
      <c r="C2593" s="61">
        <v>2068.0</v>
      </c>
      <c r="D2593" s="57" t="s">
        <v>373</v>
      </c>
      <c r="E2593" s="62" t="s">
        <v>372</v>
      </c>
      <c r="F2593" s="58">
        <v>0.1209180404740895</v>
      </c>
    </row>
    <row r="2594">
      <c r="A2594" s="61">
        <v>1.512346934E9</v>
      </c>
      <c r="B2594" s="61">
        <v>1.0</v>
      </c>
      <c r="C2594" s="61">
        <v>173.0</v>
      </c>
      <c r="D2594" s="57" t="s">
        <v>373</v>
      </c>
      <c r="E2594" s="62" t="s">
        <v>372</v>
      </c>
      <c r="F2594" s="58">
        <v>0.12098842394074494</v>
      </c>
    </row>
    <row r="2595">
      <c r="A2595" s="61">
        <v>1.51396277E9</v>
      </c>
      <c r="B2595" s="61">
        <v>0.0</v>
      </c>
      <c r="C2595" s="61">
        <v>1150.0</v>
      </c>
      <c r="D2595" s="57" t="s">
        <v>375</v>
      </c>
      <c r="E2595" s="62" t="s">
        <v>372</v>
      </c>
      <c r="F2595" s="58">
        <v>0.12102450041199542</v>
      </c>
    </row>
    <row r="2596">
      <c r="A2596" s="61">
        <v>1.515737766E9</v>
      </c>
      <c r="B2596" s="61">
        <v>1.0</v>
      </c>
      <c r="C2596" s="61">
        <v>1642.0</v>
      </c>
      <c r="D2596" s="57" t="s">
        <v>374</v>
      </c>
      <c r="E2596" s="62" t="s">
        <v>372</v>
      </c>
      <c r="F2596" s="58">
        <v>0.12106824880391986</v>
      </c>
    </row>
    <row r="2597">
      <c r="A2597" s="61">
        <v>1.513367429E9</v>
      </c>
      <c r="B2597" s="61">
        <v>1.0</v>
      </c>
      <c r="C2597" s="61">
        <v>2100.0</v>
      </c>
      <c r="D2597" s="57" t="s">
        <v>371</v>
      </c>
      <c r="E2597" s="62" t="s">
        <v>372</v>
      </c>
      <c r="F2597" s="58">
        <v>0.12107068518574327</v>
      </c>
    </row>
    <row r="2598">
      <c r="A2598" s="61">
        <v>1.514516007E9</v>
      </c>
      <c r="B2598" s="61">
        <v>1.0</v>
      </c>
      <c r="C2598" s="61">
        <v>123.0</v>
      </c>
      <c r="D2598" s="57" t="s">
        <v>371</v>
      </c>
      <c r="E2598" s="62" t="s">
        <v>372</v>
      </c>
      <c r="F2598" s="58">
        <v>0.12107405385498904</v>
      </c>
    </row>
    <row r="2599">
      <c r="A2599" s="61">
        <v>1.513568234E9</v>
      </c>
      <c r="B2599" s="61">
        <v>1.0</v>
      </c>
      <c r="C2599" s="61">
        <v>493.0</v>
      </c>
      <c r="D2599" s="57" t="s">
        <v>374</v>
      </c>
      <c r="E2599" s="62" t="s">
        <v>372</v>
      </c>
      <c r="F2599" s="58">
        <v>0.12116897422220252</v>
      </c>
    </row>
    <row r="2600">
      <c r="A2600" s="61">
        <v>1.51374393E9</v>
      </c>
      <c r="B2600" s="61">
        <v>0.0</v>
      </c>
      <c r="C2600" s="61">
        <v>3148.0</v>
      </c>
      <c r="D2600" s="57" t="s">
        <v>373</v>
      </c>
      <c r="E2600" s="62" t="s">
        <v>372</v>
      </c>
      <c r="F2600" s="58">
        <v>0.12117430162557763</v>
      </c>
    </row>
    <row r="2601">
      <c r="A2601" s="61">
        <v>1.519246812E9</v>
      </c>
      <c r="B2601" s="61">
        <v>0.0</v>
      </c>
      <c r="C2601" s="61">
        <v>1352.0</v>
      </c>
      <c r="D2601" s="57" t="s">
        <v>375</v>
      </c>
      <c r="E2601" s="62" t="s">
        <v>372</v>
      </c>
      <c r="F2601" s="58">
        <v>0.12118979881761438</v>
      </c>
    </row>
    <row r="2602">
      <c r="A2602" s="61">
        <v>1.517980704E9</v>
      </c>
      <c r="B2602" s="61">
        <v>1.0</v>
      </c>
      <c r="C2602" s="61">
        <v>787.0</v>
      </c>
      <c r="D2602" s="57" t="s">
        <v>371</v>
      </c>
      <c r="E2602" s="62" t="s">
        <v>372</v>
      </c>
      <c r="F2602" s="58">
        <v>0.12133202515380659</v>
      </c>
    </row>
    <row r="2603">
      <c r="A2603" s="61">
        <v>1.513358931E9</v>
      </c>
      <c r="B2603" s="61">
        <v>0.0</v>
      </c>
      <c r="C2603" s="61">
        <v>98.0</v>
      </c>
      <c r="D2603" s="57" t="s">
        <v>375</v>
      </c>
      <c r="E2603" s="62" t="s">
        <v>372</v>
      </c>
      <c r="F2603" s="58">
        <v>0.12134338236031905</v>
      </c>
    </row>
    <row r="2604">
      <c r="A2604" s="61">
        <v>1.518238957E9</v>
      </c>
      <c r="B2604" s="61">
        <v>1.0</v>
      </c>
      <c r="C2604" s="61">
        <v>1353.0</v>
      </c>
      <c r="D2604" s="57" t="s">
        <v>374</v>
      </c>
      <c r="E2604" s="62" t="s">
        <v>372</v>
      </c>
      <c r="F2604" s="58">
        <v>0.12134557976631821</v>
      </c>
    </row>
    <row r="2605">
      <c r="A2605" s="61">
        <v>1.513357904E9</v>
      </c>
      <c r="B2605" s="61">
        <v>1.0</v>
      </c>
      <c r="C2605" s="61">
        <v>265.0</v>
      </c>
      <c r="D2605" s="57" t="s">
        <v>375</v>
      </c>
      <c r="E2605" s="62" t="s">
        <v>372</v>
      </c>
      <c r="F2605" s="58">
        <v>0.12134864510734289</v>
      </c>
    </row>
    <row r="2606">
      <c r="A2606" s="61">
        <v>1.517264124E9</v>
      </c>
      <c r="B2606" s="61">
        <v>1.0</v>
      </c>
      <c r="C2606" s="61">
        <v>4015.0</v>
      </c>
      <c r="D2606" s="57" t="s">
        <v>373</v>
      </c>
      <c r="E2606" s="62" t="s">
        <v>372</v>
      </c>
      <c r="F2606" s="58">
        <v>0.12139761384710646</v>
      </c>
    </row>
    <row r="2607">
      <c r="A2607" s="61">
        <v>1.518377796E9</v>
      </c>
      <c r="B2607" s="61">
        <v>1.0</v>
      </c>
      <c r="C2607" s="61">
        <v>2382.0</v>
      </c>
      <c r="D2607" s="57" t="s">
        <v>375</v>
      </c>
      <c r="E2607" s="62" t="s">
        <v>372</v>
      </c>
      <c r="F2607" s="58">
        <v>0.12140004489008316</v>
      </c>
    </row>
    <row r="2608">
      <c r="A2608" s="61">
        <v>1.519089891E9</v>
      </c>
      <c r="B2608" s="61">
        <v>0.0</v>
      </c>
      <c r="C2608" s="61">
        <v>913.0</v>
      </c>
      <c r="D2608" s="57" t="s">
        <v>371</v>
      </c>
      <c r="E2608" s="62" t="s">
        <v>372</v>
      </c>
      <c r="F2608" s="58">
        <v>0.12140947242433342</v>
      </c>
    </row>
    <row r="2609">
      <c r="A2609" s="61">
        <v>1.514146269E9</v>
      </c>
      <c r="B2609" s="61">
        <v>1.0</v>
      </c>
      <c r="C2609" s="61">
        <v>1364.0</v>
      </c>
      <c r="D2609" s="57" t="s">
        <v>371</v>
      </c>
      <c r="E2609" s="62" t="s">
        <v>372</v>
      </c>
      <c r="F2609" s="58">
        <v>0.12141498904834269</v>
      </c>
    </row>
    <row r="2610">
      <c r="A2610" s="61">
        <v>1.515113636E9</v>
      </c>
      <c r="B2610" s="61">
        <v>1.0</v>
      </c>
      <c r="C2610" s="61">
        <v>4237.0</v>
      </c>
      <c r="D2610" s="57" t="s">
        <v>374</v>
      </c>
      <c r="E2610" s="62" t="s">
        <v>372</v>
      </c>
      <c r="F2610" s="58">
        <v>0.12142858626115349</v>
      </c>
    </row>
    <row r="2611">
      <c r="A2611" s="61">
        <v>1.516956932E9</v>
      </c>
      <c r="B2611" s="61">
        <v>0.0</v>
      </c>
      <c r="C2611" s="61">
        <v>256.0</v>
      </c>
      <c r="D2611" s="57" t="s">
        <v>374</v>
      </c>
      <c r="E2611" s="62" t="s">
        <v>372</v>
      </c>
      <c r="F2611" s="58">
        <v>0.1214673390285288</v>
      </c>
    </row>
    <row r="2612">
      <c r="A2612" s="61">
        <v>1.519017788E9</v>
      </c>
      <c r="B2612" s="61">
        <v>1.0</v>
      </c>
      <c r="C2612" s="61">
        <v>1845.0</v>
      </c>
      <c r="D2612" s="57" t="s">
        <v>375</v>
      </c>
      <c r="E2612" s="62" t="s">
        <v>372</v>
      </c>
      <c r="F2612" s="58">
        <v>0.12162158199510553</v>
      </c>
    </row>
    <row r="2613">
      <c r="A2613" s="61">
        <v>1.519027424E9</v>
      </c>
      <c r="B2613" s="61">
        <v>1.0</v>
      </c>
      <c r="C2613" s="61">
        <v>456.0</v>
      </c>
      <c r="D2613" s="57" t="s">
        <v>375</v>
      </c>
      <c r="E2613" s="62" t="s">
        <v>372</v>
      </c>
      <c r="F2613" s="58">
        <v>0.12163477750552909</v>
      </c>
    </row>
    <row r="2614">
      <c r="A2614" s="61">
        <v>1.518780871E9</v>
      </c>
      <c r="B2614" s="61">
        <v>0.0</v>
      </c>
      <c r="C2614" s="61">
        <v>1455.0</v>
      </c>
      <c r="D2614" s="57" t="s">
        <v>373</v>
      </c>
      <c r="E2614" s="62" t="s">
        <v>372</v>
      </c>
      <c r="F2614" s="58">
        <v>0.12163655833675802</v>
      </c>
    </row>
    <row r="2615">
      <c r="A2615" s="61">
        <v>1.513781465E9</v>
      </c>
      <c r="B2615" s="61">
        <v>1.0</v>
      </c>
      <c r="C2615" s="61">
        <v>3177.0</v>
      </c>
      <c r="D2615" s="57" t="s">
        <v>375</v>
      </c>
      <c r="E2615" s="62" t="s">
        <v>372</v>
      </c>
      <c r="F2615" s="58">
        <v>0.12163824220214237</v>
      </c>
    </row>
    <row r="2616">
      <c r="A2616" s="61">
        <v>1.512407481E9</v>
      </c>
      <c r="B2616" s="61">
        <v>0.0</v>
      </c>
      <c r="C2616" s="61">
        <v>546.0</v>
      </c>
      <c r="D2616" s="57" t="s">
        <v>374</v>
      </c>
      <c r="E2616" s="62" t="s">
        <v>372</v>
      </c>
      <c r="F2616" s="58">
        <v>0.12169264410972447</v>
      </c>
    </row>
    <row r="2617">
      <c r="A2617" s="61">
        <v>1.513755734E9</v>
      </c>
      <c r="B2617" s="61">
        <v>1.0</v>
      </c>
      <c r="C2617" s="61">
        <v>1671.0</v>
      </c>
      <c r="D2617" s="57" t="s">
        <v>374</v>
      </c>
      <c r="E2617" s="62" t="s">
        <v>372</v>
      </c>
      <c r="F2617" s="58">
        <v>0.1217017810969161</v>
      </c>
    </row>
    <row r="2618">
      <c r="A2618" s="61">
        <v>1.515320218E9</v>
      </c>
      <c r="B2618" s="61">
        <v>1.0</v>
      </c>
      <c r="C2618" s="61">
        <v>2071.0</v>
      </c>
      <c r="D2618" s="57" t="s">
        <v>371</v>
      </c>
      <c r="E2618" s="62" t="s">
        <v>372</v>
      </c>
      <c r="F2618" s="58">
        <v>0.12177422670675919</v>
      </c>
    </row>
    <row r="2619">
      <c r="A2619" s="61">
        <v>1.515012631E9</v>
      </c>
      <c r="B2619" s="61">
        <v>0.0</v>
      </c>
      <c r="C2619" s="61">
        <v>898.0</v>
      </c>
      <c r="D2619" s="57" t="s">
        <v>373</v>
      </c>
      <c r="E2619" s="62" t="s">
        <v>372</v>
      </c>
      <c r="F2619" s="58">
        <v>0.12178095020838209</v>
      </c>
    </row>
    <row r="2620">
      <c r="A2620" s="61">
        <v>1.517326066E9</v>
      </c>
      <c r="B2620" s="61">
        <v>1.0</v>
      </c>
      <c r="C2620" s="61">
        <v>868.0</v>
      </c>
      <c r="D2620" s="57" t="s">
        <v>374</v>
      </c>
      <c r="E2620" s="62" t="s">
        <v>372</v>
      </c>
      <c r="F2620" s="58">
        <v>0.12181270228736907</v>
      </c>
    </row>
    <row r="2621">
      <c r="A2621" s="61">
        <v>1.512774216E9</v>
      </c>
      <c r="B2621" s="61">
        <v>1.0</v>
      </c>
      <c r="C2621" s="61">
        <v>2014.0</v>
      </c>
      <c r="D2621" s="57" t="s">
        <v>375</v>
      </c>
      <c r="E2621" s="62" t="s">
        <v>372</v>
      </c>
      <c r="F2621" s="58">
        <v>0.12185317481304936</v>
      </c>
    </row>
    <row r="2622">
      <c r="A2622" s="61">
        <v>1.515351415E9</v>
      </c>
      <c r="B2622" s="61">
        <v>1.0</v>
      </c>
      <c r="C2622" s="61">
        <v>2900.0</v>
      </c>
      <c r="D2622" s="57" t="s">
        <v>374</v>
      </c>
      <c r="E2622" s="62" t="s">
        <v>372</v>
      </c>
      <c r="F2622" s="58">
        <v>0.12197087354683334</v>
      </c>
    </row>
    <row r="2623">
      <c r="A2623" s="61">
        <v>1.517528425E9</v>
      </c>
      <c r="B2623" s="61">
        <v>1.0</v>
      </c>
      <c r="C2623" s="61">
        <v>112.0</v>
      </c>
      <c r="D2623" s="57" t="s">
        <v>374</v>
      </c>
      <c r="E2623" s="62" t="s">
        <v>372</v>
      </c>
      <c r="F2623" s="58">
        <v>0.12206136141296631</v>
      </c>
    </row>
    <row r="2624">
      <c r="A2624" s="61">
        <v>1.516297713E9</v>
      </c>
      <c r="B2624" s="61">
        <v>1.0</v>
      </c>
      <c r="C2624" s="61">
        <v>1866.0</v>
      </c>
      <c r="D2624" s="57" t="s">
        <v>375</v>
      </c>
      <c r="E2624" s="62" t="s">
        <v>372</v>
      </c>
      <c r="F2624" s="58">
        <v>0.12209585957114988</v>
      </c>
    </row>
    <row r="2625">
      <c r="A2625" s="61">
        <v>1.513082197E9</v>
      </c>
      <c r="B2625" s="61">
        <v>1.0</v>
      </c>
      <c r="C2625" s="61">
        <v>585.0</v>
      </c>
      <c r="D2625" s="57" t="s">
        <v>371</v>
      </c>
      <c r="E2625" s="62" t="s">
        <v>372</v>
      </c>
      <c r="F2625" s="58">
        <v>0.12216885250863407</v>
      </c>
    </row>
    <row r="2626">
      <c r="A2626" s="61">
        <v>1.51750133E9</v>
      </c>
      <c r="B2626" s="61">
        <v>0.0</v>
      </c>
      <c r="C2626" s="61">
        <v>4161.0</v>
      </c>
      <c r="D2626" s="57" t="s">
        <v>371</v>
      </c>
      <c r="E2626" s="62" t="s">
        <v>372</v>
      </c>
      <c r="F2626" s="58">
        <v>0.12233094453264437</v>
      </c>
    </row>
    <row r="2627">
      <c r="A2627" s="61">
        <v>1.511823894E9</v>
      </c>
      <c r="B2627" s="61">
        <v>1.0</v>
      </c>
      <c r="C2627" s="61">
        <v>1087.0</v>
      </c>
      <c r="D2627" s="57" t="s">
        <v>374</v>
      </c>
      <c r="E2627" s="62" t="s">
        <v>372</v>
      </c>
      <c r="F2627" s="58">
        <v>0.1223362221808294</v>
      </c>
    </row>
    <row r="2628">
      <c r="A2628" s="61">
        <v>1.515281122E9</v>
      </c>
      <c r="B2628" s="61">
        <v>0.0</v>
      </c>
      <c r="C2628" s="61">
        <v>1502.0</v>
      </c>
      <c r="D2628" s="57" t="s">
        <v>371</v>
      </c>
      <c r="E2628" s="62" t="s">
        <v>372</v>
      </c>
      <c r="F2628" s="58">
        <v>0.12235703462073011</v>
      </c>
    </row>
    <row r="2629">
      <c r="A2629" s="61">
        <v>1.519343578E9</v>
      </c>
      <c r="B2629" s="61">
        <v>1.0</v>
      </c>
      <c r="C2629" s="61">
        <v>602.0</v>
      </c>
      <c r="D2629" s="57" t="s">
        <v>371</v>
      </c>
      <c r="E2629" s="62" t="s">
        <v>372</v>
      </c>
      <c r="F2629" s="58">
        <v>0.12240652290539622</v>
      </c>
    </row>
    <row r="2630">
      <c r="A2630" s="61">
        <v>1.519859167E9</v>
      </c>
      <c r="B2630" s="61">
        <v>1.0</v>
      </c>
      <c r="C2630" s="61">
        <v>1825.0</v>
      </c>
      <c r="D2630" s="57" t="s">
        <v>373</v>
      </c>
      <c r="E2630" s="62" t="s">
        <v>372</v>
      </c>
      <c r="F2630" s="58">
        <v>0.12241523869307325</v>
      </c>
    </row>
    <row r="2631">
      <c r="A2631" s="61">
        <v>1.51867178E9</v>
      </c>
      <c r="B2631" s="61">
        <v>0.0</v>
      </c>
      <c r="C2631" s="61">
        <v>1843.0</v>
      </c>
      <c r="D2631" s="57" t="s">
        <v>374</v>
      </c>
      <c r="E2631" s="62" t="s">
        <v>372</v>
      </c>
      <c r="F2631" s="58">
        <v>0.12241614473834028</v>
      </c>
    </row>
    <row r="2632">
      <c r="A2632" s="61">
        <v>1.51797087E9</v>
      </c>
      <c r="B2632" s="61">
        <v>0.0</v>
      </c>
      <c r="C2632" s="61">
        <v>1389.0</v>
      </c>
      <c r="D2632" s="57" t="s">
        <v>374</v>
      </c>
      <c r="E2632" s="62" t="s">
        <v>372</v>
      </c>
      <c r="F2632" s="58">
        <v>0.12245890702550899</v>
      </c>
    </row>
    <row r="2633">
      <c r="A2633" s="61">
        <v>1.518327244E9</v>
      </c>
      <c r="B2633" s="61">
        <v>1.0</v>
      </c>
      <c r="C2633" s="61">
        <v>1805.0</v>
      </c>
      <c r="D2633" s="57" t="s">
        <v>374</v>
      </c>
      <c r="E2633" s="62" t="s">
        <v>372</v>
      </c>
      <c r="F2633" s="58">
        <v>0.12255916761704988</v>
      </c>
    </row>
    <row r="2634">
      <c r="A2634" s="61">
        <v>1.517452877E9</v>
      </c>
      <c r="B2634" s="61">
        <v>1.0</v>
      </c>
      <c r="C2634" s="61">
        <v>3053.0</v>
      </c>
      <c r="D2634" s="57" t="s">
        <v>374</v>
      </c>
      <c r="E2634" s="62" t="s">
        <v>372</v>
      </c>
      <c r="F2634" s="58">
        <v>0.12269528781453298</v>
      </c>
    </row>
    <row r="2635">
      <c r="A2635" s="61">
        <v>1.519475145E9</v>
      </c>
      <c r="B2635" s="61">
        <v>1.0</v>
      </c>
      <c r="C2635" s="61">
        <v>3511.0</v>
      </c>
      <c r="D2635" s="57" t="s">
        <v>375</v>
      </c>
      <c r="E2635" s="62" t="s">
        <v>372</v>
      </c>
      <c r="F2635" s="58">
        <v>0.1227835939131906</v>
      </c>
    </row>
    <row r="2636">
      <c r="A2636" s="61">
        <v>1.514054081E9</v>
      </c>
      <c r="B2636" s="61">
        <v>0.0</v>
      </c>
      <c r="C2636" s="61">
        <v>14.0</v>
      </c>
      <c r="D2636" s="57" t="s">
        <v>374</v>
      </c>
      <c r="E2636" s="62" t="s">
        <v>372</v>
      </c>
      <c r="F2636" s="58">
        <v>0.12282787820573626</v>
      </c>
    </row>
    <row r="2637">
      <c r="A2637" s="61">
        <v>1.519163965E9</v>
      </c>
      <c r="B2637" s="61">
        <v>1.0</v>
      </c>
      <c r="C2637" s="61">
        <v>3698.0</v>
      </c>
      <c r="D2637" s="57" t="s">
        <v>371</v>
      </c>
      <c r="E2637" s="62" t="s">
        <v>372</v>
      </c>
      <c r="F2637" s="58">
        <v>0.1228373483402857</v>
      </c>
    </row>
    <row r="2638">
      <c r="A2638" s="61">
        <v>1.512903957E9</v>
      </c>
      <c r="B2638" s="61">
        <v>1.0</v>
      </c>
      <c r="C2638" s="61">
        <v>2101.0</v>
      </c>
      <c r="D2638" s="57" t="s">
        <v>371</v>
      </c>
      <c r="E2638" s="62" t="s">
        <v>372</v>
      </c>
      <c r="F2638" s="58">
        <v>0.12285090295279733</v>
      </c>
    </row>
    <row r="2639">
      <c r="A2639" s="61">
        <v>1.513245466E9</v>
      </c>
      <c r="B2639" s="61">
        <v>1.0</v>
      </c>
      <c r="C2639" s="61">
        <v>3596.0</v>
      </c>
      <c r="D2639" s="57" t="s">
        <v>375</v>
      </c>
      <c r="E2639" s="62" t="s">
        <v>372</v>
      </c>
      <c r="F2639" s="58">
        <v>0.12302542071424583</v>
      </c>
    </row>
    <row r="2640">
      <c r="A2640" s="61">
        <v>1.511295745E9</v>
      </c>
      <c r="B2640" s="61">
        <v>1.0</v>
      </c>
      <c r="C2640" s="61">
        <v>1278.0</v>
      </c>
      <c r="D2640" s="57" t="s">
        <v>373</v>
      </c>
      <c r="E2640" s="62" t="s">
        <v>372</v>
      </c>
      <c r="F2640" s="58">
        <v>0.12302543476324046</v>
      </c>
    </row>
    <row r="2641">
      <c r="A2641" s="61">
        <v>1.515099472E9</v>
      </c>
      <c r="B2641" s="61">
        <v>0.0</v>
      </c>
      <c r="C2641" s="61">
        <v>3797.0</v>
      </c>
      <c r="D2641" s="57" t="s">
        <v>374</v>
      </c>
      <c r="E2641" s="62" t="s">
        <v>372</v>
      </c>
      <c r="F2641" s="58">
        <v>0.12307465159025288</v>
      </c>
    </row>
    <row r="2642">
      <c r="A2642" s="61">
        <v>1.511582196E9</v>
      </c>
      <c r="B2642" s="61">
        <v>1.0</v>
      </c>
      <c r="C2642" s="61">
        <v>1833.0</v>
      </c>
      <c r="D2642" s="57" t="s">
        <v>371</v>
      </c>
      <c r="E2642" s="62" t="s">
        <v>372</v>
      </c>
      <c r="F2642" s="58">
        <v>0.12307654774823984</v>
      </c>
    </row>
    <row r="2643">
      <c r="A2643" s="61">
        <v>1.515043675E9</v>
      </c>
      <c r="B2643" s="61">
        <v>1.0</v>
      </c>
      <c r="C2643" s="61">
        <v>572.0</v>
      </c>
      <c r="D2643" s="57" t="s">
        <v>375</v>
      </c>
      <c r="E2643" s="62" t="s">
        <v>372</v>
      </c>
      <c r="F2643" s="58">
        <v>0.12313583729522926</v>
      </c>
    </row>
    <row r="2644">
      <c r="A2644" s="61">
        <v>1.511431887E9</v>
      </c>
      <c r="B2644" s="61">
        <v>1.0</v>
      </c>
      <c r="C2644" s="61">
        <v>3702.0</v>
      </c>
      <c r="D2644" s="57" t="s">
        <v>374</v>
      </c>
      <c r="E2644" s="62" t="s">
        <v>372</v>
      </c>
      <c r="F2644" s="58">
        <v>0.1231372560433337</v>
      </c>
    </row>
    <row r="2645">
      <c r="A2645" s="61">
        <v>1.516340132E9</v>
      </c>
      <c r="B2645" s="61">
        <v>0.0</v>
      </c>
      <c r="C2645" s="61">
        <v>586.0</v>
      </c>
      <c r="D2645" s="57" t="s">
        <v>375</v>
      </c>
      <c r="E2645" s="62" t="s">
        <v>372</v>
      </c>
      <c r="F2645" s="58">
        <v>0.12315685111127528</v>
      </c>
    </row>
    <row r="2646">
      <c r="A2646" s="61">
        <v>1.514532982E9</v>
      </c>
      <c r="B2646" s="61">
        <v>0.0</v>
      </c>
      <c r="C2646" s="61">
        <v>988.0</v>
      </c>
      <c r="D2646" s="57" t="s">
        <v>371</v>
      </c>
      <c r="E2646" s="62" t="s">
        <v>372</v>
      </c>
      <c r="F2646" s="58">
        <v>0.12316219341581158</v>
      </c>
    </row>
    <row r="2647">
      <c r="A2647" s="61">
        <v>1.517649586E9</v>
      </c>
      <c r="B2647" s="61">
        <v>1.0</v>
      </c>
      <c r="C2647" s="61">
        <v>2285.0</v>
      </c>
      <c r="D2647" s="57" t="s">
        <v>371</v>
      </c>
      <c r="E2647" s="62" t="s">
        <v>372</v>
      </c>
      <c r="F2647" s="58">
        <v>0.12316581231556523</v>
      </c>
    </row>
    <row r="2648">
      <c r="A2648" s="61">
        <v>1.514931972E9</v>
      </c>
      <c r="B2648" s="61">
        <v>0.0</v>
      </c>
      <c r="C2648" s="61">
        <v>1078.0</v>
      </c>
      <c r="D2648" s="57" t="s">
        <v>371</v>
      </c>
      <c r="E2648" s="62" t="s">
        <v>372</v>
      </c>
      <c r="F2648" s="58">
        <v>0.12317470357331828</v>
      </c>
    </row>
    <row r="2649">
      <c r="A2649" s="61">
        <v>1.513905703E9</v>
      </c>
      <c r="B2649" s="61">
        <v>1.0</v>
      </c>
      <c r="C2649" s="61">
        <v>326.0</v>
      </c>
      <c r="D2649" s="57" t="s">
        <v>371</v>
      </c>
      <c r="E2649" s="62" t="s">
        <v>372</v>
      </c>
      <c r="F2649" s="58">
        <v>0.12318802931408623</v>
      </c>
    </row>
    <row r="2650">
      <c r="A2650" s="61">
        <v>1.519674691E9</v>
      </c>
      <c r="B2650" s="61">
        <v>0.0</v>
      </c>
      <c r="C2650" s="61">
        <v>162.0</v>
      </c>
      <c r="D2650" s="57" t="s">
        <v>375</v>
      </c>
      <c r="E2650" s="62" t="s">
        <v>372</v>
      </c>
      <c r="F2650" s="58">
        <v>0.12330914018059314</v>
      </c>
    </row>
    <row r="2651">
      <c r="A2651" s="61">
        <v>1.519339513E9</v>
      </c>
      <c r="B2651" s="61">
        <v>1.0</v>
      </c>
      <c r="C2651" s="61">
        <v>1654.0</v>
      </c>
      <c r="D2651" s="57" t="s">
        <v>373</v>
      </c>
      <c r="E2651" s="62" t="s">
        <v>372</v>
      </c>
      <c r="F2651" s="58">
        <v>0.12345597240773298</v>
      </c>
    </row>
    <row r="2652">
      <c r="A2652" s="61">
        <v>1.51864772E9</v>
      </c>
      <c r="B2652" s="61">
        <v>0.0</v>
      </c>
      <c r="C2652" s="61">
        <v>521.0</v>
      </c>
      <c r="D2652" s="57" t="s">
        <v>371</v>
      </c>
      <c r="E2652" s="62" t="s">
        <v>372</v>
      </c>
      <c r="F2652" s="58">
        <v>0.12347157125340902</v>
      </c>
    </row>
    <row r="2653">
      <c r="A2653" s="61">
        <v>1.519156525E9</v>
      </c>
      <c r="B2653" s="61">
        <v>1.0</v>
      </c>
      <c r="C2653" s="61">
        <v>831.0</v>
      </c>
      <c r="D2653" s="57" t="s">
        <v>375</v>
      </c>
      <c r="E2653" s="62" t="s">
        <v>372</v>
      </c>
      <c r="F2653" s="58">
        <v>0.12358097333321083</v>
      </c>
    </row>
    <row r="2654">
      <c r="A2654" s="61">
        <v>1.511761766E9</v>
      </c>
      <c r="B2654" s="61">
        <v>1.0</v>
      </c>
      <c r="C2654" s="61">
        <v>673.0</v>
      </c>
      <c r="D2654" s="57" t="s">
        <v>373</v>
      </c>
      <c r="E2654" s="62" t="s">
        <v>372</v>
      </c>
      <c r="F2654" s="58">
        <v>0.12361616724682833</v>
      </c>
    </row>
    <row r="2655">
      <c r="A2655" s="61">
        <v>1.516924056E9</v>
      </c>
      <c r="B2655" s="61">
        <v>1.0</v>
      </c>
      <c r="C2655" s="61">
        <v>2475.0</v>
      </c>
      <c r="D2655" s="57" t="s">
        <v>373</v>
      </c>
      <c r="E2655" s="62" t="s">
        <v>372</v>
      </c>
      <c r="F2655" s="58">
        <v>0.12362421596506268</v>
      </c>
    </row>
    <row r="2656">
      <c r="A2656" s="61">
        <v>1.51244493E9</v>
      </c>
      <c r="B2656" s="61">
        <v>0.0</v>
      </c>
      <c r="C2656" s="61">
        <v>377.0</v>
      </c>
      <c r="D2656" s="57" t="s">
        <v>374</v>
      </c>
      <c r="E2656" s="62" t="s">
        <v>372</v>
      </c>
      <c r="F2656" s="58">
        <v>0.12366788039882015</v>
      </c>
    </row>
    <row r="2657">
      <c r="A2657" s="61">
        <v>1.513333038E9</v>
      </c>
      <c r="B2657" s="61">
        <v>1.0</v>
      </c>
      <c r="C2657" s="61">
        <v>1901.0</v>
      </c>
      <c r="D2657" s="57" t="s">
        <v>374</v>
      </c>
      <c r="E2657" s="62" t="s">
        <v>372</v>
      </c>
      <c r="F2657" s="58">
        <v>0.12368794322830412</v>
      </c>
    </row>
    <row r="2658">
      <c r="A2658" s="61">
        <v>1.519922669E9</v>
      </c>
      <c r="B2658" s="61">
        <v>1.0</v>
      </c>
      <c r="C2658" s="61">
        <v>431.0</v>
      </c>
      <c r="D2658" s="57" t="s">
        <v>374</v>
      </c>
      <c r="E2658" s="62" t="s">
        <v>372</v>
      </c>
      <c r="F2658" s="58">
        <v>0.12380632652588852</v>
      </c>
    </row>
    <row r="2659">
      <c r="A2659" s="61">
        <v>1.51600428E9</v>
      </c>
      <c r="B2659" s="61">
        <v>0.0</v>
      </c>
      <c r="C2659" s="61">
        <v>779.0</v>
      </c>
      <c r="D2659" s="57" t="s">
        <v>375</v>
      </c>
      <c r="E2659" s="62" t="s">
        <v>372</v>
      </c>
      <c r="F2659" s="58">
        <v>0.12396982937697143</v>
      </c>
    </row>
    <row r="2660">
      <c r="A2660" s="61">
        <v>1.51323886E9</v>
      </c>
      <c r="B2660" s="61">
        <v>0.0</v>
      </c>
      <c r="C2660" s="61">
        <v>362.0</v>
      </c>
      <c r="D2660" s="57" t="s">
        <v>371</v>
      </c>
      <c r="E2660" s="62" t="s">
        <v>372</v>
      </c>
      <c r="F2660" s="58">
        <v>0.12415210266436039</v>
      </c>
    </row>
    <row r="2661">
      <c r="A2661" s="61">
        <v>1.511714017E9</v>
      </c>
      <c r="B2661" s="61">
        <v>1.0</v>
      </c>
      <c r="C2661" s="61">
        <v>428.0</v>
      </c>
      <c r="D2661" s="57" t="s">
        <v>374</v>
      </c>
      <c r="E2661" s="62" t="s">
        <v>372</v>
      </c>
      <c r="F2661" s="58">
        <v>0.1241533707927519</v>
      </c>
    </row>
    <row r="2662">
      <c r="A2662" s="61">
        <v>1.518642252E9</v>
      </c>
      <c r="B2662" s="61">
        <v>0.0</v>
      </c>
      <c r="C2662" s="61">
        <v>4163.0</v>
      </c>
      <c r="D2662" s="57" t="s">
        <v>374</v>
      </c>
      <c r="E2662" s="62" t="s">
        <v>372</v>
      </c>
      <c r="F2662" s="58">
        <v>0.12415738031254542</v>
      </c>
    </row>
    <row r="2663">
      <c r="A2663" s="61">
        <v>1.512463548E9</v>
      </c>
      <c r="B2663" s="61">
        <v>1.0</v>
      </c>
      <c r="C2663" s="61">
        <v>4239.0</v>
      </c>
      <c r="D2663" s="57" t="s">
        <v>375</v>
      </c>
      <c r="E2663" s="62" t="s">
        <v>372</v>
      </c>
      <c r="F2663" s="58">
        <v>0.1242099729636944</v>
      </c>
    </row>
    <row r="2664">
      <c r="A2664" s="61">
        <v>1.511293626E9</v>
      </c>
      <c r="B2664" s="61">
        <v>1.0</v>
      </c>
      <c r="C2664" s="61">
        <v>125.0</v>
      </c>
      <c r="D2664" s="57" t="s">
        <v>374</v>
      </c>
      <c r="E2664" s="62" t="s">
        <v>372</v>
      </c>
      <c r="F2664" s="58">
        <v>0.12430686590190598</v>
      </c>
    </row>
    <row r="2665">
      <c r="A2665" s="61">
        <v>1.518851833E9</v>
      </c>
      <c r="B2665" s="61">
        <v>1.0</v>
      </c>
      <c r="C2665" s="61">
        <v>2977.0</v>
      </c>
      <c r="D2665" s="57" t="s">
        <v>374</v>
      </c>
      <c r="E2665" s="62" t="s">
        <v>372</v>
      </c>
      <c r="F2665" s="58">
        <v>0.12450019616033392</v>
      </c>
    </row>
    <row r="2666">
      <c r="A2666" s="61">
        <v>1.517493833E9</v>
      </c>
      <c r="B2666" s="61">
        <v>1.0</v>
      </c>
      <c r="C2666" s="61">
        <v>230.0</v>
      </c>
      <c r="D2666" s="57" t="s">
        <v>375</v>
      </c>
      <c r="E2666" s="62" t="s">
        <v>372</v>
      </c>
      <c r="F2666" s="58">
        <v>0.12466561674916521</v>
      </c>
    </row>
    <row r="2667">
      <c r="A2667" s="61">
        <v>1.512000393E9</v>
      </c>
      <c r="B2667" s="61">
        <v>1.0</v>
      </c>
      <c r="C2667" s="61">
        <v>1094.0</v>
      </c>
      <c r="D2667" s="57" t="s">
        <v>374</v>
      </c>
      <c r="E2667" s="62" t="s">
        <v>372</v>
      </c>
      <c r="F2667" s="58">
        <v>0.12473575257850922</v>
      </c>
    </row>
    <row r="2668">
      <c r="A2668" s="61">
        <v>1.515350003E9</v>
      </c>
      <c r="B2668" s="61">
        <v>1.0</v>
      </c>
      <c r="C2668" s="61">
        <v>1744.0</v>
      </c>
      <c r="D2668" s="57" t="s">
        <v>375</v>
      </c>
      <c r="E2668" s="62" t="s">
        <v>372</v>
      </c>
      <c r="F2668" s="58">
        <v>0.1247936191827046</v>
      </c>
    </row>
    <row r="2669">
      <c r="A2669" s="61">
        <v>1.512118432E9</v>
      </c>
      <c r="B2669" s="61">
        <v>0.0</v>
      </c>
      <c r="C2669" s="61">
        <v>1367.0</v>
      </c>
      <c r="D2669" s="57" t="s">
        <v>371</v>
      </c>
      <c r="E2669" s="62" t="s">
        <v>372</v>
      </c>
      <c r="F2669" s="58">
        <v>0.1248118776446645</v>
      </c>
    </row>
    <row r="2670">
      <c r="A2670" s="61">
        <v>1.513999637E9</v>
      </c>
      <c r="B2670" s="61">
        <v>1.0</v>
      </c>
      <c r="C2670" s="61">
        <v>678.0</v>
      </c>
      <c r="D2670" s="57" t="s">
        <v>371</v>
      </c>
      <c r="E2670" s="62" t="s">
        <v>372</v>
      </c>
      <c r="F2670" s="58">
        <v>0.1248156751360201</v>
      </c>
    </row>
    <row r="2671">
      <c r="A2671" s="61">
        <v>1.518157187E9</v>
      </c>
      <c r="B2671" s="61">
        <v>1.0</v>
      </c>
      <c r="C2671" s="61">
        <v>3415.0</v>
      </c>
      <c r="D2671" s="57" t="s">
        <v>373</v>
      </c>
      <c r="E2671" s="62" t="s">
        <v>372</v>
      </c>
      <c r="F2671" s="58">
        <v>0.12485512027651635</v>
      </c>
    </row>
    <row r="2672">
      <c r="A2672" s="61">
        <v>1.512822634E9</v>
      </c>
      <c r="B2672" s="61">
        <v>1.0</v>
      </c>
      <c r="C2672" s="61">
        <v>4769.0</v>
      </c>
      <c r="D2672" s="57" t="s">
        <v>373</v>
      </c>
      <c r="E2672" s="62" t="s">
        <v>372</v>
      </c>
      <c r="F2672" s="58">
        <v>0.12489938966790082</v>
      </c>
    </row>
    <row r="2673">
      <c r="A2673" s="61">
        <v>1.518994383E9</v>
      </c>
      <c r="B2673" s="61">
        <v>1.0</v>
      </c>
      <c r="C2673" s="61">
        <v>2661.0</v>
      </c>
      <c r="D2673" s="57" t="s">
        <v>374</v>
      </c>
      <c r="E2673" s="62" t="s">
        <v>372</v>
      </c>
      <c r="F2673" s="58">
        <v>0.12492512215711704</v>
      </c>
    </row>
    <row r="2674">
      <c r="A2674" s="61">
        <v>1.513819111E9</v>
      </c>
      <c r="B2674" s="61">
        <v>0.0</v>
      </c>
      <c r="C2674" s="61">
        <v>2131.0</v>
      </c>
      <c r="D2674" s="57" t="s">
        <v>374</v>
      </c>
      <c r="E2674" s="62" t="s">
        <v>372</v>
      </c>
      <c r="F2674" s="58">
        <v>0.1249358455188968</v>
      </c>
    </row>
    <row r="2675">
      <c r="A2675" s="61">
        <v>1.511257209E9</v>
      </c>
      <c r="B2675" s="61">
        <v>1.0</v>
      </c>
      <c r="C2675" s="61">
        <v>3553.0</v>
      </c>
      <c r="D2675" s="57" t="s">
        <v>371</v>
      </c>
      <c r="E2675" s="62" t="s">
        <v>372</v>
      </c>
      <c r="F2675" s="58">
        <v>0.12499185218524078</v>
      </c>
    </row>
    <row r="2676">
      <c r="A2676" s="61">
        <v>1.513532302E9</v>
      </c>
      <c r="B2676" s="61">
        <v>0.0</v>
      </c>
      <c r="C2676" s="61">
        <v>3060.0</v>
      </c>
      <c r="D2676" s="57" t="s">
        <v>374</v>
      </c>
      <c r="E2676" s="62" t="s">
        <v>372</v>
      </c>
      <c r="F2676" s="58">
        <v>0.12500682546841746</v>
      </c>
    </row>
    <row r="2677">
      <c r="A2677" s="61">
        <v>1.519329147E9</v>
      </c>
      <c r="B2677" s="61">
        <v>1.0</v>
      </c>
      <c r="C2677" s="61">
        <v>1236.0</v>
      </c>
      <c r="D2677" s="57" t="s">
        <v>373</v>
      </c>
      <c r="E2677" s="62" t="s">
        <v>372</v>
      </c>
      <c r="F2677" s="58">
        <v>0.1250192788793083</v>
      </c>
    </row>
    <row r="2678">
      <c r="A2678" s="61">
        <v>1.519271844E9</v>
      </c>
      <c r="B2678" s="61">
        <v>1.0</v>
      </c>
      <c r="C2678" s="61">
        <v>224.0</v>
      </c>
      <c r="D2678" s="57" t="s">
        <v>374</v>
      </c>
      <c r="E2678" s="62" t="s">
        <v>372</v>
      </c>
      <c r="F2678" s="58">
        <v>0.12504702814036228</v>
      </c>
    </row>
    <row r="2679">
      <c r="A2679" s="61">
        <v>1.518929E9</v>
      </c>
      <c r="B2679" s="61">
        <v>0.0</v>
      </c>
      <c r="C2679" s="61">
        <v>4881.0</v>
      </c>
      <c r="D2679" s="57" t="s">
        <v>374</v>
      </c>
      <c r="E2679" s="62" t="s">
        <v>372</v>
      </c>
      <c r="F2679" s="58">
        <v>0.12506252151116015</v>
      </c>
    </row>
    <row r="2680">
      <c r="A2680" s="61">
        <v>1.515256186E9</v>
      </c>
      <c r="B2680" s="61">
        <v>1.0</v>
      </c>
      <c r="C2680" s="61">
        <v>922.0</v>
      </c>
      <c r="D2680" s="57" t="s">
        <v>373</v>
      </c>
      <c r="E2680" s="62" t="s">
        <v>372</v>
      </c>
      <c r="F2680" s="58">
        <v>0.12507856842629772</v>
      </c>
    </row>
    <row r="2681">
      <c r="A2681" s="61">
        <v>1.518897898E9</v>
      </c>
      <c r="B2681" s="61">
        <v>1.0</v>
      </c>
      <c r="C2681" s="61">
        <v>404.0</v>
      </c>
      <c r="D2681" s="57" t="s">
        <v>374</v>
      </c>
      <c r="E2681" s="62" t="s">
        <v>372</v>
      </c>
      <c r="F2681" s="58">
        <v>0.12520878240665945</v>
      </c>
    </row>
    <row r="2682">
      <c r="A2682" s="61">
        <v>1.517993594E9</v>
      </c>
      <c r="B2682" s="61">
        <v>1.0</v>
      </c>
      <c r="C2682" s="61">
        <v>2814.0</v>
      </c>
      <c r="D2682" s="57" t="s">
        <v>374</v>
      </c>
      <c r="E2682" s="62" t="s">
        <v>372</v>
      </c>
      <c r="F2682" s="58">
        <v>0.12521005649954897</v>
      </c>
    </row>
    <row r="2683">
      <c r="A2683" s="61">
        <v>1.518718112E9</v>
      </c>
      <c r="B2683" s="61">
        <v>0.0</v>
      </c>
      <c r="C2683" s="61">
        <v>4487.0</v>
      </c>
      <c r="D2683" s="57" t="s">
        <v>371</v>
      </c>
      <c r="E2683" s="62" t="s">
        <v>372</v>
      </c>
      <c r="F2683" s="58">
        <v>0.1252832592505756</v>
      </c>
    </row>
    <row r="2684">
      <c r="A2684" s="61">
        <v>1.513971536E9</v>
      </c>
      <c r="B2684" s="61">
        <v>1.0</v>
      </c>
      <c r="C2684" s="61">
        <v>2818.0</v>
      </c>
      <c r="D2684" s="57" t="s">
        <v>374</v>
      </c>
      <c r="E2684" s="62" t="s">
        <v>372</v>
      </c>
      <c r="F2684" s="58">
        <v>0.12532173483118536</v>
      </c>
    </row>
    <row r="2685">
      <c r="A2685" s="61">
        <v>1.518634972E9</v>
      </c>
      <c r="B2685" s="61">
        <v>0.0</v>
      </c>
      <c r="C2685" s="61">
        <v>482.0</v>
      </c>
      <c r="D2685" s="57" t="s">
        <v>373</v>
      </c>
      <c r="E2685" s="62" t="s">
        <v>372</v>
      </c>
      <c r="F2685" s="58">
        <v>0.1253614420194743</v>
      </c>
    </row>
    <row r="2686">
      <c r="A2686" s="61">
        <v>1.514048517E9</v>
      </c>
      <c r="B2686" s="61">
        <v>1.0</v>
      </c>
      <c r="C2686" s="61">
        <v>1392.0</v>
      </c>
      <c r="D2686" s="57" t="s">
        <v>371</v>
      </c>
      <c r="E2686" s="62" t="s">
        <v>372</v>
      </c>
      <c r="F2686" s="58">
        <v>0.1254666229125314</v>
      </c>
    </row>
    <row r="2687">
      <c r="A2687" s="61">
        <v>1.519595506E9</v>
      </c>
      <c r="B2687" s="61">
        <v>1.0</v>
      </c>
      <c r="C2687" s="61">
        <v>4666.0</v>
      </c>
      <c r="D2687" s="57" t="s">
        <v>375</v>
      </c>
      <c r="E2687" s="62" t="s">
        <v>372</v>
      </c>
      <c r="F2687" s="58">
        <v>0.1254914081877634</v>
      </c>
    </row>
    <row r="2688">
      <c r="A2688" s="61">
        <v>1.516382928E9</v>
      </c>
      <c r="B2688" s="61">
        <v>1.0</v>
      </c>
      <c r="C2688" s="61">
        <v>2675.0</v>
      </c>
      <c r="D2688" s="57" t="s">
        <v>375</v>
      </c>
      <c r="E2688" s="62" t="s">
        <v>372</v>
      </c>
      <c r="F2688" s="58">
        <v>0.12556753325391867</v>
      </c>
    </row>
    <row r="2689">
      <c r="A2689" s="61">
        <v>1.513291611E9</v>
      </c>
      <c r="B2689" s="61">
        <v>0.0</v>
      </c>
      <c r="C2689" s="61">
        <v>1121.0</v>
      </c>
      <c r="D2689" s="57" t="s">
        <v>374</v>
      </c>
      <c r="E2689" s="62" t="s">
        <v>372</v>
      </c>
      <c r="F2689" s="58">
        <v>0.1255763746303813</v>
      </c>
    </row>
    <row r="2690">
      <c r="A2690" s="61">
        <v>1.517562552E9</v>
      </c>
      <c r="B2690" s="61">
        <v>0.0</v>
      </c>
      <c r="C2690" s="61">
        <v>1324.0</v>
      </c>
      <c r="D2690" s="57" t="s">
        <v>375</v>
      </c>
      <c r="E2690" s="62" t="s">
        <v>372</v>
      </c>
      <c r="F2690" s="58">
        <v>0.12560696799189786</v>
      </c>
    </row>
    <row r="2691">
      <c r="A2691" s="61">
        <v>1.515050816E9</v>
      </c>
      <c r="B2691" s="61">
        <v>1.0</v>
      </c>
      <c r="C2691" s="61">
        <v>24.0</v>
      </c>
      <c r="D2691" s="57" t="s">
        <v>374</v>
      </c>
      <c r="E2691" s="62" t="s">
        <v>372</v>
      </c>
      <c r="F2691" s="58">
        <v>0.12562507385463562</v>
      </c>
    </row>
    <row r="2692">
      <c r="A2692" s="61">
        <v>1.51474813E9</v>
      </c>
      <c r="B2692" s="61">
        <v>0.0</v>
      </c>
      <c r="C2692" s="61">
        <v>533.0</v>
      </c>
      <c r="D2692" s="57" t="s">
        <v>371</v>
      </c>
      <c r="E2692" s="62" t="s">
        <v>372</v>
      </c>
      <c r="F2692" s="58">
        <v>0.1256641794700356</v>
      </c>
    </row>
    <row r="2693">
      <c r="A2693" s="61">
        <v>1.518299591E9</v>
      </c>
      <c r="B2693" s="61">
        <v>0.0</v>
      </c>
      <c r="C2693" s="61">
        <v>2935.0</v>
      </c>
      <c r="D2693" s="57" t="s">
        <v>373</v>
      </c>
      <c r="E2693" s="62" t="s">
        <v>372</v>
      </c>
      <c r="F2693" s="58">
        <v>0.12571892351029967</v>
      </c>
    </row>
    <row r="2694">
      <c r="A2694" s="61">
        <v>1.511661873E9</v>
      </c>
      <c r="B2694" s="61">
        <v>1.0</v>
      </c>
      <c r="C2694" s="61">
        <v>3390.0</v>
      </c>
      <c r="D2694" s="57" t="s">
        <v>374</v>
      </c>
      <c r="E2694" s="62" t="s">
        <v>372</v>
      </c>
      <c r="F2694" s="58">
        <v>0.12572697654045273</v>
      </c>
    </row>
    <row r="2695">
      <c r="A2695" s="61">
        <v>1.512929649E9</v>
      </c>
      <c r="B2695" s="61">
        <v>1.0</v>
      </c>
      <c r="C2695" s="61">
        <v>2367.0</v>
      </c>
      <c r="D2695" s="57" t="s">
        <v>371</v>
      </c>
      <c r="E2695" s="62" t="s">
        <v>372</v>
      </c>
      <c r="F2695" s="58">
        <v>0.1257851871796849</v>
      </c>
    </row>
    <row r="2696">
      <c r="A2696" s="61">
        <v>1.51448448E9</v>
      </c>
      <c r="B2696" s="61">
        <v>0.0</v>
      </c>
      <c r="C2696" s="61">
        <v>3101.0</v>
      </c>
      <c r="D2696" s="57" t="s">
        <v>374</v>
      </c>
      <c r="E2696" s="62" t="s">
        <v>372</v>
      </c>
      <c r="F2696" s="58">
        <v>0.12584507031790648</v>
      </c>
    </row>
    <row r="2697">
      <c r="A2697" s="61">
        <v>1.517341662E9</v>
      </c>
      <c r="B2697" s="61">
        <v>0.0</v>
      </c>
      <c r="C2697" s="61">
        <v>906.0</v>
      </c>
      <c r="D2697" s="57" t="s">
        <v>375</v>
      </c>
      <c r="E2697" s="62" t="s">
        <v>372</v>
      </c>
      <c r="F2697" s="58">
        <v>0.1258537994658766</v>
      </c>
    </row>
    <row r="2698">
      <c r="A2698" s="61">
        <v>1.515436188E9</v>
      </c>
      <c r="B2698" s="61">
        <v>1.0</v>
      </c>
      <c r="C2698" s="61">
        <v>417.0</v>
      </c>
      <c r="D2698" s="57" t="s">
        <v>371</v>
      </c>
      <c r="E2698" s="62" t="s">
        <v>372</v>
      </c>
      <c r="F2698" s="58">
        <v>0.12590456977885311</v>
      </c>
    </row>
    <row r="2699">
      <c r="A2699" s="61">
        <v>1.515152134E9</v>
      </c>
      <c r="B2699" s="61">
        <v>1.0</v>
      </c>
      <c r="C2699" s="61">
        <v>1382.0</v>
      </c>
      <c r="D2699" s="57" t="s">
        <v>374</v>
      </c>
      <c r="E2699" s="62" t="s">
        <v>372</v>
      </c>
      <c r="F2699" s="58">
        <v>0.12593527382799408</v>
      </c>
    </row>
    <row r="2700">
      <c r="A2700" s="61">
        <v>1.519163819E9</v>
      </c>
      <c r="B2700" s="61">
        <v>1.0</v>
      </c>
      <c r="C2700" s="61">
        <v>3994.0</v>
      </c>
      <c r="D2700" s="57" t="s">
        <v>371</v>
      </c>
      <c r="E2700" s="62" t="s">
        <v>372</v>
      </c>
      <c r="F2700" s="58">
        <v>0.12602772144417285</v>
      </c>
    </row>
    <row r="2701">
      <c r="A2701" s="61">
        <v>1.51889077E9</v>
      </c>
      <c r="B2701" s="61">
        <v>0.0</v>
      </c>
      <c r="C2701" s="61">
        <v>3507.0</v>
      </c>
      <c r="D2701" s="57" t="s">
        <v>371</v>
      </c>
      <c r="E2701" s="62" t="s">
        <v>372</v>
      </c>
      <c r="F2701" s="58">
        <v>0.1260823952856993</v>
      </c>
    </row>
    <row r="2702">
      <c r="A2702" s="61">
        <v>1.51551945E9</v>
      </c>
      <c r="B2702" s="61">
        <v>0.0</v>
      </c>
      <c r="C2702" s="61">
        <v>467.0</v>
      </c>
      <c r="D2702" s="57" t="s">
        <v>371</v>
      </c>
      <c r="E2702" s="62" t="s">
        <v>372</v>
      </c>
      <c r="F2702" s="58">
        <v>0.12616464463935118</v>
      </c>
    </row>
    <row r="2703">
      <c r="A2703" s="61">
        <v>1.514767389E9</v>
      </c>
      <c r="B2703" s="61">
        <v>1.0</v>
      </c>
      <c r="C2703" s="61">
        <v>2318.0</v>
      </c>
      <c r="D2703" s="57" t="s">
        <v>371</v>
      </c>
      <c r="E2703" s="62" t="s">
        <v>372</v>
      </c>
      <c r="F2703" s="58">
        <v>0.12625018319076198</v>
      </c>
    </row>
    <row r="2704">
      <c r="A2704" s="61">
        <v>1.518157239E9</v>
      </c>
      <c r="B2704" s="61">
        <v>1.0</v>
      </c>
      <c r="C2704" s="61">
        <v>1964.0</v>
      </c>
      <c r="D2704" s="57" t="s">
        <v>371</v>
      </c>
      <c r="E2704" s="62" t="s">
        <v>372</v>
      </c>
      <c r="F2704" s="58">
        <v>0.1262555934479368</v>
      </c>
    </row>
    <row r="2705">
      <c r="A2705" s="61">
        <v>1.51915181E9</v>
      </c>
      <c r="B2705" s="61">
        <v>0.0</v>
      </c>
      <c r="C2705" s="61">
        <v>1829.0</v>
      </c>
      <c r="D2705" s="57" t="s">
        <v>371</v>
      </c>
      <c r="E2705" s="62" t="s">
        <v>372</v>
      </c>
      <c r="F2705" s="58">
        <v>0.12636566770951285</v>
      </c>
    </row>
    <row r="2706">
      <c r="A2706" s="61">
        <v>1.513216927E9</v>
      </c>
      <c r="B2706" s="61">
        <v>1.0</v>
      </c>
      <c r="C2706" s="61">
        <v>1734.0</v>
      </c>
      <c r="D2706" s="57" t="s">
        <v>371</v>
      </c>
      <c r="E2706" s="62" t="s">
        <v>372</v>
      </c>
      <c r="F2706" s="58">
        <v>0.12640282790241564</v>
      </c>
    </row>
    <row r="2707">
      <c r="A2707" s="61">
        <v>1.519908883E9</v>
      </c>
      <c r="B2707" s="61">
        <v>1.0</v>
      </c>
      <c r="C2707" s="61">
        <v>1350.0</v>
      </c>
      <c r="D2707" s="57" t="s">
        <v>375</v>
      </c>
      <c r="E2707" s="62" t="s">
        <v>372</v>
      </c>
      <c r="F2707" s="58">
        <v>0.1265190338561547</v>
      </c>
    </row>
    <row r="2708">
      <c r="A2708" s="61">
        <v>1.517395138E9</v>
      </c>
      <c r="B2708" s="61">
        <v>1.0</v>
      </c>
      <c r="C2708" s="61">
        <v>2074.0</v>
      </c>
      <c r="D2708" s="57" t="s">
        <v>371</v>
      </c>
      <c r="E2708" s="62" t="s">
        <v>372</v>
      </c>
      <c r="F2708" s="58">
        <v>0.1265264373886621</v>
      </c>
    </row>
    <row r="2709">
      <c r="A2709" s="61">
        <v>1.511312374E9</v>
      </c>
      <c r="B2709" s="61">
        <v>1.0</v>
      </c>
      <c r="C2709" s="61">
        <v>3713.0</v>
      </c>
      <c r="D2709" s="57" t="s">
        <v>371</v>
      </c>
      <c r="E2709" s="62" t="s">
        <v>372</v>
      </c>
      <c r="F2709" s="58">
        <v>0.12656270218859045</v>
      </c>
    </row>
    <row r="2710">
      <c r="A2710" s="61">
        <v>1.513280413E9</v>
      </c>
      <c r="B2710" s="61">
        <v>1.0</v>
      </c>
      <c r="C2710" s="61">
        <v>2411.0</v>
      </c>
      <c r="D2710" s="57" t="s">
        <v>371</v>
      </c>
      <c r="E2710" s="62" t="s">
        <v>372</v>
      </c>
      <c r="F2710" s="58">
        <v>0.12656527387639271</v>
      </c>
    </row>
    <row r="2711">
      <c r="A2711" s="61">
        <v>1.512579533E9</v>
      </c>
      <c r="B2711" s="61">
        <v>1.0</v>
      </c>
      <c r="C2711" s="61">
        <v>2601.0</v>
      </c>
      <c r="D2711" s="57" t="s">
        <v>375</v>
      </c>
      <c r="E2711" s="62" t="s">
        <v>372</v>
      </c>
      <c r="F2711" s="58">
        <v>0.12673463888974024</v>
      </c>
    </row>
    <row r="2712">
      <c r="A2712" s="61">
        <v>1.519317684E9</v>
      </c>
      <c r="B2712" s="61">
        <v>1.0</v>
      </c>
      <c r="C2712" s="61">
        <v>1392.0</v>
      </c>
      <c r="D2712" s="57" t="s">
        <v>371</v>
      </c>
      <c r="E2712" s="62" t="s">
        <v>372</v>
      </c>
      <c r="F2712" s="58">
        <v>0.1267440515228292</v>
      </c>
    </row>
    <row r="2713">
      <c r="A2713" s="61">
        <v>1.519032377E9</v>
      </c>
      <c r="B2713" s="61">
        <v>1.0</v>
      </c>
      <c r="C2713" s="61">
        <v>40.0</v>
      </c>
      <c r="D2713" s="57" t="s">
        <v>374</v>
      </c>
      <c r="E2713" s="62" t="s">
        <v>372</v>
      </c>
      <c r="F2713" s="58">
        <v>0.12679785140758482</v>
      </c>
    </row>
    <row r="2714">
      <c r="A2714" s="61">
        <v>1.518130849E9</v>
      </c>
      <c r="B2714" s="61">
        <v>1.0</v>
      </c>
      <c r="C2714" s="61">
        <v>1101.0</v>
      </c>
      <c r="D2714" s="57" t="s">
        <v>375</v>
      </c>
      <c r="E2714" s="62" t="s">
        <v>372</v>
      </c>
      <c r="F2714" s="58">
        <v>0.1268091817928113</v>
      </c>
    </row>
    <row r="2715">
      <c r="A2715" s="61">
        <v>1.515881105E9</v>
      </c>
      <c r="B2715" s="61">
        <v>1.0</v>
      </c>
      <c r="C2715" s="61">
        <v>4239.0</v>
      </c>
      <c r="D2715" s="57" t="s">
        <v>374</v>
      </c>
      <c r="E2715" s="62" t="s">
        <v>372</v>
      </c>
      <c r="F2715" s="58">
        <v>0.12686516044719154</v>
      </c>
    </row>
    <row r="2716">
      <c r="A2716" s="61">
        <v>1.517447671E9</v>
      </c>
      <c r="B2716" s="61">
        <v>0.0</v>
      </c>
      <c r="C2716" s="61">
        <v>5138.0</v>
      </c>
      <c r="D2716" s="57" t="s">
        <v>371</v>
      </c>
      <c r="E2716" s="62" t="s">
        <v>372</v>
      </c>
      <c r="F2716" s="58">
        <v>0.12689168999529066</v>
      </c>
    </row>
    <row r="2717">
      <c r="A2717" s="61">
        <v>1.514126042E9</v>
      </c>
      <c r="B2717" s="61">
        <v>0.0</v>
      </c>
      <c r="C2717" s="61">
        <v>2254.0</v>
      </c>
      <c r="D2717" s="57" t="s">
        <v>375</v>
      </c>
      <c r="E2717" s="62" t="s">
        <v>372</v>
      </c>
      <c r="F2717" s="58">
        <v>0.12694955659948592</v>
      </c>
    </row>
    <row r="2718">
      <c r="A2718" s="61">
        <v>1.51686046E9</v>
      </c>
      <c r="B2718" s="61">
        <v>0.0</v>
      </c>
      <c r="C2718" s="61">
        <v>1395.0</v>
      </c>
      <c r="D2718" s="57" t="s">
        <v>375</v>
      </c>
      <c r="E2718" s="62" t="s">
        <v>372</v>
      </c>
      <c r="F2718" s="58">
        <v>0.12694957064848067</v>
      </c>
    </row>
    <row r="2719">
      <c r="A2719" s="61">
        <v>1.517912755E9</v>
      </c>
      <c r="B2719" s="61">
        <v>1.0</v>
      </c>
      <c r="C2719" s="61">
        <v>671.0</v>
      </c>
      <c r="D2719" s="57" t="s">
        <v>371</v>
      </c>
      <c r="E2719" s="62" t="s">
        <v>372</v>
      </c>
      <c r="F2719" s="58">
        <v>0.12696639639078078</v>
      </c>
    </row>
    <row r="2720">
      <c r="A2720" s="61">
        <v>1.515279048E9</v>
      </c>
      <c r="B2720" s="61">
        <v>1.0</v>
      </c>
      <c r="C2720" s="61">
        <v>1607.0</v>
      </c>
      <c r="D2720" s="57" t="s">
        <v>375</v>
      </c>
      <c r="E2720" s="62" t="s">
        <v>372</v>
      </c>
      <c r="F2720" s="58">
        <v>0.12696692022220146</v>
      </c>
    </row>
    <row r="2721">
      <c r="A2721" s="61">
        <v>1.515777008E9</v>
      </c>
      <c r="B2721" s="61">
        <v>1.0</v>
      </c>
      <c r="C2721" s="61">
        <v>2042.0</v>
      </c>
      <c r="D2721" s="57" t="s">
        <v>374</v>
      </c>
      <c r="E2721" s="62" t="s">
        <v>372</v>
      </c>
      <c r="F2721" s="58">
        <v>0.12699416055299606</v>
      </c>
    </row>
    <row r="2722">
      <c r="A2722" s="61">
        <v>1.51404258E9</v>
      </c>
      <c r="B2722" s="61">
        <v>0.0</v>
      </c>
      <c r="C2722" s="61">
        <v>3059.0</v>
      </c>
      <c r="D2722" s="57" t="s">
        <v>371</v>
      </c>
      <c r="E2722" s="62" t="s">
        <v>372</v>
      </c>
      <c r="F2722" s="58">
        <v>0.1269966485204428</v>
      </c>
    </row>
    <row r="2723">
      <c r="A2723" s="61">
        <v>1.518939906E9</v>
      </c>
      <c r="B2723" s="61">
        <v>1.0</v>
      </c>
      <c r="C2723" s="61">
        <v>300.0</v>
      </c>
      <c r="D2723" s="57" t="s">
        <v>371</v>
      </c>
      <c r="E2723" s="62" t="s">
        <v>372</v>
      </c>
      <c r="F2723" s="58">
        <v>0.12700963902263263</v>
      </c>
    </row>
    <row r="2724">
      <c r="A2724" s="61">
        <v>1.516519942E9</v>
      </c>
      <c r="B2724" s="61">
        <v>0.0</v>
      </c>
      <c r="C2724" s="61">
        <v>2162.0</v>
      </c>
      <c r="D2724" s="57" t="s">
        <v>371</v>
      </c>
      <c r="E2724" s="62" t="s">
        <v>372</v>
      </c>
      <c r="F2724" s="58">
        <v>0.12702048530498733</v>
      </c>
    </row>
    <row r="2725">
      <c r="A2725" s="61">
        <v>1.516435665E9</v>
      </c>
      <c r="B2725" s="61">
        <v>1.0</v>
      </c>
      <c r="C2725" s="61">
        <v>4420.0</v>
      </c>
      <c r="D2725" s="57" t="s">
        <v>374</v>
      </c>
      <c r="E2725" s="62" t="s">
        <v>372</v>
      </c>
      <c r="F2725" s="58">
        <v>0.12705330735506837</v>
      </c>
    </row>
    <row r="2726">
      <c r="A2726" s="61">
        <v>1.515162464E9</v>
      </c>
      <c r="B2726" s="61">
        <v>1.0</v>
      </c>
      <c r="C2726" s="61">
        <v>612.0</v>
      </c>
      <c r="D2726" s="57" t="s">
        <v>371</v>
      </c>
      <c r="E2726" s="62" t="s">
        <v>372</v>
      </c>
      <c r="F2726" s="58">
        <v>0.1271613648304174</v>
      </c>
    </row>
    <row r="2727">
      <c r="A2727" s="61">
        <v>1.518641306E9</v>
      </c>
      <c r="B2727" s="61">
        <v>1.0</v>
      </c>
      <c r="C2727" s="61">
        <v>658.0</v>
      </c>
      <c r="D2727" s="57" t="s">
        <v>375</v>
      </c>
      <c r="E2727" s="62" t="s">
        <v>372</v>
      </c>
      <c r="F2727" s="58">
        <v>0.12724283009549953</v>
      </c>
    </row>
    <row r="2728">
      <c r="A2728" s="61">
        <v>1.511324357E9</v>
      </c>
      <c r="B2728" s="61">
        <v>1.0</v>
      </c>
      <c r="C2728" s="61">
        <v>2405.0</v>
      </c>
      <c r="D2728" s="57" t="s">
        <v>373</v>
      </c>
      <c r="E2728" s="62" t="s">
        <v>372</v>
      </c>
      <c r="F2728" s="58">
        <v>0.12727217022978576</v>
      </c>
    </row>
    <row r="2729">
      <c r="A2729" s="61">
        <v>1.51758403E9</v>
      </c>
      <c r="B2729" s="61">
        <v>0.0</v>
      </c>
      <c r="C2729" s="61">
        <v>1552.0</v>
      </c>
      <c r="D2729" s="57" t="s">
        <v>375</v>
      </c>
      <c r="E2729" s="62" t="s">
        <v>372</v>
      </c>
      <c r="F2729" s="58">
        <v>0.12745868597085508</v>
      </c>
    </row>
    <row r="2730">
      <c r="A2730" s="61">
        <v>1.518636046E9</v>
      </c>
      <c r="B2730" s="61">
        <v>1.0</v>
      </c>
      <c r="C2730" s="61">
        <v>1075.0</v>
      </c>
      <c r="D2730" s="57" t="s">
        <v>375</v>
      </c>
      <c r="E2730" s="62" t="s">
        <v>372</v>
      </c>
      <c r="F2730" s="58">
        <v>0.1274853892734008</v>
      </c>
    </row>
    <row r="2731">
      <c r="A2731" s="61">
        <v>1.516420271E9</v>
      </c>
      <c r="B2731" s="61">
        <v>0.0</v>
      </c>
      <c r="C2731" s="61">
        <v>3102.0</v>
      </c>
      <c r="D2731" s="57" t="s">
        <v>371</v>
      </c>
      <c r="E2731" s="62" t="s">
        <v>372</v>
      </c>
      <c r="F2731" s="58">
        <v>0.12751737943625574</v>
      </c>
    </row>
    <row r="2732">
      <c r="A2732" s="61">
        <v>1.515119024E9</v>
      </c>
      <c r="B2732" s="61">
        <v>1.0</v>
      </c>
      <c r="C2732" s="61">
        <v>782.0</v>
      </c>
      <c r="D2732" s="57" t="s">
        <v>375</v>
      </c>
      <c r="E2732" s="62" t="s">
        <v>372</v>
      </c>
      <c r="F2732" s="58">
        <v>0.1275362531178702</v>
      </c>
    </row>
    <row r="2733">
      <c r="A2733" s="61">
        <v>1.515260259E9</v>
      </c>
      <c r="B2733" s="61">
        <v>1.0</v>
      </c>
      <c r="C2733" s="61">
        <v>1549.0</v>
      </c>
      <c r="D2733" s="57" t="s">
        <v>374</v>
      </c>
      <c r="E2733" s="62" t="s">
        <v>372</v>
      </c>
      <c r="F2733" s="58">
        <v>0.12755315331664774</v>
      </c>
    </row>
    <row r="2734">
      <c r="A2734" s="61">
        <v>1.513850582E9</v>
      </c>
      <c r="B2734" s="61">
        <v>0.0</v>
      </c>
      <c r="C2734" s="61">
        <v>1819.0</v>
      </c>
      <c r="D2734" s="57" t="s">
        <v>375</v>
      </c>
      <c r="E2734" s="62" t="s">
        <v>372</v>
      </c>
      <c r="F2734" s="58">
        <v>0.12755884292924768</v>
      </c>
    </row>
    <row r="2735">
      <c r="A2735" s="61">
        <v>1.516471764E9</v>
      </c>
      <c r="B2735" s="61">
        <v>1.0</v>
      </c>
      <c r="C2735" s="61">
        <v>753.0</v>
      </c>
      <c r="D2735" s="57" t="s">
        <v>375</v>
      </c>
      <c r="E2735" s="62" t="s">
        <v>372</v>
      </c>
      <c r="F2735" s="58">
        <v>0.12756293455108925</v>
      </c>
    </row>
    <row r="2736">
      <c r="A2736" s="61">
        <v>1.518486105E9</v>
      </c>
      <c r="B2736" s="61">
        <v>1.0</v>
      </c>
      <c r="C2736" s="61">
        <v>1714.0</v>
      </c>
      <c r="D2736" s="57" t="s">
        <v>374</v>
      </c>
      <c r="E2736" s="62" t="s">
        <v>372</v>
      </c>
      <c r="F2736" s="58">
        <v>0.1276154737519094</v>
      </c>
    </row>
    <row r="2737">
      <c r="A2737" s="61">
        <v>1.515647965E9</v>
      </c>
      <c r="B2737" s="61">
        <v>1.0</v>
      </c>
      <c r="C2737" s="61">
        <v>5291.0</v>
      </c>
      <c r="D2737" s="57" t="s">
        <v>374</v>
      </c>
      <c r="E2737" s="62" t="s">
        <v>372</v>
      </c>
      <c r="F2737" s="58">
        <v>0.12763879898421948</v>
      </c>
    </row>
    <row r="2738">
      <c r="A2738" s="61">
        <v>1.519725201E9</v>
      </c>
      <c r="B2738" s="61">
        <v>0.0</v>
      </c>
      <c r="C2738" s="61">
        <v>1089.0</v>
      </c>
      <c r="D2738" s="57" t="s">
        <v>373</v>
      </c>
      <c r="E2738" s="62" t="s">
        <v>372</v>
      </c>
      <c r="F2738" s="58">
        <v>0.12771243016709088</v>
      </c>
    </row>
    <row r="2739">
      <c r="A2739" s="61">
        <v>1.514609871E9</v>
      </c>
      <c r="B2739" s="61">
        <v>0.0</v>
      </c>
      <c r="C2739" s="61">
        <v>2378.0</v>
      </c>
      <c r="D2739" s="57" t="s">
        <v>373</v>
      </c>
      <c r="E2739" s="62" t="s">
        <v>372</v>
      </c>
      <c r="F2739" s="58">
        <v>0.1277201342478974</v>
      </c>
    </row>
    <row r="2740">
      <c r="A2740" s="61">
        <v>1.512599504E9</v>
      </c>
      <c r="B2740" s="61">
        <v>1.0</v>
      </c>
      <c r="C2740" s="61">
        <v>181.0</v>
      </c>
      <c r="D2740" s="57" t="s">
        <v>371</v>
      </c>
      <c r="E2740" s="62" t="s">
        <v>372</v>
      </c>
      <c r="F2740" s="58">
        <v>0.12776910390287766</v>
      </c>
    </row>
    <row r="2741">
      <c r="A2741" s="61">
        <v>1.511595328E9</v>
      </c>
      <c r="B2741" s="61">
        <v>1.0</v>
      </c>
      <c r="C2741" s="61">
        <v>199.0</v>
      </c>
      <c r="D2741" s="57" t="s">
        <v>375</v>
      </c>
      <c r="E2741" s="62" t="s">
        <v>372</v>
      </c>
      <c r="F2741" s="58">
        <v>0.12779104974218136</v>
      </c>
    </row>
    <row r="2742">
      <c r="A2742" s="61">
        <v>1.511732774E9</v>
      </c>
      <c r="B2742" s="61">
        <v>1.0</v>
      </c>
      <c r="C2742" s="61">
        <v>860.0</v>
      </c>
      <c r="D2742" s="57" t="s">
        <v>371</v>
      </c>
      <c r="E2742" s="62" t="s">
        <v>372</v>
      </c>
      <c r="F2742" s="58">
        <v>0.12779350102516596</v>
      </c>
    </row>
    <row r="2743">
      <c r="A2743" s="61">
        <v>1.512009272E9</v>
      </c>
      <c r="B2743" s="61">
        <v>0.0</v>
      </c>
      <c r="C2743" s="61">
        <v>1265.0</v>
      </c>
      <c r="D2743" s="57" t="s">
        <v>371</v>
      </c>
      <c r="E2743" s="62" t="s">
        <v>372</v>
      </c>
      <c r="F2743" s="58">
        <v>0.12783476770370694</v>
      </c>
    </row>
    <row r="2744">
      <c r="A2744" s="61">
        <v>1.514438617E9</v>
      </c>
      <c r="B2744" s="61">
        <v>1.0</v>
      </c>
      <c r="C2744" s="61">
        <v>1191.0</v>
      </c>
      <c r="D2744" s="57" t="s">
        <v>371</v>
      </c>
      <c r="E2744" s="62" t="s">
        <v>372</v>
      </c>
      <c r="F2744" s="58">
        <v>0.12786284225413713</v>
      </c>
    </row>
    <row r="2745">
      <c r="A2745" s="61">
        <v>1.519290834E9</v>
      </c>
      <c r="B2745" s="61">
        <v>1.0</v>
      </c>
      <c r="C2745" s="61">
        <v>1632.0</v>
      </c>
      <c r="D2745" s="57" t="s">
        <v>371</v>
      </c>
      <c r="E2745" s="62" t="s">
        <v>372</v>
      </c>
      <c r="F2745" s="58">
        <v>0.12793317278102634</v>
      </c>
    </row>
    <row r="2746">
      <c r="A2746" s="61">
        <v>1.516101924E9</v>
      </c>
      <c r="B2746" s="61">
        <v>1.0</v>
      </c>
      <c r="C2746" s="61">
        <v>183.0</v>
      </c>
      <c r="D2746" s="57" t="s">
        <v>371</v>
      </c>
      <c r="E2746" s="62" t="s">
        <v>372</v>
      </c>
      <c r="F2746" s="58">
        <v>0.12793469274384395</v>
      </c>
    </row>
    <row r="2747">
      <c r="A2747" s="61">
        <v>1.516756819E9</v>
      </c>
      <c r="B2747" s="61">
        <v>1.0</v>
      </c>
      <c r="C2747" s="61">
        <v>278.0</v>
      </c>
      <c r="D2747" s="57" t="s">
        <v>371</v>
      </c>
      <c r="E2747" s="62" t="s">
        <v>372</v>
      </c>
      <c r="F2747" s="58">
        <v>0.12800414761821555</v>
      </c>
    </row>
    <row r="2748">
      <c r="A2748" s="61">
        <v>1.515293431E9</v>
      </c>
      <c r="B2748" s="61">
        <v>0.0</v>
      </c>
      <c r="C2748" s="61">
        <v>2604.0</v>
      </c>
      <c r="D2748" s="57" t="s">
        <v>374</v>
      </c>
      <c r="E2748" s="62" t="s">
        <v>372</v>
      </c>
      <c r="F2748" s="58">
        <v>0.12805270931917034</v>
      </c>
    </row>
    <row r="2749">
      <c r="A2749" s="61">
        <v>1.516643291E9</v>
      </c>
      <c r="B2749" s="61">
        <v>0.0</v>
      </c>
      <c r="C2749" s="61">
        <v>1254.0</v>
      </c>
      <c r="D2749" s="57" t="s">
        <v>371</v>
      </c>
      <c r="E2749" s="62" t="s">
        <v>372</v>
      </c>
      <c r="F2749" s="58">
        <v>0.1280616968684556</v>
      </c>
    </row>
    <row r="2750">
      <c r="A2750" s="61">
        <v>1.513097133E9</v>
      </c>
      <c r="B2750" s="61">
        <v>1.0</v>
      </c>
      <c r="C2750" s="61">
        <v>2238.0</v>
      </c>
      <c r="D2750" s="57" t="s">
        <v>371</v>
      </c>
      <c r="E2750" s="62" t="s">
        <v>372</v>
      </c>
      <c r="F2750" s="58">
        <v>0.12817667719340264</v>
      </c>
    </row>
    <row r="2751">
      <c r="A2751" s="61">
        <v>1.511868158E9</v>
      </c>
      <c r="B2751" s="61">
        <v>1.0</v>
      </c>
      <c r="C2751" s="61">
        <v>3882.0</v>
      </c>
      <c r="D2751" s="57" t="s">
        <v>371</v>
      </c>
      <c r="E2751" s="62" t="s">
        <v>372</v>
      </c>
      <c r="F2751" s="58">
        <v>0.12825281716071912</v>
      </c>
    </row>
    <row r="2752">
      <c r="A2752" s="61">
        <v>1.512271912E9</v>
      </c>
      <c r="B2752" s="61">
        <v>0.0</v>
      </c>
      <c r="C2752" s="61">
        <v>3305.0</v>
      </c>
      <c r="D2752" s="57" t="s">
        <v>374</v>
      </c>
      <c r="E2752" s="62" t="s">
        <v>372</v>
      </c>
      <c r="F2752" s="58">
        <v>0.1283112113689131</v>
      </c>
    </row>
    <row r="2753">
      <c r="A2753" s="61">
        <v>1.514090618E9</v>
      </c>
      <c r="B2753" s="61">
        <v>1.0</v>
      </c>
      <c r="C2753" s="61">
        <v>2739.0</v>
      </c>
      <c r="D2753" s="57" t="s">
        <v>374</v>
      </c>
      <c r="E2753" s="62" t="s">
        <v>372</v>
      </c>
      <c r="F2753" s="58">
        <v>0.1283163552033263</v>
      </c>
    </row>
    <row r="2754">
      <c r="A2754" s="61">
        <v>1.519601637E9</v>
      </c>
      <c r="B2754" s="61">
        <v>1.0</v>
      </c>
      <c r="C2754" s="61">
        <v>2456.0</v>
      </c>
      <c r="D2754" s="57" t="s">
        <v>375</v>
      </c>
      <c r="E2754" s="62" t="s">
        <v>372</v>
      </c>
      <c r="F2754" s="58">
        <v>0.1283176721716912</v>
      </c>
    </row>
    <row r="2755">
      <c r="A2755" s="61">
        <v>1.519404648E9</v>
      </c>
      <c r="B2755" s="61">
        <v>1.0</v>
      </c>
      <c r="C2755" s="61">
        <v>302.0</v>
      </c>
      <c r="D2755" s="57" t="s">
        <v>375</v>
      </c>
      <c r="E2755" s="62" t="s">
        <v>372</v>
      </c>
      <c r="F2755" s="58">
        <v>0.12833312052375456</v>
      </c>
    </row>
    <row r="2756">
      <c r="A2756" s="61">
        <v>1.516558066E9</v>
      </c>
      <c r="B2756" s="61">
        <v>1.0</v>
      </c>
      <c r="C2756" s="61">
        <v>2038.0</v>
      </c>
      <c r="D2756" s="57" t="s">
        <v>374</v>
      </c>
      <c r="E2756" s="62" t="s">
        <v>372</v>
      </c>
      <c r="F2756" s="58">
        <v>0.12836769288864003</v>
      </c>
    </row>
    <row r="2757">
      <c r="A2757" s="61">
        <v>1.513838982E9</v>
      </c>
      <c r="B2757" s="61">
        <v>0.0</v>
      </c>
      <c r="C2757" s="61">
        <v>2120.0</v>
      </c>
      <c r="D2757" s="57" t="s">
        <v>371</v>
      </c>
      <c r="E2757" s="62" t="s">
        <v>372</v>
      </c>
      <c r="F2757" s="58">
        <v>0.12840638635047463</v>
      </c>
    </row>
    <row r="2758">
      <c r="A2758" s="61">
        <v>1.517048103E9</v>
      </c>
      <c r="B2758" s="61">
        <v>1.0</v>
      </c>
      <c r="C2758" s="61">
        <v>2912.0</v>
      </c>
      <c r="D2758" s="57" t="s">
        <v>374</v>
      </c>
      <c r="E2758" s="62" t="s">
        <v>372</v>
      </c>
      <c r="F2758" s="58">
        <v>0.12849475278469347</v>
      </c>
    </row>
    <row r="2759">
      <c r="A2759" s="61">
        <v>1.515186539E9</v>
      </c>
      <c r="B2759" s="61">
        <v>1.0</v>
      </c>
      <c r="C2759" s="61">
        <v>2118.0</v>
      </c>
      <c r="D2759" s="57" t="s">
        <v>371</v>
      </c>
      <c r="E2759" s="62" t="s">
        <v>372</v>
      </c>
      <c r="F2759" s="58">
        <v>0.12853196023691182</v>
      </c>
    </row>
    <row r="2760">
      <c r="A2760" s="61">
        <v>1.51820655E9</v>
      </c>
      <c r="B2760" s="61">
        <v>0.0</v>
      </c>
      <c r="C2760" s="61">
        <v>3092.0</v>
      </c>
      <c r="D2760" s="57" t="s">
        <v>374</v>
      </c>
      <c r="E2760" s="62" t="s">
        <v>372</v>
      </c>
      <c r="F2760" s="58">
        <v>0.12856822503684018</v>
      </c>
    </row>
    <row r="2761">
      <c r="A2761" s="61">
        <v>1.51385759E9</v>
      </c>
      <c r="B2761" s="61">
        <v>0.0</v>
      </c>
      <c r="C2761" s="61">
        <v>1191.0</v>
      </c>
      <c r="D2761" s="57" t="s">
        <v>371</v>
      </c>
      <c r="E2761" s="62" t="s">
        <v>372</v>
      </c>
      <c r="F2761" s="58">
        <v>0.1285967664079105</v>
      </c>
    </row>
    <row r="2762">
      <c r="A2762" s="61">
        <v>1.517053534E9</v>
      </c>
      <c r="B2762" s="61">
        <v>1.0</v>
      </c>
      <c r="C2762" s="61">
        <v>2170.0</v>
      </c>
      <c r="D2762" s="57" t="s">
        <v>374</v>
      </c>
      <c r="E2762" s="62" t="s">
        <v>372</v>
      </c>
      <c r="F2762" s="58">
        <v>0.1286483070732879</v>
      </c>
    </row>
    <row r="2763">
      <c r="A2763" s="61">
        <v>1.512905017E9</v>
      </c>
      <c r="B2763" s="61">
        <v>1.0</v>
      </c>
      <c r="C2763" s="61">
        <v>3529.0</v>
      </c>
      <c r="D2763" s="57" t="s">
        <v>374</v>
      </c>
      <c r="E2763" s="62" t="s">
        <v>372</v>
      </c>
      <c r="F2763" s="58">
        <v>0.12868678265389766</v>
      </c>
    </row>
    <row r="2764">
      <c r="A2764" s="61">
        <v>1.513432834E9</v>
      </c>
      <c r="B2764" s="61">
        <v>1.0</v>
      </c>
      <c r="C2764" s="61">
        <v>931.0</v>
      </c>
      <c r="D2764" s="57" t="s">
        <v>374</v>
      </c>
      <c r="E2764" s="62" t="s">
        <v>372</v>
      </c>
      <c r="F2764" s="58">
        <v>0.12881689457934375</v>
      </c>
    </row>
    <row r="2765">
      <c r="A2765" s="61">
        <v>1.518775822E9</v>
      </c>
      <c r="B2765" s="61">
        <v>0.0</v>
      </c>
      <c r="C2765" s="61">
        <v>4062.0</v>
      </c>
      <c r="D2765" s="57" t="s">
        <v>371</v>
      </c>
      <c r="E2765" s="62" t="s">
        <v>372</v>
      </c>
      <c r="F2765" s="58">
        <v>0.12884413491013824</v>
      </c>
    </row>
    <row r="2766">
      <c r="A2766" s="61">
        <v>1.517754942E9</v>
      </c>
      <c r="B2766" s="61">
        <v>0.0</v>
      </c>
      <c r="C2766" s="61">
        <v>182.0</v>
      </c>
      <c r="D2766" s="57" t="s">
        <v>371</v>
      </c>
      <c r="E2766" s="62" t="s">
        <v>372</v>
      </c>
      <c r="F2766" s="58">
        <v>0.1290764450060301</v>
      </c>
    </row>
    <row r="2767">
      <c r="A2767" s="61">
        <v>1.512469807E9</v>
      </c>
      <c r="B2767" s="61">
        <v>1.0</v>
      </c>
      <c r="C2767" s="61">
        <v>4298.0</v>
      </c>
      <c r="D2767" s="57" t="s">
        <v>374</v>
      </c>
      <c r="E2767" s="62" t="s">
        <v>372</v>
      </c>
      <c r="F2767" s="58">
        <v>0.12910762320884095</v>
      </c>
    </row>
    <row r="2768">
      <c r="A2768" s="61">
        <v>1.51221966E9</v>
      </c>
      <c r="B2768" s="61">
        <v>0.0</v>
      </c>
      <c r="C2768" s="61">
        <v>793.0</v>
      </c>
      <c r="D2768" s="57" t="s">
        <v>373</v>
      </c>
      <c r="E2768" s="62" t="s">
        <v>372</v>
      </c>
      <c r="F2768" s="58">
        <v>0.12911408401161906</v>
      </c>
    </row>
    <row r="2769">
      <c r="A2769" s="61">
        <v>1.518378789E9</v>
      </c>
      <c r="B2769" s="61">
        <v>1.0</v>
      </c>
      <c r="C2769" s="61">
        <v>1788.0</v>
      </c>
      <c r="D2769" s="57" t="s">
        <v>375</v>
      </c>
      <c r="E2769" s="62" t="s">
        <v>372</v>
      </c>
      <c r="F2769" s="58">
        <v>0.12919330464565837</v>
      </c>
    </row>
    <row r="2770">
      <c r="A2770" s="61">
        <v>1.515530069E9</v>
      </c>
      <c r="B2770" s="61">
        <v>1.0</v>
      </c>
      <c r="C2770" s="61">
        <v>1018.0</v>
      </c>
      <c r="D2770" s="57" t="s">
        <v>374</v>
      </c>
      <c r="E2770" s="62" t="s">
        <v>372</v>
      </c>
      <c r="F2770" s="58">
        <v>0.12923505192966922</v>
      </c>
    </row>
    <row r="2771">
      <c r="A2771" s="61">
        <v>1.514053317E9</v>
      </c>
      <c r="B2771" s="61">
        <v>1.0</v>
      </c>
      <c r="C2771" s="61">
        <v>3737.0</v>
      </c>
      <c r="D2771" s="57" t="s">
        <v>371</v>
      </c>
      <c r="E2771" s="62" t="s">
        <v>372</v>
      </c>
      <c r="F2771" s="58">
        <v>0.12929205003961552</v>
      </c>
    </row>
    <row r="2772">
      <c r="A2772" s="61">
        <v>1.518741844E9</v>
      </c>
      <c r="B2772" s="61">
        <v>1.0</v>
      </c>
      <c r="C2772" s="61">
        <v>4816.0</v>
      </c>
      <c r="D2772" s="57" t="s">
        <v>371</v>
      </c>
      <c r="E2772" s="62" t="s">
        <v>372</v>
      </c>
      <c r="F2772" s="58">
        <v>0.12932703568298398</v>
      </c>
    </row>
    <row r="2773">
      <c r="A2773" s="61">
        <v>1.513523555E9</v>
      </c>
      <c r="B2773" s="61">
        <v>1.0</v>
      </c>
      <c r="C2773" s="61">
        <v>2516.0</v>
      </c>
      <c r="D2773" s="57" t="s">
        <v>374</v>
      </c>
      <c r="E2773" s="62" t="s">
        <v>372</v>
      </c>
      <c r="F2773" s="58">
        <v>0.12936230788870706</v>
      </c>
    </row>
    <row r="2774">
      <c r="A2774" s="61">
        <v>1.513635111E9</v>
      </c>
      <c r="B2774" s="61">
        <v>0.0</v>
      </c>
      <c r="C2774" s="61">
        <v>3158.0</v>
      </c>
      <c r="D2774" s="57" t="s">
        <v>371</v>
      </c>
      <c r="E2774" s="62" t="s">
        <v>372</v>
      </c>
      <c r="F2774" s="58">
        <v>0.12939448031504208</v>
      </c>
    </row>
    <row r="2775">
      <c r="A2775" s="61">
        <v>1.517259823E9</v>
      </c>
      <c r="B2775" s="61">
        <v>1.0</v>
      </c>
      <c r="C2775" s="61">
        <v>3570.0</v>
      </c>
      <c r="D2775" s="57" t="s">
        <v>373</v>
      </c>
      <c r="E2775" s="62" t="s">
        <v>372</v>
      </c>
      <c r="F2775" s="58">
        <v>0.1294075964060175</v>
      </c>
    </row>
    <row r="2776">
      <c r="A2776" s="61">
        <v>1.51986038E9</v>
      </c>
      <c r="B2776" s="61">
        <v>0.0</v>
      </c>
      <c r="C2776" s="61">
        <v>614.0</v>
      </c>
      <c r="D2776" s="57" t="s">
        <v>371</v>
      </c>
      <c r="E2776" s="62" t="s">
        <v>372</v>
      </c>
      <c r="F2776" s="58">
        <v>0.12944243826315183</v>
      </c>
    </row>
    <row r="2777">
      <c r="A2777" s="61">
        <v>1.51990221E9</v>
      </c>
      <c r="B2777" s="61">
        <v>0.0</v>
      </c>
      <c r="C2777" s="61">
        <v>726.0</v>
      </c>
      <c r="D2777" s="57" t="s">
        <v>375</v>
      </c>
      <c r="E2777" s="62" t="s">
        <v>372</v>
      </c>
      <c r="F2777" s="58">
        <v>0.1294944053551792</v>
      </c>
    </row>
    <row r="2778">
      <c r="A2778" s="61">
        <v>1.519183862E9</v>
      </c>
      <c r="B2778" s="61">
        <v>0.0</v>
      </c>
      <c r="C2778" s="61">
        <v>1175.0</v>
      </c>
      <c r="D2778" s="57" t="s">
        <v>373</v>
      </c>
      <c r="E2778" s="62" t="s">
        <v>372</v>
      </c>
      <c r="F2778" s="58">
        <v>0.12955707712085807</v>
      </c>
    </row>
    <row r="2779">
      <c r="A2779" s="61">
        <v>1.515901322E9</v>
      </c>
      <c r="B2779" s="61">
        <v>0.0</v>
      </c>
      <c r="C2779" s="61">
        <v>880.0</v>
      </c>
      <c r="D2779" s="57" t="s">
        <v>371</v>
      </c>
      <c r="E2779" s="62" t="s">
        <v>372</v>
      </c>
      <c r="F2779" s="58">
        <v>0.12959695108346414</v>
      </c>
    </row>
    <row r="2780">
      <c r="A2780" s="61">
        <v>1.514279975E9</v>
      </c>
      <c r="B2780" s="61">
        <v>1.0</v>
      </c>
      <c r="C2780" s="61">
        <v>907.0</v>
      </c>
      <c r="D2780" s="57" t="s">
        <v>375</v>
      </c>
      <c r="E2780" s="62" t="s">
        <v>372</v>
      </c>
      <c r="F2780" s="58">
        <v>0.12961277316360065</v>
      </c>
    </row>
    <row r="2781">
      <c r="A2781" s="61">
        <v>1.519531421E9</v>
      </c>
      <c r="B2781" s="61">
        <v>0.0</v>
      </c>
      <c r="C2781" s="61">
        <v>2593.0</v>
      </c>
      <c r="D2781" s="57" t="s">
        <v>375</v>
      </c>
      <c r="E2781" s="62" t="s">
        <v>372</v>
      </c>
      <c r="F2781" s="58">
        <v>0.12964000972181722</v>
      </c>
    </row>
    <row r="2782">
      <c r="A2782" s="61">
        <v>1.517334268E9</v>
      </c>
      <c r="B2782" s="61">
        <v>1.0</v>
      </c>
      <c r="C2782" s="61">
        <v>5262.0</v>
      </c>
      <c r="D2782" s="57" t="s">
        <v>371</v>
      </c>
      <c r="E2782" s="62" t="s">
        <v>372</v>
      </c>
      <c r="F2782" s="58">
        <v>0.129679414657474</v>
      </c>
    </row>
    <row r="2783">
      <c r="A2783" s="61">
        <v>1.516427446E9</v>
      </c>
      <c r="B2783" s="61">
        <v>1.0</v>
      </c>
      <c r="C2783" s="61">
        <v>709.0</v>
      </c>
      <c r="D2783" s="57" t="s">
        <v>375</v>
      </c>
      <c r="E2783" s="62" t="s">
        <v>372</v>
      </c>
      <c r="F2783" s="58">
        <v>0.12972268086298555</v>
      </c>
    </row>
    <row r="2784">
      <c r="A2784" s="61">
        <v>1.518814497E9</v>
      </c>
      <c r="B2784" s="61">
        <v>1.0</v>
      </c>
      <c r="C2784" s="61">
        <v>3710.0</v>
      </c>
      <c r="D2784" s="57" t="s">
        <v>374</v>
      </c>
      <c r="E2784" s="62" t="s">
        <v>372</v>
      </c>
      <c r="F2784" s="58">
        <v>0.12975183100191046</v>
      </c>
    </row>
    <row r="2785">
      <c r="A2785" s="61">
        <v>1.513697659E9</v>
      </c>
      <c r="B2785" s="61">
        <v>1.0</v>
      </c>
      <c r="C2785" s="61">
        <v>2801.0</v>
      </c>
      <c r="D2785" s="57" t="s">
        <v>374</v>
      </c>
      <c r="E2785" s="62" t="s">
        <v>372</v>
      </c>
      <c r="F2785" s="58">
        <v>0.12977932479644994</v>
      </c>
    </row>
    <row r="2786">
      <c r="A2786" s="61">
        <v>1.517009465E9</v>
      </c>
      <c r="B2786" s="61">
        <v>1.0</v>
      </c>
      <c r="C2786" s="61">
        <v>2673.0</v>
      </c>
      <c r="D2786" s="57" t="s">
        <v>374</v>
      </c>
      <c r="E2786" s="62" t="s">
        <v>372</v>
      </c>
      <c r="F2786" s="58">
        <v>0.12985382279559055</v>
      </c>
    </row>
    <row r="2787">
      <c r="A2787" s="61">
        <v>1.517670494E9</v>
      </c>
      <c r="B2787" s="61">
        <v>1.0</v>
      </c>
      <c r="C2787" s="61">
        <v>1584.0</v>
      </c>
      <c r="D2787" s="57" t="s">
        <v>373</v>
      </c>
      <c r="E2787" s="62" t="s">
        <v>372</v>
      </c>
      <c r="F2787" s="58">
        <v>0.12991186044623204</v>
      </c>
    </row>
    <row r="2788">
      <c r="A2788" s="61">
        <v>1.517234736E9</v>
      </c>
      <c r="B2788" s="61">
        <v>1.0</v>
      </c>
      <c r="C2788" s="61">
        <v>2695.0</v>
      </c>
      <c r="D2788" s="57" t="s">
        <v>375</v>
      </c>
      <c r="E2788" s="62" t="s">
        <v>372</v>
      </c>
      <c r="F2788" s="58">
        <v>0.12994057480589305</v>
      </c>
    </row>
    <row r="2789">
      <c r="A2789" s="61">
        <v>1.515515141E9</v>
      </c>
      <c r="B2789" s="61">
        <v>0.0</v>
      </c>
      <c r="C2789" s="61">
        <v>605.0</v>
      </c>
      <c r="D2789" s="57" t="s">
        <v>371</v>
      </c>
      <c r="E2789" s="62" t="s">
        <v>372</v>
      </c>
      <c r="F2789" s="58">
        <v>0.12996960625872234</v>
      </c>
    </row>
    <row r="2790">
      <c r="A2790" s="61">
        <v>1.518376252E9</v>
      </c>
      <c r="B2790" s="61">
        <v>0.0</v>
      </c>
      <c r="C2790" s="61">
        <v>3744.0</v>
      </c>
      <c r="D2790" s="57" t="s">
        <v>374</v>
      </c>
      <c r="E2790" s="62" t="s">
        <v>372</v>
      </c>
      <c r="F2790" s="58">
        <v>0.1300645051578857</v>
      </c>
    </row>
    <row r="2791">
      <c r="A2791" s="61">
        <v>1.512399092E9</v>
      </c>
      <c r="B2791" s="61">
        <v>0.0</v>
      </c>
      <c r="C2791" s="61">
        <v>1124.0</v>
      </c>
      <c r="D2791" s="57" t="s">
        <v>374</v>
      </c>
      <c r="E2791" s="62" t="s">
        <v>372</v>
      </c>
      <c r="F2791" s="58">
        <v>0.13016812159772007</v>
      </c>
    </row>
    <row r="2792">
      <c r="A2792" s="61">
        <v>1.516910325E9</v>
      </c>
      <c r="B2792" s="61">
        <v>1.0</v>
      </c>
      <c r="C2792" s="61">
        <v>1084.0</v>
      </c>
      <c r="D2792" s="57" t="s">
        <v>374</v>
      </c>
      <c r="E2792" s="62" t="s">
        <v>372</v>
      </c>
      <c r="F2792" s="58">
        <v>0.13017108558354207</v>
      </c>
    </row>
    <row r="2793">
      <c r="A2793" s="61">
        <v>1.515340796E9</v>
      </c>
      <c r="B2793" s="61">
        <v>1.0</v>
      </c>
      <c r="C2793" s="61">
        <v>703.0</v>
      </c>
      <c r="D2793" s="57" t="s">
        <v>374</v>
      </c>
      <c r="E2793" s="62" t="s">
        <v>372</v>
      </c>
      <c r="F2793" s="58">
        <v>0.13018361878975682</v>
      </c>
    </row>
    <row r="2794">
      <c r="A2794" s="61">
        <v>1.511423477E9</v>
      </c>
      <c r="B2794" s="61">
        <v>1.0</v>
      </c>
      <c r="C2794" s="61">
        <v>2424.0</v>
      </c>
      <c r="D2794" s="57" t="s">
        <v>373</v>
      </c>
      <c r="E2794" s="62" t="s">
        <v>372</v>
      </c>
      <c r="F2794" s="58">
        <v>0.1301985122776096</v>
      </c>
    </row>
    <row r="2795">
      <c r="A2795" s="61">
        <v>1.517267576E9</v>
      </c>
      <c r="B2795" s="61">
        <v>1.0</v>
      </c>
      <c r="C2795" s="61">
        <v>635.0</v>
      </c>
      <c r="D2795" s="57" t="s">
        <v>374</v>
      </c>
      <c r="E2795" s="62" t="s">
        <v>372</v>
      </c>
      <c r="F2795" s="58">
        <v>0.1303304050342846</v>
      </c>
    </row>
    <row r="2796">
      <c r="A2796" s="61">
        <v>1.513182936E9</v>
      </c>
      <c r="B2796" s="61">
        <v>1.0</v>
      </c>
      <c r="C2796" s="61">
        <v>1739.0</v>
      </c>
      <c r="D2796" s="57" t="s">
        <v>373</v>
      </c>
      <c r="E2796" s="62" t="s">
        <v>372</v>
      </c>
      <c r="F2796" s="58">
        <v>0.13037596014911812</v>
      </c>
    </row>
    <row r="2797">
      <c r="A2797" s="61">
        <v>1.519574676E9</v>
      </c>
      <c r="B2797" s="61">
        <v>1.0</v>
      </c>
      <c r="C2797" s="61">
        <v>1485.0</v>
      </c>
      <c r="D2797" s="57" t="s">
        <v>373</v>
      </c>
      <c r="E2797" s="62" t="s">
        <v>372</v>
      </c>
      <c r="F2797" s="58">
        <v>0.13041187939640198</v>
      </c>
    </row>
    <row r="2798">
      <c r="A2798" s="61">
        <v>1.516210398E9</v>
      </c>
      <c r="B2798" s="61">
        <v>1.0</v>
      </c>
      <c r="C2798" s="61">
        <v>3732.0</v>
      </c>
      <c r="D2798" s="57" t="s">
        <v>371</v>
      </c>
      <c r="E2798" s="62" t="s">
        <v>372</v>
      </c>
      <c r="F2798" s="58">
        <v>0.13045952866305488</v>
      </c>
    </row>
    <row r="2799">
      <c r="A2799" s="61">
        <v>1.514620566E9</v>
      </c>
      <c r="B2799" s="61">
        <v>1.0</v>
      </c>
      <c r="C2799" s="61">
        <v>453.0</v>
      </c>
      <c r="D2799" s="57" t="s">
        <v>373</v>
      </c>
      <c r="E2799" s="62" t="s">
        <v>372</v>
      </c>
      <c r="F2799" s="58">
        <v>0.13049023271219584</v>
      </c>
    </row>
    <row r="2800">
      <c r="A2800" s="61">
        <v>1.519958191E9</v>
      </c>
      <c r="B2800" s="61">
        <v>0.0</v>
      </c>
      <c r="C2800" s="61">
        <v>1257.0</v>
      </c>
      <c r="D2800" s="57" t="s">
        <v>375</v>
      </c>
      <c r="E2800" s="62" t="s">
        <v>372</v>
      </c>
      <c r="F2800" s="58">
        <v>0.13053584727063428</v>
      </c>
    </row>
    <row r="2801">
      <c r="A2801" s="61">
        <v>1.51890513E9</v>
      </c>
      <c r="B2801" s="61">
        <v>0.0</v>
      </c>
      <c r="C2801" s="61">
        <v>1513.0</v>
      </c>
      <c r="D2801" s="57" t="s">
        <v>373</v>
      </c>
      <c r="E2801" s="62" t="s">
        <v>372</v>
      </c>
      <c r="F2801" s="58">
        <v>0.13055238955771653</v>
      </c>
    </row>
    <row r="2802">
      <c r="A2802" s="61">
        <v>1.515146531E9</v>
      </c>
      <c r="B2802" s="61">
        <v>0.0</v>
      </c>
      <c r="C2802" s="61">
        <v>1088.0</v>
      </c>
      <c r="D2802" s="57" t="s">
        <v>374</v>
      </c>
      <c r="E2802" s="62" t="s">
        <v>372</v>
      </c>
      <c r="F2802" s="58">
        <v>0.13060786301705063</v>
      </c>
    </row>
    <row r="2803">
      <c r="A2803" s="61">
        <v>1.511647654E9</v>
      </c>
      <c r="B2803" s="61">
        <v>1.0</v>
      </c>
      <c r="C2803" s="61">
        <v>1520.0</v>
      </c>
      <c r="D2803" s="57" t="s">
        <v>374</v>
      </c>
      <c r="E2803" s="62" t="s">
        <v>372</v>
      </c>
      <c r="F2803" s="58">
        <v>0.1306428774238495</v>
      </c>
    </row>
    <row r="2804">
      <c r="A2804" s="61">
        <v>1.511783716E9</v>
      </c>
      <c r="B2804" s="61">
        <v>1.0</v>
      </c>
      <c r="C2804" s="61">
        <v>1455.0</v>
      </c>
      <c r="D2804" s="57" t="s">
        <v>374</v>
      </c>
      <c r="E2804" s="62" t="s">
        <v>372</v>
      </c>
      <c r="F2804" s="58">
        <v>0.13079596714986674</v>
      </c>
    </row>
    <row r="2805">
      <c r="A2805" s="61">
        <v>1.516134139E9</v>
      </c>
      <c r="B2805" s="61">
        <v>1.0</v>
      </c>
      <c r="C2805" s="61">
        <v>2560.0</v>
      </c>
      <c r="D2805" s="57" t="s">
        <v>373</v>
      </c>
      <c r="E2805" s="62" t="s">
        <v>372</v>
      </c>
      <c r="F2805" s="58">
        <v>0.13092110686095837</v>
      </c>
    </row>
    <row r="2806">
      <c r="A2806" s="61">
        <v>1.518931222E9</v>
      </c>
      <c r="B2806" s="61">
        <v>0.0</v>
      </c>
      <c r="C2806" s="61">
        <v>1609.0</v>
      </c>
      <c r="D2806" s="57" t="s">
        <v>374</v>
      </c>
      <c r="E2806" s="62" t="s">
        <v>372</v>
      </c>
      <c r="F2806" s="58">
        <v>0.13096541885264212</v>
      </c>
    </row>
    <row r="2807">
      <c r="A2807" s="61">
        <v>1.516505594E9</v>
      </c>
      <c r="B2807" s="61">
        <v>1.0</v>
      </c>
      <c r="C2807" s="61">
        <v>5417.0</v>
      </c>
      <c r="D2807" s="57" t="s">
        <v>374</v>
      </c>
      <c r="E2807" s="62" t="s">
        <v>372</v>
      </c>
      <c r="F2807" s="58">
        <v>0.13098803891627941</v>
      </c>
    </row>
    <row r="2808">
      <c r="A2808" s="61">
        <v>1.519489723E9</v>
      </c>
      <c r="B2808" s="61">
        <v>1.0</v>
      </c>
      <c r="C2808" s="61">
        <v>1954.0</v>
      </c>
      <c r="D2808" s="57" t="s">
        <v>373</v>
      </c>
      <c r="E2808" s="62" t="s">
        <v>372</v>
      </c>
      <c r="F2808" s="58">
        <v>0.13105605391610042</v>
      </c>
    </row>
    <row r="2809">
      <c r="A2809" s="61">
        <v>1.515207193E9</v>
      </c>
      <c r="B2809" s="61">
        <v>1.0</v>
      </c>
      <c r="C2809" s="61">
        <v>2995.0</v>
      </c>
      <c r="D2809" s="57" t="s">
        <v>374</v>
      </c>
      <c r="E2809" s="62" t="s">
        <v>372</v>
      </c>
      <c r="F2809" s="58">
        <v>0.1310642617373956</v>
      </c>
    </row>
    <row r="2810">
      <c r="A2810" s="61">
        <v>1.514305994E9</v>
      </c>
      <c r="B2810" s="61">
        <v>1.0</v>
      </c>
      <c r="C2810" s="61">
        <v>370.0</v>
      </c>
      <c r="D2810" s="57" t="s">
        <v>373</v>
      </c>
      <c r="E2810" s="62" t="s">
        <v>372</v>
      </c>
      <c r="F2810" s="58">
        <v>0.13111993167295444</v>
      </c>
    </row>
    <row r="2811">
      <c r="A2811" s="61">
        <v>1.51378722E9</v>
      </c>
      <c r="B2811" s="61">
        <v>0.0</v>
      </c>
      <c r="C2811" s="61">
        <v>1608.0</v>
      </c>
      <c r="D2811" s="57" t="s">
        <v>371</v>
      </c>
      <c r="E2811" s="62" t="s">
        <v>372</v>
      </c>
      <c r="F2811" s="58">
        <v>0.13112119980134596</v>
      </c>
    </row>
    <row r="2812">
      <c r="A2812" s="61">
        <v>1.514552111E9</v>
      </c>
      <c r="B2812" s="61">
        <v>0.0</v>
      </c>
      <c r="C2812" s="61">
        <v>346.0</v>
      </c>
      <c r="D2812" s="57" t="s">
        <v>375</v>
      </c>
      <c r="E2812" s="62" t="s">
        <v>372</v>
      </c>
      <c r="F2812" s="58">
        <v>0.1311353800250178</v>
      </c>
    </row>
    <row r="2813">
      <c r="A2813" s="61">
        <v>1.514550322E9</v>
      </c>
      <c r="B2813" s="61">
        <v>0.0</v>
      </c>
      <c r="C2813" s="61">
        <v>2830.0</v>
      </c>
      <c r="D2813" s="57" t="s">
        <v>374</v>
      </c>
      <c r="E2813" s="62" t="s">
        <v>372</v>
      </c>
      <c r="F2813" s="58">
        <v>0.13118473784395313</v>
      </c>
    </row>
    <row r="2814">
      <c r="A2814" s="61">
        <v>1.51540673E9</v>
      </c>
      <c r="B2814" s="61">
        <v>0.0</v>
      </c>
      <c r="C2814" s="61">
        <v>2088.0</v>
      </c>
      <c r="D2814" s="57" t="s">
        <v>373</v>
      </c>
      <c r="E2814" s="62" t="s">
        <v>372</v>
      </c>
      <c r="F2814" s="58">
        <v>0.13120696974363533</v>
      </c>
    </row>
    <row r="2815">
      <c r="A2815" s="61">
        <v>1.517173985E9</v>
      </c>
      <c r="B2815" s="61">
        <v>1.0</v>
      </c>
      <c r="C2815" s="61">
        <v>1688.0</v>
      </c>
      <c r="D2815" s="57" t="s">
        <v>371</v>
      </c>
      <c r="E2815" s="62" t="s">
        <v>372</v>
      </c>
      <c r="F2815" s="58">
        <v>0.1312760503793713</v>
      </c>
    </row>
    <row r="2816">
      <c r="A2816" s="61">
        <v>1.517893893E9</v>
      </c>
      <c r="B2816" s="61">
        <v>1.0</v>
      </c>
      <c r="C2816" s="61">
        <v>863.0</v>
      </c>
      <c r="D2816" s="57" t="s">
        <v>371</v>
      </c>
      <c r="E2816" s="62" t="s">
        <v>372</v>
      </c>
      <c r="F2816" s="58">
        <v>0.13128464798292905</v>
      </c>
    </row>
    <row r="2817">
      <c r="A2817" s="61">
        <v>1.51388953E9</v>
      </c>
      <c r="B2817" s="61">
        <v>0.0</v>
      </c>
      <c r="C2817" s="61">
        <v>1133.0</v>
      </c>
      <c r="D2817" s="57" t="s">
        <v>373</v>
      </c>
      <c r="E2817" s="62" t="s">
        <v>372</v>
      </c>
      <c r="F2817" s="58">
        <v>0.13132824642058172</v>
      </c>
    </row>
    <row r="2818">
      <c r="A2818" s="61">
        <v>1.514242499E9</v>
      </c>
      <c r="B2818" s="61">
        <v>1.0</v>
      </c>
      <c r="C2818" s="61">
        <v>3033.0</v>
      </c>
      <c r="D2818" s="57" t="s">
        <v>374</v>
      </c>
      <c r="E2818" s="62" t="s">
        <v>372</v>
      </c>
      <c r="F2818" s="58">
        <v>0.1313879770226315</v>
      </c>
    </row>
    <row r="2819">
      <c r="A2819" s="61">
        <v>1.51714207E9</v>
      </c>
      <c r="B2819" s="61">
        <v>0.0</v>
      </c>
      <c r="C2819" s="61">
        <v>2090.0</v>
      </c>
      <c r="D2819" s="57" t="s">
        <v>371</v>
      </c>
      <c r="E2819" s="62" t="s">
        <v>372</v>
      </c>
      <c r="F2819" s="58">
        <v>0.13140034287753866</v>
      </c>
    </row>
    <row r="2820">
      <c r="A2820" s="61">
        <v>1.515695971E9</v>
      </c>
      <c r="B2820" s="61">
        <v>0.0</v>
      </c>
      <c r="C2820" s="61">
        <v>438.0</v>
      </c>
      <c r="D2820" s="57" t="s">
        <v>375</v>
      </c>
      <c r="E2820" s="62" t="s">
        <v>372</v>
      </c>
      <c r="F2820" s="58">
        <v>0.13142941658906326</v>
      </c>
    </row>
    <row r="2821">
      <c r="A2821" s="61">
        <v>1.51682512E9</v>
      </c>
      <c r="B2821" s="61">
        <v>0.0</v>
      </c>
      <c r="C2821" s="61">
        <v>2897.0</v>
      </c>
      <c r="D2821" s="57" t="s">
        <v>374</v>
      </c>
      <c r="E2821" s="62" t="s">
        <v>372</v>
      </c>
      <c r="F2821" s="58">
        <v>0.13148180070917603</v>
      </c>
    </row>
    <row r="2822">
      <c r="A2822" s="61">
        <v>1.511601853E9</v>
      </c>
      <c r="B2822" s="61">
        <v>1.0</v>
      </c>
      <c r="C2822" s="61">
        <v>742.0</v>
      </c>
      <c r="D2822" s="57" t="s">
        <v>374</v>
      </c>
      <c r="E2822" s="62" t="s">
        <v>372</v>
      </c>
      <c r="F2822" s="58">
        <v>0.1315396822145326</v>
      </c>
    </row>
    <row r="2823">
      <c r="A2823" s="61">
        <v>1.519881212E9</v>
      </c>
      <c r="B2823" s="61">
        <v>0.0</v>
      </c>
      <c r="C2823" s="61">
        <v>28.0</v>
      </c>
      <c r="D2823" s="57" t="s">
        <v>374</v>
      </c>
      <c r="E2823" s="62" t="s">
        <v>372</v>
      </c>
      <c r="F2823" s="58">
        <v>0.13154305088377838</v>
      </c>
    </row>
    <row r="2824">
      <c r="A2824" s="61">
        <v>1.51220377E9</v>
      </c>
      <c r="B2824" s="61">
        <v>0.0</v>
      </c>
      <c r="C2824" s="61">
        <v>1460.0</v>
      </c>
      <c r="D2824" s="57" t="s">
        <v>374</v>
      </c>
      <c r="E2824" s="62" t="s">
        <v>372</v>
      </c>
      <c r="F2824" s="58">
        <v>0.1316819085507248</v>
      </c>
    </row>
    <row r="2825">
      <c r="A2825" s="61">
        <v>1.515680911E9</v>
      </c>
      <c r="B2825" s="61">
        <v>0.0</v>
      </c>
      <c r="C2825" s="61">
        <v>36.0</v>
      </c>
      <c r="D2825" s="57" t="s">
        <v>375</v>
      </c>
      <c r="E2825" s="62" t="s">
        <v>372</v>
      </c>
      <c r="F2825" s="58">
        <v>0.13169848465051892</v>
      </c>
    </row>
    <row r="2826">
      <c r="A2826" s="61">
        <v>1.513881286E9</v>
      </c>
      <c r="B2826" s="61">
        <v>1.0</v>
      </c>
      <c r="C2826" s="61">
        <v>59.0</v>
      </c>
      <c r="D2826" s="57" t="s">
        <v>375</v>
      </c>
      <c r="E2826" s="62" t="s">
        <v>372</v>
      </c>
      <c r="F2826" s="58">
        <v>0.1317038354640887</v>
      </c>
    </row>
    <row r="2827">
      <c r="A2827" s="61">
        <v>1.518626709E9</v>
      </c>
      <c r="B2827" s="61">
        <v>1.0</v>
      </c>
      <c r="C2827" s="61">
        <v>1337.0</v>
      </c>
      <c r="D2827" s="57" t="s">
        <v>371</v>
      </c>
      <c r="E2827" s="62" t="s">
        <v>372</v>
      </c>
      <c r="F2827" s="58">
        <v>0.13172918574188375</v>
      </c>
    </row>
    <row r="2828">
      <c r="A2828" s="61">
        <v>1.514671326E9</v>
      </c>
      <c r="B2828" s="61">
        <v>1.0</v>
      </c>
      <c r="C2828" s="61">
        <v>3454.0</v>
      </c>
      <c r="D2828" s="57" t="s">
        <v>375</v>
      </c>
      <c r="E2828" s="62" t="s">
        <v>372</v>
      </c>
      <c r="F2828" s="58">
        <v>0.13184198356199295</v>
      </c>
    </row>
    <row r="2829">
      <c r="A2829" s="61">
        <v>1.514775364E9</v>
      </c>
      <c r="B2829" s="61">
        <v>1.0</v>
      </c>
      <c r="C2829" s="61">
        <v>3133.0</v>
      </c>
      <c r="D2829" s="57" t="s">
        <v>371</v>
      </c>
      <c r="E2829" s="62" t="s">
        <v>372</v>
      </c>
      <c r="F2829" s="58">
        <v>0.13187379663646437</v>
      </c>
    </row>
    <row r="2830">
      <c r="A2830" s="61">
        <v>1.516802922E9</v>
      </c>
      <c r="B2830" s="61">
        <v>0.0</v>
      </c>
      <c r="C2830" s="61">
        <v>2596.0</v>
      </c>
      <c r="D2830" s="57" t="s">
        <v>371</v>
      </c>
      <c r="E2830" s="62" t="s">
        <v>372</v>
      </c>
      <c r="F2830" s="58">
        <v>0.1318873470775468</v>
      </c>
    </row>
    <row r="2831">
      <c r="A2831" s="61">
        <v>1.51336637E9</v>
      </c>
      <c r="B2831" s="61">
        <v>0.0</v>
      </c>
      <c r="C2831" s="61">
        <v>1188.0</v>
      </c>
      <c r="D2831" s="57" t="s">
        <v>375</v>
      </c>
      <c r="E2831" s="62" t="s">
        <v>372</v>
      </c>
      <c r="F2831" s="58">
        <v>0.13189783420915235</v>
      </c>
    </row>
    <row r="2832">
      <c r="A2832" s="61">
        <v>1.513650207E9</v>
      </c>
      <c r="B2832" s="61">
        <v>1.0</v>
      </c>
      <c r="C2832" s="61">
        <v>837.0</v>
      </c>
      <c r="D2832" s="57" t="s">
        <v>371</v>
      </c>
      <c r="E2832" s="62" t="s">
        <v>372</v>
      </c>
      <c r="F2832" s="58">
        <v>0.13204085708786195</v>
      </c>
    </row>
    <row r="2833">
      <c r="A2833" s="61">
        <v>1.512141761E9</v>
      </c>
      <c r="B2833" s="61">
        <v>0.0</v>
      </c>
      <c r="C2833" s="61">
        <v>94.0</v>
      </c>
      <c r="D2833" s="57" t="s">
        <v>374</v>
      </c>
      <c r="E2833" s="62" t="s">
        <v>372</v>
      </c>
      <c r="F2833" s="58">
        <v>0.13210749015014112</v>
      </c>
    </row>
    <row r="2834">
      <c r="A2834" s="61">
        <v>1.517529441E9</v>
      </c>
      <c r="B2834" s="61">
        <v>0.0</v>
      </c>
      <c r="C2834" s="61">
        <v>465.0</v>
      </c>
      <c r="D2834" s="57" t="s">
        <v>374</v>
      </c>
      <c r="E2834" s="62" t="s">
        <v>372</v>
      </c>
      <c r="F2834" s="58">
        <v>0.13218482952735455</v>
      </c>
    </row>
    <row r="2835">
      <c r="A2835" s="61">
        <v>1.517088254E9</v>
      </c>
      <c r="B2835" s="61">
        <v>1.0</v>
      </c>
      <c r="C2835" s="61">
        <v>2320.0</v>
      </c>
      <c r="D2835" s="57" t="s">
        <v>375</v>
      </c>
      <c r="E2835" s="62" t="s">
        <v>372</v>
      </c>
      <c r="F2835" s="58">
        <v>0.13219444063056662</v>
      </c>
    </row>
    <row r="2836">
      <c r="A2836" s="61">
        <v>1.518051746E9</v>
      </c>
      <c r="B2836" s="61">
        <v>1.0</v>
      </c>
      <c r="C2836" s="61">
        <v>1350.0</v>
      </c>
      <c r="D2836" s="57" t="s">
        <v>374</v>
      </c>
      <c r="E2836" s="62" t="s">
        <v>372</v>
      </c>
      <c r="F2836" s="58">
        <v>0.13219673981630542</v>
      </c>
    </row>
    <row r="2837">
      <c r="A2837" s="61">
        <v>1.516645975E9</v>
      </c>
      <c r="B2837" s="61">
        <v>1.0</v>
      </c>
      <c r="C2837" s="61">
        <v>2453.0</v>
      </c>
      <c r="D2837" s="57" t="s">
        <v>374</v>
      </c>
      <c r="E2837" s="62" t="s">
        <v>372</v>
      </c>
      <c r="F2837" s="58">
        <v>0.13220402022469813</v>
      </c>
    </row>
    <row r="2838">
      <c r="A2838" s="61">
        <v>1.519306021E9</v>
      </c>
      <c r="B2838" s="61">
        <v>0.0</v>
      </c>
      <c r="C2838" s="61">
        <v>2901.0</v>
      </c>
      <c r="D2838" s="57" t="s">
        <v>374</v>
      </c>
      <c r="E2838" s="62" t="s">
        <v>372</v>
      </c>
      <c r="F2838" s="58">
        <v>0.13227875442861237</v>
      </c>
    </row>
    <row r="2839">
      <c r="A2839" s="61">
        <v>1.51468019E9</v>
      </c>
      <c r="B2839" s="61">
        <v>0.0</v>
      </c>
      <c r="C2839" s="61">
        <v>2962.0</v>
      </c>
      <c r="D2839" s="57" t="s">
        <v>375</v>
      </c>
      <c r="E2839" s="62" t="s">
        <v>372</v>
      </c>
      <c r="F2839" s="58">
        <v>0.1323224227610481</v>
      </c>
    </row>
    <row r="2840">
      <c r="A2840" s="61">
        <v>1.513697541E9</v>
      </c>
      <c r="B2840" s="61">
        <v>0.0</v>
      </c>
      <c r="C2840" s="61">
        <v>1838.0</v>
      </c>
      <c r="D2840" s="57" t="s">
        <v>373</v>
      </c>
      <c r="E2840" s="62" t="s">
        <v>372</v>
      </c>
      <c r="F2840" s="58">
        <v>0.13233349846887643</v>
      </c>
    </row>
    <row r="2841">
      <c r="A2841" s="61">
        <v>1.511911534E9</v>
      </c>
      <c r="B2841" s="61">
        <v>1.0</v>
      </c>
      <c r="C2841" s="61">
        <v>68.0</v>
      </c>
      <c r="D2841" s="57" t="s">
        <v>371</v>
      </c>
      <c r="E2841" s="62" t="s">
        <v>372</v>
      </c>
      <c r="F2841" s="58">
        <v>0.1323365487682504</v>
      </c>
    </row>
    <row r="2842">
      <c r="A2842" s="61">
        <v>1.512351676E9</v>
      </c>
      <c r="B2842" s="61">
        <v>1.0</v>
      </c>
      <c r="C2842" s="61">
        <v>4476.0</v>
      </c>
      <c r="D2842" s="57" t="s">
        <v>371</v>
      </c>
      <c r="E2842" s="62" t="s">
        <v>372</v>
      </c>
      <c r="F2842" s="58">
        <v>0.13238790135472533</v>
      </c>
    </row>
    <row r="2843">
      <c r="A2843" s="61">
        <v>1.514803181E9</v>
      </c>
      <c r="B2843" s="61">
        <v>0.0</v>
      </c>
      <c r="C2843" s="61">
        <v>2554.0</v>
      </c>
      <c r="D2843" s="57" t="s">
        <v>375</v>
      </c>
      <c r="E2843" s="62" t="s">
        <v>372</v>
      </c>
      <c r="F2843" s="58">
        <v>0.13245143939733262</v>
      </c>
    </row>
    <row r="2844">
      <c r="A2844" s="61">
        <v>1.519274775E9</v>
      </c>
      <c r="B2844" s="61">
        <v>1.0</v>
      </c>
      <c r="C2844" s="61">
        <v>2777.0</v>
      </c>
      <c r="D2844" s="57" t="s">
        <v>371</v>
      </c>
      <c r="E2844" s="62" t="s">
        <v>372</v>
      </c>
      <c r="F2844" s="58">
        <v>0.13247886609140003</v>
      </c>
    </row>
    <row r="2845">
      <c r="A2845" s="61">
        <v>1.512650963E9</v>
      </c>
      <c r="B2845" s="61">
        <v>1.0</v>
      </c>
      <c r="C2845" s="61">
        <v>5078.0</v>
      </c>
      <c r="D2845" s="57" t="s">
        <v>371</v>
      </c>
      <c r="E2845" s="62" t="s">
        <v>372</v>
      </c>
      <c r="F2845" s="58">
        <v>0.1325798402369721</v>
      </c>
    </row>
    <row r="2846">
      <c r="A2846" s="61">
        <v>1.516287453E9</v>
      </c>
      <c r="B2846" s="61">
        <v>1.0</v>
      </c>
      <c r="C2846" s="61">
        <v>797.0</v>
      </c>
      <c r="D2846" s="57" t="s">
        <v>373</v>
      </c>
      <c r="E2846" s="62" t="s">
        <v>372</v>
      </c>
      <c r="F2846" s="58">
        <v>0.1326215099319683</v>
      </c>
    </row>
    <row r="2847">
      <c r="A2847" s="61">
        <v>1.515471152E9</v>
      </c>
      <c r="B2847" s="61">
        <v>0.0</v>
      </c>
      <c r="C2847" s="61">
        <v>569.0</v>
      </c>
      <c r="D2847" s="57" t="s">
        <v>373</v>
      </c>
      <c r="E2847" s="62" t="s">
        <v>372</v>
      </c>
      <c r="F2847" s="58">
        <v>0.13264710964872972</v>
      </c>
    </row>
    <row r="2848">
      <c r="A2848" s="61">
        <v>1.514203248E9</v>
      </c>
      <c r="B2848" s="61">
        <v>1.0</v>
      </c>
      <c r="C2848" s="61">
        <v>2552.0</v>
      </c>
      <c r="D2848" s="57" t="s">
        <v>375</v>
      </c>
      <c r="E2848" s="62" t="s">
        <v>372</v>
      </c>
      <c r="F2848" s="58">
        <v>0.1327133397805792</v>
      </c>
    </row>
    <row r="2849">
      <c r="A2849" s="61">
        <v>1.519115047E9</v>
      </c>
      <c r="B2849" s="61">
        <v>1.0</v>
      </c>
      <c r="C2849" s="61">
        <v>738.0</v>
      </c>
      <c r="D2849" s="57" t="s">
        <v>373</v>
      </c>
      <c r="E2849" s="62" t="s">
        <v>372</v>
      </c>
      <c r="F2849" s="58">
        <v>0.13271441868833644</v>
      </c>
    </row>
    <row r="2850">
      <c r="A2850" s="61">
        <v>1.513902953E9</v>
      </c>
      <c r="B2850" s="61">
        <v>1.0</v>
      </c>
      <c r="C2850" s="61">
        <v>499.0</v>
      </c>
      <c r="D2850" s="57" t="s">
        <v>375</v>
      </c>
      <c r="E2850" s="62" t="s">
        <v>372</v>
      </c>
      <c r="F2850" s="58">
        <v>0.13290967662512843</v>
      </c>
    </row>
    <row r="2851">
      <c r="A2851" s="61">
        <v>1.518539972E9</v>
      </c>
      <c r="B2851" s="61">
        <v>0.0</v>
      </c>
      <c r="C2851" s="61">
        <v>4704.0</v>
      </c>
      <c r="D2851" s="57" t="s">
        <v>374</v>
      </c>
      <c r="E2851" s="62" t="s">
        <v>372</v>
      </c>
      <c r="F2851" s="58">
        <v>0.13291075553288567</v>
      </c>
    </row>
    <row r="2852">
      <c r="A2852" s="61">
        <v>1.514499153E9</v>
      </c>
      <c r="B2852" s="61">
        <v>1.0</v>
      </c>
      <c r="C2852" s="61">
        <v>2101.0</v>
      </c>
      <c r="D2852" s="57" t="s">
        <v>374</v>
      </c>
      <c r="E2852" s="62" t="s">
        <v>372</v>
      </c>
      <c r="F2852" s="58">
        <v>0.13292323123763994</v>
      </c>
    </row>
    <row r="2853">
      <c r="A2853" s="61">
        <v>1.515169857E9</v>
      </c>
      <c r="B2853" s="61">
        <v>1.0</v>
      </c>
      <c r="C2853" s="61">
        <v>557.0</v>
      </c>
      <c r="D2853" s="57" t="s">
        <v>373</v>
      </c>
      <c r="E2853" s="62" t="s">
        <v>372</v>
      </c>
      <c r="F2853" s="58">
        <v>0.13292358585304798</v>
      </c>
    </row>
    <row r="2854">
      <c r="A2854" s="61">
        <v>1.519229845E9</v>
      </c>
      <c r="B2854" s="61">
        <v>1.0</v>
      </c>
      <c r="C2854" s="61">
        <v>2916.0</v>
      </c>
      <c r="D2854" s="57" t="s">
        <v>373</v>
      </c>
      <c r="E2854" s="62" t="s">
        <v>372</v>
      </c>
      <c r="F2854" s="58">
        <v>0.13296754692446233</v>
      </c>
    </row>
    <row r="2855">
      <c r="A2855" s="61">
        <v>1.511255509E9</v>
      </c>
      <c r="B2855" s="61">
        <v>1.0</v>
      </c>
      <c r="C2855" s="61">
        <v>1372.0</v>
      </c>
      <c r="D2855" s="57" t="s">
        <v>373</v>
      </c>
      <c r="E2855" s="62" t="s">
        <v>372</v>
      </c>
      <c r="F2855" s="58">
        <v>0.13299356176452926</v>
      </c>
    </row>
    <row r="2856">
      <c r="A2856" s="61">
        <v>1.516903465E9</v>
      </c>
      <c r="B2856" s="61">
        <v>1.0</v>
      </c>
      <c r="C2856" s="61">
        <v>2474.0</v>
      </c>
      <c r="D2856" s="57" t="s">
        <v>375</v>
      </c>
      <c r="E2856" s="62" t="s">
        <v>372</v>
      </c>
      <c r="F2856" s="58">
        <v>0.13300077177887282</v>
      </c>
    </row>
    <row r="2857">
      <c r="A2857" s="61">
        <v>1.515213962E9</v>
      </c>
      <c r="B2857" s="61">
        <v>0.0</v>
      </c>
      <c r="C2857" s="61">
        <v>5287.0</v>
      </c>
      <c r="D2857" s="57" t="s">
        <v>375</v>
      </c>
      <c r="E2857" s="62" t="s">
        <v>372</v>
      </c>
      <c r="F2857" s="58">
        <v>0.1330547805074903</v>
      </c>
    </row>
    <row r="2858">
      <c r="A2858" s="61">
        <v>1.519937968E9</v>
      </c>
      <c r="B2858" s="61">
        <v>1.0</v>
      </c>
      <c r="C2858" s="61">
        <v>736.0</v>
      </c>
      <c r="D2858" s="57" t="s">
        <v>371</v>
      </c>
      <c r="E2858" s="62" t="s">
        <v>372</v>
      </c>
      <c r="F2858" s="58">
        <v>0.13306547247499334</v>
      </c>
    </row>
    <row r="2859">
      <c r="A2859" s="61">
        <v>1.516111121E9</v>
      </c>
      <c r="B2859" s="61">
        <v>0.0</v>
      </c>
      <c r="C2859" s="61">
        <v>2248.0</v>
      </c>
      <c r="D2859" s="57" t="s">
        <v>371</v>
      </c>
      <c r="E2859" s="62" t="s">
        <v>372</v>
      </c>
      <c r="F2859" s="58">
        <v>0.1331510883402428</v>
      </c>
    </row>
    <row r="2860">
      <c r="A2860" s="61">
        <v>1.519213525E9</v>
      </c>
      <c r="B2860" s="61">
        <v>1.0</v>
      </c>
      <c r="C2860" s="61">
        <v>1840.0</v>
      </c>
      <c r="D2860" s="57" t="s">
        <v>373</v>
      </c>
      <c r="E2860" s="62" t="s">
        <v>372</v>
      </c>
      <c r="F2860" s="58">
        <v>0.13320379293583684</v>
      </c>
    </row>
    <row r="2861">
      <c r="A2861" s="61">
        <v>1.512035303E9</v>
      </c>
      <c r="B2861" s="61">
        <v>1.0</v>
      </c>
      <c r="C2861" s="61">
        <v>640.0</v>
      </c>
      <c r="D2861" s="57" t="s">
        <v>371</v>
      </c>
      <c r="E2861" s="62" t="s">
        <v>372</v>
      </c>
      <c r="F2861" s="58">
        <v>0.13323262397639857</v>
      </c>
    </row>
    <row r="2862">
      <c r="A2862" s="61">
        <v>1.516044272E9</v>
      </c>
      <c r="B2862" s="61">
        <v>0.0</v>
      </c>
      <c r="C2862" s="61">
        <v>3386.0</v>
      </c>
      <c r="D2862" s="57" t="s">
        <v>371</v>
      </c>
      <c r="E2862" s="62" t="s">
        <v>372</v>
      </c>
      <c r="F2862" s="58">
        <v>0.13324644689076615</v>
      </c>
    </row>
    <row r="2863">
      <c r="A2863" s="61">
        <v>1.511840565E9</v>
      </c>
      <c r="B2863" s="61">
        <v>1.0</v>
      </c>
      <c r="C2863" s="61">
        <v>3406.0</v>
      </c>
      <c r="D2863" s="57" t="s">
        <v>373</v>
      </c>
      <c r="E2863" s="62" t="s">
        <v>372</v>
      </c>
      <c r="F2863" s="58">
        <v>0.13326839273006996</v>
      </c>
    </row>
    <row r="2864">
      <c r="A2864" s="61">
        <v>1.513437707E9</v>
      </c>
      <c r="B2864" s="61">
        <v>1.0</v>
      </c>
      <c r="C2864" s="61">
        <v>2386.0</v>
      </c>
      <c r="D2864" s="57" t="s">
        <v>374</v>
      </c>
      <c r="E2864" s="62" t="s">
        <v>372</v>
      </c>
      <c r="F2864" s="58">
        <v>0.1332813832322597</v>
      </c>
    </row>
    <row r="2865">
      <c r="A2865" s="61">
        <v>1.517522554E9</v>
      </c>
      <c r="B2865" s="61">
        <v>1.0</v>
      </c>
      <c r="C2865" s="61">
        <v>215.0</v>
      </c>
      <c r="D2865" s="57" t="s">
        <v>373</v>
      </c>
      <c r="E2865" s="62" t="s">
        <v>372</v>
      </c>
      <c r="F2865" s="58">
        <v>0.13332015090079619</v>
      </c>
    </row>
    <row r="2866">
      <c r="A2866" s="61">
        <v>1.513865199E9</v>
      </c>
      <c r="B2866" s="61">
        <v>1.0</v>
      </c>
      <c r="C2866" s="61">
        <v>4547.0</v>
      </c>
      <c r="D2866" s="57" t="s">
        <v>374</v>
      </c>
      <c r="E2866" s="62" t="s">
        <v>372</v>
      </c>
      <c r="F2866" s="58">
        <v>0.13332506646585662</v>
      </c>
    </row>
    <row r="2867">
      <c r="A2867" s="61">
        <v>1.517232896E9</v>
      </c>
      <c r="B2867" s="61">
        <v>1.0</v>
      </c>
      <c r="C2867" s="61">
        <v>1638.0</v>
      </c>
      <c r="D2867" s="57" t="s">
        <v>374</v>
      </c>
      <c r="E2867" s="62" t="s">
        <v>372</v>
      </c>
      <c r="F2867" s="58">
        <v>0.13334671911286655</v>
      </c>
    </row>
    <row r="2868">
      <c r="A2868" s="61">
        <v>1.518031054E9</v>
      </c>
      <c r="B2868" s="61">
        <v>1.0</v>
      </c>
      <c r="C2868" s="61">
        <v>4310.0</v>
      </c>
      <c r="D2868" s="57" t="s">
        <v>371</v>
      </c>
      <c r="E2868" s="62" t="s">
        <v>372</v>
      </c>
      <c r="F2868" s="58">
        <v>0.13336938177680313</v>
      </c>
    </row>
    <row r="2869">
      <c r="A2869" s="61">
        <v>1.513040969E9</v>
      </c>
      <c r="B2869" s="61">
        <v>1.0</v>
      </c>
      <c r="C2869" s="61">
        <v>257.0</v>
      </c>
      <c r="D2869" s="57" t="s">
        <v>375</v>
      </c>
      <c r="E2869" s="62" t="s">
        <v>372</v>
      </c>
      <c r="F2869" s="58">
        <v>0.13339627596695136</v>
      </c>
    </row>
    <row r="2870">
      <c r="A2870" s="61">
        <v>1.511925815E9</v>
      </c>
      <c r="B2870" s="61">
        <v>1.0</v>
      </c>
      <c r="C2870" s="61">
        <v>990.0</v>
      </c>
      <c r="D2870" s="57" t="s">
        <v>371</v>
      </c>
      <c r="E2870" s="62" t="s">
        <v>372</v>
      </c>
      <c r="F2870" s="58">
        <v>0.1334015536151364</v>
      </c>
    </row>
    <row r="2871">
      <c r="A2871" s="61">
        <v>1.514340939E9</v>
      </c>
      <c r="B2871" s="61">
        <v>1.0</v>
      </c>
      <c r="C2871" s="61">
        <v>2469.0</v>
      </c>
      <c r="D2871" s="57" t="s">
        <v>374</v>
      </c>
      <c r="E2871" s="62" t="s">
        <v>372</v>
      </c>
      <c r="F2871" s="58">
        <v>0.13340564657673148</v>
      </c>
    </row>
    <row r="2872">
      <c r="A2872" s="61">
        <v>1.518892211E9</v>
      </c>
      <c r="B2872" s="61">
        <v>0.0</v>
      </c>
      <c r="C2872" s="61">
        <v>653.0</v>
      </c>
      <c r="D2872" s="57" t="s">
        <v>375</v>
      </c>
      <c r="E2872" s="62" t="s">
        <v>372</v>
      </c>
      <c r="F2872" s="58">
        <v>0.13354391443941283</v>
      </c>
    </row>
    <row r="2873">
      <c r="A2873" s="61">
        <v>1.513677724E9</v>
      </c>
      <c r="B2873" s="61">
        <v>1.0</v>
      </c>
      <c r="C2873" s="61">
        <v>3169.0</v>
      </c>
      <c r="D2873" s="57" t="s">
        <v>374</v>
      </c>
      <c r="E2873" s="62" t="s">
        <v>372</v>
      </c>
      <c r="F2873" s="58">
        <v>0.13361120857785835</v>
      </c>
    </row>
    <row r="2874">
      <c r="A2874" s="61">
        <v>1.519754821E9</v>
      </c>
      <c r="B2874" s="61">
        <v>0.0</v>
      </c>
      <c r="C2874" s="61">
        <v>3459.0</v>
      </c>
      <c r="D2874" s="57" t="s">
        <v>374</v>
      </c>
      <c r="E2874" s="62" t="s">
        <v>372</v>
      </c>
      <c r="F2874" s="58">
        <v>0.13369818948868284</v>
      </c>
    </row>
    <row r="2875">
      <c r="A2875" s="61">
        <v>1.516427711E9</v>
      </c>
      <c r="B2875" s="61">
        <v>0.0</v>
      </c>
      <c r="C2875" s="61">
        <v>2079.0</v>
      </c>
      <c r="D2875" s="57" t="s">
        <v>374</v>
      </c>
      <c r="E2875" s="62" t="s">
        <v>372</v>
      </c>
      <c r="F2875" s="58">
        <v>0.133763853289512</v>
      </c>
    </row>
    <row r="2876">
      <c r="A2876" s="61">
        <v>1.513325722E9</v>
      </c>
      <c r="B2876" s="61">
        <v>0.0</v>
      </c>
      <c r="C2876" s="61">
        <v>2458.0</v>
      </c>
      <c r="D2876" s="57" t="s">
        <v>373</v>
      </c>
      <c r="E2876" s="62" t="s">
        <v>372</v>
      </c>
      <c r="F2876" s="58">
        <v>0.1338444963667943</v>
      </c>
    </row>
    <row r="2877">
      <c r="A2877" s="61">
        <v>1.514674858E9</v>
      </c>
      <c r="B2877" s="61">
        <v>1.0</v>
      </c>
      <c r="C2877" s="61">
        <v>1487.0</v>
      </c>
      <c r="D2877" s="57" t="s">
        <v>371</v>
      </c>
      <c r="E2877" s="62" t="s">
        <v>372</v>
      </c>
      <c r="F2877" s="58">
        <v>0.13395599198163544</v>
      </c>
    </row>
    <row r="2878">
      <c r="A2878" s="61">
        <v>1.513861285E9</v>
      </c>
      <c r="B2878" s="61">
        <v>1.0</v>
      </c>
      <c r="C2878" s="61">
        <v>1582.0</v>
      </c>
      <c r="D2878" s="57" t="s">
        <v>374</v>
      </c>
      <c r="E2878" s="62" t="s">
        <v>372</v>
      </c>
      <c r="F2878" s="58">
        <v>0.1339795637979757</v>
      </c>
    </row>
    <row r="2879">
      <c r="A2879" s="61">
        <v>1.517243449E9</v>
      </c>
      <c r="B2879" s="61">
        <v>1.0</v>
      </c>
      <c r="C2879" s="61">
        <v>726.0</v>
      </c>
      <c r="D2879" s="57" t="s">
        <v>374</v>
      </c>
      <c r="E2879" s="62" t="s">
        <v>372</v>
      </c>
      <c r="F2879" s="58">
        <v>0.13398418927787925</v>
      </c>
    </row>
    <row r="2880">
      <c r="A2880" s="61">
        <v>1.513584646E9</v>
      </c>
      <c r="B2880" s="61">
        <v>1.0</v>
      </c>
      <c r="C2880" s="61">
        <v>1707.0</v>
      </c>
      <c r="D2880" s="57" t="s">
        <v>374</v>
      </c>
      <c r="E2880" s="62" t="s">
        <v>372</v>
      </c>
      <c r="F2880" s="58">
        <v>0.13403778277148004</v>
      </c>
    </row>
    <row r="2881">
      <c r="A2881" s="61">
        <v>1.513391517E9</v>
      </c>
      <c r="B2881" s="61">
        <v>1.0</v>
      </c>
      <c r="C2881" s="61">
        <v>1510.0</v>
      </c>
      <c r="D2881" s="57" t="s">
        <v>374</v>
      </c>
      <c r="E2881" s="62" t="s">
        <v>372</v>
      </c>
      <c r="F2881" s="58">
        <v>0.134042082726621</v>
      </c>
    </row>
    <row r="2882">
      <c r="A2882" s="61">
        <v>1.516196859E9</v>
      </c>
      <c r="B2882" s="61">
        <v>1.0</v>
      </c>
      <c r="C2882" s="61">
        <v>703.0</v>
      </c>
      <c r="D2882" s="57" t="s">
        <v>371</v>
      </c>
      <c r="E2882" s="62" t="s">
        <v>372</v>
      </c>
      <c r="F2882" s="58">
        <v>0.13406387285956578</v>
      </c>
    </row>
    <row r="2883">
      <c r="A2883" s="61">
        <v>1.514395041E9</v>
      </c>
      <c r="B2883" s="61">
        <v>0.0</v>
      </c>
      <c r="C2883" s="61">
        <v>3803.0</v>
      </c>
      <c r="D2883" s="57" t="s">
        <v>374</v>
      </c>
      <c r="E2883" s="62" t="s">
        <v>372</v>
      </c>
      <c r="F2883" s="58">
        <v>0.13407324602827064</v>
      </c>
    </row>
    <row r="2884">
      <c r="A2884" s="61">
        <v>1.512560008E9</v>
      </c>
      <c r="B2884" s="61">
        <v>1.0</v>
      </c>
      <c r="C2884" s="61">
        <v>3093.0</v>
      </c>
      <c r="D2884" s="57" t="s">
        <v>373</v>
      </c>
      <c r="E2884" s="62" t="s">
        <v>372</v>
      </c>
      <c r="F2884" s="58">
        <v>0.13410814225095036</v>
      </c>
    </row>
    <row r="2885">
      <c r="A2885" s="61">
        <v>1.513923158E9</v>
      </c>
      <c r="B2885" s="61">
        <v>1.0</v>
      </c>
      <c r="C2885" s="61">
        <v>2115.0</v>
      </c>
      <c r="D2885" s="57" t="s">
        <v>371</v>
      </c>
      <c r="E2885" s="62" t="s">
        <v>372</v>
      </c>
      <c r="F2885" s="58">
        <v>0.13413220850962937</v>
      </c>
    </row>
    <row r="2886">
      <c r="A2886" s="61">
        <v>1.516452627E9</v>
      </c>
      <c r="B2886" s="61">
        <v>1.0</v>
      </c>
      <c r="C2886" s="61">
        <v>842.0</v>
      </c>
      <c r="D2886" s="57" t="s">
        <v>375</v>
      </c>
      <c r="E2886" s="62" t="s">
        <v>372</v>
      </c>
      <c r="F2886" s="58">
        <v>0.1342823310508594</v>
      </c>
    </row>
    <row r="2887">
      <c r="A2887" s="61">
        <v>1.516201023E9</v>
      </c>
      <c r="B2887" s="61">
        <v>1.0</v>
      </c>
      <c r="C2887" s="61">
        <v>4109.0</v>
      </c>
      <c r="D2887" s="57" t="s">
        <v>374</v>
      </c>
      <c r="E2887" s="62" t="s">
        <v>372</v>
      </c>
      <c r="F2887" s="58">
        <v>0.13432699022450645</v>
      </c>
    </row>
    <row r="2888">
      <c r="A2888" s="61">
        <v>1.517471632E9</v>
      </c>
      <c r="B2888" s="61">
        <v>0.0</v>
      </c>
      <c r="C2888" s="61">
        <v>1309.0</v>
      </c>
      <c r="D2888" s="57" t="s">
        <v>371</v>
      </c>
      <c r="E2888" s="62" t="s">
        <v>372</v>
      </c>
      <c r="F2888" s="58">
        <v>0.1343288553497035</v>
      </c>
    </row>
    <row r="2889">
      <c r="A2889" s="61">
        <v>1.519231435E9</v>
      </c>
      <c r="B2889" s="61">
        <v>1.0</v>
      </c>
      <c r="C2889" s="61">
        <v>4870.0</v>
      </c>
      <c r="D2889" s="57" t="s">
        <v>371</v>
      </c>
      <c r="E2889" s="62" t="s">
        <v>372</v>
      </c>
      <c r="F2889" s="58">
        <v>0.13442175343080365</v>
      </c>
    </row>
    <row r="2890">
      <c r="A2890" s="61">
        <v>1.516842013E9</v>
      </c>
      <c r="B2890" s="61">
        <v>1.0</v>
      </c>
      <c r="C2890" s="61">
        <v>933.0</v>
      </c>
      <c r="D2890" s="57" t="s">
        <v>375</v>
      </c>
      <c r="E2890" s="62" t="s">
        <v>372</v>
      </c>
      <c r="F2890" s="58">
        <v>0.13442225912782602</v>
      </c>
    </row>
    <row r="2891">
      <c r="A2891" s="61">
        <v>1.513852257E9</v>
      </c>
      <c r="B2891" s="61">
        <v>1.0</v>
      </c>
      <c r="C2891" s="61">
        <v>4476.0</v>
      </c>
      <c r="D2891" s="57" t="s">
        <v>371</v>
      </c>
      <c r="E2891" s="62" t="s">
        <v>372</v>
      </c>
      <c r="F2891" s="58">
        <v>0.13444621182713035</v>
      </c>
    </row>
    <row r="2892">
      <c r="A2892" s="61">
        <v>1.517185289E9</v>
      </c>
      <c r="B2892" s="61">
        <v>1.0</v>
      </c>
      <c r="C2892" s="61">
        <v>1857.0</v>
      </c>
      <c r="D2892" s="57" t="s">
        <v>371</v>
      </c>
      <c r="E2892" s="62" t="s">
        <v>372</v>
      </c>
      <c r="F2892" s="58">
        <v>0.13444866311011483</v>
      </c>
    </row>
    <row r="2893">
      <c r="A2893" s="61">
        <v>1.514626416E9</v>
      </c>
      <c r="B2893" s="61">
        <v>1.0</v>
      </c>
      <c r="C2893" s="61">
        <v>2661.0</v>
      </c>
      <c r="D2893" s="57" t="s">
        <v>371</v>
      </c>
      <c r="E2893" s="62" t="s">
        <v>372</v>
      </c>
      <c r="F2893" s="58">
        <v>0.1344946013286108</v>
      </c>
    </row>
    <row r="2894">
      <c r="A2894" s="61">
        <v>1.519227931E9</v>
      </c>
      <c r="B2894" s="61">
        <v>0.0</v>
      </c>
      <c r="C2894" s="61">
        <v>4001.0</v>
      </c>
      <c r="D2894" s="57" t="s">
        <v>371</v>
      </c>
      <c r="E2894" s="62" t="s">
        <v>372</v>
      </c>
      <c r="F2894" s="58">
        <v>0.13463735846438907</v>
      </c>
    </row>
    <row r="2895">
      <c r="A2895" s="61">
        <v>1.512723692E9</v>
      </c>
      <c r="B2895" s="61">
        <v>0.0</v>
      </c>
      <c r="C2895" s="61">
        <v>1233.0</v>
      </c>
      <c r="D2895" s="57" t="s">
        <v>373</v>
      </c>
      <c r="E2895" s="62" t="s">
        <v>372</v>
      </c>
      <c r="F2895" s="58">
        <v>0.13476507497561452</v>
      </c>
    </row>
    <row r="2896">
      <c r="A2896" s="61">
        <v>1.515363288E9</v>
      </c>
      <c r="B2896" s="61">
        <v>1.0</v>
      </c>
      <c r="C2896" s="61">
        <v>220.0</v>
      </c>
      <c r="D2896" s="57" t="s">
        <v>373</v>
      </c>
      <c r="E2896" s="62" t="s">
        <v>372</v>
      </c>
      <c r="F2896" s="58">
        <v>0.13477322049594342</v>
      </c>
    </row>
    <row r="2897">
      <c r="A2897" s="61">
        <v>1.51871354E9</v>
      </c>
      <c r="B2897" s="61">
        <v>0.0</v>
      </c>
      <c r="C2897" s="61">
        <v>1735.0</v>
      </c>
      <c r="D2897" s="57" t="s">
        <v>374</v>
      </c>
      <c r="E2897" s="62" t="s">
        <v>372</v>
      </c>
      <c r="F2897" s="58">
        <v>0.13491913835793323</v>
      </c>
    </row>
    <row r="2898">
      <c r="A2898" s="61">
        <v>1.512826026E9</v>
      </c>
      <c r="B2898" s="61">
        <v>1.0</v>
      </c>
      <c r="C2898" s="61">
        <v>424.0</v>
      </c>
      <c r="D2898" s="57" t="s">
        <v>373</v>
      </c>
      <c r="E2898" s="62" t="s">
        <v>372</v>
      </c>
      <c r="F2898" s="58">
        <v>0.13492746346252027</v>
      </c>
    </row>
    <row r="2899">
      <c r="A2899" s="61">
        <v>1.517498246E9</v>
      </c>
      <c r="B2899" s="61">
        <v>1.0</v>
      </c>
      <c r="C2899" s="61">
        <v>1035.0</v>
      </c>
      <c r="D2899" s="57" t="s">
        <v>371</v>
      </c>
      <c r="E2899" s="62" t="s">
        <v>372</v>
      </c>
      <c r="F2899" s="58">
        <v>0.1349513398749137</v>
      </c>
    </row>
    <row r="2900">
      <c r="A2900" s="61">
        <v>1.512635409E9</v>
      </c>
      <c r="B2900" s="61">
        <v>1.0</v>
      </c>
      <c r="C2900" s="61">
        <v>556.0</v>
      </c>
      <c r="D2900" s="57" t="s">
        <v>371</v>
      </c>
      <c r="E2900" s="62" t="s">
        <v>372</v>
      </c>
      <c r="F2900" s="58">
        <v>0.1349923063179812</v>
      </c>
    </row>
    <row r="2901">
      <c r="A2901" s="61">
        <v>1.516156714E9</v>
      </c>
      <c r="B2901" s="61">
        <v>1.0</v>
      </c>
      <c r="C2901" s="61">
        <v>49.0</v>
      </c>
      <c r="D2901" s="57" t="s">
        <v>371</v>
      </c>
      <c r="E2901" s="62" t="s">
        <v>372</v>
      </c>
      <c r="F2901" s="58">
        <v>0.134994772502127</v>
      </c>
    </row>
    <row r="2902">
      <c r="A2902" s="61">
        <v>1.515605213E9</v>
      </c>
      <c r="B2902" s="61">
        <v>1.0</v>
      </c>
      <c r="C2902" s="61">
        <v>1196.0</v>
      </c>
      <c r="D2902" s="57" t="s">
        <v>371</v>
      </c>
      <c r="E2902" s="62" t="s">
        <v>372</v>
      </c>
      <c r="F2902" s="58">
        <v>0.13500627972596135</v>
      </c>
    </row>
    <row r="2903">
      <c r="A2903" s="61">
        <v>1.515804948E9</v>
      </c>
      <c r="B2903" s="61">
        <v>1.0</v>
      </c>
      <c r="C2903" s="61">
        <v>2026.0</v>
      </c>
      <c r="D2903" s="57" t="s">
        <v>373</v>
      </c>
      <c r="E2903" s="62" t="s">
        <v>372</v>
      </c>
      <c r="F2903" s="58">
        <v>0.13505599124508805</v>
      </c>
    </row>
    <row r="2904">
      <c r="A2904" s="61">
        <v>1.512655666E9</v>
      </c>
      <c r="B2904" s="61">
        <v>1.0</v>
      </c>
      <c r="C2904" s="61">
        <v>1585.0</v>
      </c>
      <c r="D2904" s="57" t="s">
        <v>371</v>
      </c>
      <c r="E2904" s="62" t="s">
        <v>372</v>
      </c>
      <c r="F2904" s="58">
        <v>0.13507850433062862</v>
      </c>
    </row>
    <row r="2905">
      <c r="A2905" s="61">
        <v>1.519734878E9</v>
      </c>
      <c r="B2905" s="61">
        <v>1.0</v>
      </c>
      <c r="C2905" s="61">
        <v>4629.0</v>
      </c>
      <c r="D2905" s="57" t="s">
        <v>371</v>
      </c>
      <c r="E2905" s="62" t="s">
        <v>372</v>
      </c>
      <c r="F2905" s="58">
        <v>0.13512015912446373</v>
      </c>
    </row>
    <row r="2906">
      <c r="A2906" s="61">
        <v>1.517777403E9</v>
      </c>
      <c r="B2906" s="61">
        <v>1.0</v>
      </c>
      <c r="C2906" s="61">
        <v>202.0</v>
      </c>
      <c r="D2906" s="57" t="s">
        <v>374</v>
      </c>
      <c r="E2906" s="62" t="s">
        <v>372</v>
      </c>
      <c r="F2906" s="58">
        <v>0.1352018823375457</v>
      </c>
    </row>
    <row r="2907">
      <c r="A2907" s="61">
        <v>1.51351159E9</v>
      </c>
      <c r="B2907" s="61">
        <v>0.0</v>
      </c>
      <c r="C2907" s="61">
        <v>1863.0</v>
      </c>
      <c r="D2907" s="57" t="s">
        <v>373</v>
      </c>
      <c r="E2907" s="62" t="s">
        <v>372</v>
      </c>
      <c r="F2907" s="58">
        <v>0.13520500367343458</v>
      </c>
    </row>
    <row r="2908">
      <c r="A2908" s="61">
        <v>1.514962052E9</v>
      </c>
      <c r="B2908" s="61">
        <v>0.0</v>
      </c>
      <c r="C2908" s="61">
        <v>1894.0</v>
      </c>
      <c r="D2908" s="57" t="s">
        <v>371</v>
      </c>
      <c r="E2908" s="62" t="s">
        <v>372</v>
      </c>
      <c r="F2908" s="58">
        <v>0.13522122723802954</v>
      </c>
    </row>
    <row r="2909">
      <c r="A2909" s="61">
        <v>1.514037741E9</v>
      </c>
      <c r="B2909" s="61">
        <v>0.0</v>
      </c>
      <c r="C2909" s="61">
        <v>398.0</v>
      </c>
      <c r="D2909" s="57" t="s">
        <v>375</v>
      </c>
      <c r="E2909" s="62" t="s">
        <v>372</v>
      </c>
      <c r="F2909" s="58">
        <v>0.13522574384877806</v>
      </c>
    </row>
    <row r="2910">
      <c r="A2910" s="61">
        <v>1.515177626E9</v>
      </c>
      <c r="B2910" s="61">
        <v>1.0</v>
      </c>
      <c r="C2910" s="61">
        <v>3939.0</v>
      </c>
      <c r="D2910" s="57" t="s">
        <v>375</v>
      </c>
      <c r="E2910" s="62" t="s">
        <v>372</v>
      </c>
      <c r="F2910" s="58">
        <v>0.1352628811796981</v>
      </c>
    </row>
    <row r="2911">
      <c r="A2911" s="61">
        <v>1.519453647E9</v>
      </c>
      <c r="B2911" s="61">
        <v>1.0</v>
      </c>
      <c r="C2911" s="61">
        <v>712.0</v>
      </c>
      <c r="D2911" s="57" t="s">
        <v>375</v>
      </c>
      <c r="E2911" s="62" t="s">
        <v>372</v>
      </c>
      <c r="F2911" s="58">
        <v>0.13528114049382445</v>
      </c>
    </row>
    <row r="2912">
      <c r="A2912" s="61">
        <v>1.512673595E9</v>
      </c>
      <c r="B2912" s="61">
        <v>1.0</v>
      </c>
      <c r="C2912" s="61">
        <v>1853.0</v>
      </c>
      <c r="D2912" s="57" t="s">
        <v>371</v>
      </c>
      <c r="E2912" s="62" t="s">
        <v>372</v>
      </c>
      <c r="F2912" s="58">
        <v>0.13534281453857733</v>
      </c>
    </row>
    <row r="2913">
      <c r="A2913" s="61">
        <v>1.515140336E9</v>
      </c>
      <c r="B2913" s="61">
        <v>1.0</v>
      </c>
      <c r="C2913" s="61">
        <v>4485.0</v>
      </c>
      <c r="D2913" s="57" t="s">
        <v>375</v>
      </c>
      <c r="E2913" s="62" t="s">
        <v>372</v>
      </c>
      <c r="F2913" s="58">
        <v>0.13537031698021473</v>
      </c>
    </row>
    <row r="2914">
      <c r="A2914" s="61">
        <v>1.517284687E9</v>
      </c>
      <c r="B2914" s="61">
        <v>1.0</v>
      </c>
      <c r="C2914" s="61">
        <v>1330.0</v>
      </c>
      <c r="D2914" s="57" t="s">
        <v>374</v>
      </c>
      <c r="E2914" s="62" t="s">
        <v>372</v>
      </c>
      <c r="F2914" s="58">
        <v>0.13540881794194215</v>
      </c>
    </row>
    <row r="2915">
      <c r="A2915" s="61">
        <v>1.516131028E9</v>
      </c>
      <c r="B2915" s="61">
        <v>1.0</v>
      </c>
      <c r="C2915" s="61">
        <v>2813.0</v>
      </c>
      <c r="D2915" s="57" t="s">
        <v>374</v>
      </c>
      <c r="E2915" s="62" t="s">
        <v>372</v>
      </c>
      <c r="F2915" s="58">
        <v>0.13543377030431702</v>
      </c>
    </row>
    <row r="2916">
      <c r="A2916" s="61">
        <v>1.517876126E9</v>
      </c>
      <c r="B2916" s="61">
        <v>1.0</v>
      </c>
      <c r="C2916" s="61">
        <v>344.0</v>
      </c>
      <c r="D2916" s="57" t="s">
        <v>371</v>
      </c>
      <c r="E2916" s="62" t="s">
        <v>372</v>
      </c>
      <c r="F2916" s="58">
        <v>0.13557051775086548</v>
      </c>
    </row>
    <row r="2917">
      <c r="A2917" s="61">
        <v>1.518645176E9</v>
      </c>
      <c r="B2917" s="61">
        <v>1.0</v>
      </c>
      <c r="C2917" s="61">
        <v>1658.0</v>
      </c>
      <c r="D2917" s="57" t="s">
        <v>373</v>
      </c>
      <c r="E2917" s="62" t="s">
        <v>372</v>
      </c>
      <c r="F2917" s="58">
        <v>0.13560630283728003</v>
      </c>
    </row>
    <row r="2918">
      <c r="A2918" s="61">
        <v>1.515485189E9</v>
      </c>
      <c r="B2918" s="61">
        <v>1.0</v>
      </c>
      <c r="C2918" s="61">
        <v>2611.0</v>
      </c>
      <c r="D2918" s="57" t="s">
        <v>374</v>
      </c>
      <c r="E2918" s="62" t="s">
        <v>372</v>
      </c>
      <c r="F2918" s="58">
        <v>0.13563405209833412</v>
      </c>
    </row>
    <row r="2919">
      <c r="A2919" s="61">
        <v>1.518776159E9</v>
      </c>
      <c r="B2919" s="61">
        <v>1.0</v>
      </c>
      <c r="C2919" s="61">
        <v>2514.0</v>
      </c>
      <c r="D2919" s="57" t="s">
        <v>375</v>
      </c>
      <c r="E2919" s="62" t="s">
        <v>372</v>
      </c>
      <c r="F2919" s="58">
        <v>0.13575422248121083</v>
      </c>
    </row>
    <row r="2920">
      <c r="A2920" s="61">
        <v>1.515271603E9</v>
      </c>
      <c r="B2920" s="61">
        <v>1.0</v>
      </c>
      <c r="C2920" s="61">
        <v>3951.0</v>
      </c>
      <c r="D2920" s="57" t="s">
        <v>373</v>
      </c>
      <c r="E2920" s="62" t="s">
        <v>372</v>
      </c>
      <c r="F2920" s="58">
        <v>0.13577078367984363</v>
      </c>
    </row>
    <row r="2921">
      <c r="A2921" s="61">
        <v>1.514567364E9</v>
      </c>
      <c r="B2921" s="61">
        <v>1.0</v>
      </c>
      <c r="C2921" s="61">
        <v>5294.0</v>
      </c>
      <c r="D2921" s="57" t="s">
        <v>374</v>
      </c>
      <c r="E2921" s="62" t="s">
        <v>372</v>
      </c>
      <c r="F2921" s="58">
        <v>0.1357748634589998</v>
      </c>
    </row>
    <row r="2922">
      <c r="A2922" s="61">
        <v>1.518900486E9</v>
      </c>
      <c r="B2922" s="61">
        <v>1.0</v>
      </c>
      <c r="C2922" s="61">
        <v>3797.0</v>
      </c>
      <c r="D2922" s="57" t="s">
        <v>371</v>
      </c>
      <c r="E2922" s="62" t="s">
        <v>372</v>
      </c>
      <c r="F2922" s="58">
        <v>0.1358589655181729</v>
      </c>
    </row>
    <row r="2923">
      <c r="A2923" s="61">
        <v>1.511923757E9</v>
      </c>
      <c r="B2923" s="61">
        <v>1.0</v>
      </c>
      <c r="C2923" s="61">
        <v>250.0</v>
      </c>
      <c r="D2923" s="57" t="s">
        <v>374</v>
      </c>
      <c r="E2923" s="62" t="s">
        <v>372</v>
      </c>
      <c r="F2923" s="58">
        <v>0.1358845173732277</v>
      </c>
    </row>
    <row r="2924">
      <c r="A2924" s="61">
        <v>1.515817587E9</v>
      </c>
      <c r="B2924" s="61">
        <v>1.0</v>
      </c>
      <c r="C2924" s="61">
        <v>2070.0</v>
      </c>
      <c r="D2924" s="57" t="s">
        <v>371</v>
      </c>
      <c r="E2924" s="62" t="s">
        <v>372</v>
      </c>
      <c r="F2924" s="58">
        <v>0.13592246603854052</v>
      </c>
    </row>
    <row r="2925">
      <c r="A2925" s="61">
        <v>1.512628729E9</v>
      </c>
      <c r="B2925" s="61">
        <v>1.0</v>
      </c>
      <c r="C2925" s="61">
        <v>1251.0</v>
      </c>
      <c r="D2925" s="57" t="s">
        <v>373</v>
      </c>
      <c r="E2925" s="62" t="s">
        <v>372</v>
      </c>
      <c r="F2925" s="58">
        <v>0.1359868083466751</v>
      </c>
    </row>
    <row r="2926">
      <c r="A2926" s="61">
        <v>1.517600095E9</v>
      </c>
      <c r="B2926" s="61">
        <v>1.0</v>
      </c>
      <c r="C2926" s="61">
        <v>2913.0</v>
      </c>
      <c r="D2926" s="57" t="s">
        <v>371</v>
      </c>
      <c r="E2926" s="62" t="s">
        <v>372</v>
      </c>
      <c r="F2926" s="58">
        <v>0.13611237447583058</v>
      </c>
    </row>
    <row r="2927">
      <c r="A2927" s="61">
        <v>1.512745899E9</v>
      </c>
      <c r="B2927" s="61">
        <v>1.0</v>
      </c>
      <c r="C2927" s="61">
        <v>1720.0</v>
      </c>
      <c r="D2927" s="57" t="s">
        <v>371</v>
      </c>
      <c r="E2927" s="62" t="s">
        <v>372</v>
      </c>
      <c r="F2927" s="58">
        <v>0.1361259290883421</v>
      </c>
    </row>
    <row r="2928">
      <c r="A2928" s="61">
        <v>1.51353377E9</v>
      </c>
      <c r="B2928" s="61">
        <v>0.0</v>
      </c>
      <c r="C2928" s="61">
        <v>533.0</v>
      </c>
      <c r="D2928" s="57" t="s">
        <v>375</v>
      </c>
      <c r="E2928" s="62" t="s">
        <v>372</v>
      </c>
      <c r="F2928" s="58">
        <v>0.13615604243239043</v>
      </c>
    </row>
    <row r="2929">
      <c r="A2929" s="61">
        <v>1.513723345E9</v>
      </c>
      <c r="B2929" s="61">
        <v>1.0</v>
      </c>
      <c r="C2929" s="61">
        <v>1648.0</v>
      </c>
      <c r="D2929" s="57" t="s">
        <v>375</v>
      </c>
      <c r="E2929" s="62" t="s">
        <v>372</v>
      </c>
      <c r="F2929" s="58">
        <v>0.13619860252861193</v>
      </c>
    </row>
    <row r="2930">
      <c r="A2930" s="61">
        <v>1.519534383E9</v>
      </c>
      <c r="B2930" s="61">
        <v>1.0</v>
      </c>
      <c r="C2930" s="61">
        <v>2172.0</v>
      </c>
      <c r="D2930" s="57" t="s">
        <v>371</v>
      </c>
      <c r="E2930" s="62" t="s">
        <v>372</v>
      </c>
      <c r="F2930" s="58">
        <v>0.136225839227318</v>
      </c>
    </row>
    <row r="2931">
      <c r="A2931" s="61">
        <v>1.517698374E9</v>
      </c>
      <c r="B2931" s="61">
        <v>1.0</v>
      </c>
      <c r="C2931" s="61">
        <v>2880.0</v>
      </c>
      <c r="D2931" s="57" t="s">
        <v>371</v>
      </c>
      <c r="E2931" s="62" t="s">
        <v>372</v>
      </c>
      <c r="F2931" s="58">
        <v>0.13627578845443677</v>
      </c>
    </row>
    <row r="2932">
      <c r="A2932" s="61">
        <v>1.514025957E9</v>
      </c>
      <c r="B2932" s="61">
        <v>1.0</v>
      </c>
      <c r="C2932" s="61">
        <v>3634.0</v>
      </c>
      <c r="D2932" s="57" t="s">
        <v>375</v>
      </c>
      <c r="E2932" s="62" t="s">
        <v>372</v>
      </c>
      <c r="F2932" s="58">
        <v>0.1363201816329519</v>
      </c>
    </row>
    <row r="2933">
      <c r="A2933" s="61">
        <v>1.517942812E9</v>
      </c>
      <c r="B2933" s="61">
        <v>0.0</v>
      </c>
      <c r="C2933" s="61">
        <v>1288.0</v>
      </c>
      <c r="D2933" s="57" t="s">
        <v>375</v>
      </c>
      <c r="E2933" s="62" t="s">
        <v>372</v>
      </c>
      <c r="F2933" s="58">
        <v>0.136323934707964</v>
      </c>
    </row>
    <row r="2934">
      <c r="A2934" s="61">
        <v>1.516715273E9</v>
      </c>
      <c r="B2934" s="61">
        <v>1.0</v>
      </c>
      <c r="C2934" s="61">
        <v>324.0</v>
      </c>
      <c r="D2934" s="57" t="s">
        <v>374</v>
      </c>
      <c r="E2934" s="62" t="s">
        <v>372</v>
      </c>
      <c r="F2934" s="58">
        <v>0.13644082342384845</v>
      </c>
    </row>
    <row r="2935">
      <c r="A2935" s="61">
        <v>1.518175501E9</v>
      </c>
      <c r="B2935" s="61">
        <v>0.0</v>
      </c>
      <c r="C2935" s="61">
        <v>2313.0</v>
      </c>
      <c r="D2935" s="57" t="s">
        <v>373</v>
      </c>
      <c r="E2935" s="62" t="s">
        <v>372</v>
      </c>
      <c r="F2935" s="58">
        <v>0.13651044655035505</v>
      </c>
    </row>
    <row r="2936">
      <c r="A2936" s="61">
        <v>1.513107306E9</v>
      </c>
      <c r="B2936" s="61">
        <v>1.0</v>
      </c>
      <c r="C2936" s="61">
        <v>501.0</v>
      </c>
      <c r="D2936" s="57" t="s">
        <v>371</v>
      </c>
      <c r="E2936" s="62" t="s">
        <v>372</v>
      </c>
      <c r="F2936" s="58">
        <v>0.13657916164321438</v>
      </c>
    </row>
    <row r="2937">
      <c r="A2937" s="61">
        <v>1.517512043E9</v>
      </c>
      <c r="B2937" s="61">
        <v>1.0</v>
      </c>
      <c r="C2937" s="61">
        <v>6217.0</v>
      </c>
      <c r="D2937" s="57" t="s">
        <v>375</v>
      </c>
      <c r="E2937" s="62" t="s">
        <v>372</v>
      </c>
      <c r="F2937" s="58">
        <v>0.13657988126215825</v>
      </c>
    </row>
    <row r="2938">
      <c r="A2938" s="61">
        <v>1.519416212E9</v>
      </c>
      <c r="B2938" s="61">
        <v>0.0</v>
      </c>
      <c r="C2938" s="61">
        <v>3176.0</v>
      </c>
      <c r="D2938" s="57" t="s">
        <v>375</v>
      </c>
      <c r="E2938" s="62" t="s">
        <v>372</v>
      </c>
      <c r="F2938" s="58">
        <v>0.1366694433823572</v>
      </c>
    </row>
    <row r="2939">
      <c r="A2939" s="61">
        <v>1.517869399E9</v>
      </c>
      <c r="B2939" s="61">
        <v>1.0</v>
      </c>
      <c r="C2939" s="61">
        <v>1499.0</v>
      </c>
      <c r="D2939" s="57" t="s">
        <v>371</v>
      </c>
      <c r="E2939" s="62" t="s">
        <v>372</v>
      </c>
      <c r="F2939" s="58">
        <v>0.13674329999160928</v>
      </c>
    </row>
    <row r="2940">
      <c r="A2940" s="61">
        <v>1.513738053E9</v>
      </c>
      <c r="B2940" s="61">
        <v>1.0</v>
      </c>
      <c r="C2940" s="61">
        <v>382.0</v>
      </c>
      <c r="D2940" s="57" t="s">
        <v>374</v>
      </c>
      <c r="E2940" s="62" t="s">
        <v>372</v>
      </c>
      <c r="F2940" s="58">
        <v>0.13681502233360576</v>
      </c>
    </row>
    <row r="2941">
      <c r="A2941" s="61">
        <v>1.513975943E9</v>
      </c>
      <c r="B2941" s="61">
        <v>1.0</v>
      </c>
      <c r="C2941" s="61">
        <v>307.0</v>
      </c>
      <c r="D2941" s="57" t="s">
        <v>374</v>
      </c>
      <c r="E2941" s="62" t="s">
        <v>372</v>
      </c>
      <c r="F2941" s="58">
        <v>0.13684527076812925</v>
      </c>
    </row>
    <row r="2942">
      <c r="A2942" s="61">
        <v>1.515223201E9</v>
      </c>
      <c r="B2942" s="61">
        <v>0.0</v>
      </c>
      <c r="C2942" s="61">
        <v>3971.0</v>
      </c>
      <c r="D2942" s="57" t="s">
        <v>371</v>
      </c>
      <c r="E2942" s="62" t="s">
        <v>372</v>
      </c>
      <c r="F2942" s="58">
        <v>0.13687183898019972</v>
      </c>
    </row>
    <row r="2943">
      <c r="A2943" s="61">
        <v>1.514433403E9</v>
      </c>
      <c r="B2943" s="61">
        <v>1.0</v>
      </c>
      <c r="C2943" s="61">
        <v>4483.0</v>
      </c>
      <c r="D2943" s="57" t="s">
        <v>374</v>
      </c>
      <c r="E2943" s="62" t="s">
        <v>372</v>
      </c>
      <c r="F2943" s="58">
        <v>0.13691041665337478</v>
      </c>
    </row>
    <row r="2944">
      <c r="A2944" s="61">
        <v>1.514244622E9</v>
      </c>
      <c r="B2944" s="61">
        <v>0.0</v>
      </c>
      <c r="C2944" s="61">
        <v>994.0</v>
      </c>
      <c r="D2944" s="57" t="s">
        <v>371</v>
      </c>
      <c r="E2944" s="62" t="s">
        <v>372</v>
      </c>
      <c r="F2944" s="58">
        <v>0.13692699275316877</v>
      </c>
    </row>
    <row r="2945">
      <c r="A2945" s="61">
        <v>1.513280326E9</v>
      </c>
      <c r="B2945" s="61">
        <v>1.0</v>
      </c>
      <c r="C2945" s="61">
        <v>299.0</v>
      </c>
      <c r="D2945" s="57" t="s">
        <v>371</v>
      </c>
      <c r="E2945" s="62" t="s">
        <v>372</v>
      </c>
      <c r="F2945" s="58">
        <v>0.13704652929131278</v>
      </c>
    </row>
    <row r="2946">
      <c r="A2946" s="61">
        <v>1.516540019E9</v>
      </c>
      <c r="B2946" s="61">
        <v>1.0</v>
      </c>
      <c r="C2946" s="61">
        <v>1683.0</v>
      </c>
      <c r="D2946" s="57" t="s">
        <v>371</v>
      </c>
      <c r="E2946" s="62" t="s">
        <v>372</v>
      </c>
      <c r="F2946" s="58">
        <v>0.13710754303462647</v>
      </c>
    </row>
    <row r="2947">
      <c r="A2947" s="61">
        <v>1.514200651E9</v>
      </c>
      <c r="B2947" s="61">
        <v>0.0</v>
      </c>
      <c r="C2947" s="61">
        <v>1892.0</v>
      </c>
      <c r="D2947" s="57" t="s">
        <v>374</v>
      </c>
      <c r="E2947" s="62" t="s">
        <v>372</v>
      </c>
      <c r="F2947" s="58">
        <v>0.1371497261465623</v>
      </c>
    </row>
    <row r="2948">
      <c r="A2948" s="61">
        <v>1.514559361E9</v>
      </c>
      <c r="B2948" s="61">
        <v>0.0</v>
      </c>
      <c r="C2948" s="61">
        <v>578.0</v>
      </c>
      <c r="D2948" s="57" t="s">
        <v>374</v>
      </c>
      <c r="E2948" s="62" t="s">
        <v>372</v>
      </c>
      <c r="F2948" s="58">
        <v>0.13737127815274575</v>
      </c>
    </row>
    <row r="2949">
      <c r="A2949" s="61">
        <v>1.515277472E9</v>
      </c>
      <c r="B2949" s="61">
        <v>0.0</v>
      </c>
      <c r="C2949" s="61">
        <v>1762.0</v>
      </c>
      <c r="D2949" s="57" t="s">
        <v>371</v>
      </c>
      <c r="E2949" s="62" t="s">
        <v>372</v>
      </c>
      <c r="F2949" s="58">
        <v>0.13756288773765202</v>
      </c>
    </row>
    <row r="2950">
      <c r="A2950" s="61">
        <v>1.516936257E9</v>
      </c>
      <c r="B2950" s="61">
        <v>1.0</v>
      </c>
      <c r="C2950" s="61">
        <v>773.0</v>
      </c>
      <c r="D2950" s="57" t="s">
        <v>371</v>
      </c>
      <c r="E2950" s="62" t="s">
        <v>372</v>
      </c>
      <c r="F2950" s="58">
        <v>0.13758152422521464</v>
      </c>
    </row>
    <row r="2951">
      <c r="A2951" s="61">
        <v>1.518295246E9</v>
      </c>
      <c r="B2951" s="61">
        <v>1.0</v>
      </c>
      <c r="C2951" s="61">
        <v>106.0</v>
      </c>
      <c r="D2951" s="57" t="s">
        <v>374</v>
      </c>
      <c r="E2951" s="62" t="s">
        <v>372</v>
      </c>
      <c r="F2951" s="58">
        <v>0.1376276939086507</v>
      </c>
    </row>
    <row r="2952">
      <c r="A2952" s="61">
        <v>1.519122049E9</v>
      </c>
      <c r="B2952" s="61">
        <v>1.0</v>
      </c>
      <c r="C2952" s="61">
        <v>1468.0</v>
      </c>
      <c r="D2952" s="57" t="s">
        <v>375</v>
      </c>
      <c r="E2952" s="62" t="s">
        <v>372</v>
      </c>
      <c r="F2952" s="58">
        <v>0.1376545654777206</v>
      </c>
    </row>
    <row r="2953">
      <c r="A2953" s="61">
        <v>1.511841356E9</v>
      </c>
      <c r="B2953" s="61">
        <v>1.0</v>
      </c>
      <c r="C2953" s="61">
        <v>92.0</v>
      </c>
      <c r="D2953" s="57" t="s">
        <v>371</v>
      </c>
      <c r="E2953" s="62" t="s">
        <v>372</v>
      </c>
      <c r="F2953" s="58">
        <v>0.13767880689364997</v>
      </c>
    </row>
    <row r="2954">
      <c r="A2954" s="61">
        <v>1.513769577E9</v>
      </c>
      <c r="B2954" s="61">
        <v>1.0</v>
      </c>
      <c r="C2954" s="61">
        <v>1521.0</v>
      </c>
      <c r="D2954" s="57" t="s">
        <v>375</v>
      </c>
      <c r="E2954" s="62" t="s">
        <v>372</v>
      </c>
      <c r="F2954" s="58">
        <v>0.13772760404762663</v>
      </c>
    </row>
    <row r="2955">
      <c r="A2955" s="61">
        <v>1.518615937E9</v>
      </c>
      <c r="B2955" s="61">
        <v>1.0</v>
      </c>
      <c r="C2955" s="61">
        <v>992.0</v>
      </c>
      <c r="D2955" s="57" t="s">
        <v>374</v>
      </c>
      <c r="E2955" s="62" t="s">
        <v>372</v>
      </c>
      <c r="F2955" s="58">
        <v>0.13773449173037</v>
      </c>
    </row>
    <row r="2956">
      <c r="A2956" s="61">
        <v>1.511662713E9</v>
      </c>
      <c r="B2956" s="61">
        <v>1.0</v>
      </c>
      <c r="C2956" s="61">
        <v>1006.0</v>
      </c>
      <c r="D2956" s="57" t="s">
        <v>373</v>
      </c>
      <c r="E2956" s="62" t="s">
        <v>372</v>
      </c>
      <c r="F2956" s="58">
        <v>0.13777199441744148</v>
      </c>
    </row>
    <row r="2957">
      <c r="A2957" s="61">
        <v>1.515429165E9</v>
      </c>
      <c r="B2957" s="61">
        <v>1.0</v>
      </c>
      <c r="C2957" s="61">
        <v>1907.0</v>
      </c>
      <c r="D2957" s="57" t="s">
        <v>371</v>
      </c>
      <c r="E2957" s="62" t="s">
        <v>372</v>
      </c>
      <c r="F2957" s="58">
        <v>0.13781479509340544</v>
      </c>
    </row>
    <row r="2958">
      <c r="A2958" s="61">
        <v>1.518537998E9</v>
      </c>
      <c r="B2958" s="61">
        <v>1.0</v>
      </c>
      <c r="C2958" s="61">
        <v>1339.0</v>
      </c>
      <c r="D2958" s="57" t="s">
        <v>373</v>
      </c>
      <c r="E2958" s="62" t="s">
        <v>372</v>
      </c>
      <c r="F2958" s="58">
        <v>0.13786279305962934</v>
      </c>
    </row>
    <row r="2959">
      <c r="A2959" s="61">
        <v>1.514856486E9</v>
      </c>
      <c r="B2959" s="61">
        <v>1.0</v>
      </c>
      <c r="C2959" s="61">
        <v>3420.0</v>
      </c>
      <c r="D2959" s="57" t="s">
        <v>371</v>
      </c>
      <c r="E2959" s="62" t="s">
        <v>372</v>
      </c>
      <c r="F2959" s="58">
        <v>0.13786690821776593</v>
      </c>
    </row>
    <row r="2960">
      <c r="A2960" s="61">
        <v>1.512874177E9</v>
      </c>
      <c r="B2960" s="61">
        <v>1.0</v>
      </c>
      <c r="C2960" s="61">
        <v>763.0</v>
      </c>
      <c r="D2960" s="57" t="s">
        <v>373</v>
      </c>
      <c r="E2960" s="62" t="s">
        <v>372</v>
      </c>
      <c r="F2960" s="58">
        <v>0.1378814281556846</v>
      </c>
    </row>
    <row r="2961">
      <c r="A2961" s="61">
        <v>1.512553202E9</v>
      </c>
      <c r="B2961" s="61">
        <v>0.0</v>
      </c>
      <c r="C2961" s="61">
        <v>1871.0</v>
      </c>
      <c r="D2961" s="57" t="s">
        <v>374</v>
      </c>
      <c r="E2961" s="62" t="s">
        <v>372</v>
      </c>
      <c r="F2961" s="58">
        <v>0.13788713644202366</v>
      </c>
    </row>
    <row r="2962">
      <c r="A2962" s="61">
        <v>1.512162757E9</v>
      </c>
      <c r="B2962" s="61">
        <v>1.0</v>
      </c>
      <c r="C2962" s="61">
        <v>436.0</v>
      </c>
      <c r="D2962" s="57" t="s">
        <v>375</v>
      </c>
      <c r="E2962" s="62" t="s">
        <v>372</v>
      </c>
      <c r="F2962" s="58">
        <v>0.13789397910603263</v>
      </c>
    </row>
    <row r="2963">
      <c r="A2963" s="61">
        <v>1.512502154E9</v>
      </c>
      <c r="B2963" s="61">
        <v>1.0</v>
      </c>
      <c r="C2963" s="61">
        <v>2105.0</v>
      </c>
      <c r="D2963" s="57" t="s">
        <v>371</v>
      </c>
      <c r="E2963" s="62" t="s">
        <v>372</v>
      </c>
      <c r="F2963" s="58">
        <v>0.13795703633075884</v>
      </c>
    </row>
    <row r="2964">
      <c r="A2964" s="61">
        <v>1.513386369E9</v>
      </c>
      <c r="B2964" s="61">
        <v>1.0</v>
      </c>
      <c r="C2964" s="61">
        <v>3059.0</v>
      </c>
      <c r="D2964" s="57" t="s">
        <v>374</v>
      </c>
      <c r="E2964" s="62" t="s">
        <v>372</v>
      </c>
      <c r="F2964" s="58">
        <v>0.13796306528172975</v>
      </c>
    </row>
    <row r="2965">
      <c r="A2965" s="61">
        <v>1.513965252E9</v>
      </c>
      <c r="B2965" s="61">
        <v>0.0</v>
      </c>
      <c r="C2965" s="61">
        <v>2326.0</v>
      </c>
      <c r="D2965" s="57" t="s">
        <v>371</v>
      </c>
      <c r="E2965" s="62" t="s">
        <v>372</v>
      </c>
      <c r="F2965" s="58">
        <v>0.13800550106586906</v>
      </c>
    </row>
    <row r="2966">
      <c r="A2966" s="61">
        <v>1.518755878E9</v>
      </c>
      <c r="B2966" s="61">
        <v>1.0</v>
      </c>
      <c r="C2966" s="61">
        <v>66.0</v>
      </c>
      <c r="D2966" s="57" t="s">
        <v>374</v>
      </c>
      <c r="E2966" s="62" t="s">
        <v>372</v>
      </c>
      <c r="F2966" s="58">
        <v>0.13801490293495422</v>
      </c>
    </row>
    <row r="2967">
      <c r="A2967" s="61">
        <v>1.515326223E9</v>
      </c>
      <c r="B2967" s="61">
        <v>1.0</v>
      </c>
      <c r="C2967" s="61">
        <v>3657.0</v>
      </c>
      <c r="D2967" s="57" t="s">
        <v>371</v>
      </c>
      <c r="E2967" s="62" t="s">
        <v>372</v>
      </c>
      <c r="F2967" s="58">
        <v>0.13806116076237562</v>
      </c>
    </row>
    <row r="2968">
      <c r="A2968" s="61">
        <v>1.519277983E9</v>
      </c>
      <c r="B2968" s="61">
        <v>1.0</v>
      </c>
      <c r="C2968" s="61">
        <v>3089.0</v>
      </c>
      <c r="D2968" s="57" t="s">
        <v>371</v>
      </c>
      <c r="E2968" s="62" t="s">
        <v>372</v>
      </c>
      <c r="F2968" s="58">
        <v>0.13808234744091197</v>
      </c>
    </row>
    <row r="2969">
      <c r="A2969" s="61">
        <v>1.5190034E9</v>
      </c>
      <c r="B2969" s="61">
        <v>0.0</v>
      </c>
      <c r="C2969" s="61">
        <v>987.0</v>
      </c>
      <c r="D2969" s="57" t="s">
        <v>371</v>
      </c>
      <c r="E2969" s="62" t="s">
        <v>372</v>
      </c>
      <c r="F2969" s="58">
        <v>0.13808632015256816</v>
      </c>
    </row>
    <row r="2970">
      <c r="A2970" s="61">
        <v>1.512053227E9</v>
      </c>
      <c r="B2970" s="61">
        <v>1.0</v>
      </c>
      <c r="C2970" s="61">
        <v>1677.0</v>
      </c>
      <c r="D2970" s="57" t="s">
        <v>374</v>
      </c>
      <c r="E2970" s="62" t="s">
        <v>372</v>
      </c>
      <c r="F2970" s="58">
        <v>0.1380889249245909</v>
      </c>
    </row>
    <row r="2971">
      <c r="A2971" s="61">
        <v>1.516705815E9</v>
      </c>
      <c r="B2971" s="61">
        <v>1.0</v>
      </c>
      <c r="C2971" s="61">
        <v>1454.0</v>
      </c>
      <c r="D2971" s="57" t="s">
        <v>374</v>
      </c>
      <c r="E2971" s="62" t="s">
        <v>372</v>
      </c>
      <c r="F2971" s="58">
        <v>0.1380989306239605</v>
      </c>
    </row>
    <row r="2972">
      <c r="A2972" s="61">
        <v>1.519902984E9</v>
      </c>
      <c r="B2972" s="61">
        <v>1.0</v>
      </c>
      <c r="C2972" s="61">
        <v>595.0</v>
      </c>
      <c r="D2972" s="57" t="s">
        <v>371</v>
      </c>
      <c r="E2972" s="62" t="s">
        <v>372</v>
      </c>
      <c r="F2972" s="58">
        <v>0.13814679152878628</v>
      </c>
    </row>
    <row r="2973">
      <c r="A2973" s="61">
        <v>1.515450934E9</v>
      </c>
      <c r="B2973" s="61">
        <v>1.0</v>
      </c>
      <c r="C2973" s="61">
        <v>2612.0</v>
      </c>
      <c r="D2973" s="57" t="s">
        <v>375</v>
      </c>
      <c r="E2973" s="62" t="s">
        <v>372</v>
      </c>
      <c r="F2973" s="58">
        <v>0.13815762499018858</v>
      </c>
    </row>
    <row r="2974">
      <c r="A2974" s="61">
        <v>1.519231727E9</v>
      </c>
      <c r="B2974" s="61">
        <v>1.0</v>
      </c>
      <c r="C2974" s="61">
        <v>5086.0</v>
      </c>
      <c r="D2974" s="57" t="s">
        <v>373</v>
      </c>
      <c r="E2974" s="62" t="s">
        <v>372</v>
      </c>
      <c r="F2974" s="58">
        <v>0.13835452504423207</v>
      </c>
    </row>
    <row r="2975">
      <c r="A2975" s="61">
        <v>1.51286198E9</v>
      </c>
      <c r="B2975" s="61">
        <v>0.0</v>
      </c>
      <c r="C2975" s="61">
        <v>1960.0</v>
      </c>
      <c r="D2975" s="57" t="s">
        <v>374</v>
      </c>
      <c r="E2975" s="62" t="s">
        <v>372</v>
      </c>
      <c r="F2975" s="58">
        <v>0.13836645023434402</v>
      </c>
    </row>
    <row r="2976">
      <c r="A2976" s="61">
        <v>1.517992449E9</v>
      </c>
      <c r="B2976" s="61">
        <v>1.0</v>
      </c>
      <c r="C2976" s="61">
        <v>2373.0</v>
      </c>
      <c r="D2976" s="57" t="s">
        <v>375</v>
      </c>
      <c r="E2976" s="62" t="s">
        <v>372</v>
      </c>
      <c r="F2976" s="58">
        <v>0.13837126939616118</v>
      </c>
    </row>
    <row r="2977">
      <c r="A2977" s="61">
        <v>1.519156953E9</v>
      </c>
      <c r="B2977" s="61">
        <v>1.0</v>
      </c>
      <c r="C2977" s="61">
        <v>2082.0</v>
      </c>
      <c r="D2977" s="57" t="s">
        <v>371</v>
      </c>
      <c r="E2977" s="62" t="s">
        <v>372</v>
      </c>
      <c r="F2977" s="58">
        <v>0.13843711586512475</v>
      </c>
    </row>
    <row r="2978">
      <c r="A2978" s="61">
        <v>1.517179869E9</v>
      </c>
      <c r="B2978" s="61">
        <v>1.0</v>
      </c>
      <c r="C2978" s="61">
        <v>146.0</v>
      </c>
      <c r="D2978" s="57" t="s">
        <v>374</v>
      </c>
      <c r="E2978" s="62" t="s">
        <v>372</v>
      </c>
      <c r="F2978" s="58">
        <v>0.1385217018006546</v>
      </c>
    </row>
    <row r="2979">
      <c r="A2979" s="61">
        <v>1.512093393E9</v>
      </c>
      <c r="B2979" s="61">
        <v>1.0</v>
      </c>
      <c r="C2979" s="61">
        <v>1156.0</v>
      </c>
      <c r="D2979" s="57" t="s">
        <v>375</v>
      </c>
      <c r="E2979" s="62" t="s">
        <v>372</v>
      </c>
      <c r="F2979" s="58">
        <v>0.1386016143544997</v>
      </c>
    </row>
    <row r="2980">
      <c r="A2980" s="61">
        <v>1.512832744E9</v>
      </c>
      <c r="B2980" s="61">
        <v>1.0</v>
      </c>
      <c r="C2980" s="61">
        <v>3577.0</v>
      </c>
      <c r="D2980" s="57" t="s">
        <v>373</v>
      </c>
      <c r="E2980" s="62" t="s">
        <v>372</v>
      </c>
      <c r="F2980" s="58">
        <v>0.1386806971524136</v>
      </c>
    </row>
    <row r="2981">
      <c r="A2981" s="61">
        <v>1.515537962E9</v>
      </c>
      <c r="B2981" s="61">
        <v>0.0</v>
      </c>
      <c r="C2981" s="61">
        <v>3006.0</v>
      </c>
      <c r="D2981" s="57" t="s">
        <v>375</v>
      </c>
      <c r="E2981" s="62" t="s">
        <v>372</v>
      </c>
      <c r="F2981" s="58">
        <v>0.1387164859339668</v>
      </c>
    </row>
    <row r="2982">
      <c r="A2982" s="61">
        <v>1.51237936E9</v>
      </c>
      <c r="B2982" s="61">
        <v>0.0</v>
      </c>
      <c r="C2982" s="61">
        <v>2308.0</v>
      </c>
      <c r="D2982" s="57" t="s">
        <v>371</v>
      </c>
      <c r="E2982" s="62" t="s">
        <v>372</v>
      </c>
      <c r="F2982" s="58">
        <v>0.13875635989657287</v>
      </c>
    </row>
    <row r="2983">
      <c r="A2983" s="61">
        <v>1.513958387E9</v>
      </c>
      <c r="B2983" s="61">
        <v>1.0</v>
      </c>
      <c r="C2983" s="61">
        <v>373.0</v>
      </c>
      <c r="D2983" s="57" t="s">
        <v>371</v>
      </c>
      <c r="E2983" s="62" t="s">
        <v>372</v>
      </c>
      <c r="F2983" s="58">
        <v>0.13880211670037745</v>
      </c>
    </row>
    <row r="2984">
      <c r="A2984" s="61">
        <v>1.518035303E9</v>
      </c>
      <c r="B2984" s="61">
        <v>1.0</v>
      </c>
      <c r="C2984" s="61">
        <v>289.0</v>
      </c>
      <c r="D2984" s="57" t="s">
        <v>371</v>
      </c>
      <c r="E2984" s="62" t="s">
        <v>372</v>
      </c>
      <c r="F2984" s="58">
        <v>0.13880235357059212</v>
      </c>
    </row>
    <row r="2985">
      <c r="A2985" s="61">
        <v>1.511993348E9</v>
      </c>
      <c r="B2985" s="61">
        <v>1.0</v>
      </c>
      <c r="C2985" s="61">
        <v>3597.0</v>
      </c>
      <c r="D2985" s="57" t="s">
        <v>375</v>
      </c>
      <c r="E2985" s="62" t="s">
        <v>372</v>
      </c>
      <c r="F2985" s="58">
        <v>0.13886938611213506</v>
      </c>
    </row>
    <row r="2986">
      <c r="A2986" s="61">
        <v>1.512520574E9</v>
      </c>
      <c r="B2986" s="61">
        <v>1.0</v>
      </c>
      <c r="C2986" s="61">
        <v>1139.0</v>
      </c>
      <c r="D2986" s="57" t="s">
        <v>371</v>
      </c>
      <c r="E2986" s="62" t="s">
        <v>372</v>
      </c>
      <c r="F2986" s="58">
        <v>0.13889036701629676</v>
      </c>
    </row>
    <row r="2987">
      <c r="A2987" s="61">
        <v>1.515216299E9</v>
      </c>
      <c r="B2987" s="61">
        <v>1.0</v>
      </c>
      <c r="C2987" s="61">
        <v>874.0</v>
      </c>
      <c r="D2987" s="57" t="s">
        <v>374</v>
      </c>
      <c r="E2987" s="62" t="s">
        <v>372</v>
      </c>
      <c r="F2987" s="58">
        <v>0.13892820349076662</v>
      </c>
    </row>
    <row r="2988">
      <c r="A2988" s="61">
        <v>1.519584364E9</v>
      </c>
      <c r="B2988" s="61">
        <v>1.0</v>
      </c>
      <c r="C2988" s="61">
        <v>1593.0</v>
      </c>
      <c r="D2988" s="57" t="s">
        <v>373</v>
      </c>
      <c r="E2988" s="62" t="s">
        <v>372</v>
      </c>
      <c r="F2988" s="58">
        <v>0.13894335129453084</v>
      </c>
    </row>
    <row r="2989">
      <c r="A2989" s="61">
        <v>1.514358948E9</v>
      </c>
      <c r="B2989" s="61">
        <v>1.0</v>
      </c>
      <c r="C2989" s="61">
        <v>2506.0</v>
      </c>
      <c r="D2989" s="57" t="s">
        <v>371</v>
      </c>
      <c r="E2989" s="62" t="s">
        <v>372</v>
      </c>
      <c r="F2989" s="58">
        <v>0.13903511765178256</v>
      </c>
    </row>
    <row r="2990">
      <c r="A2990" s="61">
        <v>1.512512904E9</v>
      </c>
      <c r="B2990" s="61">
        <v>1.0</v>
      </c>
      <c r="C2990" s="61">
        <v>1429.0</v>
      </c>
      <c r="D2990" s="57" t="s">
        <v>375</v>
      </c>
      <c r="E2990" s="62" t="s">
        <v>372</v>
      </c>
      <c r="F2990" s="58">
        <v>0.13906599945474818</v>
      </c>
    </row>
    <row r="2991">
      <c r="A2991" s="61">
        <v>1.513009369E9</v>
      </c>
      <c r="B2991" s="61">
        <v>1.0</v>
      </c>
      <c r="C2991" s="61">
        <v>246.0</v>
      </c>
      <c r="D2991" s="57" t="s">
        <v>374</v>
      </c>
      <c r="E2991" s="62" t="s">
        <v>372</v>
      </c>
      <c r="F2991" s="58">
        <v>0.13906947905252265</v>
      </c>
    </row>
    <row r="2992">
      <c r="A2992" s="61">
        <v>1.51833144E9</v>
      </c>
      <c r="B2992" s="61">
        <v>0.0</v>
      </c>
      <c r="C2992" s="61">
        <v>4034.0</v>
      </c>
      <c r="D2992" s="57" t="s">
        <v>373</v>
      </c>
      <c r="E2992" s="62" t="s">
        <v>372</v>
      </c>
      <c r="F2992" s="58">
        <v>0.13921218705876237</v>
      </c>
    </row>
    <row r="2993">
      <c r="A2993" s="61">
        <v>1.51600626E9</v>
      </c>
      <c r="B2993" s="61">
        <v>0.0</v>
      </c>
      <c r="C2993" s="61">
        <v>929.0</v>
      </c>
      <c r="D2993" s="57" t="s">
        <v>371</v>
      </c>
      <c r="E2993" s="62" t="s">
        <v>372</v>
      </c>
      <c r="F2993" s="58">
        <v>0.13922125250988804</v>
      </c>
    </row>
    <row r="2994">
      <c r="A2994" s="61">
        <v>1.511502028E9</v>
      </c>
      <c r="B2994" s="61">
        <v>1.0</v>
      </c>
      <c r="C2994" s="61">
        <v>1350.0</v>
      </c>
      <c r="D2994" s="57" t="s">
        <v>374</v>
      </c>
      <c r="E2994" s="62" t="s">
        <v>372</v>
      </c>
      <c r="F2994" s="58">
        <v>0.1392738215130307</v>
      </c>
    </row>
    <row r="2995">
      <c r="A2995" s="61">
        <v>1.51802309E9</v>
      </c>
      <c r="B2995" s="61">
        <v>0.0</v>
      </c>
      <c r="C2995" s="61">
        <v>643.0</v>
      </c>
      <c r="D2995" s="57" t="s">
        <v>374</v>
      </c>
      <c r="E2995" s="62" t="s">
        <v>372</v>
      </c>
      <c r="F2995" s="58">
        <v>0.13930664271094528</v>
      </c>
    </row>
    <row r="2996">
      <c r="A2996" s="61">
        <v>1.512136404E9</v>
      </c>
      <c r="B2996" s="61">
        <v>1.0</v>
      </c>
      <c r="C2996" s="61">
        <v>1308.0</v>
      </c>
      <c r="D2996" s="57" t="s">
        <v>375</v>
      </c>
      <c r="E2996" s="62" t="s">
        <v>372</v>
      </c>
      <c r="F2996" s="58">
        <v>0.13937221650308396</v>
      </c>
    </row>
    <row r="2997">
      <c r="A2997" s="61">
        <v>1.514830638E9</v>
      </c>
      <c r="B2997" s="61">
        <v>1.0</v>
      </c>
      <c r="C2997" s="61">
        <v>8.0</v>
      </c>
      <c r="D2997" s="57" t="s">
        <v>371</v>
      </c>
      <c r="E2997" s="62" t="s">
        <v>372</v>
      </c>
      <c r="F2997" s="58">
        <v>0.13947171778478162</v>
      </c>
    </row>
    <row r="2998">
      <c r="A2998" s="61">
        <v>1.511928781E9</v>
      </c>
      <c r="B2998" s="61">
        <v>0.0</v>
      </c>
      <c r="C2998" s="61">
        <v>3162.0</v>
      </c>
      <c r="D2998" s="57" t="s">
        <v>374</v>
      </c>
      <c r="E2998" s="62" t="s">
        <v>372</v>
      </c>
      <c r="F2998" s="58">
        <v>0.1395092639729799</v>
      </c>
    </row>
    <row r="2999">
      <c r="A2999" s="61">
        <v>1.513150004E9</v>
      </c>
      <c r="B2999" s="61">
        <v>1.0</v>
      </c>
      <c r="C2999" s="61">
        <v>4122.0</v>
      </c>
      <c r="D2999" s="57" t="s">
        <v>374</v>
      </c>
      <c r="E2999" s="62" t="s">
        <v>372</v>
      </c>
      <c r="F2999" s="58">
        <v>0.1395848431978982</v>
      </c>
    </row>
    <row r="3000">
      <c r="A3000" s="61">
        <v>1.519963894E9</v>
      </c>
      <c r="B3000" s="61">
        <v>1.0</v>
      </c>
      <c r="C3000" s="61">
        <v>2946.0</v>
      </c>
      <c r="D3000" s="57" t="s">
        <v>371</v>
      </c>
      <c r="E3000" s="62" t="s">
        <v>372</v>
      </c>
      <c r="F3000" s="58">
        <v>0.13958485724689296</v>
      </c>
    </row>
    <row r="3001">
      <c r="A3001" s="61">
        <v>1.516548608E9</v>
      </c>
      <c r="B3001" s="61">
        <v>1.0</v>
      </c>
      <c r="C3001" s="61">
        <v>1004.0</v>
      </c>
      <c r="D3001" s="57" t="s">
        <v>374</v>
      </c>
      <c r="E3001" s="62" t="s">
        <v>372</v>
      </c>
      <c r="F3001" s="58">
        <v>0.1396301878019015</v>
      </c>
    </row>
    <row r="3002">
      <c r="A3002" s="61">
        <v>1.513300154E9</v>
      </c>
      <c r="B3002" s="61">
        <v>1.0</v>
      </c>
      <c r="C3002" s="61">
        <v>874.0</v>
      </c>
      <c r="D3002" s="57" t="s">
        <v>375</v>
      </c>
      <c r="E3002" s="62" t="s">
        <v>372</v>
      </c>
      <c r="F3002" s="58">
        <v>0.13964273875224953</v>
      </c>
    </row>
    <row r="3003">
      <c r="A3003" s="61">
        <v>1.511766205E9</v>
      </c>
      <c r="B3003" s="61">
        <v>1.0</v>
      </c>
      <c r="C3003" s="61">
        <v>89.0</v>
      </c>
      <c r="D3003" s="57" t="s">
        <v>374</v>
      </c>
      <c r="E3003" s="62" t="s">
        <v>372</v>
      </c>
      <c r="F3003" s="58">
        <v>0.1396467639016955</v>
      </c>
    </row>
    <row r="3004">
      <c r="A3004" s="61">
        <v>1.518656871E9</v>
      </c>
      <c r="B3004" s="61">
        <v>0.0</v>
      </c>
      <c r="C3004" s="61">
        <v>109.0</v>
      </c>
      <c r="D3004" s="57" t="s">
        <v>374</v>
      </c>
      <c r="E3004" s="62" t="s">
        <v>372</v>
      </c>
      <c r="F3004" s="58">
        <v>0.13964964152530457</v>
      </c>
    </row>
    <row r="3005">
      <c r="A3005" s="61">
        <v>1.51482509E9</v>
      </c>
      <c r="B3005" s="61">
        <v>0.0</v>
      </c>
      <c r="C3005" s="61">
        <v>346.0</v>
      </c>
      <c r="D3005" s="57" t="s">
        <v>373</v>
      </c>
      <c r="E3005" s="62" t="s">
        <v>372</v>
      </c>
      <c r="F3005" s="58">
        <v>0.13965305058854038</v>
      </c>
    </row>
    <row r="3006">
      <c r="A3006" s="61">
        <v>1.518866336E9</v>
      </c>
      <c r="B3006" s="61">
        <v>1.0</v>
      </c>
      <c r="C3006" s="61">
        <v>1159.0</v>
      </c>
      <c r="D3006" s="57" t="s">
        <v>371</v>
      </c>
      <c r="E3006" s="62" t="s">
        <v>372</v>
      </c>
      <c r="F3006" s="58">
        <v>0.1396609831652147</v>
      </c>
    </row>
    <row r="3007">
      <c r="A3007" s="61">
        <v>1.519229476E9</v>
      </c>
      <c r="B3007" s="61">
        <v>1.0</v>
      </c>
      <c r="C3007" s="61">
        <v>3647.0</v>
      </c>
      <c r="D3007" s="57" t="s">
        <v>375</v>
      </c>
      <c r="E3007" s="62" t="s">
        <v>372</v>
      </c>
      <c r="F3007" s="58">
        <v>0.13971000816400714</v>
      </c>
    </row>
    <row r="3008">
      <c r="A3008" s="61">
        <v>1.517376666E9</v>
      </c>
      <c r="B3008" s="61">
        <v>1.0</v>
      </c>
      <c r="C3008" s="61">
        <v>4661.0</v>
      </c>
      <c r="D3008" s="57" t="s">
        <v>371</v>
      </c>
      <c r="E3008" s="62" t="s">
        <v>372</v>
      </c>
      <c r="F3008" s="58">
        <v>0.139744887543381</v>
      </c>
    </row>
    <row r="3009">
      <c r="A3009" s="61">
        <v>1.517629652E9</v>
      </c>
      <c r="B3009" s="61">
        <v>0.0</v>
      </c>
      <c r="C3009" s="61">
        <v>598.0</v>
      </c>
      <c r="D3009" s="57" t="s">
        <v>371</v>
      </c>
      <c r="E3009" s="62" t="s">
        <v>372</v>
      </c>
      <c r="F3009" s="58">
        <v>0.13977289580814123</v>
      </c>
    </row>
    <row r="3010">
      <c r="A3010" s="61">
        <v>1.518964339E9</v>
      </c>
      <c r="B3010" s="61">
        <v>1.0</v>
      </c>
      <c r="C3010" s="61">
        <v>3135.0</v>
      </c>
      <c r="D3010" s="57" t="s">
        <v>374</v>
      </c>
      <c r="E3010" s="62" t="s">
        <v>372</v>
      </c>
      <c r="F3010" s="58">
        <v>0.13978967517756413</v>
      </c>
    </row>
    <row r="3011">
      <c r="A3011" s="61">
        <v>1.516220429E9</v>
      </c>
      <c r="B3011" s="61">
        <v>1.0</v>
      </c>
      <c r="C3011" s="61">
        <v>486.0</v>
      </c>
      <c r="D3011" s="57" t="s">
        <v>374</v>
      </c>
      <c r="E3011" s="62" t="s">
        <v>372</v>
      </c>
      <c r="F3011" s="58">
        <v>0.1397965628603075</v>
      </c>
    </row>
    <row r="3012">
      <c r="A3012" s="61">
        <v>1.511438411E9</v>
      </c>
      <c r="B3012" s="61">
        <v>0.0</v>
      </c>
      <c r="C3012" s="61">
        <v>70.0</v>
      </c>
      <c r="D3012" s="57" t="s">
        <v>371</v>
      </c>
      <c r="E3012" s="62" t="s">
        <v>372</v>
      </c>
      <c r="F3012" s="58">
        <v>0.1399069795673913</v>
      </c>
    </row>
    <row r="3013">
      <c r="A3013" s="61">
        <v>1.512050983E9</v>
      </c>
      <c r="B3013" s="61">
        <v>1.0</v>
      </c>
      <c r="C3013" s="61">
        <v>461.0</v>
      </c>
      <c r="D3013" s="57" t="s">
        <v>371</v>
      </c>
      <c r="E3013" s="62" t="s">
        <v>372</v>
      </c>
      <c r="F3013" s="58">
        <v>0.13990805847514853</v>
      </c>
    </row>
    <row r="3014">
      <c r="A3014" s="61">
        <v>1.514884989E9</v>
      </c>
      <c r="B3014" s="61">
        <v>1.0</v>
      </c>
      <c r="C3014" s="61">
        <v>961.0</v>
      </c>
      <c r="D3014" s="57" t="s">
        <v>371</v>
      </c>
      <c r="E3014" s="62" t="s">
        <v>372</v>
      </c>
      <c r="F3014" s="58">
        <v>0.1400383447200676</v>
      </c>
    </row>
    <row r="3015">
      <c r="A3015" s="61">
        <v>1.517188699E9</v>
      </c>
      <c r="B3015" s="61">
        <v>1.0</v>
      </c>
      <c r="C3015" s="61">
        <v>5054.0</v>
      </c>
      <c r="D3015" s="57" t="s">
        <v>375</v>
      </c>
      <c r="E3015" s="62" t="s">
        <v>372</v>
      </c>
      <c r="F3015" s="58">
        <v>0.14013483666999405</v>
      </c>
    </row>
    <row r="3016">
      <c r="A3016" s="61">
        <v>1.516863865E9</v>
      </c>
      <c r="B3016" s="61">
        <v>1.0</v>
      </c>
      <c r="C3016" s="61">
        <v>1377.0</v>
      </c>
      <c r="D3016" s="57" t="s">
        <v>374</v>
      </c>
      <c r="E3016" s="62" t="s">
        <v>372</v>
      </c>
      <c r="F3016" s="58">
        <v>0.1401674902558142</v>
      </c>
    </row>
    <row r="3017">
      <c r="A3017" s="61">
        <v>1.512245089E9</v>
      </c>
      <c r="B3017" s="61">
        <v>1.0</v>
      </c>
      <c r="C3017" s="61">
        <v>2584.0</v>
      </c>
      <c r="D3017" s="57" t="s">
        <v>375</v>
      </c>
      <c r="E3017" s="62" t="s">
        <v>372</v>
      </c>
      <c r="F3017" s="58">
        <v>0.14022845612303214</v>
      </c>
    </row>
    <row r="3018">
      <c r="A3018" s="61">
        <v>1.514216732E9</v>
      </c>
      <c r="B3018" s="61">
        <v>0.0</v>
      </c>
      <c r="C3018" s="61">
        <v>4445.0</v>
      </c>
      <c r="D3018" s="57" t="s">
        <v>371</v>
      </c>
      <c r="E3018" s="62" t="s">
        <v>372</v>
      </c>
      <c r="F3018" s="58">
        <v>0.14026679323085378</v>
      </c>
    </row>
    <row r="3019">
      <c r="A3019" s="61">
        <v>1.51173874E9</v>
      </c>
      <c r="B3019" s="61">
        <v>0.0</v>
      </c>
      <c r="C3019" s="61">
        <v>2091.0</v>
      </c>
      <c r="D3019" s="57" t="s">
        <v>374</v>
      </c>
      <c r="E3019" s="62" t="s">
        <v>372</v>
      </c>
      <c r="F3019" s="58">
        <v>0.1402707020122248</v>
      </c>
    </row>
    <row r="3020">
      <c r="A3020" s="61">
        <v>1.518982268E9</v>
      </c>
      <c r="B3020" s="61">
        <v>1.0</v>
      </c>
      <c r="C3020" s="61">
        <v>826.0</v>
      </c>
      <c r="D3020" s="57" t="s">
        <v>373</v>
      </c>
      <c r="E3020" s="62" t="s">
        <v>372</v>
      </c>
      <c r="F3020" s="58">
        <v>0.1403388549598822</v>
      </c>
    </row>
    <row r="3021">
      <c r="A3021" s="61">
        <v>1.513976446E9</v>
      </c>
      <c r="B3021" s="61">
        <v>1.0</v>
      </c>
      <c r="C3021" s="61">
        <v>2857.0</v>
      </c>
      <c r="D3021" s="57" t="s">
        <v>371</v>
      </c>
      <c r="E3021" s="62" t="s">
        <v>372</v>
      </c>
      <c r="F3021" s="58">
        <v>0.14035242399726444</v>
      </c>
    </row>
    <row r="3022">
      <c r="A3022" s="61">
        <v>1.514049731E9</v>
      </c>
      <c r="B3022" s="61">
        <v>0.0</v>
      </c>
      <c r="C3022" s="61">
        <v>3600.0</v>
      </c>
      <c r="D3022" s="57" t="s">
        <v>371</v>
      </c>
      <c r="E3022" s="62" t="s">
        <v>372</v>
      </c>
      <c r="F3022" s="58">
        <v>0.14036636365558297</v>
      </c>
    </row>
    <row r="3023">
      <c r="A3023" s="61">
        <v>1.512315714E9</v>
      </c>
      <c r="B3023" s="61">
        <v>1.0</v>
      </c>
      <c r="C3023" s="61">
        <v>628.0</v>
      </c>
      <c r="D3023" s="57" t="s">
        <v>374</v>
      </c>
      <c r="E3023" s="62" t="s">
        <v>372</v>
      </c>
      <c r="F3023" s="58">
        <v>0.1403930669581286</v>
      </c>
    </row>
    <row r="3024">
      <c r="A3024" s="61">
        <v>1.513024778E9</v>
      </c>
      <c r="B3024" s="61">
        <v>1.0</v>
      </c>
      <c r="C3024" s="61">
        <v>2670.0</v>
      </c>
      <c r="D3024" s="57" t="s">
        <v>371</v>
      </c>
      <c r="E3024" s="62" t="s">
        <v>372</v>
      </c>
      <c r="F3024" s="58">
        <v>0.14039567530161468</v>
      </c>
    </row>
    <row r="3025">
      <c r="A3025" s="61">
        <v>1.513549388E9</v>
      </c>
      <c r="B3025" s="61">
        <v>1.0</v>
      </c>
      <c r="C3025" s="61">
        <v>1376.0</v>
      </c>
      <c r="D3025" s="57" t="s">
        <v>375</v>
      </c>
      <c r="E3025" s="62" t="s">
        <v>372</v>
      </c>
      <c r="F3025" s="58">
        <v>0.14057921671739515</v>
      </c>
    </row>
    <row r="3026">
      <c r="A3026" s="61">
        <v>1.516869007E9</v>
      </c>
      <c r="B3026" s="61">
        <v>1.0</v>
      </c>
      <c r="C3026" s="61">
        <v>338.0</v>
      </c>
      <c r="D3026" s="57" t="s">
        <v>375</v>
      </c>
      <c r="E3026" s="62" t="s">
        <v>372</v>
      </c>
      <c r="F3026" s="58">
        <v>0.14060316941669948</v>
      </c>
    </row>
    <row r="3027">
      <c r="A3027" s="61">
        <v>1.515507448E9</v>
      </c>
      <c r="B3027" s="61">
        <v>1.0</v>
      </c>
      <c r="C3027" s="61">
        <v>1943.0</v>
      </c>
      <c r="D3027" s="57" t="s">
        <v>371</v>
      </c>
      <c r="E3027" s="62" t="s">
        <v>372</v>
      </c>
      <c r="F3027" s="58">
        <v>0.1407024447957259</v>
      </c>
    </row>
    <row r="3028">
      <c r="A3028" s="61">
        <v>1.519570315E9</v>
      </c>
      <c r="B3028" s="61">
        <v>1.0</v>
      </c>
      <c r="C3028" s="61">
        <v>1177.0</v>
      </c>
      <c r="D3028" s="57" t="s">
        <v>374</v>
      </c>
      <c r="E3028" s="62" t="s">
        <v>372</v>
      </c>
      <c r="F3028" s="58">
        <v>0.1408099358913938</v>
      </c>
    </row>
    <row r="3029">
      <c r="A3029" s="61">
        <v>1.512483886E9</v>
      </c>
      <c r="B3029" s="61">
        <v>1.0</v>
      </c>
      <c r="C3029" s="61">
        <v>1558.0</v>
      </c>
      <c r="D3029" s="57" t="s">
        <v>375</v>
      </c>
      <c r="E3029" s="62" t="s">
        <v>372</v>
      </c>
      <c r="F3029" s="58">
        <v>0.14081195184842976</v>
      </c>
    </row>
    <row r="3030">
      <c r="A3030" s="61">
        <v>1.518558019E9</v>
      </c>
      <c r="B3030" s="61">
        <v>1.0</v>
      </c>
      <c r="C3030" s="61">
        <v>586.0</v>
      </c>
      <c r="D3030" s="57" t="s">
        <v>373</v>
      </c>
      <c r="E3030" s="62" t="s">
        <v>372</v>
      </c>
      <c r="F3030" s="58">
        <v>0.14089197379022034</v>
      </c>
    </row>
    <row r="3031">
      <c r="A3031" s="61">
        <v>1.511941419E9</v>
      </c>
      <c r="B3031" s="61">
        <v>1.0</v>
      </c>
      <c r="C3031" s="61">
        <v>1137.0</v>
      </c>
      <c r="D3031" s="57" t="s">
        <v>374</v>
      </c>
      <c r="E3031" s="62" t="s">
        <v>372</v>
      </c>
      <c r="F3031" s="58">
        <v>0.14094831079522196</v>
      </c>
    </row>
    <row r="3032">
      <c r="A3032" s="61">
        <v>1.512640475E9</v>
      </c>
      <c r="B3032" s="61">
        <v>1.0</v>
      </c>
      <c r="C3032" s="61">
        <v>3558.0</v>
      </c>
      <c r="D3032" s="57" t="s">
        <v>371</v>
      </c>
      <c r="E3032" s="62" t="s">
        <v>372</v>
      </c>
      <c r="F3032" s="58">
        <v>0.14104385471636227</v>
      </c>
    </row>
    <row r="3033">
      <c r="A3033" s="61">
        <v>1.515457744E9</v>
      </c>
      <c r="B3033" s="61">
        <v>1.0</v>
      </c>
      <c r="C3033" s="61">
        <v>2064.0</v>
      </c>
      <c r="D3033" s="57" t="s">
        <v>374</v>
      </c>
      <c r="E3033" s="62" t="s">
        <v>372</v>
      </c>
      <c r="F3033" s="58">
        <v>0.14113669415736285</v>
      </c>
    </row>
    <row r="3034">
      <c r="A3034" s="61">
        <v>1.511249015E9</v>
      </c>
      <c r="B3034" s="61">
        <v>1.0</v>
      </c>
      <c r="C3034" s="61">
        <v>279.0</v>
      </c>
      <c r="D3034" s="57" t="s">
        <v>371</v>
      </c>
      <c r="E3034" s="62" t="s">
        <v>372</v>
      </c>
      <c r="F3034" s="58">
        <v>0.14117887726929867</v>
      </c>
    </row>
    <row r="3035">
      <c r="A3035" s="61">
        <v>1.51225834E9</v>
      </c>
      <c r="B3035" s="61">
        <v>0.0</v>
      </c>
      <c r="C3035" s="61">
        <v>1090.0</v>
      </c>
      <c r="D3035" s="57" t="s">
        <v>374</v>
      </c>
      <c r="E3035" s="62" t="s">
        <v>372</v>
      </c>
      <c r="F3035" s="58">
        <v>0.14119227485895824</v>
      </c>
    </row>
    <row r="3036">
      <c r="A3036" s="61">
        <v>1.51756591E9</v>
      </c>
      <c r="B3036" s="61">
        <v>0.0</v>
      </c>
      <c r="C3036" s="61">
        <v>529.0</v>
      </c>
      <c r="D3036" s="57" t="s">
        <v>371</v>
      </c>
      <c r="E3036" s="62" t="s">
        <v>372</v>
      </c>
      <c r="F3036" s="58">
        <v>0.1412524391199883</v>
      </c>
    </row>
    <row r="3037">
      <c r="A3037" s="61">
        <v>1.511919401E9</v>
      </c>
      <c r="B3037" s="61">
        <v>0.0</v>
      </c>
      <c r="C3037" s="61">
        <v>2838.0</v>
      </c>
      <c r="D3037" s="57" t="s">
        <v>371</v>
      </c>
      <c r="E3037" s="62" t="s">
        <v>372</v>
      </c>
      <c r="F3037" s="58">
        <v>0.14125956899740388</v>
      </c>
    </row>
    <row r="3038">
      <c r="A3038" s="61">
        <v>1.519468302E9</v>
      </c>
      <c r="B3038" s="61">
        <v>0.0</v>
      </c>
      <c r="C3038" s="61">
        <v>991.0</v>
      </c>
      <c r="D3038" s="57" t="s">
        <v>374</v>
      </c>
      <c r="E3038" s="62" t="s">
        <v>372</v>
      </c>
      <c r="F3038" s="58">
        <v>0.14126384371191658</v>
      </c>
    </row>
    <row r="3039">
      <c r="A3039" s="61">
        <v>1.518455427E9</v>
      </c>
      <c r="B3039" s="61">
        <v>1.0</v>
      </c>
      <c r="C3039" s="61">
        <v>2913.0</v>
      </c>
      <c r="D3039" s="57" t="s">
        <v>371</v>
      </c>
      <c r="E3039" s="62" t="s">
        <v>372</v>
      </c>
      <c r="F3039" s="58">
        <v>0.14130778203615224</v>
      </c>
    </row>
    <row r="3040">
      <c r="A3040" s="61">
        <v>1.51151067E9</v>
      </c>
      <c r="B3040" s="61">
        <v>0.0</v>
      </c>
      <c r="C3040" s="61">
        <v>1913.0</v>
      </c>
      <c r="D3040" s="57" t="s">
        <v>371</v>
      </c>
      <c r="E3040" s="62" t="s">
        <v>372</v>
      </c>
      <c r="F3040" s="58">
        <v>0.14132336554174096</v>
      </c>
    </row>
    <row r="3041">
      <c r="A3041" s="61">
        <v>1.518070834E9</v>
      </c>
      <c r="B3041" s="61">
        <v>1.0</v>
      </c>
      <c r="C3041" s="61">
        <v>801.0</v>
      </c>
      <c r="D3041" s="57" t="s">
        <v>374</v>
      </c>
      <c r="E3041" s="62" t="s">
        <v>372</v>
      </c>
      <c r="F3041" s="58">
        <v>0.14136341413664577</v>
      </c>
    </row>
    <row r="3042">
      <c r="A3042" s="61">
        <v>1.515763141E9</v>
      </c>
      <c r="B3042" s="61">
        <v>0.0</v>
      </c>
      <c r="C3042" s="61">
        <v>856.0</v>
      </c>
      <c r="D3042" s="57" t="s">
        <v>375</v>
      </c>
      <c r="E3042" s="62" t="s">
        <v>372</v>
      </c>
      <c r="F3042" s="58">
        <v>0.14136905144952006</v>
      </c>
    </row>
    <row r="3043">
      <c r="A3043" s="61">
        <v>1.514403701E9</v>
      </c>
      <c r="B3043" s="61">
        <v>0.0</v>
      </c>
      <c r="C3043" s="61">
        <v>2172.0</v>
      </c>
      <c r="D3043" s="57" t="s">
        <v>375</v>
      </c>
      <c r="E3043" s="62" t="s">
        <v>372</v>
      </c>
      <c r="F3043" s="58">
        <v>0.14153377401355793</v>
      </c>
    </row>
    <row r="3044">
      <c r="A3044" s="61">
        <v>1.519767744E9</v>
      </c>
      <c r="B3044" s="61">
        <v>1.0</v>
      </c>
      <c r="C3044" s="61">
        <v>3425.0</v>
      </c>
      <c r="D3044" s="57" t="s">
        <v>374</v>
      </c>
      <c r="E3044" s="62" t="s">
        <v>372</v>
      </c>
      <c r="F3044" s="58">
        <v>0.14155244281061397</v>
      </c>
    </row>
    <row r="3045">
      <c r="A3045" s="61">
        <v>1.511549256E9</v>
      </c>
      <c r="B3045" s="61">
        <v>1.0</v>
      </c>
      <c r="C3045" s="61">
        <v>1553.0</v>
      </c>
      <c r="D3045" s="57" t="s">
        <v>371</v>
      </c>
      <c r="E3045" s="62" t="s">
        <v>372</v>
      </c>
      <c r="F3045" s="58">
        <v>0.14155557904766403</v>
      </c>
    </row>
    <row r="3046">
      <c r="A3046" s="61">
        <v>1.511975895E9</v>
      </c>
      <c r="B3046" s="61">
        <v>1.0</v>
      </c>
      <c r="C3046" s="61">
        <v>2732.0</v>
      </c>
      <c r="D3046" s="57" t="s">
        <v>371</v>
      </c>
      <c r="E3046" s="62" t="s">
        <v>372</v>
      </c>
      <c r="F3046" s="58">
        <v>0.14161083330928015</v>
      </c>
    </row>
    <row r="3047">
      <c r="A3047" s="61">
        <v>1.513712218E9</v>
      </c>
      <c r="B3047" s="61">
        <v>1.0</v>
      </c>
      <c r="C3047" s="61">
        <v>2373.0</v>
      </c>
      <c r="D3047" s="57" t="s">
        <v>371</v>
      </c>
      <c r="E3047" s="62" t="s">
        <v>372</v>
      </c>
      <c r="F3047" s="58">
        <v>0.14163334443828712</v>
      </c>
    </row>
    <row r="3048">
      <c r="A3048" s="61">
        <v>1.512916635E9</v>
      </c>
      <c r="B3048" s="61">
        <v>1.0</v>
      </c>
      <c r="C3048" s="61">
        <v>3902.0</v>
      </c>
      <c r="D3048" s="57" t="s">
        <v>374</v>
      </c>
      <c r="E3048" s="62" t="s">
        <v>372</v>
      </c>
      <c r="F3048" s="58">
        <v>0.1417082237593177</v>
      </c>
    </row>
    <row r="3049">
      <c r="A3049" s="61">
        <v>1.512176775E9</v>
      </c>
      <c r="B3049" s="61">
        <v>1.0</v>
      </c>
      <c r="C3049" s="61">
        <v>660.0</v>
      </c>
      <c r="D3049" s="57" t="s">
        <v>374</v>
      </c>
      <c r="E3049" s="62" t="s">
        <v>372</v>
      </c>
      <c r="F3049" s="58">
        <v>0.14175113572529718</v>
      </c>
    </row>
    <row r="3050">
      <c r="A3050" s="61">
        <v>1.512334081E9</v>
      </c>
      <c r="B3050" s="61">
        <v>0.0</v>
      </c>
      <c r="C3050" s="61">
        <v>2105.0</v>
      </c>
      <c r="D3050" s="57" t="s">
        <v>375</v>
      </c>
      <c r="E3050" s="62" t="s">
        <v>372</v>
      </c>
      <c r="F3050" s="58">
        <v>0.14176608721658657</v>
      </c>
    </row>
    <row r="3051">
      <c r="A3051" s="61">
        <v>1.513223317E9</v>
      </c>
      <c r="B3051" s="61">
        <v>1.0</v>
      </c>
      <c r="C3051" s="61">
        <v>365.0</v>
      </c>
      <c r="D3051" s="57" t="s">
        <v>375</v>
      </c>
      <c r="E3051" s="62" t="s">
        <v>372</v>
      </c>
      <c r="F3051" s="58">
        <v>0.141792775617971</v>
      </c>
    </row>
    <row r="3052">
      <c r="A3052" s="61">
        <v>1.518870747E9</v>
      </c>
      <c r="B3052" s="61">
        <v>1.0</v>
      </c>
      <c r="C3052" s="61">
        <v>5455.0</v>
      </c>
      <c r="D3052" s="57" t="s">
        <v>371</v>
      </c>
      <c r="E3052" s="62" t="s">
        <v>372</v>
      </c>
      <c r="F3052" s="58">
        <v>0.1418435905107559</v>
      </c>
    </row>
    <row r="3053">
      <c r="A3053" s="61">
        <v>1.514532348E9</v>
      </c>
      <c r="B3053" s="61">
        <v>1.0</v>
      </c>
      <c r="C3053" s="61">
        <v>2654.0</v>
      </c>
      <c r="D3053" s="57" t="s">
        <v>371</v>
      </c>
      <c r="E3053" s="62" t="s">
        <v>372</v>
      </c>
      <c r="F3053" s="58">
        <v>0.14189461499915434</v>
      </c>
    </row>
    <row r="3054">
      <c r="A3054" s="61">
        <v>1.519428855E9</v>
      </c>
      <c r="B3054" s="61">
        <v>1.0</v>
      </c>
      <c r="C3054" s="61">
        <v>579.0</v>
      </c>
      <c r="D3054" s="57" t="s">
        <v>371</v>
      </c>
      <c r="E3054" s="62" t="s">
        <v>372</v>
      </c>
      <c r="F3054" s="58">
        <v>0.14190961353734843</v>
      </c>
    </row>
    <row r="3055">
      <c r="A3055" s="61">
        <v>1.512004801E9</v>
      </c>
      <c r="B3055" s="61">
        <v>0.0</v>
      </c>
      <c r="C3055" s="61">
        <v>1635.0</v>
      </c>
      <c r="D3055" s="57" t="s">
        <v>375</v>
      </c>
      <c r="E3055" s="62" t="s">
        <v>372</v>
      </c>
      <c r="F3055" s="58">
        <v>0.1419985042275249</v>
      </c>
    </row>
    <row r="3056">
      <c r="A3056" s="61">
        <v>1.514304153E9</v>
      </c>
      <c r="B3056" s="61">
        <v>1.0</v>
      </c>
      <c r="C3056" s="61">
        <v>1568.0</v>
      </c>
      <c r="D3056" s="57" t="s">
        <v>371</v>
      </c>
      <c r="E3056" s="62" t="s">
        <v>372</v>
      </c>
      <c r="F3056" s="58">
        <v>0.14205105747733981</v>
      </c>
    </row>
    <row r="3057">
      <c r="A3057" s="61">
        <v>1.515818244E9</v>
      </c>
      <c r="B3057" s="61">
        <v>1.0</v>
      </c>
      <c r="C3057" s="61">
        <v>1449.0</v>
      </c>
      <c r="D3057" s="57" t="s">
        <v>374</v>
      </c>
      <c r="E3057" s="62" t="s">
        <v>372</v>
      </c>
      <c r="F3057" s="58">
        <v>0.14208963515051487</v>
      </c>
    </row>
    <row r="3058">
      <c r="A3058" s="61">
        <v>1.514610034E9</v>
      </c>
      <c r="B3058" s="61">
        <v>1.0</v>
      </c>
      <c r="C3058" s="61">
        <v>5901.0</v>
      </c>
      <c r="D3058" s="57" t="s">
        <v>375</v>
      </c>
      <c r="E3058" s="62" t="s">
        <v>372</v>
      </c>
      <c r="F3058" s="58">
        <v>0.14209094634110708</v>
      </c>
    </row>
    <row r="3059">
      <c r="A3059" s="61">
        <v>1.518291826E9</v>
      </c>
      <c r="B3059" s="61">
        <v>1.0</v>
      </c>
      <c r="C3059" s="61">
        <v>621.0</v>
      </c>
      <c r="D3059" s="57" t="s">
        <v>373</v>
      </c>
      <c r="E3059" s="62" t="s">
        <v>372</v>
      </c>
      <c r="F3059" s="58">
        <v>0.1421135136431173</v>
      </c>
    </row>
    <row r="3060">
      <c r="A3060" s="61">
        <v>1.512471297E9</v>
      </c>
      <c r="B3060" s="61">
        <v>1.0</v>
      </c>
      <c r="C3060" s="61">
        <v>5003.0</v>
      </c>
      <c r="D3060" s="57" t="s">
        <v>373</v>
      </c>
      <c r="E3060" s="62" t="s">
        <v>372</v>
      </c>
      <c r="F3060" s="58">
        <v>0.14211536386715318</v>
      </c>
    </row>
    <row r="3061">
      <c r="A3061" s="61">
        <v>1.514536434E9</v>
      </c>
      <c r="B3061" s="61">
        <v>1.0</v>
      </c>
      <c r="C3061" s="61">
        <v>3049.0</v>
      </c>
      <c r="D3061" s="57" t="s">
        <v>374</v>
      </c>
      <c r="E3061" s="62" t="s">
        <v>372</v>
      </c>
      <c r="F3061" s="58">
        <v>0.14213027811137902</v>
      </c>
    </row>
    <row r="3062">
      <c r="A3062" s="61">
        <v>1.51252708E9</v>
      </c>
      <c r="B3062" s="61">
        <v>0.0</v>
      </c>
      <c r="C3062" s="61">
        <v>1544.0</v>
      </c>
      <c r="D3062" s="57" t="s">
        <v>371</v>
      </c>
      <c r="E3062" s="62" t="s">
        <v>372</v>
      </c>
      <c r="F3062" s="58">
        <v>0.14218920557524395</v>
      </c>
    </row>
    <row r="3063">
      <c r="A3063" s="61">
        <v>1.511959764E9</v>
      </c>
      <c r="B3063" s="61">
        <v>1.0</v>
      </c>
      <c r="C3063" s="61">
        <v>1677.0</v>
      </c>
      <c r="D3063" s="57" t="s">
        <v>371</v>
      </c>
      <c r="E3063" s="62" t="s">
        <v>372</v>
      </c>
      <c r="F3063" s="58">
        <v>0.14219609325798743</v>
      </c>
    </row>
    <row r="3064">
      <c r="A3064" s="61">
        <v>1.51282704E9</v>
      </c>
      <c r="B3064" s="61">
        <v>0.0</v>
      </c>
      <c r="C3064" s="61">
        <v>698.0</v>
      </c>
      <c r="D3064" s="57" t="s">
        <v>371</v>
      </c>
      <c r="E3064" s="62" t="s">
        <v>372</v>
      </c>
      <c r="F3064" s="58">
        <v>0.14221418932059904</v>
      </c>
    </row>
    <row r="3065">
      <c r="A3065" s="61">
        <v>1.513864221E9</v>
      </c>
      <c r="B3065" s="61">
        <v>0.0</v>
      </c>
      <c r="C3065" s="61">
        <v>3440.0</v>
      </c>
      <c r="D3065" s="57" t="s">
        <v>371</v>
      </c>
      <c r="E3065" s="62" t="s">
        <v>372</v>
      </c>
      <c r="F3065" s="58">
        <v>0.1422622127022124</v>
      </c>
    </row>
    <row r="3066">
      <c r="A3066" s="61">
        <v>1.512353156E9</v>
      </c>
      <c r="B3066" s="61">
        <v>1.0</v>
      </c>
      <c r="C3066" s="61">
        <v>596.0</v>
      </c>
      <c r="D3066" s="57" t="s">
        <v>374</v>
      </c>
      <c r="E3066" s="62" t="s">
        <v>372</v>
      </c>
      <c r="F3066" s="58">
        <v>0.14226893250869665</v>
      </c>
    </row>
    <row r="3067">
      <c r="A3067" s="61">
        <v>1.519889299E9</v>
      </c>
      <c r="B3067" s="61">
        <v>1.0</v>
      </c>
      <c r="C3067" s="61">
        <v>3002.0</v>
      </c>
      <c r="D3067" s="57" t="s">
        <v>374</v>
      </c>
      <c r="E3067" s="62" t="s">
        <v>372</v>
      </c>
      <c r="F3067" s="58">
        <v>0.14234139671483959</v>
      </c>
    </row>
    <row r="3068">
      <c r="A3068" s="61">
        <v>1.512797676E9</v>
      </c>
      <c r="B3068" s="61">
        <v>1.0</v>
      </c>
      <c r="C3068" s="61">
        <v>1462.0</v>
      </c>
      <c r="D3068" s="57" t="s">
        <v>373</v>
      </c>
      <c r="E3068" s="62" t="s">
        <v>372</v>
      </c>
      <c r="F3068" s="58">
        <v>0.14247954481274372</v>
      </c>
    </row>
    <row r="3069">
      <c r="A3069" s="61">
        <v>1.517945282E9</v>
      </c>
      <c r="B3069" s="61">
        <v>0.0</v>
      </c>
      <c r="C3069" s="61">
        <v>1868.0</v>
      </c>
      <c r="D3069" s="57" t="s">
        <v>371</v>
      </c>
      <c r="E3069" s="62" t="s">
        <v>372</v>
      </c>
      <c r="F3069" s="58">
        <v>0.1424841047210792</v>
      </c>
    </row>
    <row r="3070">
      <c r="A3070" s="61">
        <v>1.514613791E9</v>
      </c>
      <c r="B3070" s="61">
        <v>0.0</v>
      </c>
      <c r="C3070" s="61">
        <v>2501.0</v>
      </c>
      <c r="D3070" s="57" t="s">
        <v>375</v>
      </c>
      <c r="E3070" s="62" t="s">
        <v>372</v>
      </c>
      <c r="F3070" s="58">
        <v>0.1425431375248507</v>
      </c>
    </row>
    <row r="3071">
      <c r="A3071" s="61">
        <v>1.516808513E9</v>
      </c>
      <c r="B3071" s="61">
        <v>1.0</v>
      </c>
      <c r="C3071" s="61">
        <v>1814.0</v>
      </c>
      <c r="D3071" s="57" t="s">
        <v>374</v>
      </c>
      <c r="E3071" s="62" t="s">
        <v>372</v>
      </c>
      <c r="F3071" s="58">
        <v>0.14254714704464433</v>
      </c>
    </row>
    <row r="3072">
      <c r="A3072" s="61">
        <v>1.511865369E9</v>
      </c>
      <c r="B3072" s="61">
        <v>1.0</v>
      </c>
      <c r="C3072" s="61">
        <v>2930.0</v>
      </c>
      <c r="D3072" s="57" t="s">
        <v>375</v>
      </c>
      <c r="E3072" s="62" t="s">
        <v>372</v>
      </c>
      <c r="F3072" s="58">
        <v>0.1426050285500008</v>
      </c>
    </row>
    <row r="3073">
      <c r="A3073" s="61">
        <v>1.512411324E9</v>
      </c>
      <c r="B3073" s="61">
        <v>1.0</v>
      </c>
      <c r="C3073" s="61">
        <v>1824.0</v>
      </c>
      <c r="D3073" s="57" t="s">
        <v>374</v>
      </c>
      <c r="E3073" s="62" t="s">
        <v>372</v>
      </c>
      <c r="F3073" s="58">
        <v>0.14269206576851523</v>
      </c>
    </row>
    <row r="3074">
      <c r="A3074" s="61">
        <v>1.513408401E9</v>
      </c>
      <c r="B3074" s="61">
        <v>0.0</v>
      </c>
      <c r="C3074" s="61">
        <v>1867.0</v>
      </c>
      <c r="D3074" s="57" t="s">
        <v>375</v>
      </c>
      <c r="E3074" s="62" t="s">
        <v>372</v>
      </c>
      <c r="F3074" s="58">
        <v>0.14283114551380127</v>
      </c>
    </row>
    <row r="3075">
      <c r="A3075" s="61">
        <v>1.516919647E9</v>
      </c>
      <c r="B3075" s="61">
        <v>1.0</v>
      </c>
      <c r="C3075" s="61">
        <v>236.0</v>
      </c>
      <c r="D3075" s="57" t="s">
        <v>373</v>
      </c>
      <c r="E3075" s="62" t="s">
        <v>372</v>
      </c>
      <c r="F3075" s="58">
        <v>0.14291976898080339</v>
      </c>
    </row>
    <row r="3076">
      <c r="A3076" s="61">
        <v>1.518675784E9</v>
      </c>
      <c r="B3076" s="61">
        <v>1.0</v>
      </c>
      <c r="C3076" s="61">
        <v>2103.0</v>
      </c>
      <c r="D3076" s="57" t="s">
        <v>373</v>
      </c>
      <c r="E3076" s="62" t="s">
        <v>372</v>
      </c>
      <c r="F3076" s="58">
        <v>0.14301511677861933</v>
      </c>
    </row>
    <row r="3077">
      <c r="A3077" s="61">
        <v>1.511621417E9</v>
      </c>
      <c r="B3077" s="61">
        <v>1.0</v>
      </c>
      <c r="C3077" s="61">
        <v>2886.0</v>
      </c>
      <c r="D3077" s="57" t="s">
        <v>375</v>
      </c>
      <c r="E3077" s="62" t="s">
        <v>372</v>
      </c>
      <c r="F3077" s="58">
        <v>0.1430306101494172</v>
      </c>
    </row>
    <row r="3078">
      <c r="A3078" s="61">
        <v>1.517796589E9</v>
      </c>
      <c r="B3078" s="61">
        <v>1.0</v>
      </c>
      <c r="C3078" s="61">
        <v>1303.0</v>
      </c>
      <c r="D3078" s="57" t="s">
        <v>371</v>
      </c>
      <c r="E3078" s="62" t="s">
        <v>372</v>
      </c>
      <c r="F3078" s="58">
        <v>0.14304269664889935</v>
      </c>
    </row>
    <row r="3079">
      <c r="A3079" s="61">
        <v>1.512455562E9</v>
      </c>
      <c r="B3079" s="61">
        <v>0.0</v>
      </c>
      <c r="C3079" s="61">
        <v>764.0</v>
      </c>
      <c r="D3079" s="57" t="s">
        <v>375</v>
      </c>
      <c r="E3079" s="62" t="s">
        <v>372</v>
      </c>
      <c r="F3079" s="58">
        <v>0.1431161058253526</v>
      </c>
    </row>
    <row r="3080">
      <c r="A3080" s="61">
        <v>1.517347474E9</v>
      </c>
      <c r="B3080" s="61">
        <v>1.0</v>
      </c>
      <c r="C3080" s="61">
        <v>3843.0</v>
      </c>
      <c r="D3080" s="57" t="s">
        <v>371</v>
      </c>
      <c r="E3080" s="62" t="s">
        <v>372</v>
      </c>
      <c r="F3080" s="58">
        <v>0.14312551931060813</v>
      </c>
    </row>
    <row r="3081">
      <c r="A3081" s="61">
        <v>1.51299327E9</v>
      </c>
      <c r="B3081" s="61">
        <v>0.0</v>
      </c>
      <c r="C3081" s="61">
        <v>2290.0</v>
      </c>
      <c r="D3081" s="57" t="s">
        <v>373</v>
      </c>
      <c r="E3081" s="62" t="s">
        <v>372</v>
      </c>
      <c r="F3081" s="58">
        <v>0.1431834008159646</v>
      </c>
    </row>
    <row r="3082">
      <c r="A3082" s="61">
        <v>1.512545376E9</v>
      </c>
      <c r="B3082" s="61">
        <v>1.0</v>
      </c>
      <c r="C3082" s="61">
        <v>362.0</v>
      </c>
      <c r="D3082" s="57" t="s">
        <v>371</v>
      </c>
      <c r="E3082" s="62" t="s">
        <v>372</v>
      </c>
      <c r="F3082" s="58">
        <v>0.14319532645939181</v>
      </c>
    </row>
    <row r="3083">
      <c r="A3083" s="61">
        <v>1.517388388E9</v>
      </c>
      <c r="B3083" s="61">
        <v>1.0</v>
      </c>
      <c r="C3083" s="61">
        <v>1023.0</v>
      </c>
      <c r="D3083" s="57" t="s">
        <v>375</v>
      </c>
      <c r="E3083" s="62" t="s">
        <v>372</v>
      </c>
      <c r="F3083" s="58">
        <v>0.14319719158458888</v>
      </c>
    </row>
    <row r="3084">
      <c r="A3084" s="61">
        <v>1.517727441E9</v>
      </c>
      <c r="B3084" s="61">
        <v>0.0</v>
      </c>
      <c r="C3084" s="61">
        <v>1583.0</v>
      </c>
      <c r="D3084" s="57" t="s">
        <v>371</v>
      </c>
      <c r="E3084" s="62" t="s">
        <v>372</v>
      </c>
      <c r="F3084" s="58">
        <v>0.14320178726216992</v>
      </c>
    </row>
    <row r="3085">
      <c r="A3085" s="61">
        <v>1.515361092E9</v>
      </c>
      <c r="B3085" s="61">
        <v>0.0</v>
      </c>
      <c r="C3085" s="61">
        <v>1972.0</v>
      </c>
      <c r="D3085" s="57" t="s">
        <v>373</v>
      </c>
      <c r="E3085" s="62" t="s">
        <v>372</v>
      </c>
      <c r="F3085" s="58">
        <v>0.14320726655066496</v>
      </c>
    </row>
    <row r="3086">
      <c r="A3086" s="61">
        <v>1.512499108E9</v>
      </c>
      <c r="B3086" s="61">
        <v>1.0</v>
      </c>
      <c r="C3086" s="61">
        <v>579.0</v>
      </c>
      <c r="D3086" s="57" t="s">
        <v>373</v>
      </c>
      <c r="E3086" s="62" t="s">
        <v>372</v>
      </c>
      <c r="F3086" s="58">
        <v>0.14335793262640784</v>
      </c>
    </row>
    <row r="3087">
      <c r="A3087" s="61">
        <v>1.511883597E9</v>
      </c>
      <c r="B3087" s="61">
        <v>1.0</v>
      </c>
      <c r="C3087" s="61">
        <v>2.0</v>
      </c>
      <c r="D3087" s="57" t="s">
        <v>374</v>
      </c>
      <c r="E3087" s="62" t="s">
        <v>372</v>
      </c>
      <c r="F3087" s="58">
        <v>0.1434893630234373</v>
      </c>
    </row>
    <row r="3088">
      <c r="A3088" s="61">
        <v>1.512559788E9</v>
      </c>
      <c r="B3088" s="61">
        <v>1.0</v>
      </c>
      <c r="C3088" s="61">
        <v>945.0</v>
      </c>
      <c r="D3088" s="57" t="s">
        <v>373</v>
      </c>
      <c r="E3088" s="62" t="s">
        <v>372</v>
      </c>
      <c r="F3088" s="58">
        <v>0.14351238777049835</v>
      </c>
    </row>
    <row r="3089">
      <c r="A3089" s="61">
        <v>1.51443978E9</v>
      </c>
      <c r="B3089" s="61">
        <v>0.0</v>
      </c>
      <c r="C3089" s="61">
        <v>1502.0</v>
      </c>
      <c r="D3089" s="57" t="s">
        <v>371</v>
      </c>
      <c r="E3089" s="62" t="s">
        <v>372</v>
      </c>
      <c r="F3089" s="58">
        <v>0.14354460310995842</v>
      </c>
    </row>
    <row r="3090">
      <c r="A3090" s="61">
        <v>1.514816294E9</v>
      </c>
      <c r="B3090" s="61">
        <v>1.0</v>
      </c>
      <c r="C3090" s="61">
        <v>2908.0</v>
      </c>
      <c r="D3090" s="57" t="s">
        <v>373</v>
      </c>
      <c r="E3090" s="62" t="s">
        <v>372</v>
      </c>
      <c r="F3090" s="58">
        <v>0.14355458578359537</v>
      </c>
    </row>
    <row r="3091">
      <c r="A3091" s="61">
        <v>1.512647698E9</v>
      </c>
      <c r="B3091" s="61">
        <v>1.0</v>
      </c>
      <c r="C3091" s="61">
        <v>979.0</v>
      </c>
      <c r="D3091" s="57" t="s">
        <v>371</v>
      </c>
      <c r="E3091" s="62" t="s">
        <v>372</v>
      </c>
      <c r="F3091" s="58">
        <v>0.1436309907191159</v>
      </c>
    </row>
    <row r="3092">
      <c r="A3092" s="61">
        <v>1.517874926E9</v>
      </c>
      <c r="B3092" s="61">
        <v>1.0</v>
      </c>
      <c r="C3092" s="61">
        <v>723.0</v>
      </c>
      <c r="D3092" s="57" t="s">
        <v>374</v>
      </c>
      <c r="E3092" s="62" t="s">
        <v>372</v>
      </c>
      <c r="F3092" s="58">
        <v>0.14382814344536288</v>
      </c>
    </row>
    <row r="3093">
      <c r="A3093" s="61">
        <v>1.519545536E9</v>
      </c>
      <c r="B3093" s="61">
        <v>1.0</v>
      </c>
      <c r="C3093" s="61">
        <v>1114.0</v>
      </c>
      <c r="D3093" s="57" t="s">
        <v>375</v>
      </c>
      <c r="E3093" s="62" t="s">
        <v>372</v>
      </c>
      <c r="F3093" s="58">
        <v>0.14383897690676528</v>
      </c>
    </row>
    <row r="3094">
      <c r="A3094" s="61">
        <v>1.518693056E9</v>
      </c>
      <c r="B3094" s="61">
        <v>1.0</v>
      </c>
      <c r="C3094" s="61">
        <v>955.0</v>
      </c>
      <c r="D3094" s="57" t="s">
        <v>374</v>
      </c>
      <c r="E3094" s="62" t="s">
        <v>372</v>
      </c>
      <c r="F3094" s="58">
        <v>0.1439337430708384</v>
      </c>
    </row>
    <row r="3095">
      <c r="A3095" s="61">
        <v>1.512027558E9</v>
      </c>
      <c r="B3095" s="61">
        <v>1.0</v>
      </c>
      <c r="C3095" s="61">
        <v>3814.0</v>
      </c>
      <c r="D3095" s="57" t="s">
        <v>374</v>
      </c>
      <c r="E3095" s="62" t="s">
        <v>372</v>
      </c>
      <c r="F3095" s="58">
        <v>0.14393559329487426</v>
      </c>
    </row>
    <row r="3096">
      <c r="A3096" s="61">
        <v>1.511713935E9</v>
      </c>
      <c r="B3096" s="61">
        <v>1.0</v>
      </c>
      <c r="C3096" s="61">
        <v>4521.0</v>
      </c>
      <c r="D3096" s="57" t="s">
        <v>373</v>
      </c>
      <c r="E3096" s="62" t="s">
        <v>372</v>
      </c>
      <c r="F3096" s="58">
        <v>0.14395140047384958</v>
      </c>
    </row>
    <row r="3097">
      <c r="A3097" s="61">
        <v>1.512232647E9</v>
      </c>
      <c r="B3097" s="61">
        <v>1.0</v>
      </c>
      <c r="C3097" s="61">
        <v>3036.0</v>
      </c>
      <c r="D3097" s="57" t="s">
        <v>374</v>
      </c>
      <c r="E3097" s="62" t="s">
        <v>372</v>
      </c>
      <c r="F3097" s="58">
        <v>0.1439799201877192</v>
      </c>
    </row>
    <row r="3098">
      <c r="A3098" s="61">
        <v>1.512108597E9</v>
      </c>
      <c r="B3098" s="61">
        <v>1.0</v>
      </c>
      <c r="C3098" s="61">
        <v>4300.0</v>
      </c>
      <c r="D3098" s="57" t="s">
        <v>374</v>
      </c>
      <c r="E3098" s="62" t="s">
        <v>372</v>
      </c>
      <c r="F3098" s="58">
        <v>0.1439802524685213</v>
      </c>
    </row>
    <row r="3099">
      <c r="A3099" s="61">
        <v>1.511352986E9</v>
      </c>
      <c r="B3099" s="61">
        <v>1.0</v>
      </c>
      <c r="C3099" s="61">
        <v>2225.0</v>
      </c>
      <c r="D3099" s="57" t="s">
        <v>371</v>
      </c>
      <c r="E3099" s="62" t="s">
        <v>372</v>
      </c>
      <c r="F3099" s="58">
        <v>0.14398859247426943</v>
      </c>
    </row>
    <row r="3100">
      <c r="A3100" s="61">
        <v>1.515632497E9</v>
      </c>
      <c r="B3100" s="61">
        <v>1.0</v>
      </c>
      <c r="C3100" s="61">
        <v>901.0</v>
      </c>
      <c r="D3100" s="57" t="s">
        <v>371</v>
      </c>
      <c r="E3100" s="62" t="s">
        <v>372</v>
      </c>
      <c r="F3100" s="58">
        <v>0.14401941643754823</v>
      </c>
    </row>
    <row r="3101">
      <c r="A3101" s="61">
        <v>1.512270901E9</v>
      </c>
      <c r="B3101" s="61">
        <v>0.0</v>
      </c>
      <c r="C3101" s="61">
        <v>3098.0</v>
      </c>
      <c r="D3101" s="57" t="s">
        <v>375</v>
      </c>
      <c r="E3101" s="62" t="s">
        <v>372</v>
      </c>
      <c r="F3101" s="58">
        <v>0.14414771776680757</v>
      </c>
    </row>
    <row r="3102">
      <c r="A3102" s="61">
        <v>1.519460803E9</v>
      </c>
      <c r="B3102" s="61">
        <v>1.0</v>
      </c>
      <c r="C3102" s="61">
        <v>3378.0</v>
      </c>
      <c r="D3102" s="57" t="s">
        <v>374</v>
      </c>
      <c r="E3102" s="62" t="s">
        <v>372</v>
      </c>
      <c r="F3102" s="58">
        <v>0.14416555532768938</v>
      </c>
    </row>
    <row r="3103">
      <c r="A3103" s="61">
        <v>1.519867694E9</v>
      </c>
      <c r="B3103" s="61">
        <v>1.0</v>
      </c>
      <c r="C3103" s="61">
        <v>1274.0</v>
      </c>
      <c r="D3103" s="57" t="s">
        <v>374</v>
      </c>
      <c r="E3103" s="62" t="s">
        <v>372</v>
      </c>
      <c r="F3103" s="58">
        <v>0.14417746269622866</v>
      </c>
    </row>
    <row r="3104">
      <c r="A3104" s="61">
        <v>1.517027275E9</v>
      </c>
      <c r="B3104" s="61">
        <v>1.0</v>
      </c>
      <c r="C3104" s="61">
        <v>2690.0</v>
      </c>
      <c r="D3104" s="57" t="s">
        <v>371</v>
      </c>
      <c r="E3104" s="62" t="s">
        <v>372</v>
      </c>
      <c r="F3104" s="58">
        <v>0.1442716744350172</v>
      </c>
    </row>
    <row r="3105">
      <c r="A3105" s="61">
        <v>1.516223255E9</v>
      </c>
      <c r="B3105" s="61">
        <v>1.0</v>
      </c>
      <c r="C3105" s="61">
        <v>2363.0</v>
      </c>
      <c r="D3105" s="57" t="s">
        <v>371</v>
      </c>
      <c r="E3105" s="62" t="s">
        <v>372</v>
      </c>
      <c r="F3105" s="58">
        <v>0.14427351191554016</v>
      </c>
    </row>
    <row r="3106">
      <c r="A3106" s="61">
        <v>1.517955776E9</v>
      </c>
      <c r="B3106" s="61">
        <v>1.0</v>
      </c>
      <c r="C3106" s="61">
        <v>133.0</v>
      </c>
      <c r="D3106" s="57" t="s">
        <v>375</v>
      </c>
      <c r="E3106" s="62" t="s">
        <v>372</v>
      </c>
      <c r="F3106" s="58">
        <v>0.1443173937309713</v>
      </c>
    </row>
    <row r="3107">
      <c r="A3107" s="61">
        <v>1.518139008E9</v>
      </c>
      <c r="B3107" s="61">
        <v>1.0</v>
      </c>
      <c r="C3107" s="61">
        <v>2496.0</v>
      </c>
      <c r="D3107" s="57" t="s">
        <v>374</v>
      </c>
      <c r="E3107" s="62" t="s">
        <v>372</v>
      </c>
      <c r="F3107" s="58">
        <v>0.14445450123247416</v>
      </c>
    </row>
    <row r="3108">
      <c r="A3108" s="61">
        <v>1.512834127E9</v>
      </c>
      <c r="B3108" s="61">
        <v>1.0</v>
      </c>
      <c r="C3108" s="61">
        <v>1049.0</v>
      </c>
      <c r="D3108" s="57" t="s">
        <v>371</v>
      </c>
      <c r="E3108" s="62" t="s">
        <v>372</v>
      </c>
      <c r="F3108" s="58">
        <v>0.14447644707177787</v>
      </c>
    </row>
    <row r="3109">
      <c r="A3109" s="61">
        <v>1.512502405E9</v>
      </c>
      <c r="B3109" s="61">
        <v>1.0</v>
      </c>
      <c r="C3109" s="61">
        <v>1172.0</v>
      </c>
      <c r="D3109" s="57" t="s">
        <v>375</v>
      </c>
      <c r="E3109" s="62" t="s">
        <v>372</v>
      </c>
      <c r="F3109" s="58">
        <v>0.1445354244542978</v>
      </c>
    </row>
    <row r="3110">
      <c r="A3110" s="61">
        <v>1.515893052E9</v>
      </c>
      <c r="B3110" s="61">
        <v>0.0</v>
      </c>
      <c r="C3110" s="61">
        <v>4949.0</v>
      </c>
      <c r="D3110" s="57" t="s">
        <v>373</v>
      </c>
      <c r="E3110" s="62" t="s">
        <v>372</v>
      </c>
      <c r="F3110" s="58">
        <v>0.1445533952265604</v>
      </c>
    </row>
    <row r="3111">
      <c r="A3111" s="61">
        <v>1.518267296E9</v>
      </c>
      <c r="B3111" s="61">
        <v>1.0</v>
      </c>
      <c r="C3111" s="61">
        <v>2042.0</v>
      </c>
      <c r="D3111" s="57" t="s">
        <v>373</v>
      </c>
      <c r="E3111" s="62" t="s">
        <v>372</v>
      </c>
      <c r="F3111" s="58">
        <v>0.14456694983907203</v>
      </c>
    </row>
    <row r="3112">
      <c r="A3112" s="61">
        <v>1.511464836E9</v>
      </c>
      <c r="B3112" s="61">
        <v>1.0</v>
      </c>
      <c r="C3112" s="61">
        <v>643.0</v>
      </c>
      <c r="D3112" s="57" t="s">
        <v>374</v>
      </c>
      <c r="E3112" s="62" t="s">
        <v>372</v>
      </c>
      <c r="F3112" s="58">
        <v>0.14465137494152236</v>
      </c>
    </row>
    <row r="3113">
      <c r="A3113" s="61">
        <v>1.51684511E9</v>
      </c>
      <c r="B3113" s="61">
        <v>0.0</v>
      </c>
      <c r="C3113" s="61">
        <v>1971.0</v>
      </c>
      <c r="D3113" s="57" t="s">
        <v>371</v>
      </c>
      <c r="E3113" s="62" t="s">
        <v>372</v>
      </c>
      <c r="F3113" s="58">
        <v>0.1446951662089221</v>
      </c>
    </row>
    <row r="3114">
      <c r="A3114" s="61">
        <v>1.516896492E9</v>
      </c>
      <c r="B3114" s="61">
        <v>0.0</v>
      </c>
      <c r="C3114" s="61">
        <v>2078.0</v>
      </c>
      <c r="D3114" s="57" t="s">
        <v>374</v>
      </c>
      <c r="E3114" s="62" t="s">
        <v>372</v>
      </c>
      <c r="F3114" s="58">
        <v>0.14479260953567563</v>
      </c>
    </row>
    <row r="3115">
      <c r="A3115" s="61">
        <v>1.514894795E9</v>
      </c>
      <c r="B3115" s="61">
        <v>1.0</v>
      </c>
      <c r="C3115" s="61">
        <v>58.0</v>
      </c>
      <c r="D3115" s="57" t="s">
        <v>375</v>
      </c>
      <c r="E3115" s="62" t="s">
        <v>372</v>
      </c>
      <c r="F3115" s="58">
        <v>0.1448782254009251</v>
      </c>
    </row>
    <row r="3116">
      <c r="A3116" s="61">
        <v>1.518605658E9</v>
      </c>
      <c r="B3116" s="61">
        <v>1.0</v>
      </c>
      <c r="C3116" s="61">
        <v>775.0</v>
      </c>
      <c r="D3116" s="57" t="s">
        <v>371</v>
      </c>
      <c r="E3116" s="62" t="s">
        <v>372</v>
      </c>
      <c r="F3116" s="58">
        <v>0.14491586440651405</v>
      </c>
    </row>
    <row r="3117">
      <c r="A3117" s="61">
        <v>1.517478094E9</v>
      </c>
      <c r="B3117" s="61">
        <v>1.0</v>
      </c>
      <c r="C3117" s="61">
        <v>3124.0</v>
      </c>
      <c r="D3117" s="57" t="s">
        <v>371</v>
      </c>
      <c r="E3117" s="62" t="s">
        <v>372</v>
      </c>
      <c r="F3117" s="58">
        <v>0.14493019249295247</v>
      </c>
    </row>
    <row r="3118">
      <c r="A3118" s="61">
        <v>1.51832933E9</v>
      </c>
      <c r="B3118" s="61">
        <v>0.0</v>
      </c>
      <c r="C3118" s="61">
        <v>2056.0</v>
      </c>
      <c r="D3118" s="57" t="s">
        <v>371</v>
      </c>
      <c r="E3118" s="62" t="s">
        <v>372</v>
      </c>
      <c r="F3118" s="58">
        <v>0.14520012279459382</v>
      </c>
    </row>
    <row r="3119">
      <c r="A3119" s="61">
        <v>1.512806515E9</v>
      </c>
      <c r="B3119" s="61">
        <v>1.0</v>
      </c>
      <c r="C3119" s="61">
        <v>2788.0</v>
      </c>
      <c r="D3119" s="57" t="s">
        <v>375</v>
      </c>
      <c r="E3119" s="62" t="s">
        <v>372</v>
      </c>
      <c r="F3119" s="58">
        <v>0.1452025944813361</v>
      </c>
    </row>
    <row r="3120">
      <c r="A3120" s="61">
        <v>1.517860753E9</v>
      </c>
      <c r="B3120" s="61">
        <v>1.0</v>
      </c>
      <c r="C3120" s="61">
        <v>1990.0</v>
      </c>
      <c r="D3120" s="57" t="s">
        <v>375</v>
      </c>
      <c r="E3120" s="62" t="s">
        <v>372</v>
      </c>
      <c r="F3120" s="58">
        <v>0.14524018629065982</v>
      </c>
    </row>
    <row r="3121">
      <c r="A3121" s="61">
        <v>1.519729882E9</v>
      </c>
      <c r="B3121" s="61">
        <v>0.0</v>
      </c>
      <c r="C3121" s="61">
        <v>903.0</v>
      </c>
      <c r="D3121" s="57" t="s">
        <v>371</v>
      </c>
      <c r="E3121" s="62" t="s">
        <v>372</v>
      </c>
      <c r="F3121" s="58">
        <v>0.1452925704107726</v>
      </c>
    </row>
    <row r="3122">
      <c r="A3122" s="61">
        <v>1.518162325E9</v>
      </c>
      <c r="B3122" s="61">
        <v>1.0</v>
      </c>
      <c r="C3122" s="61">
        <v>1099.0</v>
      </c>
      <c r="D3122" s="57" t="s">
        <v>374</v>
      </c>
      <c r="E3122" s="62" t="s">
        <v>372</v>
      </c>
      <c r="F3122" s="58">
        <v>0.14529503659491838</v>
      </c>
    </row>
    <row r="3123">
      <c r="A3123" s="61">
        <v>1.512426196E9</v>
      </c>
      <c r="B3123" s="61">
        <v>1.0</v>
      </c>
      <c r="C3123" s="61">
        <v>2384.0</v>
      </c>
      <c r="D3123" s="57" t="s">
        <v>371</v>
      </c>
      <c r="E3123" s="62" t="s">
        <v>372</v>
      </c>
      <c r="F3123" s="58">
        <v>0.14534027775249858</v>
      </c>
    </row>
    <row r="3124">
      <c r="A3124" s="61">
        <v>1.51663908E9</v>
      </c>
      <c r="B3124" s="61">
        <v>0.0</v>
      </c>
      <c r="C3124" s="61">
        <v>952.0</v>
      </c>
      <c r="D3124" s="57" t="s">
        <v>371</v>
      </c>
      <c r="E3124" s="62" t="s">
        <v>372</v>
      </c>
      <c r="F3124" s="58">
        <v>0.1453476624851664</v>
      </c>
    </row>
    <row r="3125">
      <c r="A3125" s="61">
        <v>1.518240389E9</v>
      </c>
      <c r="B3125" s="61">
        <v>1.0</v>
      </c>
      <c r="C3125" s="61">
        <v>999.0</v>
      </c>
      <c r="D3125" s="57" t="s">
        <v>371</v>
      </c>
      <c r="E3125" s="62" t="s">
        <v>372</v>
      </c>
      <c r="F3125" s="58">
        <v>0.14539892582328884</v>
      </c>
    </row>
    <row r="3126">
      <c r="A3126" s="61">
        <v>1.516255823E9</v>
      </c>
      <c r="B3126" s="61">
        <v>1.0</v>
      </c>
      <c r="C3126" s="61">
        <v>4023.0</v>
      </c>
      <c r="D3126" s="57" t="s">
        <v>374</v>
      </c>
      <c r="E3126" s="62" t="s">
        <v>372</v>
      </c>
      <c r="F3126" s="58">
        <v>0.14541281298076725</v>
      </c>
    </row>
    <row r="3127">
      <c r="A3127" s="61">
        <v>1.517780626E9</v>
      </c>
      <c r="B3127" s="61">
        <v>1.0</v>
      </c>
      <c r="C3127" s="61">
        <v>1392.0</v>
      </c>
      <c r="D3127" s="57" t="s">
        <v>375</v>
      </c>
      <c r="E3127" s="62" t="s">
        <v>372</v>
      </c>
      <c r="F3127" s="58">
        <v>0.14550030719682017</v>
      </c>
    </row>
    <row r="3128">
      <c r="A3128" s="61">
        <v>1.517869065E9</v>
      </c>
      <c r="B3128" s="61">
        <v>1.0</v>
      </c>
      <c r="C3128" s="61">
        <v>1043.0</v>
      </c>
      <c r="D3128" s="57" t="s">
        <v>375</v>
      </c>
      <c r="E3128" s="62" t="s">
        <v>372</v>
      </c>
      <c r="F3128" s="58">
        <v>0.14551237879514112</v>
      </c>
    </row>
    <row r="3129">
      <c r="A3129" s="61">
        <v>1.513774479E9</v>
      </c>
      <c r="B3129" s="61">
        <v>1.0</v>
      </c>
      <c r="C3129" s="61">
        <v>2116.0</v>
      </c>
      <c r="D3129" s="57" t="s">
        <v>371</v>
      </c>
      <c r="E3129" s="62" t="s">
        <v>372</v>
      </c>
      <c r="F3129" s="58">
        <v>0.1455310231893463</v>
      </c>
    </row>
    <row r="3130">
      <c r="A3130" s="61">
        <v>1.512936891E9</v>
      </c>
      <c r="B3130" s="61">
        <v>0.0</v>
      </c>
      <c r="C3130" s="61">
        <v>3175.0</v>
      </c>
      <c r="D3130" s="57" t="s">
        <v>374</v>
      </c>
      <c r="E3130" s="62" t="s">
        <v>372</v>
      </c>
      <c r="F3130" s="58">
        <v>0.14554817973220535</v>
      </c>
    </row>
    <row r="3131">
      <c r="A3131" s="61">
        <v>1.51958511E9</v>
      </c>
      <c r="B3131" s="61">
        <v>0.0</v>
      </c>
      <c r="C3131" s="61">
        <v>2973.0</v>
      </c>
      <c r="D3131" s="57" t="s">
        <v>371</v>
      </c>
      <c r="E3131" s="62" t="s">
        <v>372</v>
      </c>
      <c r="F3131" s="58">
        <v>0.14560284472889717</v>
      </c>
    </row>
    <row r="3132">
      <c r="A3132" s="61">
        <v>1.517674239E9</v>
      </c>
      <c r="B3132" s="61">
        <v>1.0</v>
      </c>
      <c r="C3132" s="61">
        <v>4354.0</v>
      </c>
      <c r="D3132" s="57" t="s">
        <v>374</v>
      </c>
      <c r="E3132" s="62" t="s">
        <v>372</v>
      </c>
      <c r="F3132" s="58">
        <v>0.14561543424280188</v>
      </c>
    </row>
    <row r="3133">
      <c r="A3133" s="61">
        <v>1.512526011E9</v>
      </c>
      <c r="B3133" s="61">
        <v>0.0</v>
      </c>
      <c r="C3133" s="61">
        <v>3692.0</v>
      </c>
      <c r="D3133" s="57" t="s">
        <v>373</v>
      </c>
      <c r="E3133" s="62" t="s">
        <v>372</v>
      </c>
      <c r="F3133" s="58">
        <v>0.14565673235298404</v>
      </c>
    </row>
    <row r="3134">
      <c r="A3134" s="61">
        <v>1.515443142E9</v>
      </c>
      <c r="B3134" s="61">
        <v>0.0</v>
      </c>
      <c r="C3134" s="61">
        <v>354.0</v>
      </c>
      <c r="D3134" s="57" t="s">
        <v>374</v>
      </c>
      <c r="E3134" s="62" t="s">
        <v>372</v>
      </c>
      <c r="F3134" s="58">
        <v>0.14568700309576021</v>
      </c>
    </row>
    <row r="3135">
      <c r="A3135" s="61">
        <v>1.51744415E9</v>
      </c>
      <c r="B3135" s="61">
        <v>0.0</v>
      </c>
      <c r="C3135" s="61">
        <v>2598.0</v>
      </c>
      <c r="D3135" s="57" t="s">
        <v>374</v>
      </c>
      <c r="E3135" s="62" t="s">
        <v>372</v>
      </c>
      <c r="F3135" s="58">
        <v>0.14570040068541978</v>
      </c>
    </row>
    <row r="3136">
      <c r="A3136" s="61">
        <v>1.513824593E9</v>
      </c>
      <c r="B3136" s="61">
        <v>1.0</v>
      </c>
      <c r="C3136" s="61">
        <v>1165.0</v>
      </c>
      <c r="D3136" s="57" t="s">
        <v>373</v>
      </c>
      <c r="E3136" s="62" t="s">
        <v>372</v>
      </c>
      <c r="F3136" s="58">
        <v>0.14578265342138452</v>
      </c>
    </row>
    <row r="3137">
      <c r="A3137" s="61">
        <v>1.513638478E9</v>
      </c>
      <c r="B3137" s="61">
        <v>1.0</v>
      </c>
      <c r="C3137" s="61">
        <v>2343.0</v>
      </c>
      <c r="D3137" s="57" t="s">
        <v>371</v>
      </c>
      <c r="E3137" s="62" t="s">
        <v>372</v>
      </c>
      <c r="F3137" s="58">
        <v>0.14581554208435055</v>
      </c>
    </row>
    <row r="3138">
      <c r="A3138" s="61">
        <v>1.518138173E9</v>
      </c>
      <c r="B3138" s="61">
        <v>1.0</v>
      </c>
      <c r="C3138" s="61">
        <v>179.0</v>
      </c>
      <c r="D3138" s="57" t="s">
        <v>374</v>
      </c>
      <c r="E3138" s="62" t="s">
        <v>372</v>
      </c>
      <c r="F3138" s="58">
        <v>0.1458227169174504</v>
      </c>
    </row>
    <row r="3139">
      <c r="A3139" s="61">
        <v>1.517832361E9</v>
      </c>
      <c r="B3139" s="61">
        <v>0.0</v>
      </c>
      <c r="C3139" s="61">
        <v>3137.0</v>
      </c>
      <c r="D3139" s="57" t="s">
        <v>371</v>
      </c>
      <c r="E3139" s="62" t="s">
        <v>372</v>
      </c>
      <c r="F3139" s="58">
        <v>0.14584225835720932</v>
      </c>
    </row>
    <row r="3140">
      <c r="A3140" s="61">
        <v>1.513603538E9</v>
      </c>
      <c r="B3140" s="61">
        <v>1.0</v>
      </c>
      <c r="C3140" s="61">
        <v>5076.0</v>
      </c>
      <c r="D3140" s="57" t="s">
        <v>373</v>
      </c>
      <c r="E3140" s="62" t="s">
        <v>372</v>
      </c>
      <c r="F3140" s="58">
        <v>0.14585396932696326</v>
      </c>
    </row>
    <row r="3141">
      <c r="A3141" s="61">
        <v>1.514341327E9</v>
      </c>
      <c r="B3141" s="61">
        <v>1.0</v>
      </c>
      <c r="C3141" s="61">
        <v>2326.0</v>
      </c>
      <c r="D3141" s="57" t="s">
        <v>374</v>
      </c>
      <c r="E3141" s="62" t="s">
        <v>372</v>
      </c>
      <c r="F3141" s="58">
        <v>0.14585983934720936</v>
      </c>
    </row>
    <row r="3142">
      <c r="A3142" s="61">
        <v>1.519085436E9</v>
      </c>
      <c r="B3142" s="61">
        <v>1.0</v>
      </c>
      <c r="C3142" s="61">
        <v>510.0</v>
      </c>
      <c r="D3142" s="57" t="s">
        <v>371</v>
      </c>
      <c r="E3142" s="62" t="s">
        <v>372</v>
      </c>
      <c r="F3142" s="58">
        <v>0.1459379752957186</v>
      </c>
    </row>
    <row r="3143">
      <c r="A3143" s="61">
        <v>1.518768921E9</v>
      </c>
      <c r="B3143" s="61">
        <v>0.0</v>
      </c>
      <c r="C3143" s="61">
        <v>811.0</v>
      </c>
      <c r="D3143" s="57" t="s">
        <v>373</v>
      </c>
      <c r="E3143" s="62" t="s">
        <v>372</v>
      </c>
      <c r="F3143" s="58">
        <v>0.14599769212394975</v>
      </c>
    </row>
    <row r="3144">
      <c r="A3144" s="61">
        <v>1.518201426E9</v>
      </c>
      <c r="B3144" s="61">
        <v>1.0</v>
      </c>
      <c r="C3144" s="61">
        <v>2139.0</v>
      </c>
      <c r="D3144" s="57" t="s">
        <v>371</v>
      </c>
      <c r="E3144" s="62" t="s">
        <v>372</v>
      </c>
      <c r="F3144" s="58">
        <v>0.1461447658316597</v>
      </c>
    </row>
    <row r="3145">
      <c r="A3145" s="61">
        <v>1.511731507E9</v>
      </c>
      <c r="B3145" s="61">
        <v>1.0</v>
      </c>
      <c r="C3145" s="61">
        <v>1044.0</v>
      </c>
      <c r="D3145" s="57" t="s">
        <v>373</v>
      </c>
      <c r="E3145" s="62" t="s">
        <v>372</v>
      </c>
      <c r="F3145" s="58">
        <v>0.1461816523208097</v>
      </c>
    </row>
    <row r="3146">
      <c r="A3146" s="61">
        <v>1.512815484E9</v>
      </c>
      <c r="B3146" s="61">
        <v>1.0</v>
      </c>
      <c r="C3146" s="61">
        <v>1371.0</v>
      </c>
      <c r="D3146" s="57" t="s">
        <v>375</v>
      </c>
      <c r="E3146" s="62" t="s">
        <v>372</v>
      </c>
      <c r="F3146" s="58">
        <v>0.1462094863058866</v>
      </c>
    </row>
    <row r="3147">
      <c r="A3147" s="61">
        <v>1.517069327E9</v>
      </c>
      <c r="B3147" s="61">
        <v>1.0</v>
      </c>
      <c r="C3147" s="61">
        <v>158.0</v>
      </c>
      <c r="D3147" s="57" t="s">
        <v>371</v>
      </c>
      <c r="E3147" s="62" t="s">
        <v>372</v>
      </c>
      <c r="F3147" s="58">
        <v>0.1462174262012017</v>
      </c>
    </row>
    <row r="3148">
      <c r="A3148" s="61">
        <v>1.518420757E9</v>
      </c>
      <c r="B3148" s="61">
        <v>1.0</v>
      </c>
      <c r="C3148" s="61">
        <v>1882.0</v>
      </c>
      <c r="D3148" s="57" t="s">
        <v>371</v>
      </c>
      <c r="E3148" s="62" t="s">
        <v>372</v>
      </c>
      <c r="F3148" s="58">
        <v>0.14625884412482193</v>
      </c>
    </row>
    <row r="3149">
      <c r="A3149" s="61">
        <v>1.515945672E9</v>
      </c>
      <c r="B3149" s="61">
        <v>0.0</v>
      </c>
      <c r="C3149" s="61">
        <v>1634.0</v>
      </c>
      <c r="D3149" s="57" t="s">
        <v>375</v>
      </c>
      <c r="E3149" s="62" t="s">
        <v>372</v>
      </c>
      <c r="F3149" s="58">
        <v>0.14626062118347294</v>
      </c>
    </row>
    <row r="3150">
      <c r="A3150" s="61">
        <v>1.512451726E9</v>
      </c>
      <c r="B3150" s="61">
        <v>1.0</v>
      </c>
      <c r="C3150" s="61">
        <v>791.0</v>
      </c>
      <c r="D3150" s="57" t="s">
        <v>371</v>
      </c>
      <c r="E3150" s="62" t="s">
        <v>372</v>
      </c>
      <c r="F3150" s="58">
        <v>0.14628723704512403</v>
      </c>
    </row>
    <row r="3151">
      <c r="A3151" s="61">
        <v>1.518423522E9</v>
      </c>
      <c r="B3151" s="61">
        <v>0.0</v>
      </c>
      <c r="C3151" s="61">
        <v>5501.0</v>
      </c>
      <c r="D3151" s="57" t="s">
        <v>371</v>
      </c>
      <c r="E3151" s="62" t="s">
        <v>372</v>
      </c>
      <c r="F3151" s="58">
        <v>0.14639907322637835</v>
      </c>
    </row>
    <row r="3152">
      <c r="A3152" s="61">
        <v>1.513979309E9</v>
      </c>
      <c r="B3152" s="61">
        <v>1.0</v>
      </c>
      <c r="C3152" s="61">
        <v>2413.0</v>
      </c>
      <c r="D3152" s="57" t="s">
        <v>371</v>
      </c>
      <c r="E3152" s="62" t="s">
        <v>372</v>
      </c>
      <c r="F3152" s="58">
        <v>0.14645605629467395</v>
      </c>
    </row>
    <row r="3153">
      <c r="A3153" s="61">
        <v>1.511300816E9</v>
      </c>
      <c r="B3153" s="61">
        <v>1.0</v>
      </c>
      <c r="C3153" s="61">
        <v>984.0</v>
      </c>
      <c r="D3153" s="57" t="s">
        <v>374</v>
      </c>
      <c r="E3153" s="62" t="s">
        <v>372</v>
      </c>
      <c r="F3153" s="58">
        <v>0.14661545145533672</v>
      </c>
    </row>
    <row r="3154">
      <c r="A3154" s="61">
        <v>1.517928368E9</v>
      </c>
      <c r="B3154" s="61">
        <v>1.0</v>
      </c>
      <c r="C3154" s="61">
        <v>2848.0</v>
      </c>
      <c r="D3154" s="57" t="s">
        <v>371</v>
      </c>
      <c r="E3154" s="62" t="s">
        <v>372</v>
      </c>
      <c r="F3154" s="58">
        <v>0.14665309046092578</v>
      </c>
    </row>
    <row r="3155">
      <c r="A3155" s="61">
        <v>1.514762814E9</v>
      </c>
      <c r="B3155" s="61">
        <v>1.0</v>
      </c>
      <c r="C3155" s="61">
        <v>3723.0</v>
      </c>
      <c r="D3155" s="57" t="s">
        <v>375</v>
      </c>
      <c r="E3155" s="62" t="s">
        <v>372</v>
      </c>
      <c r="F3155" s="58">
        <v>0.1467229013048481</v>
      </c>
    </row>
    <row r="3156">
      <c r="A3156" s="61">
        <v>1.511531213E9</v>
      </c>
      <c r="B3156" s="61">
        <v>1.0</v>
      </c>
      <c r="C3156" s="61">
        <v>3251.0</v>
      </c>
      <c r="D3156" s="57" t="s">
        <v>375</v>
      </c>
      <c r="E3156" s="62" t="s">
        <v>372</v>
      </c>
      <c r="F3156" s="58">
        <v>0.14679573430149406</v>
      </c>
    </row>
    <row r="3157">
      <c r="A3157" s="61">
        <v>1.514834164E9</v>
      </c>
      <c r="B3157" s="61">
        <v>1.0</v>
      </c>
      <c r="C3157" s="61">
        <v>2481.0</v>
      </c>
      <c r="D3157" s="57" t="s">
        <v>373</v>
      </c>
      <c r="E3157" s="62" t="s">
        <v>372</v>
      </c>
      <c r="F3157" s="58">
        <v>0.1469547460346573</v>
      </c>
    </row>
    <row r="3158">
      <c r="A3158" s="61">
        <v>1.513512592E9</v>
      </c>
      <c r="B3158" s="61">
        <v>0.0</v>
      </c>
      <c r="C3158" s="61">
        <v>1747.0</v>
      </c>
      <c r="D3158" s="57" t="s">
        <v>371</v>
      </c>
      <c r="E3158" s="62" t="s">
        <v>372</v>
      </c>
      <c r="F3158" s="58">
        <v>0.1469993210380115</v>
      </c>
    </row>
    <row r="3159">
      <c r="A3159" s="61">
        <v>1.515569458E9</v>
      </c>
      <c r="B3159" s="61">
        <v>1.0</v>
      </c>
      <c r="C3159" s="61">
        <v>2688.0</v>
      </c>
      <c r="D3159" s="57" t="s">
        <v>371</v>
      </c>
      <c r="E3159" s="62" t="s">
        <v>372</v>
      </c>
      <c r="F3159" s="58">
        <v>0.1472117597025845</v>
      </c>
    </row>
    <row r="3160">
      <c r="A3160" s="61">
        <v>1.511391434E9</v>
      </c>
      <c r="B3160" s="61">
        <v>1.0</v>
      </c>
      <c r="C3160" s="61">
        <v>3433.0</v>
      </c>
      <c r="D3160" s="57" t="s">
        <v>371</v>
      </c>
      <c r="E3160" s="62" t="s">
        <v>372</v>
      </c>
      <c r="F3160" s="58">
        <v>0.1472417413528596</v>
      </c>
    </row>
    <row r="3161">
      <c r="A3161" s="61">
        <v>1.518964861E9</v>
      </c>
      <c r="B3161" s="61">
        <v>0.0</v>
      </c>
      <c r="C3161" s="61">
        <v>3602.0</v>
      </c>
      <c r="D3161" s="57" t="s">
        <v>374</v>
      </c>
      <c r="E3161" s="62" t="s">
        <v>372</v>
      </c>
      <c r="F3161" s="58">
        <v>0.1472992539186374</v>
      </c>
    </row>
    <row r="3162">
      <c r="A3162" s="61">
        <v>1.514577059E9</v>
      </c>
      <c r="B3162" s="61">
        <v>1.0</v>
      </c>
      <c r="C3162" s="61">
        <v>98.0</v>
      </c>
      <c r="D3162" s="57" t="s">
        <v>374</v>
      </c>
      <c r="E3162" s="62" t="s">
        <v>372</v>
      </c>
      <c r="F3162" s="58">
        <v>0.14731314107611582</v>
      </c>
    </row>
    <row r="3163">
      <c r="A3163" s="61">
        <v>1.517216183E9</v>
      </c>
      <c r="B3163" s="61">
        <v>1.0</v>
      </c>
      <c r="C3163" s="61">
        <v>1379.0</v>
      </c>
      <c r="D3163" s="57" t="s">
        <v>374</v>
      </c>
      <c r="E3163" s="62" t="s">
        <v>372</v>
      </c>
      <c r="F3163" s="58">
        <v>0.147348597688578</v>
      </c>
    </row>
    <row r="3164">
      <c r="A3164" s="61">
        <v>1.51628242E9</v>
      </c>
      <c r="B3164" s="61">
        <v>0.0</v>
      </c>
      <c r="C3164" s="61">
        <v>1686.0</v>
      </c>
      <c r="D3164" s="57" t="s">
        <v>375</v>
      </c>
      <c r="E3164" s="62" t="s">
        <v>372</v>
      </c>
      <c r="F3164" s="58">
        <v>0.14735606021137515</v>
      </c>
    </row>
    <row r="3165">
      <c r="A3165" s="61">
        <v>1.512822234E9</v>
      </c>
      <c r="B3165" s="61">
        <v>1.0</v>
      </c>
      <c r="C3165" s="61">
        <v>1635.0</v>
      </c>
      <c r="D3165" s="57" t="s">
        <v>371</v>
      </c>
      <c r="E3165" s="62" t="s">
        <v>372</v>
      </c>
      <c r="F3165" s="58">
        <v>0.14736532834412797</v>
      </c>
    </row>
    <row r="3166">
      <c r="A3166" s="61">
        <v>1.518289014E9</v>
      </c>
      <c r="B3166" s="61">
        <v>1.0</v>
      </c>
      <c r="C3166" s="61">
        <v>3779.0</v>
      </c>
      <c r="D3166" s="57" t="s">
        <v>371</v>
      </c>
      <c r="E3166" s="62" t="s">
        <v>372</v>
      </c>
      <c r="F3166" s="58">
        <v>0.14737670118916424</v>
      </c>
    </row>
    <row r="3167">
      <c r="A3167" s="61">
        <v>1.519514184E9</v>
      </c>
      <c r="B3167" s="61">
        <v>1.0</v>
      </c>
      <c r="C3167" s="61">
        <v>1984.0</v>
      </c>
      <c r="D3167" s="57" t="s">
        <v>373</v>
      </c>
      <c r="E3167" s="62" t="s">
        <v>372</v>
      </c>
      <c r="F3167" s="58">
        <v>0.14738363271126065</v>
      </c>
    </row>
    <row r="3168">
      <c r="A3168" s="61">
        <v>1.518814499E9</v>
      </c>
      <c r="B3168" s="61">
        <v>1.0</v>
      </c>
      <c r="C3168" s="61">
        <v>2710.0</v>
      </c>
      <c r="D3168" s="57" t="s">
        <v>373</v>
      </c>
      <c r="E3168" s="62" t="s">
        <v>372</v>
      </c>
      <c r="F3168" s="58">
        <v>0.14742305925545707</v>
      </c>
    </row>
    <row r="3169">
      <c r="A3169" s="61">
        <v>1.515008378E9</v>
      </c>
      <c r="B3169" s="61">
        <v>1.0</v>
      </c>
      <c r="C3169" s="61">
        <v>1830.0</v>
      </c>
      <c r="D3169" s="57" t="s">
        <v>374</v>
      </c>
      <c r="E3169" s="62" t="s">
        <v>372</v>
      </c>
      <c r="F3169" s="58">
        <v>0.14744852272871511</v>
      </c>
    </row>
    <row r="3170">
      <c r="A3170" s="61">
        <v>1.513161826E9</v>
      </c>
      <c r="B3170" s="61">
        <v>1.0</v>
      </c>
      <c r="C3170" s="61">
        <v>3597.0</v>
      </c>
      <c r="D3170" s="57" t="s">
        <v>371</v>
      </c>
      <c r="E3170" s="62" t="s">
        <v>372</v>
      </c>
      <c r="F3170" s="58">
        <v>0.14750386564487916</v>
      </c>
    </row>
    <row r="3171">
      <c r="A3171" s="61">
        <v>1.514687049E9</v>
      </c>
      <c r="B3171" s="61">
        <v>1.0</v>
      </c>
      <c r="C3171" s="61">
        <v>506.0</v>
      </c>
      <c r="D3171" s="57" t="s">
        <v>371</v>
      </c>
      <c r="E3171" s="62" t="s">
        <v>372</v>
      </c>
      <c r="F3171" s="58">
        <v>0.14768696060612763</v>
      </c>
    </row>
    <row r="3172">
      <c r="A3172" s="61">
        <v>1.519821426E9</v>
      </c>
      <c r="B3172" s="61">
        <v>1.0</v>
      </c>
      <c r="C3172" s="61">
        <v>1936.0</v>
      </c>
      <c r="D3172" s="57" t="s">
        <v>371</v>
      </c>
      <c r="E3172" s="62" t="s">
        <v>372</v>
      </c>
      <c r="F3172" s="58">
        <v>0.14771813880893858</v>
      </c>
    </row>
    <row r="3173">
      <c r="A3173" s="61">
        <v>1.515265041E9</v>
      </c>
      <c r="B3173" s="61">
        <v>0.0</v>
      </c>
      <c r="C3173" s="61">
        <v>484.0</v>
      </c>
      <c r="D3173" s="57" t="s">
        <v>373</v>
      </c>
      <c r="E3173" s="62" t="s">
        <v>372</v>
      </c>
      <c r="F3173" s="58">
        <v>0.14773491817836149</v>
      </c>
    </row>
    <row r="3174">
      <c r="A3174" s="61">
        <v>1.515289228E9</v>
      </c>
      <c r="B3174" s="61">
        <v>1.0</v>
      </c>
      <c r="C3174" s="61">
        <v>1627.0</v>
      </c>
      <c r="D3174" s="57" t="s">
        <v>374</v>
      </c>
      <c r="E3174" s="62" t="s">
        <v>372</v>
      </c>
      <c r="F3174" s="58">
        <v>0.14774742833586818</v>
      </c>
    </row>
    <row r="3175">
      <c r="A3175" s="61">
        <v>1.516557654E9</v>
      </c>
      <c r="B3175" s="61">
        <v>1.0</v>
      </c>
      <c r="C3175" s="61">
        <v>497.0</v>
      </c>
      <c r="D3175" s="57" t="s">
        <v>375</v>
      </c>
      <c r="E3175" s="62" t="s">
        <v>372</v>
      </c>
      <c r="F3175" s="58">
        <v>0.14777235080718487</v>
      </c>
    </row>
    <row r="3176">
      <c r="A3176" s="61">
        <v>1.515796433E9</v>
      </c>
      <c r="B3176" s="61">
        <v>1.0</v>
      </c>
      <c r="C3176" s="61">
        <v>1965.0</v>
      </c>
      <c r="D3176" s="57" t="s">
        <v>373</v>
      </c>
      <c r="E3176" s="62" t="s">
        <v>372</v>
      </c>
      <c r="F3176" s="58">
        <v>0.1477842619483022</v>
      </c>
    </row>
    <row r="3177">
      <c r="A3177" s="61">
        <v>1.519750606E9</v>
      </c>
      <c r="B3177" s="61">
        <v>1.0</v>
      </c>
      <c r="C3177" s="61">
        <v>1265.0</v>
      </c>
      <c r="D3177" s="57" t="s">
        <v>374</v>
      </c>
      <c r="E3177" s="62" t="s">
        <v>372</v>
      </c>
      <c r="F3177" s="58">
        <v>0.14783305910227873</v>
      </c>
    </row>
    <row r="3178">
      <c r="A3178" s="61">
        <v>1.519120226E9</v>
      </c>
      <c r="B3178" s="61">
        <v>1.0</v>
      </c>
      <c r="C3178" s="61">
        <v>4801.0</v>
      </c>
      <c r="D3178" s="57" t="s">
        <v>375</v>
      </c>
      <c r="E3178" s="62" t="s">
        <v>372</v>
      </c>
      <c r="F3178" s="58">
        <v>0.1478828551189132</v>
      </c>
    </row>
    <row r="3179">
      <c r="A3179" s="61">
        <v>1.511876576E9</v>
      </c>
      <c r="B3179" s="61">
        <v>1.0</v>
      </c>
      <c r="C3179" s="61">
        <v>2363.0</v>
      </c>
      <c r="D3179" s="57" t="s">
        <v>374</v>
      </c>
      <c r="E3179" s="62" t="s">
        <v>372</v>
      </c>
      <c r="F3179" s="58">
        <v>0.147884172087278</v>
      </c>
    </row>
    <row r="3180">
      <c r="A3180" s="61">
        <v>1.513155221E9</v>
      </c>
      <c r="B3180" s="61">
        <v>0.0</v>
      </c>
      <c r="C3180" s="61">
        <v>4053.0</v>
      </c>
      <c r="D3180" s="57" t="s">
        <v>371</v>
      </c>
      <c r="E3180" s="62" t="s">
        <v>372</v>
      </c>
      <c r="F3180" s="58">
        <v>0.14794370061009177</v>
      </c>
    </row>
    <row r="3181">
      <c r="A3181" s="61">
        <v>1.51396538E9</v>
      </c>
      <c r="B3181" s="61">
        <v>0.0</v>
      </c>
      <c r="C3181" s="61">
        <v>806.0</v>
      </c>
      <c r="D3181" s="57" t="s">
        <v>374</v>
      </c>
      <c r="E3181" s="62" t="s">
        <v>372</v>
      </c>
      <c r="F3181" s="58">
        <v>0.14795142659787452</v>
      </c>
    </row>
    <row r="3182">
      <c r="A3182" s="61">
        <v>1.518274697E9</v>
      </c>
      <c r="B3182" s="61">
        <v>1.0</v>
      </c>
      <c r="C3182" s="61">
        <v>2407.0</v>
      </c>
      <c r="D3182" s="57" t="s">
        <v>375</v>
      </c>
      <c r="E3182" s="62" t="s">
        <v>372</v>
      </c>
      <c r="F3182" s="58">
        <v>0.14800585745561246</v>
      </c>
    </row>
    <row r="3183">
      <c r="A3183" s="61">
        <v>1.519949343E9</v>
      </c>
      <c r="B3183" s="61">
        <v>1.0</v>
      </c>
      <c r="C3183" s="61">
        <v>2559.0</v>
      </c>
      <c r="D3183" s="57" t="s">
        <v>374</v>
      </c>
      <c r="E3183" s="62" t="s">
        <v>372</v>
      </c>
      <c r="F3183" s="58">
        <v>0.14806728194968777</v>
      </c>
    </row>
    <row r="3184">
      <c r="A3184" s="61">
        <v>1.513674063E9</v>
      </c>
      <c r="B3184" s="61">
        <v>1.0</v>
      </c>
      <c r="C3184" s="61">
        <v>2321.0</v>
      </c>
      <c r="D3184" s="57" t="s">
        <v>375</v>
      </c>
      <c r="E3184" s="62" t="s">
        <v>372</v>
      </c>
      <c r="F3184" s="58">
        <v>0.1480817435459435</v>
      </c>
    </row>
    <row r="3185">
      <c r="A3185" s="61">
        <v>1.512660484E9</v>
      </c>
      <c r="B3185" s="61">
        <v>1.0</v>
      </c>
      <c r="C3185" s="61">
        <v>3234.0</v>
      </c>
      <c r="D3185" s="57" t="s">
        <v>374</v>
      </c>
      <c r="E3185" s="62" t="s">
        <v>372</v>
      </c>
      <c r="F3185" s="58">
        <v>0.14811534962154416</v>
      </c>
    </row>
    <row r="3186">
      <c r="A3186" s="61">
        <v>1.514282176E9</v>
      </c>
      <c r="B3186" s="61">
        <v>1.0</v>
      </c>
      <c r="C3186" s="61">
        <v>1552.0</v>
      </c>
      <c r="D3186" s="57" t="s">
        <v>375</v>
      </c>
      <c r="E3186" s="62" t="s">
        <v>372</v>
      </c>
      <c r="F3186" s="58">
        <v>0.1481401931609998</v>
      </c>
    </row>
    <row r="3187">
      <c r="A3187" s="61">
        <v>1.512675732E9</v>
      </c>
      <c r="B3187" s="61">
        <v>0.0</v>
      </c>
      <c r="C3187" s="61">
        <v>2060.0</v>
      </c>
      <c r="D3187" s="57" t="s">
        <v>371</v>
      </c>
      <c r="E3187" s="62" t="s">
        <v>372</v>
      </c>
      <c r="F3187" s="58">
        <v>0.14818565034611098</v>
      </c>
    </row>
    <row r="3188">
      <c r="A3188" s="61">
        <v>1.512697787E9</v>
      </c>
      <c r="B3188" s="61">
        <v>1.0</v>
      </c>
      <c r="C3188" s="61">
        <v>4100.0</v>
      </c>
      <c r="D3188" s="57" t="s">
        <v>371</v>
      </c>
      <c r="E3188" s="62" t="s">
        <v>372</v>
      </c>
      <c r="F3188" s="58">
        <v>0.14821507248203047</v>
      </c>
    </row>
    <row r="3189">
      <c r="A3189" s="61">
        <v>1.515050503E9</v>
      </c>
      <c r="B3189" s="61">
        <v>1.0</v>
      </c>
      <c r="C3189" s="61">
        <v>1427.0</v>
      </c>
      <c r="D3189" s="57" t="s">
        <v>375</v>
      </c>
      <c r="E3189" s="62" t="s">
        <v>372</v>
      </c>
      <c r="F3189" s="58">
        <v>0.1482299681761925</v>
      </c>
    </row>
    <row r="3190">
      <c r="A3190" s="61">
        <v>1.517193728E9</v>
      </c>
      <c r="B3190" s="61">
        <v>1.0</v>
      </c>
      <c r="C3190" s="61">
        <v>1889.0</v>
      </c>
      <c r="D3190" s="57" t="s">
        <v>374</v>
      </c>
      <c r="E3190" s="62" t="s">
        <v>372</v>
      </c>
      <c r="F3190" s="58">
        <v>0.14824158943569232</v>
      </c>
    </row>
    <row r="3191">
      <c r="A3191" s="61">
        <v>1.516535236E9</v>
      </c>
      <c r="B3191" s="61">
        <v>1.0</v>
      </c>
      <c r="C3191" s="61">
        <v>1159.0</v>
      </c>
      <c r="D3191" s="57" t="s">
        <v>371</v>
      </c>
      <c r="E3191" s="62" t="s">
        <v>372</v>
      </c>
      <c r="F3191" s="58">
        <v>0.14829597410970363</v>
      </c>
    </row>
    <row r="3192">
      <c r="A3192" s="61">
        <v>1.512910925E9</v>
      </c>
      <c r="B3192" s="61">
        <v>1.0</v>
      </c>
      <c r="C3192" s="61">
        <v>2164.0</v>
      </c>
      <c r="D3192" s="57" t="s">
        <v>374</v>
      </c>
      <c r="E3192" s="62" t="s">
        <v>372</v>
      </c>
      <c r="F3192" s="58">
        <v>0.14833829505776475</v>
      </c>
    </row>
    <row r="3193">
      <c r="A3193" s="61">
        <v>1.518385472E9</v>
      </c>
      <c r="B3193" s="61">
        <v>0.0</v>
      </c>
      <c r="C3193" s="61">
        <v>419.0</v>
      </c>
      <c r="D3193" s="57" t="s">
        <v>374</v>
      </c>
      <c r="E3193" s="62" t="s">
        <v>372</v>
      </c>
      <c r="F3193" s="58">
        <v>0.1483745598576931</v>
      </c>
    </row>
    <row r="3194">
      <c r="A3194" s="61">
        <v>1.51450151E9</v>
      </c>
      <c r="B3194" s="61">
        <v>0.0</v>
      </c>
      <c r="C3194" s="61">
        <v>635.0</v>
      </c>
      <c r="D3194" s="57" t="s">
        <v>374</v>
      </c>
      <c r="E3194" s="62" t="s">
        <v>372</v>
      </c>
      <c r="F3194" s="58">
        <v>0.14844150681417534</v>
      </c>
    </row>
    <row r="3195">
      <c r="A3195" s="61">
        <v>1.517913996E9</v>
      </c>
      <c r="B3195" s="61">
        <v>1.0</v>
      </c>
      <c r="C3195" s="61">
        <v>578.0</v>
      </c>
      <c r="D3195" s="57" t="s">
        <v>374</v>
      </c>
      <c r="E3195" s="62" t="s">
        <v>372</v>
      </c>
      <c r="F3195" s="58">
        <v>0.14850308394512235</v>
      </c>
    </row>
    <row r="3196">
      <c r="A3196" s="61">
        <v>1.515226629E9</v>
      </c>
      <c r="B3196" s="61">
        <v>1.0</v>
      </c>
      <c r="C3196" s="61">
        <v>1534.0</v>
      </c>
      <c r="D3196" s="57" t="s">
        <v>374</v>
      </c>
      <c r="E3196" s="62" t="s">
        <v>372</v>
      </c>
      <c r="F3196" s="58">
        <v>0.14857037808356788</v>
      </c>
    </row>
    <row r="3197">
      <c r="A3197" s="61">
        <v>1.516507237E9</v>
      </c>
      <c r="B3197" s="61">
        <v>1.0</v>
      </c>
      <c r="C3197" s="61">
        <v>2887.0</v>
      </c>
      <c r="D3197" s="57" t="s">
        <v>375</v>
      </c>
      <c r="E3197" s="62" t="s">
        <v>372</v>
      </c>
      <c r="F3197" s="58">
        <v>0.14860192689292606</v>
      </c>
    </row>
    <row r="3198">
      <c r="A3198" s="61">
        <v>1.517326051E9</v>
      </c>
      <c r="B3198" s="61">
        <v>0.0</v>
      </c>
      <c r="C3198" s="61">
        <v>2009.0</v>
      </c>
      <c r="D3198" s="57" t="s">
        <v>371</v>
      </c>
      <c r="E3198" s="62" t="s">
        <v>372</v>
      </c>
      <c r="F3198" s="58">
        <v>0.1486390642238461</v>
      </c>
    </row>
    <row r="3199">
      <c r="A3199" s="61">
        <v>1.513314461E9</v>
      </c>
      <c r="B3199" s="61">
        <v>0.0</v>
      </c>
      <c r="C3199" s="61">
        <v>2473.0</v>
      </c>
      <c r="D3199" s="57" t="s">
        <v>373</v>
      </c>
      <c r="E3199" s="62" t="s">
        <v>372</v>
      </c>
      <c r="F3199" s="58">
        <v>0.14866563243591657</v>
      </c>
    </row>
    <row r="3200">
      <c r="A3200" s="61">
        <v>1.517447059E9</v>
      </c>
      <c r="B3200" s="61">
        <v>1.0</v>
      </c>
      <c r="C3200" s="61">
        <v>2293.0</v>
      </c>
      <c r="D3200" s="57" t="s">
        <v>374</v>
      </c>
      <c r="E3200" s="62" t="s">
        <v>372</v>
      </c>
      <c r="F3200" s="58">
        <v>0.14869195718790784</v>
      </c>
    </row>
    <row r="3201">
      <c r="A3201" s="61">
        <v>1.51422967E9</v>
      </c>
      <c r="B3201" s="61">
        <v>0.0</v>
      </c>
      <c r="C3201" s="61">
        <v>2435.0</v>
      </c>
      <c r="D3201" s="57" t="s">
        <v>371</v>
      </c>
      <c r="E3201" s="62" t="s">
        <v>372</v>
      </c>
      <c r="F3201" s="58">
        <v>0.14879712050916782</v>
      </c>
    </row>
    <row r="3202">
      <c r="A3202" s="61">
        <v>1.518532935E9</v>
      </c>
      <c r="B3202" s="61">
        <v>1.0</v>
      </c>
      <c r="C3202" s="61">
        <v>533.0</v>
      </c>
      <c r="D3202" s="57" t="s">
        <v>373</v>
      </c>
      <c r="E3202" s="62" t="s">
        <v>372</v>
      </c>
      <c r="F3202" s="58">
        <v>0.14883593332253897</v>
      </c>
    </row>
    <row r="3203">
      <c r="A3203" s="61">
        <v>1.511868107E9</v>
      </c>
      <c r="B3203" s="61">
        <v>1.0</v>
      </c>
      <c r="C3203" s="61">
        <v>101.0</v>
      </c>
      <c r="D3203" s="57" t="s">
        <v>375</v>
      </c>
      <c r="E3203" s="62" t="s">
        <v>372</v>
      </c>
      <c r="F3203" s="58">
        <v>0.14884929539515368</v>
      </c>
    </row>
    <row r="3204">
      <c r="A3204" s="61">
        <v>1.511782926E9</v>
      </c>
      <c r="B3204" s="61">
        <v>1.0</v>
      </c>
      <c r="C3204" s="61">
        <v>1233.0</v>
      </c>
      <c r="D3204" s="57" t="s">
        <v>371</v>
      </c>
      <c r="E3204" s="62" t="s">
        <v>372</v>
      </c>
      <c r="F3204" s="58">
        <v>0.14888993835601794</v>
      </c>
    </row>
    <row r="3205">
      <c r="A3205" s="61">
        <v>1.516680599E9</v>
      </c>
      <c r="B3205" s="61">
        <v>1.0</v>
      </c>
      <c r="C3205" s="61">
        <v>1318.0</v>
      </c>
      <c r="D3205" s="57" t="s">
        <v>373</v>
      </c>
      <c r="E3205" s="62" t="s">
        <v>372</v>
      </c>
      <c r="F3205" s="58">
        <v>0.14895595677225504</v>
      </c>
    </row>
    <row r="3206">
      <c r="A3206" s="61">
        <v>1.513578217E9</v>
      </c>
      <c r="B3206" s="61">
        <v>1.0</v>
      </c>
      <c r="C3206" s="61">
        <v>952.0</v>
      </c>
      <c r="D3206" s="57" t="s">
        <v>371</v>
      </c>
      <c r="E3206" s="62" t="s">
        <v>372</v>
      </c>
      <c r="F3206" s="58">
        <v>0.14895830825529421</v>
      </c>
    </row>
    <row r="3207">
      <c r="A3207" s="61">
        <v>1.517877001E9</v>
      </c>
      <c r="B3207" s="61">
        <v>0.0</v>
      </c>
      <c r="C3207" s="61">
        <v>1218.0</v>
      </c>
      <c r="D3207" s="57" t="s">
        <v>374</v>
      </c>
      <c r="E3207" s="62" t="s">
        <v>372</v>
      </c>
      <c r="F3207" s="58">
        <v>0.14907084740133725</v>
      </c>
    </row>
    <row r="3208">
      <c r="A3208" s="61">
        <v>1.513132664E9</v>
      </c>
      <c r="B3208" s="61">
        <v>1.0</v>
      </c>
      <c r="C3208" s="61">
        <v>2001.0</v>
      </c>
      <c r="D3208" s="57" t="s">
        <v>373</v>
      </c>
      <c r="E3208" s="62" t="s">
        <v>372</v>
      </c>
      <c r="F3208" s="58">
        <v>0.14908497340853955</v>
      </c>
    </row>
    <row r="3209">
      <c r="A3209" s="61">
        <v>1.516550363E9</v>
      </c>
      <c r="B3209" s="61">
        <v>1.0</v>
      </c>
      <c r="C3209" s="61">
        <v>3361.0</v>
      </c>
      <c r="D3209" s="57" t="s">
        <v>374</v>
      </c>
      <c r="E3209" s="62" t="s">
        <v>372</v>
      </c>
      <c r="F3209" s="58">
        <v>0.14908580884182854</v>
      </c>
    </row>
    <row r="3210">
      <c r="A3210" s="61">
        <v>1.517083761E9</v>
      </c>
      <c r="B3210" s="61">
        <v>0.0</v>
      </c>
      <c r="C3210" s="61">
        <v>1181.0</v>
      </c>
      <c r="D3210" s="57" t="s">
        <v>371</v>
      </c>
      <c r="E3210" s="62" t="s">
        <v>372</v>
      </c>
      <c r="F3210" s="58">
        <v>0.14912865664213648</v>
      </c>
    </row>
    <row r="3211">
      <c r="A3211" s="61">
        <v>1.514543122E9</v>
      </c>
      <c r="B3211" s="61">
        <v>0.0</v>
      </c>
      <c r="C3211" s="61">
        <v>1820.0</v>
      </c>
      <c r="D3211" s="57" t="s">
        <v>374</v>
      </c>
      <c r="E3211" s="62" t="s">
        <v>372</v>
      </c>
      <c r="F3211" s="58">
        <v>0.149135997896938</v>
      </c>
    </row>
    <row r="3212">
      <c r="A3212" s="61">
        <v>1.518538763E9</v>
      </c>
      <c r="B3212" s="61">
        <v>1.0</v>
      </c>
      <c r="C3212" s="61">
        <v>670.0</v>
      </c>
      <c r="D3212" s="57" t="s">
        <v>371</v>
      </c>
      <c r="E3212" s="62" t="s">
        <v>372</v>
      </c>
      <c r="F3212" s="58">
        <v>0.1491867978885617</v>
      </c>
    </row>
    <row r="3213">
      <c r="A3213" s="61">
        <v>1.515825236E9</v>
      </c>
      <c r="B3213" s="61">
        <v>1.0</v>
      </c>
      <c r="C3213" s="61">
        <v>560.0</v>
      </c>
      <c r="D3213" s="57" t="s">
        <v>375</v>
      </c>
      <c r="E3213" s="62" t="s">
        <v>372</v>
      </c>
      <c r="F3213" s="58">
        <v>0.14924021241468477</v>
      </c>
    </row>
    <row r="3214">
      <c r="A3214" s="61">
        <v>1.515096358E9</v>
      </c>
      <c r="B3214" s="61">
        <v>1.0</v>
      </c>
      <c r="C3214" s="61">
        <v>976.0</v>
      </c>
      <c r="D3214" s="57" t="s">
        <v>371</v>
      </c>
      <c r="E3214" s="62" t="s">
        <v>372</v>
      </c>
      <c r="F3214" s="58">
        <v>0.14926772111038544</v>
      </c>
    </row>
    <row r="3215">
      <c r="A3215" s="61">
        <v>1.514699904E9</v>
      </c>
      <c r="B3215" s="61">
        <v>1.0</v>
      </c>
      <c r="C3215" s="61">
        <v>1534.0</v>
      </c>
      <c r="D3215" s="57" t="s">
        <v>375</v>
      </c>
      <c r="E3215" s="62" t="s">
        <v>372</v>
      </c>
      <c r="F3215" s="58">
        <v>0.14926921510408364</v>
      </c>
    </row>
    <row r="3216">
      <c r="A3216" s="61">
        <v>1.516006247E9</v>
      </c>
      <c r="B3216" s="61">
        <v>1.0</v>
      </c>
      <c r="C3216" s="61">
        <v>1439.0</v>
      </c>
      <c r="D3216" s="57" t="s">
        <v>374</v>
      </c>
      <c r="E3216" s="62" t="s">
        <v>372</v>
      </c>
      <c r="F3216" s="58">
        <v>0.1492713646483762</v>
      </c>
    </row>
    <row r="3217">
      <c r="A3217" s="61">
        <v>1.512210479E9</v>
      </c>
      <c r="B3217" s="61">
        <v>1.0</v>
      </c>
      <c r="C3217" s="61">
        <v>78.0</v>
      </c>
      <c r="D3217" s="57" t="s">
        <v>374</v>
      </c>
      <c r="E3217" s="62" t="s">
        <v>372</v>
      </c>
      <c r="F3217" s="58">
        <v>0.14928802485541304</v>
      </c>
    </row>
    <row r="3218">
      <c r="A3218" s="61">
        <v>1.516517498E9</v>
      </c>
      <c r="B3218" s="61">
        <v>1.0</v>
      </c>
      <c r="C3218" s="61">
        <v>2812.0</v>
      </c>
      <c r="D3218" s="57" t="s">
        <v>375</v>
      </c>
      <c r="E3218" s="62" t="s">
        <v>372</v>
      </c>
      <c r="F3218" s="58">
        <v>0.14942661770351606</v>
      </c>
    </row>
    <row r="3219">
      <c r="A3219" s="61">
        <v>1.515352712E9</v>
      </c>
      <c r="B3219" s="61">
        <v>0.0</v>
      </c>
      <c r="C3219" s="61">
        <v>1090.0</v>
      </c>
      <c r="D3219" s="57" t="s">
        <v>374</v>
      </c>
      <c r="E3219" s="62" t="s">
        <v>372</v>
      </c>
      <c r="F3219" s="58">
        <v>0.1494551739757476</v>
      </c>
    </row>
    <row r="3220">
      <c r="A3220" s="61">
        <v>1.511737422E9</v>
      </c>
      <c r="B3220" s="61">
        <v>0.0</v>
      </c>
      <c r="C3220" s="61">
        <v>2949.0</v>
      </c>
      <c r="D3220" s="57" t="s">
        <v>371</v>
      </c>
      <c r="E3220" s="62" t="s">
        <v>372</v>
      </c>
      <c r="F3220" s="58">
        <v>0.14950690234415143</v>
      </c>
    </row>
    <row r="3221">
      <c r="A3221" s="61">
        <v>1.516114998E9</v>
      </c>
      <c r="B3221" s="61">
        <v>1.0</v>
      </c>
      <c r="C3221" s="61">
        <v>1757.0</v>
      </c>
      <c r="D3221" s="57" t="s">
        <v>371</v>
      </c>
      <c r="E3221" s="62" t="s">
        <v>372</v>
      </c>
      <c r="F3221" s="58">
        <v>0.14951181790921197</v>
      </c>
    </row>
    <row r="3222">
      <c r="A3222" s="61">
        <v>1.516768307E9</v>
      </c>
      <c r="B3222" s="61">
        <v>1.0</v>
      </c>
      <c r="C3222" s="61">
        <v>107.0</v>
      </c>
      <c r="D3222" s="57" t="s">
        <v>371</v>
      </c>
      <c r="E3222" s="62" t="s">
        <v>372</v>
      </c>
      <c r="F3222" s="58">
        <v>0.1495830274103067</v>
      </c>
    </row>
    <row r="3223">
      <c r="A3223" s="61">
        <v>1.51958555E9</v>
      </c>
      <c r="B3223" s="61">
        <v>0.0</v>
      </c>
      <c r="C3223" s="61">
        <v>2447.0</v>
      </c>
      <c r="D3223" s="57" t="s">
        <v>371</v>
      </c>
      <c r="E3223" s="62" t="s">
        <v>372</v>
      </c>
      <c r="F3223" s="58">
        <v>0.14961053695817383</v>
      </c>
    </row>
    <row r="3224">
      <c r="A3224" s="61">
        <v>1.516517351E9</v>
      </c>
      <c r="B3224" s="61">
        <v>0.0</v>
      </c>
      <c r="C3224" s="61">
        <v>2116.0</v>
      </c>
      <c r="D3224" s="57" t="s">
        <v>373</v>
      </c>
      <c r="E3224" s="62" t="s">
        <v>372</v>
      </c>
      <c r="F3224" s="58">
        <v>0.14962138324052854</v>
      </c>
    </row>
    <row r="3225">
      <c r="A3225" s="61">
        <v>1.517121317E9</v>
      </c>
      <c r="B3225" s="61">
        <v>1.0</v>
      </c>
      <c r="C3225" s="61">
        <v>2802.0</v>
      </c>
      <c r="D3225" s="57" t="s">
        <v>373</v>
      </c>
      <c r="E3225" s="62" t="s">
        <v>372</v>
      </c>
      <c r="F3225" s="58">
        <v>0.14967407500078111</v>
      </c>
    </row>
    <row r="3226">
      <c r="A3226" s="61">
        <v>1.512238812E9</v>
      </c>
      <c r="B3226" s="61">
        <v>0.0</v>
      </c>
      <c r="C3226" s="61">
        <v>2401.0</v>
      </c>
      <c r="D3226" s="57" t="s">
        <v>374</v>
      </c>
      <c r="E3226" s="62" t="s">
        <v>372</v>
      </c>
      <c r="F3226" s="58">
        <v>0.14968519110259948</v>
      </c>
    </row>
    <row r="3227">
      <c r="A3227" s="61">
        <v>1.512844489E9</v>
      </c>
      <c r="B3227" s="61">
        <v>1.0</v>
      </c>
      <c r="C3227" s="61">
        <v>1122.0</v>
      </c>
      <c r="D3227" s="57" t="s">
        <v>371</v>
      </c>
      <c r="E3227" s="62" t="s">
        <v>372</v>
      </c>
      <c r="F3227" s="58">
        <v>0.14974009341701833</v>
      </c>
    </row>
    <row r="3228">
      <c r="A3228" s="61">
        <v>1.51741436E9</v>
      </c>
      <c r="B3228" s="61">
        <v>0.0</v>
      </c>
      <c r="C3228" s="61">
        <v>4702.0</v>
      </c>
      <c r="D3228" s="57" t="s">
        <v>373</v>
      </c>
      <c r="E3228" s="62" t="s">
        <v>372</v>
      </c>
      <c r="F3228" s="58">
        <v>0.14984289425033104</v>
      </c>
    </row>
    <row r="3229">
      <c r="A3229" s="61">
        <v>1.51906405E9</v>
      </c>
      <c r="B3229" s="61">
        <v>0.0</v>
      </c>
      <c r="C3229" s="61">
        <v>2063.0</v>
      </c>
      <c r="D3229" s="57" t="s">
        <v>371</v>
      </c>
      <c r="E3229" s="62" t="s">
        <v>372</v>
      </c>
      <c r="F3229" s="58">
        <v>0.14995569845060386</v>
      </c>
    </row>
    <row r="3230">
      <c r="A3230" s="61">
        <v>1.515012499E9</v>
      </c>
      <c r="B3230" s="61">
        <v>1.0</v>
      </c>
      <c r="C3230" s="61">
        <v>2731.0</v>
      </c>
      <c r="D3230" s="57" t="s">
        <v>371</v>
      </c>
      <c r="E3230" s="62" t="s">
        <v>372</v>
      </c>
      <c r="F3230" s="58">
        <v>0.14996441423828089</v>
      </c>
    </row>
    <row r="3231">
      <c r="A3231" s="61">
        <v>1.514073431E9</v>
      </c>
      <c r="B3231" s="61">
        <v>0.0</v>
      </c>
      <c r="C3231" s="61">
        <v>3355.0</v>
      </c>
      <c r="D3231" s="57" t="s">
        <v>375</v>
      </c>
      <c r="E3231" s="62" t="s">
        <v>372</v>
      </c>
      <c r="F3231" s="58">
        <v>0.1501437997747198</v>
      </c>
    </row>
    <row r="3232">
      <c r="A3232" s="61">
        <v>1.51149735E9</v>
      </c>
      <c r="B3232" s="61">
        <v>0.0</v>
      </c>
      <c r="C3232" s="61">
        <v>860.0</v>
      </c>
      <c r="D3232" s="57" t="s">
        <v>371</v>
      </c>
      <c r="E3232" s="62" t="s">
        <v>372</v>
      </c>
      <c r="F3232" s="58">
        <v>0.1501718812048648</v>
      </c>
    </row>
    <row r="3233">
      <c r="A3233" s="61">
        <v>1.519727093E9</v>
      </c>
      <c r="B3233" s="61">
        <v>1.0</v>
      </c>
      <c r="C3233" s="61">
        <v>1816.0</v>
      </c>
      <c r="D3233" s="57" t="s">
        <v>371</v>
      </c>
      <c r="E3233" s="62" t="s">
        <v>372</v>
      </c>
      <c r="F3233" s="58">
        <v>0.15025845080232625</v>
      </c>
    </row>
    <row r="3234">
      <c r="A3234" s="61">
        <v>1.513672365E9</v>
      </c>
      <c r="B3234" s="61">
        <v>1.0</v>
      </c>
      <c r="C3234" s="61">
        <v>671.0</v>
      </c>
      <c r="D3234" s="57" t="s">
        <v>373</v>
      </c>
      <c r="E3234" s="62" t="s">
        <v>372</v>
      </c>
      <c r="F3234" s="58">
        <v>0.1503171706127222</v>
      </c>
    </row>
    <row r="3235">
      <c r="A3235" s="61">
        <v>1.519626637E9</v>
      </c>
      <c r="B3235" s="61">
        <v>1.0</v>
      </c>
      <c r="C3235" s="61">
        <v>443.0</v>
      </c>
      <c r="D3235" s="57" t="s">
        <v>375</v>
      </c>
      <c r="E3235" s="62" t="s">
        <v>372</v>
      </c>
      <c r="F3235" s="58">
        <v>0.1503770388497827</v>
      </c>
    </row>
    <row r="3236">
      <c r="A3236" s="61">
        <v>1.515825059E9</v>
      </c>
      <c r="B3236" s="61">
        <v>1.0</v>
      </c>
      <c r="C3236" s="61">
        <v>1688.0</v>
      </c>
      <c r="D3236" s="57" t="s">
        <v>373</v>
      </c>
      <c r="E3236" s="62" t="s">
        <v>372</v>
      </c>
      <c r="F3236" s="58">
        <v>0.15047181871023507</v>
      </c>
    </row>
    <row r="3237">
      <c r="A3237" s="61">
        <v>1.512534213E9</v>
      </c>
      <c r="B3237" s="61">
        <v>1.0</v>
      </c>
      <c r="C3237" s="61">
        <v>1705.0</v>
      </c>
      <c r="D3237" s="57" t="s">
        <v>375</v>
      </c>
      <c r="E3237" s="62" t="s">
        <v>372</v>
      </c>
      <c r="F3237" s="58">
        <v>0.15055015335228972</v>
      </c>
    </row>
    <row r="3238">
      <c r="A3238" s="61">
        <v>1.518526271E9</v>
      </c>
      <c r="B3238" s="61">
        <v>0.0</v>
      </c>
      <c r="C3238" s="61">
        <v>1489.0</v>
      </c>
      <c r="D3238" s="57" t="s">
        <v>373</v>
      </c>
      <c r="E3238" s="62" t="s">
        <v>372</v>
      </c>
      <c r="F3238" s="58">
        <v>0.1505746103084481</v>
      </c>
    </row>
    <row r="3239">
      <c r="A3239" s="61">
        <v>1.516190637E9</v>
      </c>
      <c r="B3239" s="61">
        <v>1.0</v>
      </c>
      <c r="C3239" s="61">
        <v>1638.0</v>
      </c>
      <c r="D3239" s="57" t="s">
        <v>373</v>
      </c>
      <c r="E3239" s="62" t="s">
        <v>372</v>
      </c>
      <c r="F3239" s="58">
        <v>0.15062716441042956</v>
      </c>
    </row>
    <row r="3240">
      <c r="A3240" s="61">
        <v>1.519197373E9</v>
      </c>
      <c r="B3240" s="61">
        <v>1.0</v>
      </c>
      <c r="C3240" s="61">
        <v>3248.0</v>
      </c>
      <c r="D3240" s="57" t="s">
        <v>375</v>
      </c>
      <c r="E3240" s="62" t="s">
        <v>372</v>
      </c>
      <c r="F3240" s="58">
        <v>0.15069316792550558</v>
      </c>
    </row>
    <row r="3241">
      <c r="A3241" s="61">
        <v>1.515143041E9</v>
      </c>
      <c r="B3241" s="61">
        <v>0.0</v>
      </c>
      <c r="C3241" s="61">
        <v>2136.0</v>
      </c>
      <c r="D3241" s="57" t="s">
        <v>374</v>
      </c>
      <c r="E3241" s="62" t="s">
        <v>372</v>
      </c>
      <c r="F3241" s="58">
        <v>0.15070974402529969</v>
      </c>
    </row>
    <row r="3242">
      <c r="A3242" s="61">
        <v>1.515907351E9</v>
      </c>
      <c r="B3242" s="61">
        <v>0.0</v>
      </c>
      <c r="C3242" s="61">
        <v>2080.0</v>
      </c>
      <c r="D3242" s="57" t="s">
        <v>375</v>
      </c>
      <c r="E3242" s="62" t="s">
        <v>372</v>
      </c>
      <c r="F3242" s="58">
        <v>0.1509035832139871</v>
      </c>
    </row>
    <row r="3243">
      <c r="A3243" s="61">
        <v>1.51445183E9</v>
      </c>
      <c r="B3243" s="61">
        <v>0.0</v>
      </c>
      <c r="C3243" s="61">
        <v>3294.0</v>
      </c>
      <c r="D3243" s="57" t="s">
        <v>371</v>
      </c>
      <c r="E3243" s="62" t="s">
        <v>372</v>
      </c>
      <c r="F3243" s="58">
        <v>0.150945986249707</v>
      </c>
    </row>
    <row r="3244">
      <c r="A3244" s="61">
        <v>1.516721725E9</v>
      </c>
      <c r="B3244" s="61">
        <v>1.0</v>
      </c>
      <c r="C3244" s="61">
        <v>4114.0</v>
      </c>
      <c r="D3244" s="57" t="s">
        <v>374</v>
      </c>
      <c r="E3244" s="62" t="s">
        <v>372</v>
      </c>
      <c r="F3244" s="58">
        <v>0.1511012186889632</v>
      </c>
    </row>
    <row r="3245">
      <c r="A3245" s="61">
        <v>1.517174609E9</v>
      </c>
      <c r="B3245" s="61">
        <v>1.0</v>
      </c>
      <c r="C3245" s="61">
        <v>4393.0</v>
      </c>
      <c r="D3245" s="57" t="s">
        <v>375</v>
      </c>
      <c r="E3245" s="62" t="s">
        <v>372</v>
      </c>
      <c r="F3245" s="58">
        <v>0.1511150339090992</v>
      </c>
    </row>
    <row r="3246">
      <c r="A3246" s="61">
        <v>1.518129138E9</v>
      </c>
      <c r="B3246" s="61">
        <v>1.0</v>
      </c>
      <c r="C3246" s="61">
        <v>4372.0</v>
      </c>
      <c r="D3246" s="57" t="s">
        <v>371</v>
      </c>
      <c r="E3246" s="62" t="s">
        <v>372</v>
      </c>
      <c r="F3246" s="58">
        <v>0.15131301287090004</v>
      </c>
    </row>
    <row r="3247">
      <c r="A3247" s="61">
        <v>1.512879984E9</v>
      </c>
      <c r="B3247" s="61">
        <v>1.0</v>
      </c>
      <c r="C3247" s="61">
        <v>327.0</v>
      </c>
      <c r="D3247" s="57" t="s">
        <v>371</v>
      </c>
      <c r="E3247" s="62" t="s">
        <v>372</v>
      </c>
      <c r="F3247" s="58">
        <v>0.15134289101170195</v>
      </c>
    </row>
    <row r="3248">
      <c r="A3248" s="61">
        <v>1.517767042E9</v>
      </c>
      <c r="B3248" s="61">
        <v>0.0</v>
      </c>
      <c r="C3248" s="61">
        <v>1728.0</v>
      </c>
      <c r="D3248" s="57" t="s">
        <v>371</v>
      </c>
      <c r="E3248" s="62" t="s">
        <v>372</v>
      </c>
      <c r="F3248" s="58">
        <v>0.15147792469322174</v>
      </c>
    </row>
    <row r="3249">
      <c r="A3249" s="61">
        <v>1.514413643E9</v>
      </c>
      <c r="B3249" s="61">
        <v>1.0</v>
      </c>
      <c r="C3249" s="61">
        <v>3928.0</v>
      </c>
      <c r="D3249" s="57" t="s">
        <v>374</v>
      </c>
      <c r="E3249" s="62" t="s">
        <v>372</v>
      </c>
      <c r="F3249" s="58">
        <v>0.15149553572335572</v>
      </c>
    </row>
    <row r="3250">
      <c r="A3250" s="61">
        <v>1.515049027E9</v>
      </c>
      <c r="B3250" s="61">
        <v>1.0</v>
      </c>
      <c r="C3250" s="61">
        <v>971.0</v>
      </c>
      <c r="D3250" s="57" t="s">
        <v>373</v>
      </c>
      <c r="E3250" s="62" t="s">
        <v>372</v>
      </c>
      <c r="F3250" s="58">
        <v>0.15160735700344885</v>
      </c>
    </row>
    <row r="3251">
      <c r="A3251" s="61">
        <v>1.512804123E9</v>
      </c>
      <c r="B3251" s="61">
        <v>1.0</v>
      </c>
      <c r="C3251" s="61">
        <v>4253.0</v>
      </c>
      <c r="D3251" s="57" t="s">
        <v>371</v>
      </c>
      <c r="E3251" s="62" t="s">
        <v>372</v>
      </c>
      <c r="F3251" s="58">
        <v>0.15163597095190218</v>
      </c>
    </row>
    <row r="3252">
      <c r="A3252" s="61">
        <v>1.512644901E9</v>
      </c>
      <c r="B3252" s="61">
        <v>0.0</v>
      </c>
      <c r="C3252" s="61">
        <v>1663.0</v>
      </c>
      <c r="D3252" s="57" t="s">
        <v>374</v>
      </c>
      <c r="E3252" s="62" t="s">
        <v>372</v>
      </c>
      <c r="F3252" s="58">
        <v>0.15176740134893163</v>
      </c>
    </row>
    <row r="3253">
      <c r="A3253" s="61">
        <v>1.516998905E9</v>
      </c>
      <c r="B3253" s="61">
        <v>1.0</v>
      </c>
      <c r="C3253" s="61">
        <v>406.0</v>
      </c>
      <c r="D3253" s="57" t="s">
        <v>373</v>
      </c>
      <c r="E3253" s="62" t="s">
        <v>372</v>
      </c>
      <c r="F3253" s="58">
        <v>0.15178725615794197</v>
      </c>
    </row>
    <row r="3254">
      <c r="A3254" s="61">
        <v>1.512127346E9</v>
      </c>
      <c r="B3254" s="61">
        <v>1.0</v>
      </c>
      <c r="C3254" s="61">
        <v>36.0</v>
      </c>
      <c r="D3254" s="57" t="s">
        <v>373</v>
      </c>
      <c r="E3254" s="62" t="s">
        <v>372</v>
      </c>
      <c r="F3254" s="58">
        <v>0.15183266577978316</v>
      </c>
    </row>
    <row r="3255">
      <c r="A3255" s="61">
        <v>1.518711022E9</v>
      </c>
      <c r="B3255" s="61">
        <v>0.0</v>
      </c>
      <c r="C3255" s="61">
        <v>615.0</v>
      </c>
      <c r="D3255" s="57" t="s">
        <v>373</v>
      </c>
      <c r="E3255" s="62" t="s">
        <v>372</v>
      </c>
      <c r="F3255" s="58">
        <v>0.15189969462618746</v>
      </c>
    </row>
    <row r="3256">
      <c r="A3256" s="61">
        <v>1.518931318E9</v>
      </c>
      <c r="B3256" s="61">
        <v>1.0</v>
      </c>
      <c r="C3256" s="61">
        <v>421.0</v>
      </c>
      <c r="D3256" s="57" t="s">
        <v>375</v>
      </c>
      <c r="E3256" s="62" t="s">
        <v>372</v>
      </c>
      <c r="F3256" s="58">
        <v>0.15190281596207633</v>
      </c>
    </row>
    <row r="3257">
      <c r="A3257" s="61">
        <v>1.519099848E9</v>
      </c>
      <c r="B3257" s="61">
        <v>1.0</v>
      </c>
      <c r="C3257" s="61">
        <v>663.0</v>
      </c>
      <c r="D3257" s="57" t="s">
        <v>373</v>
      </c>
      <c r="E3257" s="62" t="s">
        <v>372</v>
      </c>
      <c r="F3257" s="58">
        <v>0.15191010935517135</v>
      </c>
    </row>
    <row r="3258">
      <c r="A3258" s="61">
        <v>1.514349133E9</v>
      </c>
      <c r="B3258" s="61">
        <v>1.0</v>
      </c>
      <c r="C3258" s="61">
        <v>4310.0</v>
      </c>
      <c r="D3258" s="57" t="s">
        <v>375</v>
      </c>
      <c r="E3258" s="62" t="s">
        <v>372</v>
      </c>
      <c r="F3258" s="58">
        <v>0.15195663365401546</v>
      </c>
    </row>
    <row r="3259">
      <c r="A3259" s="61">
        <v>1.513106516E9</v>
      </c>
      <c r="B3259" s="61">
        <v>1.0</v>
      </c>
      <c r="C3259" s="61">
        <v>533.0</v>
      </c>
      <c r="D3259" s="57" t="s">
        <v>373</v>
      </c>
      <c r="E3259" s="62" t="s">
        <v>372</v>
      </c>
      <c r="F3259" s="58">
        <v>0.15198624932248783</v>
      </c>
    </row>
    <row r="3260">
      <c r="A3260" s="61">
        <v>1.515286551E9</v>
      </c>
      <c r="B3260" s="61">
        <v>0.0</v>
      </c>
      <c r="C3260" s="61">
        <v>1556.0</v>
      </c>
      <c r="D3260" s="57" t="s">
        <v>374</v>
      </c>
      <c r="E3260" s="62" t="s">
        <v>372</v>
      </c>
      <c r="F3260" s="58">
        <v>0.1520139985835418</v>
      </c>
    </row>
    <row r="3261">
      <c r="A3261" s="61">
        <v>1.515102189E9</v>
      </c>
      <c r="B3261" s="61">
        <v>1.0</v>
      </c>
      <c r="C3261" s="61">
        <v>1345.0</v>
      </c>
      <c r="D3261" s="57" t="s">
        <v>371</v>
      </c>
      <c r="E3261" s="62" t="s">
        <v>372</v>
      </c>
      <c r="F3261" s="58">
        <v>0.15205139981808857</v>
      </c>
    </row>
    <row r="3262">
      <c r="A3262" s="61">
        <v>1.515065037E9</v>
      </c>
      <c r="B3262" s="61">
        <v>1.0</v>
      </c>
      <c r="C3262" s="61">
        <v>2863.0</v>
      </c>
      <c r="D3262" s="57" t="s">
        <v>375</v>
      </c>
      <c r="E3262" s="62" t="s">
        <v>372</v>
      </c>
      <c r="F3262" s="58">
        <v>0.1520863258831654</v>
      </c>
    </row>
    <row r="3263">
      <c r="A3263" s="61">
        <v>1.516847475E9</v>
      </c>
      <c r="B3263" s="61">
        <v>1.0</v>
      </c>
      <c r="C3263" s="61">
        <v>2248.0</v>
      </c>
      <c r="D3263" s="57" t="s">
        <v>374</v>
      </c>
      <c r="E3263" s="62" t="s">
        <v>372</v>
      </c>
      <c r="F3263" s="58">
        <v>0.15210002813192836</v>
      </c>
    </row>
    <row r="3264">
      <c r="A3264" s="61">
        <v>1.516080498E9</v>
      </c>
      <c r="B3264" s="61">
        <v>1.0</v>
      </c>
      <c r="C3264" s="61">
        <v>235.0</v>
      </c>
      <c r="D3264" s="57" t="s">
        <v>371</v>
      </c>
      <c r="E3264" s="62" t="s">
        <v>372</v>
      </c>
      <c r="F3264" s="58">
        <v>0.1521388791329803</v>
      </c>
    </row>
    <row r="3265">
      <c r="A3265" s="61">
        <v>1.518002247E9</v>
      </c>
      <c r="B3265" s="61">
        <v>1.0</v>
      </c>
      <c r="C3265" s="61">
        <v>1871.0</v>
      </c>
      <c r="D3265" s="57" t="s">
        <v>371</v>
      </c>
      <c r="E3265" s="62" t="s">
        <v>372</v>
      </c>
      <c r="F3265" s="58">
        <v>0.15217721993594058</v>
      </c>
    </row>
    <row r="3266">
      <c r="A3266" s="61">
        <v>1.517886735E9</v>
      </c>
      <c r="B3266" s="61">
        <v>1.0</v>
      </c>
      <c r="C3266" s="61">
        <v>3248.0</v>
      </c>
      <c r="D3266" s="57" t="s">
        <v>371</v>
      </c>
      <c r="E3266" s="62" t="s">
        <v>372</v>
      </c>
      <c r="F3266" s="58">
        <v>0.15228492812371686</v>
      </c>
    </row>
    <row r="3267">
      <c r="A3267" s="61">
        <v>1.517344485E9</v>
      </c>
      <c r="B3267" s="61">
        <v>1.0</v>
      </c>
      <c r="C3267" s="61">
        <v>610.0</v>
      </c>
      <c r="D3267" s="57" t="s">
        <v>375</v>
      </c>
      <c r="E3267" s="62" t="s">
        <v>372</v>
      </c>
      <c r="F3267" s="58">
        <v>0.15234280962907343</v>
      </c>
    </row>
    <row r="3268">
      <c r="A3268" s="61">
        <v>1.514892375E9</v>
      </c>
      <c r="B3268" s="61">
        <v>1.0</v>
      </c>
      <c r="C3268" s="61">
        <v>1367.0</v>
      </c>
      <c r="D3268" s="57" t="s">
        <v>371</v>
      </c>
      <c r="E3268" s="62" t="s">
        <v>372</v>
      </c>
      <c r="F3268" s="58">
        <v>0.15247429770232468</v>
      </c>
    </row>
    <row r="3269">
      <c r="A3269" s="61">
        <v>1.519592113E9</v>
      </c>
      <c r="B3269" s="61">
        <v>1.0</v>
      </c>
      <c r="C3269" s="61">
        <v>2838.0</v>
      </c>
      <c r="D3269" s="57" t="s">
        <v>375</v>
      </c>
      <c r="E3269" s="62" t="s">
        <v>372</v>
      </c>
      <c r="F3269" s="58">
        <v>0.15250490292978702</v>
      </c>
    </row>
    <row r="3270">
      <c r="A3270" s="61">
        <v>1.512852404E9</v>
      </c>
      <c r="B3270" s="61">
        <v>1.0</v>
      </c>
      <c r="C3270" s="61">
        <v>96.0</v>
      </c>
      <c r="D3270" s="57" t="s">
        <v>374</v>
      </c>
      <c r="E3270" s="62" t="s">
        <v>372</v>
      </c>
      <c r="F3270" s="58">
        <v>0.15251734143951656</v>
      </c>
    </row>
    <row r="3271">
      <c r="A3271" s="61">
        <v>1.514709265E9</v>
      </c>
      <c r="B3271" s="61">
        <v>1.0</v>
      </c>
      <c r="C3271" s="61">
        <v>640.0</v>
      </c>
      <c r="D3271" s="57" t="s">
        <v>375</v>
      </c>
      <c r="E3271" s="62" t="s">
        <v>372</v>
      </c>
      <c r="F3271" s="58">
        <v>0.15252030542533856</v>
      </c>
    </row>
    <row r="3272">
      <c r="A3272" s="61">
        <v>1.511249256E9</v>
      </c>
      <c r="B3272" s="61">
        <v>1.0</v>
      </c>
      <c r="C3272" s="61">
        <v>2245.0</v>
      </c>
      <c r="D3272" s="57" t="s">
        <v>375</v>
      </c>
      <c r="E3272" s="62" t="s">
        <v>372</v>
      </c>
      <c r="F3272" s="58">
        <v>0.15253140498228768</v>
      </c>
    </row>
    <row r="3273">
      <c r="A3273" s="61">
        <v>1.51137448E9</v>
      </c>
      <c r="B3273" s="61">
        <v>0.0</v>
      </c>
      <c r="C3273" s="61">
        <v>1166.0</v>
      </c>
      <c r="D3273" s="57" t="s">
        <v>371</v>
      </c>
      <c r="E3273" s="62" t="s">
        <v>372</v>
      </c>
      <c r="F3273" s="58">
        <v>0.15253391753931067</v>
      </c>
    </row>
    <row r="3274">
      <c r="A3274" s="61">
        <v>1.51888517E9</v>
      </c>
      <c r="B3274" s="61">
        <v>0.0</v>
      </c>
      <c r="C3274" s="61">
        <v>3165.0</v>
      </c>
      <c r="D3274" s="57" t="s">
        <v>374</v>
      </c>
      <c r="E3274" s="62" t="s">
        <v>372</v>
      </c>
      <c r="F3274" s="58">
        <v>0.15254333017239963</v>
      </c>
    </row>
    <row r="3275">
      <c r="A3275" s="61">
        <v>1.512418646E9</v>
      </c>
      <c r="B3275" s="61">
        <v>1.0</v>
      </c>
      <c r="C3275" s="61">
        <v>1699.0</v>
      </c>
      <c r="D3275" s="57" t="s">
        <v>374</v>
      </c>
      <c r="E3275" s="62" t="s">
        <v>372</v>
      </c>
      <c r="F3275" s="58">
        <v>0.1525560159147863</v>
      </c>
    </row>
    <row r="3276">
      <c r="A3276" s="61">
        <v>1.51291119E9</v>
      </c>
      <c r="B3276" s="61">
        <v>0.0</v>
      </c>
      <c r="C3276" s="61">
        <v>2347.0</v>
      </c>
      <c r="D3276" s="57" t="s">
        <v>371</v>
      </c>
      <c r="E3276" s="62" t="s">
        <v>372</v>
      </c>
      <c r="F3276" s="58">
        <v>0.15258552818549664</v>
      </c>
    </row>
    <row r="3277">
      <c r="A3277" s="61">
        <v>1.518855974E9</v>
      </c>
      <c r="B3277" s="61">
        <v>1.0</v>
      </c>
      <c r="C3277" s="61">
        <v>78.0</v>
      </c>
      <c r="D3277" s="57" t="s">
        <v>371</v>
      </c>
      <c r="E3277" s="62" t="s">
        <v>372</v>
      </c>
      <c r="F3277" s="58">
        <v>0.1526584715713305</v>
      </c>
    </row>
    <row r="3278">
      <c r="A3278" s="61">
        <v>1.512666222E9</v>
      </c>
      <c r="B3278" s="61">
        <v>0.0</v>
      </c>
      <c r="C3278" s="61">
        <v>4069.0</v>
      </c>
      <c r="D3278" s="57" t="s">
        <v>375</v>
      </c>
      <c r="E3278" s="62" t="s">
        <v>372</v>
      </c>
      <c r="F3278" s="58">
        <v>0.15274166595591776</v>
      </c>
    </row>
    <row r="3279">
      <c r="A3279" s="61">
        <v>1.516422689E9</v>
      </c>
      <c r="B3279" s="61">
        <v>1.0</v>
      </c>
      <c r="C3279" s="61">
        <v>3173.0</v>
      </c>
      <c r="D3279" s="57" t="s">
        <v>371</v>
      </c>
      <c r="E3279" s="62" t="s">
        <v>372</v>
      </c>
      <c r="F3279" s="58">
        <v>0.15283599346039034</v>
      </c>
    </row>
    <row r="3280">
      <c r="A3280" s="61">
        <v>1.516628551E9</v>
      </c>
      <c r="B3280" s="61">
        <v>0.0</v>
      </c>
      <c r="C3280" s="61">
        <v>1244.0</v>
      </c>
      <c r="D3280" s="57" t="s">
        <v>375</v>
      </c>
      <c r="E3280" s="62" t="s">
        <v>372</v>
      </c>
      <c r="F3280" s="58">
        <v>0.1530239856487614</v>
      </c>
    </row>
    <row r="3281">
      <c r="A3281" s="61">
        <v>1.512790682E9</v>
      </c>
      <c r="B3281" s="61">
        <v>0.0</v>
      </c>
      <c r="C3281" s="61">
        <v>1484.0</v>
      </c>
      <c r="D3281" s="57" t="s">
        <v>374</v>
      </c>
      <c r="E3281" s="62" t="s">
        <v>372</v>
      </c>
      <c r="F3281" s="58">
        <v>0.1530638356618319</v>
      </c>
    </row>
    <row r="3282">
      <c r="A3282" s="61">
        <v>1.514585698E9</v>
      </c>
      <c r="B3282" s="61">
        <v>1.0</v>
      </c>
      <c r="C3282" s="61">
        <v>1895.0</v>
      </c>
      <c r="D3282" s="57" t="s">
        <v>371</v>
      </c>
      <c r="E3282" s="62" t="s">
        <v>372</v>
      </c>
      <c r="F3282" s="58">
        <v>0.15311766787905634</v>
      </c>
    </row>
    <row r="3283">
      <c r="A3283" s="61">
        <v>1.513636804E9</v>
      </c>
      <c r="B3283" s="61">
        <v>1.0</v>
      </c>
      <c r="C3283" s="61">
        <v>2805.0</v>
      </c>
      <c r="D3283" s="57" t="s">
        <v>374</v>
      </c>
      <c r="E3283" s="62" t="s">
        <v>372</v>
      </c>
      <c r="F3283" s="58">
        <v>0.15312586079919033</v>
      </c>
    </row>
    <row r="3284">
      <c r="A3284" s="61">
        <v>1.51714429E9</v>
      </c>
      <c r="B3284" s="61">
        <v>0.0</v>
      </c>
      <c r="C3284" s="61">
        <v>2442.0</v>
      </c>
      <c r="D3284" s="57" t="s">
        <v>374</v>
      </c>
      <c r="E3284" s="62" t="s">
        <v>372</v>
      </c>
      <c r="F3284" s="58">
        <v>0.15325575805096314</v>
      </c>
    </row>
    <row r="3285">
      <c r="A3285" s="61">
        <v>1.511256221E9</v>
      </c>
      <c r="B3285" s="61">
        <v>0.0</v>
      </c>
      <c r="C3285" s="61">
        <v>389.0</v>
      </c>
      <c r="D3285" s="57" t="s">
        <v>374</v>
      </c>
      <c r="E3285" s="62" t="s">
        <v>372</v>
      </c>
      <c r="F3285" s="58">
        <v>0.15325912672020892</v>
      </c>
    </row>
    <row r="3286">
      <c r="A3286" s="61">
        <v>1.517298655E9</v>
      </c>
      <c r="B3286" s="61">
        <v>1.0</v>
      </c>
      <c r="C3286" s="61">
        <v>640.0</v>
      </c>
      <c r="D3286" s="57" t="s">
        <v>374</v>
      </c>
      <c r="E3286" s="62" t="s">
        <v>372</v>
      </c>
      <c r="F3286" s="58">
        <v>0.153299000682815</v>
      </c>
    </row>
    <row r="3287">
      <c r="A3287" s="61">
        <v>1.51176162E9</v>
      </c>
      <c r="B3287" s="61">
        <v>0.0</v>
      </c>
      <c r="C3287" s="61">
        <v>1524.0</v>
      </c>
      <c r="D3287" s="57" t="s">
        <v>371</v>
      </c>
      <c r="E3287" s="62" t="s">
        <v>372</v>
      </c>
      <c r="F3287" s="58">
        <v>0.15333798527112363</v>
      </c>
    </row>
    <row r="3288">
      <c r="A3288" s="61">
        <v>1.516285774E9</v>
      </c>
      <c r="B3288" s="61">
        <v>1.0</v>
      </c>
      <c r="C3288" s="61">
        <v>2892.0</v>
      </c>
      <c r="D3288" s="57" t="s">
        <v>371</v>
      </c>
      <c r="E3288" s="62" t="s">
        <v>372</v>
      </c>
      <c r="F3288" s="58">
        <v>0.15357262846588082</v>
      </c>
    </row>
    <row r="3289">
      <c r="A3289" s="61">
        <v>1.516001392E9</v>
      </c>
      <c r="B3289" s="61">
        <v>0.0</v>
      </c>
      <c r="C3289" s="61">
        <v>147.0</v>
      </c>
      <c r="D3289" s="57" t="s">
        <v>374</v>
      </c>
      <c r="E3289" s="62" t="s">
        <v>372</v>
      </c>
      <c r="F3289" s="58">
        <v>0.1536139100455829</v>
      </c>
    </row>
    <row r="3290">
      <c r="A3290" s="61">
        <v>1.514253158E9</v>
      </c>
      <c r="B3290" s="61">
        <v>1.0</v>
      </c>
      <c r="C3290" s="61">
        <v>3840.0</v>
      </c>
      <c r="D3290" s="57" t="s">
        <v>375</v>
      </c>
      <c r="E3290" s="62" t="s">
        <v>372</v>
      </c>
      <c r="F3290" s="58">
        <v>0.15364605254349528</v>
      </c>
    </row>
    <row r="3291">
      <c r="A3291" s="61">
        <v>1.513972774E9</v>
      </c>
      <c r="B3291" s="61">
        <v>1.0</v>
      </c>
      <c r="C3291" s="61">
        <v>2293.0</v>
      </c>
      <c r="D3291" s="57" t="s">
        <v>374</v>
      </c>
      <c r="E3291" s="62" t="s">
        <v>372</v>
      </c>
      <c r="F3291" s="58">
        <v>0.15364982929286686</v>
      </c>
    </row>
    <row r="3292">
      <c r="A3292" s="61">
        <v>1.517588521E9</v>
      </c>
      <c r="B3292" s="61">
        <v>0.0</v>
      </c>
      <c r="C3292" s="61">
        <v>2184.0</v>
      </c>
      <c r="D3292" s="57" t="s">
        <v>371</v>
      </c>
      <c r="E3292" s="62" t="s">
        <v>372</v>
      </c>
      <c r="F3292" s="58">
        <v>0.15384131692107583</v>
      </c>
    </row>
    <row r="3293">
      <c r="A3293" s="61">
        <v>1.517304625E9</v>
      </c>
      <c r="B3293" s="61">
        <v>1.0</v>
      </c>
      <c r="C3293" s="61">
        <v>3102.0</v>
      </c>
      <c r="D3293" s="57" t="s">
        <v>375</v>
      </c>
      <c r="E3293" s="62" t="s">
        <v>372</v>
      </c>
      <c r="F3293" s="58">
        <v>0.15384446161849852</v>
      </c>
    </row>
    <row r="3294">
      <c r="A3294" s="61">
        <v>1.511734582E9</v>
      </c>
      <c r="B3294" s="61">
        <v>0.0</v>
      </c>
      <c r="C3294" s="61">
        <v>1617.0</v>
      </c>
      <c r="D3294" s="57" t="s">
        <v>375</v>
      </c>
      <c r="E3294" s="62" t="s">
        <v>372</v>
      </c>
      <c r="F3294" s="58">
        <v>0.15403763421403383</v>
      </c>
    </row>
    <row r="3295">
      <c r="A3295" s="61">
        <v>1.513666006E9</v>
      </c>
      <c r="B3295" s="61">
        <v>1.0</v>
      </c>
      <c r="C3295" s="61">
        <v>68.0</v>
      </c>
      <c r="D3295" s="57" t="s">
        <v>374</v>
      </c>
      <c r="E3295" s="62" t="s">
        <v>372</v>
      </c>
      <c r="F3295" s="58">
        <v>0.1540526105556863</v>
      </c>
    </row>
    <row r="3296">
      <c r="A3296" s="61">
        <v>1.518211944E9</v>
      </c>
      <c r="B3296" s="61">
        <v>1.0</v>
      </c>
      <c r="C3296" s="61">
        <v>969.0</v>
      </c>
      <c r="D3296" s="57" t="s">
        <v>373</v>
      </c>
      <c r="E3296" s="62" t="s">
        <v>372</v>
      </c>
      <c r="F3296" s="58">
        <v>0.15408536034121012</v>
      </c>
    </row>
    <row r="3297">
      <c r="A3297" s="61">
        <v>1.516812998E9</v>
      </c>
      <c r="B3297" s="61">
        <v>1.0</v>
      </c>
      <c r="C3297" s="61">
        <v>577.0</v>
      </c>
      <c r="D3297" s="57" t="s">
        <v>371</v>
      </c>
      <c r="E3297" s="62" t="s">
        <v>372</v>
      </c>
      <c r="F3297" s="58">
        <v>0.15412291128025313</v>
      </c>
    </row>
    <row r="3298">
      <c r="A3298" s="61">
        <v>1.519554522E9</v>
      </c>
      <c r="B3298" s="61">
        <v>0.0</v>
      </c>
      <c r="C3298" s="61">
        <v>1558.0</v>
      </c>
      <c r="D3298" s="57" t="s">
        <v>375</v>
      </c>
      <c r="E3298" s="62" t="s">
        <v>372</v>
      </c>
      <c r="F3298" s="58">
        <v>0.15413519017055644</v>
      </c>
    </row>
    <row r="3299">
      <c r="A3299" s="61">
        <v>1.515084684E9</v>
      </c>
      <c r="B3299" s="61">
        <v>1.0</v>
      </c>
      <c r="C3299" s="61">
        <v>2023.0</v>
      </c>
      <c r="D3299" s="57" t="s">
        <v>371</v>
      </c>
      <c r="E3299" s="62" t="s">
        <v>372</v>
      </c>
      <c r="F3299" s="58">
        <v>0.15415100073184462</v>
      </c>
    </row>
    <row r="3300">
      <c r="A3300" s="61">
        <v>1.513661175E9</v>
      </c>
      <c r="B3300" s="61">
        <v>1.0</v>
      </c>
      <c r="C3300" s="61">
        <v>1555.0</v>
      </c>
      <c r="D3300" s="57" t="s">
        <v>374</v>
      </c>
      <c r="E3300" s="62" t="s">
        <v>372</v>
      </c>
      <c r="F3300" s="58">
        <v>0.15419394276673626</v>
      </c>
    </row>
    <row r="3301">
      <c r="A3301" s="61">
        <v>1.518323234E9</v>
      </c>
      <c r="B3301" s="61">
        <v>1.0</v>
      </c>
      <c r="C3301" s="61">
        <v>2873.0</v>
      </c>
      <c r="D3301" s="57" t="s">
        <v>371</v>
      </c>
      <c r="E3301" s="62" t="s">
        <v>372</v>
      </c>
      <c r="F3301" s="58">
        <v>0.154331753631879</v>
      </c>
    </row>
    <row r="3302">
      <c r="A3302" s="61">
        <v>1.51610349E9</v>
      </c>
      <c r="B3302" s="61">
        <v>0.0</v>
      </c>
      <c r="C3302" s="61">
        <v>1204.0</v>
      </c>
      <c r="D3302" s="57" t="s">
        <v>374</v>
      </c>
      <c r="E3302" s="62" t="s">
        <v>372</v>
      </c>
      <c r="F3302" s="58">
        <v>0.15434735247755504</v>
      </c>
    </row>
    <row r="3303">
      <c r="A3303" s="61">
        <v>1.519967922E9</v>
      </c>
      <c r="B3303" s="61">
        <v>0.0</v>
      </c>
      <c r="C3303" s="61">
        <v>1114.0</v>
      </c>
      <c r="D3303" s="57" t="s">
        <v>371</v>
      </c>
      <c r="E3303" s="62" t="s">
        <v>372</v>
      </c>
      <c r="F3303" s="58">
        <v>0.15435408881451929</v>
      </c>
    </row>
    <row r="3304">
      <c r="A3304" s="61">
        <v>1.514409341E9</v>
      </c>
      <c r="B3304" s="61">
        <v>0.0</v>
      </c>
      <c r="C3304" s="61">
        <v>812.0</v>
      </c>
      <c r="D3304" s="57" t="s">
        <v>375</v>
      </c>
      <c r="E3304" s="62" t="s">
        <v>372</v>
      </c>
      <c r="F3304" s="58">
        <v>0.15436200329444494</v>
      </c>
    </row>
    <row r="3305">
      <c r="A3305" s="61">
        <v>1.515022407E9</v>
      </c>
      <c r="B3305" s="61">
        <v>1.0</v>
      </c>
      <c r="C3305" s="61">
        <v>900.0</v>
      </c>
      <c r="D3305" s="57" t="s">
        <v>371</v>
      </c>
      <c r="E3305" s="62" t="s">
        <v>372</v>
      </c>
      <c r="F3305" s="58">
        <v>0.15437027978248086</v>
      </c>
    </row>
    <row r="3306">
      <c r="A3306" s="61">
        <v>1.514927507E9</v>
      </c>
      <c r="B3306" s="61">
        <v>1.0</v>
      </c>
      <c r="C3306" s="61">
        <v>914.0</v>
      </c>
      <c r="D3306" s="57" t="s">
        <v>371</v>
      </c>
      <c r="E3306" s="62" t="s">
        <v>372</v>
      </c>
      <c r="F3306" s="58">
        <v>0.15441433324674914</v>
      </c>
    </row>
    <row r="3307">
      <c r="A3307" s="61">
        <v>1.518448782E9</v>
      </c>
      <c r="B3307" s="61">
        <v>0.0</v>
      </c>
      <c r="C3307" s="61">
        <v>1008.0</v>
      </c>
      <c r="D3307" s="57" t="s">
        <v>374</v>
      </c>
      <c r="E3307" s="62" t="s">
        <v>372</v>
      </c>
      <c r="F3307" s="58">
        <v>0.1544788771091682</v>
      </c>
    </row>
    <row r="3308">
      <c r="A3308" s="61">
        <v>1.511803617E9</v>
      </c>
      <c r="B3308" s="61">
        <v>1.0</v>
      </c>
      <c r="C3308" s="61">
        <v>2711.0</v>
      </c>
      <c r="D3308" s="57" t="s">
        <v>375</v>
      </c>
      <c r="E3308" s="62" t="s">
        <v>372</v>
      </c>
      <c r="F3308" s="58">
        <v>0.1545433360982036</v>
      </c>
    </row>
    <row r="3309">
      <c r="A3309" s="61">
        <v>1.519013354E9</v>
      </c>
      <c r="B3309" s="61">
        <v>1.0</v>
      </c>
      <c r="C3309" s="61">
        <v>2682.0</v>
      </c>
      <c r="D3309" s="57" t="s">
        <v>375</v>
      </c>
      <c r="E3309" s="62" t="s">
        <v>372</v>
      </c>
      <c r="F3309" s="58">
        <v>0.15479105486627098</v>
      </c>
    </row>
    <row r="3310">
      <c r="A3310" s="61">
        <v>1.513323289E9</v>
      </c>
      <c r="B3310" s="61">
        <v>1.0</v>
      </c>
      <c r="C3310" s="61">
        <v>4395.0</v>
      </c>
      <c r="D3310" s="57" t="s">
        <v>375</v>
      </c>
      <c r="E3310" s="62" t="s">
        <v>372</v>
      </c>
      <c r="F3310" s="58">
        <v>0.15481706235033255</v>
      </c>
    </row>
    <row r="3311">
      <c r="A3311" s="61">
        <v>1.516108158E9</v>
      </c>
      <c r="B3311" s="61">
        <v>1.0</v>
      </c>
      <c r="C3311" s="61">
        <v>3627.0</v>
      </c>
      <c r="D3311" s="57" t="s">
        <v>373</v>
      </c>
      <c r="E3311" s="62" t="s">
        <v>372</v>
      </c>
      <c r="F3311" s="58">
        <v>0.15484213719435613</v>
      </c>
    </row>
    <row r="3312">
      <c r="A3312" s="61">
        <v>1.514515381E9</v>
      </c>
      <c r="B3312" s="61">
        <v>0.0</v>
      </c>
      <c r="C3312" s="61">
        <v>175.0</v>
      </c>
      <c r="D3312" s="57" t="s">
        <v>371</v>
      </c>
      <c r="E3312" s="62" t="s">
        <v>372</v>
      </c>
      <c r="F3312" s="58">
        <v>0.15484515868163862</v>
      </c>
    </row>
    <row r="3313">
      <c r="A3313" s="61">
        <v>1.519460865E9</v>
      </c>
      <c r="B3313" s="61">
        <v>1.0</v>
      </c>
      <c r="C3313" s="61">
        <v>972.0</v>
      </c>
      <c r="D3313" s="57" t="s">
        <v>374</v>
      </c>
      <c r="E3313" s="62" t="s">
        <v>372</v>
      </c>
      <c r="F3313" s="58">
        <v>0.1548536593193518</v>
      </c>
    </row>
    <row r="3314">
      <c r="A3314" s="61">
        <v>1.512122158E9</v>
      </c>
      <c r="B3314" s="61">
        <v>1.0</v>
      </c>
      <c r="C3314" s="61">
        <v>766.0</v>
      </c>
      <c r="D3314" s="57" t="s">
        <v>375</v>
      </c>
      <c r="E3314" s="62" t="s">
        <v>372</v>
      </c>
      <c r="F3314" s="58">
        <v>0.15503619778707078</v>
      </c>
    </row>
    <row r="3315">
      <c r="A3315" s="61">
        <v>1.515075908E9</v>
      </c>
      <c r="B3315" s="61">
        <v>1.0</v>
      </c>
      <c r="C3315" s="61">
        <v>471.0</v>
      </c>
      <c r="D3315" s="57" t="s">
        <v>374</v>
      </c>
      <c r="E3315" s="62" t="s">
        <v>372</v>
      </c>
      <c r="F3315" s="58">
        <v>0.15508544356423903</v>
      </c>
    </row>
    <row r="3316">
      <c r="A3316" s="61">
        <v>1.519612897E9</v>
      </c>
      <c r="B3316" s="61">
        <v>1.0</v>
      </c>
      <c r="C3316" s="61">
        <v>526.0</v>
      </c>
      <c r="D3316" s="57" t="s">
        <v>371</v>
      </c>
      <c r="E3316" s="62" t="s">
        <v>372</v>
      </c>
      <c r="F3316" s="58">
        <v>0.15509810286121561</v>
      </c>
    </row>
    <row r="3317">
      <c r="A3317" s="61">
        <v>1.511625579E9</v>
      </c>
      <c r="B3317" s="61">
        <v>1.0</v>
      </c>
      <c r="C3317" s="61">
        <v>3556.0</v>
      </c>
      <c r="D3317" s="57" t="s">
        <v>374</v>
      </c>
      <c r="E3317" s="62" t="s">
        <v>372</v>
      </c>
      <c r="F3317" s="58">
        <v>0.15510802216959385</v>
      </c>
    </row>
    <row r="3318">
      <c r="A3318" s="61">
        <v>1.514793729E9</v>
      </c>
      <c r="B3318" s="61">
        <v>1.0</v>
      </c>
      <c r="C3318" s="61">
        <v>2141.0</v>
      </c>
      <c r="D3318" s="57" t="s">
        <v>371</v>
      </c>
      <c r="E3318" s="62" t="s">
        <v>372</v>
      </c>
      <c r="F3318" s="58">
        <v>0.1551206228895211</v>
      </c>
    </row>
    <row r="3319">
      <c r="A3319" s="61">
        <v>1.512968677E9</v>
      </c>
      <c r="B3319" s="61">
        <v>1.0</v>
      </c>
      <c r="C3319" s="61">
        <v>1867.0</v>
      </c>
      <c r="D3319" s="57" t="s">
        <v>374</v>
      </c>
      <c r="E3319" s="62" t="s">
        <v>372</v>
      </c>
      <c r="F3319" s="58">
        <v>0.15512707153678806</v>
      </c>
    </row>
    <row r="3320">
      <c r="A3320" s="61">
        <v>1.517547743E9</v>
      </c>
      <c r="B3320" s="61">
        <v>1.0</v>
      </c>
      <c r="C3320" s="61">
        <v>1625.0</v>
      </c>
      <c r="D3320" s="57" t="s">
        <v>371</v>
      </c>
      <c r="E3320" s="62" t="s">
        <v>372</v>
      </c>
      <c r="F3320" s="58">
        <v>0.15514364763658217</v>
      </c>
    </row>
    <row r="3321">
      <c r="A3321" s="61">
        <v>1.514231934E9</v>
      </c>
      <c r="B3321" s="61">
        <v>1.0</v>
      </c>
      <c r="C3321" s="61">
        <v>158.0</v>
      </c>
      <c r="D3321" s="57" t="s">
        <v>371</v>
      </c>
      <c r="E3321" s="62" t="s">
        <v>372</v>
      </c>
      <c r="F3321" s="58">
        <v>0.15514506638468661</v>
      </c>
    </row>
    <row r="3322">
      <c r="A3322" s="61">
        <v>1.511379962E9</v>
      </c>
      <c r="B3322" s="61">
        <v>0.0</v>
      </c>
      <c r="C3322" s="61">
        <v>153.0</v>
      </c>
      <c r="D3322" s="57" t="s">
        <v>371</v>
      </c>
      <c r="E3322" s="62" t="s">
        <v>372</v>
      </c>
      <c r="F3322" s="58">
        <v>0.1551560861463117</v>
      </c>
    </row>
    <row r="3323">
      <c r="A3323" s="61">
        <v>1.511424329E9</v>
      </c>
      <c r="B3323" s="61">
        <v>1.0</v>
      </c>
      <c r="C3323" s="61">
        <v>1223.0</v>
      </c>
      <c r="D3323" s="57" t="s">
        <v>375</v>
      </c>
      <c r="E3323" s="62" t="s">
        <v>372</v>
      </c>
      <c r="F3323" s="58">
        <v>0.15518546574498204</v>
      </c>
    </row>
    <row r="3324">
      <c r="A3324" s="61">
        <v>1.51285078E9</v>
      </c>
      <c r="B3324" s="61">
        <v>0.0</v>
      </c>
      <c r="C3324" s="61">
        <v>1897.0</v>
      </c>
      <c r="D3324" s="57" t="s">
        <v>374</v>
      </c>
      <c r="E3324" s="62" t="s">
        <v>372</v>
      </c>
      <c r="F3324" s="58">
        <v>0.15518795962826593</v>
      </c>
    </row>
    <row r="3325">
      <c r="A3325" s="61">
        <v>1.515719156E9</v>
      </c>
      <c r="B3325" s="61">
        <v>1.0</v>
      </c>
      <c r="C3325" s="61">
        <v>1034.0</v>
      </c>
      <c r="D3325" s="57" t="s">
        <v>374</v>
      </c>
      <c r="E3325" s="62" t="s">
        <v>372</v>
      </c>
      <c r="F3325" s="58">
        <v>0.15521237542429334</v>
      </c>
    </row>
    <row r="3326">
      <c r="A3326" s="61">
        <v>1.511846032E9</v>
      </c>
      <c r="B3326" s="61">
        <v>0.0</v>
      </c>
      <c r="C3326" s="61">
        <v>2386.0</v>
      </c>
      <c r="D3326" s="57" t="s">
        <v>371</v>
      </c>
      <c r="E3326" s="62" t="s">
        <v>372</v>
      </c>
      <c r="F3326" s="58">
        <v>0.15526160571229852</v>
      </c>
    </row>
    <row r="3327">
      <c r="A3327" s="61">
        <v>1.519720149E9</v>
      </c>
      <c r="B3327" s="61">
        <v>1.0</v>
      </c>
      <c r="C3327" s="61">
        <v>1224.0</v>
      </c>
      <c r="D3327" s="57" t="s">
        <v>374</v>
      </c>
      <c r="E3327" s="62" t="s">
        <v>372</v>
      </c>
      <c r="F3327" s="58">
        <v>0.15526827789246256</v>
      </c>
    </row>
    <row r="3328">
      <c r="A3328" s="61">
        <v>1.515740331E9</v>
      </c>
      <c r="B3328" s="61">
        <v>0.0</v>
      </c>
      <c r="C3328" s="61">
        <v>1940.0</v>
      </c>
      <c r="D3328" s="57" t="s">
        <v>374</v>
      </c>
      <c r="E3328" s="62" t="s">
        <v>372</v>
      </c>
      <c r="F3328" s="58">
        <v>0.15537606095238188</v>
      </c>
    </row>
    <row r="3329">
      <c r="A3329" s="61">
        <v>1.513378798E9</v>
      </c>
      <c r="B3329" s="61">
        <v>1.0</v>
      </c>
      <c r="C3329" s="61">
        <v>2271.0</v>
      </c>
      <c r="D3329" s="57" t="s">
        <v>373</v>
      </c>
      <c r="E3329" s="62" t="s">
        <v>372</v>
      </c>
      <c r="F3329" s="58">
        <v>0.15540616394257412</v>
      </c>
    </row>
    <row r="3330">
      <c r="A3330" s="61">
        <v>1.51364889E9</v>
      </c>
      <c r="B3330" s="61">
        <v>0.0</v>
      </c>
      <c r="C3330" s="61">
        <v>649.0</v>
      </c>
      <c r="D3330" s="57" t="s">
        <v>375</v>
      </c>
      <c r="E3330" s="62" t="s">
        <v>372</v>
      </c>
      <c r="F3330" s="58">
        <v>0.15577486026844556</v>
      </c>
    </row>
    <row r="3331">
      <c r="A3331" s="61">
        <v>1.511367324E9</v>
      </c>
      <c r="B3331" s="61">
        <v>1.0</v>
      </c>
      <c r="C3331" s="61">
        <v>1398.0</v>
      </c>
      <c r="D3331" s="57" t="s">
        <v>375</v>
      </c>
      <c r="E3331" s="62" t="s">
        <v>372</v>
      </c>
      <c r="F3331" s="58">
        <v>0.15586683281573765</v>
      </c>
    </row>
    <row r="3332">
      <c r="A3332" s="61">
        <v>1.513285182E9</v>
      </c>
      <c r="B3332" s="61">
        <v>0.0</v>
      </c>
      <c r="C3332" s="61">
        <v>484.0</v>
      </c>
      <c r="D3332" s="57" t="s">
        <v>371</v>
      </c>
      <c r="E3332" s="62" t="s">
        <v>372</v>
      </c>
      <c r="F3332" s="58">
        <v>0.1558822960689622</v>
      </c>
    </row>
    <row r="3333">
      <c r="A3333" s="61">
        <v>1.512100381E9</v>
      </c>
      <c r="B3333" s="61">
        <v>0.0</v>
      </c>
      <c r="C3333" s="61">
        <v>1218.0</v>
      </c>
      <c r="D3333" s="57" t="s">
        <v>374</v>
      </c>
      <c r="E3333" s="62" t="s">
        <v>372</v>
      </c>
      <c r="F3333" s="58">
        <v>0.1559031125168272</v>
      </c>
    </row>
    <row r="3334">
      <c r="A3334" s="61">
        <v>1.516241141E9</v>
      </c>
      <c r="B3334" s="61">
        <v>0.0</v>
      </c>
      <c r="C3334" s="61">
        <v>26.0</v>
      </c>
      <c r="D3334" s="57" t="s">
        <v>371</v>
      </c>
      <c r="E3334" s="62" t="s">
        <v>372</v>
      </c>
      <c r="F3334" s="58">
        <v>0.15593163898673634</v>
      </c>
    </row>
    <row r="3335">
      <c r="A3335" s="61">
        <v>1.515299945E9</v>
      </c>
      <c r="B3335" s="61">
        <v>1.0</v>
      </c>
      <c r="C3335" s="61">
        <v>334.0</v>
      </c>
      <c r="D3335" s="57" t="s">
        <v>371</v>
      </c>
      <c r="E3335" s="62" t="s">
        <v>372</v>
      </c>
      <c r="F3335" s="58">
        <v>0.1559856884365587</v>
      </c>
    </row>
    <row r="3336">
      <c r="A3336" s="61">
        <v>1.511772538E9</v>
      </c>
      <c r="B3336" s="61">
        <v>1.0</v>
      </c>
      <c r="C3336" s="61">
        <v>1540.0</v>
      </c>
      <c r="D3336" s="57" t="s">
        <v>374</v>
      </c>
      <c r="E3336" s="62" t="s">
        <v>372</v>
      </c>
      <c r="F3336" s="58">
        <v>0.15609374591190772</v>
      </c>
    </row>
    <row r="3337">
      <c r="A3337" s="61">
        <v>1.516186443E9</v>
      </c>
      <c r="B3337" s="61">
        <v>1.0</v>
      </c>
      <c r="C3337" s="61">
        <v>2300.0</v>
      </c>
      <c r="D3337" s="57" t="s">
        <v>373</v>
      </c>
      <c r="E3337" s="62" t="s">
        <v>372</v>
      </c>
      <c r="F3337" s="58">
        <v>0.15611738568088662</v>
      </c>
    </row>
    <row r="3338">
      <c r="A3338" s="61">
        <v>1.518937968E9</v>
      </c>
      <c r="B3338" s="61">
        <v>1.0</v>
      </c>
      <c r="C3338" s="61">
        <v>6005.0</v>
      </c>
      <c r="D3338" s="57" t="s">
        <v>371</v>
      </c>
      <c r="E3338" s="62" t="s">
        <v>372</v>
      </c>
      <c r="F3338" s="58">
        <v>0.15613427514993217</v>
      </c>
    </row>
    <row r="3339">
      <c r="A3339" s="61">
        <v>1.51942562E9</v>
      </c>
      <c r="B3339" s="61">
        <v>0.0</v>
      </c>
      <c r="C3339" s="61">
        <v>3562.0</v>
      </c>
      <c r="D3339" s="57" t="s">
        <v>374</v>
      </c>
      <c r="E3339" s="62" t="s">
        <v>372</v>
      </c>
      <c r="F3339" s="58">
        <v>0.1561504047465333</v>
      </c>
    </row>
    <row r="3340">
      <c r="A3340" s="61">
        <v>1.518224906E9</v>
      </c>
      <c r="B3340" s="61">
        <v>1.0</v>
      </c>
      <c r="C3340" s="61">
        <v>2729.0</v>
      </c>
      <c r="D3340" s="57" t="s">
        <v>373</v>
      </c>
      <c r="E3340" s="62" t="s">
        <v>372</v>
      </c>
      <c r="F3340" s="58">
        <v>0.15618251622604484</v>
      </c>
    </row>
    <row r="3341">
      <c r="A3341" s="61">
        <v>1.511984506E9</v>
      </c>
      <c r="B3341" s="61">
        <v>1.0</v>
      </c>
      <c r="C3341" s="61">
        <v>1189.0</v>
      </c>
      <c r="D3341" s="57" t="s">
        <v>373</v>
      </c>
      <c r="E3341" s="62" t="s">
        <v>372</v>
      </c>
      <c r="F3341" s="58">
        <v>0.1562359581991053</v>
      </c>
    </row>
    <row r="3342">
      <c r="A3342" s="61">
        <v>1.517939152E9</v>
      </c>
      <c r="B3342" s="61">
        <v>0.0</v>
      </c>
      <c r="C3342" s="61">
        <v>1716.0</v>
      </c>
      <c r="D3342" s="57" t="s">
        <v>371</v>
      </c>
      <c r="E3342" s="62" t="s">
        <v>372</v>
      </c>
      <c r="F3342" s="58">
        <v>0.15628742464339151</v>
      </c>
    </row>
    <row r="3343">
      <c r="A3343" s="61">
        <v>1.516215815E9</v>
      </c>
      <c r="B3343" s="61">
        <v>1.0</v>
      </c>
      <c r="C3343" s="61">
        <v>1446.0</v>
      </c>
      <c r="D3343" s="57" t="s">
        <v>374</v>
      </c>
      <c r="E3343" s="62" t="s">
        <v>372</v>
      </c>
      <c r="F3343" s="58">
        <v>0.15641554398434687</v>
      </c>
    </row>
    <row r="3344">
      <c r="A3344" s="61">
        <v>1.514588251E9</v>
      </c>
      <c r="B3344" s="61">
        <v>0.0</v>
      </c>
      <c r="C3344" s="61">
        <v>571.0</v>
      </c>
      <c r="D3344" s="57" t="s">
        <v>374</v>
      </c>
      <c r="E3344" s="62" t="s">
        <v>372</v>
      </c>
      <c r="F3344" s="58">
        <v>0.15642706610934254</v>
      </c>
    </row>
    <row r="3345">
      <c r="A3345" s="61">
        <v>1.518957604E9</v>
      </c>
      <c r="B3345" s="61">
        <v>1.0</v>
      </c>
      <c r="C3345" s="61">
        <v>2834.0</v>
      </c>
      <c r="D3345" s="57" t="s">
        <v>374</v>
      </c>
      <c r="E3345" s="62" t="s">
        <v>372</v>
      </c>
      <c r="F3345" s="58">
        <v>0.15645214095336624</v>
      </c>
    </row>
    <row r="3346">
      <c r="A3346" s="61">
        <v>1.514069165E9</v>
      </c>
      <c r="B3346" s="61">
        <v>1.0</v>
      </c>
      <c r="C3346" s="61">
        <v>4399.0</v>
      </c>
      <c r="D3346" s="57" t="s">
        <v>371</v>
      </c>
      <c r="E3346" s="62" t="s">
        <v>372</v>
      </c>
      <c r="F3346" s="58">
        <v>0.15647610178582816</v>
      </c>
    </row>
    <row r="3347">
      <c r="A3347" s="61">
        <v>1.512252746E9</v>
      </c>
      <c r="B3347" s="61">
        <v>1.0</v>
      </c>
      <c r="C3347" s="61">
        <v>321.0</v>
      </c>
      <c r="D3347" s="57" t="s">
        <v>374</v>
      </c>
      <c r="E3347" s="62" t="s">
        <v>372</v>
      </c>
      <c r="F3347" s="58">
        <v>0.15650799160052564</v>
      </c>
    </row>
    <row r="3348">
      <c r="A3348" s="61">
        <v>1.519012187E9</v>
      </c>
      <c r="B3348" s="61">
        <v>1.0</v>
      </c>
      <c r="C3348" s="61">
        <v>1403.0</v>
      </c>
      <c r="D3348" s="57" t="s">
        <v>374</v>
      </c>
      <c r="E3348" s="62" t="s">
        <v>372</v>
      </c>
      <c r="F3348" s="58">
        <v>0.15654675926906203</v>
      </c>
    </row>
    <row r="3349">
      <c r="A3349" s="61">
        <v>1.514762286E9</v>
      </c>
      <c r="B3349" s="61">
        <v>1.0</v>
      </c>
      <c r="C3349" s="61">
        <v>247.0</v>
      </c>
      <c r="D3349" s="57" t="s">
        <v>371</v>
      </c>
      <c r="E3349" s="62" t="s">
        <v>372</v>
      </c>
      <c r="F3349" s="58">
        <v>0.15661352606767365</v>
      </c>
    </row>
    <row r="3350">
      <c r="A3350" s="61">
        <v>1.513107886E9</v>
      </c>
      <c r="B3350" s="61">
        <v>1.0</v>
      </c>
      <c r="C3350" s="61">
        <v>1366.0</v>
      </c>
      <c r="D3350" s="57" t="s">
        <v>375</v>
      </c>
      <c r="E3350" s="62" t="s">
        <v>372</v>
      </c>
      <c r="F3350" s="58">
        <v>0.15662562055123763</v>
      </c>
    </row>
    <row r="3351">
      <c r="A3351" s="61">
        <v>1.512548979E9</v>
      </c>
      <c r="B3351" s="61">
        <v>1.0</v>
      </c>
      <c r="C3351" s="61">
        <v>3341.0</v>
      </c>
      <c r="D3351" s="57" t="s">
        <v>374</v>
      </c>
      <c r="E3351" s="62" t="s">
        <v>372</v>
      </c>
      <c r="F3351" s="58">
        <v>0.1566632446556655</v>
      </c>
    </row>
    <row r="3352">
      <c r="A3352" s="61">
        <v>1.51155341E9</v>
      </c>
      <c r="B3352" s="61">
        <v>0.0</v>
      </c>
      <c r="C3352" s="61">
        <v>1586.0</v>
      </c>
      <c r="D3352" s="57" t="s">
        <v>371</v>
      </c>
      <c r="E3352" s="62" t="s">
        <v>372</v>
      </c>
      <c r="F3352" s="58">
        <v>0.15668994795821112</v>
      </c>
    </row>
    <row r="3353">
      <c r="A3353" s="61">
        <v>1.518546891E9</v>
      </c>
      <c r="B3353" s="61">
        <v>0.0</v>
      </c>
      <c r="C3353" s="61">
        <v>1423.0</v>
      </c>
      <c r="D3353" s="57" t="s">
        <v>371</v>
      </c>
      <c r="E3353" s="62" t="s">
        <v>372</v>
      </c>
      <c r="F3353" s="58">
        <v>0.15678823699467037</v>
      </c>
    </row>
    <row r="3354">
      <c r="A3354" s="61">
        <v>1.518275095E9</v>
      </c>
      <c r="B3354" s="61">
        <v>1.0</v>
      </c>
      <c r="C3354" s="61">
        <v>770.0</v>
      </c>
      <c r="D3354" s="57" t="s">
        <v>373</v>
      </c>
      <c r="E3354" s="62" t="s">
        <v>372</v>
      </c>
      <c r="F3354" s="58">
        <v>0.15679524449085191</v>
      </c>
    </row>
    <row r="3355">
      <c r="A3355" s="61">
        <v>1.517980204E9</v>
      </c>
      <c r="B3355" s="61">
        <v>1.0</v>
      </c>
      <c r="C3355" s="61">
        <v>937.0</v>
      </c>
      <c r="D3355" s="57" t="s">
        <v>371</v>
      </c>
      <c r="E3355" s="62" t="s">
        <v>372</v>
      </c>
      <c r="F3355" s="58">
        <v>0.1568584556545538</v>
      </c>
    </row>
    <row r="3356">
      <c r="A3356" s="61">
        <v>1.516928345E9</v>
      </c>
      <c r="B3356" s="61">
        <v>1.0</v>
      </c>
      <c r="C3356" s="61">
        <v>2162.0</v>
      </c>
      <c r="D3356" s="57" t="s">
        <v>373</v>
      </c>
      <c r="E3356" s="62" t="s">
        <v>372</v>
      </c>
      <c r="F3356" s="58">
        <v>0.15694365586024972</v>
      </c>
    </row>
    <row r="3357">
      <c r="A3357" s="61">
        <v>1.513967433E9</v>
      </c>
      <c r="B3357" s="61">
        <v>1.0</v>
      </c>
      <c r="C3357" s="61">
        <v>1962.0</v>
      </c>
      <c r="D3357" s="57" t="s">
        <v>374</v>
      </c>
      <c r="E3357" s="62" t="s">
        <v>372</v>
      </c>
      <c r="F3357" s="58">
        <v>0.15702708922066122</v>
      </c>
    </row>
    <row r="3358">
      <c r="A3358" s="61">
        <v>1.511508761E9</v>
      </c>
      <c r="B3358" s="61">
        <v>0.0</v>
      </c>
      <c r="C3358" s="61">
        <v>754.0</v>
      </c>
      <c r="D3358" s="57" t="s">
        <v>371</v>
      </c>
      <c r="E3358" s="62" t="s">
        <v>372</v>
      </c>
      <c r="F3358" s="58">
        <v>0.15708636386648944</v>
      </c>
    </row>
    <row r="3359">
      <c r="A3359" s="61">
        <v>1.519048917E9</v>
      </c>
      <c r="B3359" s="61">
        <v>1.0</v>
      </c>
      <c r="C3359" s="61">
        <v>4378.0</v>
      </c>
      <c r="D3359" s="57" t="s">
        <v>373</v>
      </c>
      <c r="E3359" s="62" t="s">
        <v>372</v>
      </c>
      <c r="F3359" s="58">
        <v>0.1571350771397384</v>
      </c>
    </row>
    <row r="3360">
      <c r="A3360" s="61">
        <v>1.513990943E9</v>
      </c>
      <c r="B3360" s="61">
        <v>1.0</v>
      </c>
      <c r="C3360" s="61">
        <v>2173.0</v>
      </c>
      <c r="D3360" s="57" t="s">
        <v>371</v>
      </c>
      <c r="E3360" s="62" t="s">
        <v>372</v>
      </c>
      <c r="F3360" s="58">
        <v>0.15719189833363745</v>
      </c>
    </row>
    <row r="3361">
      <c r="A3361" s="61">
        <v>1.515971208E9</v>
      </c>
      <c r="B3361" s="61">
        <v>1.0</v>
      </c>
      <c r="C3361" s="61">
        <v>1471.0</v>
      </c>
      <c r="D3361" s="57" t="s">
        <v>375</v>
      </c>
      <c r="E3361" s="62" t="s">
        <v>372</v>
      </c>
      <c r="F3361" s="58">
        <v>0.1572046824590616</v>
      </c>
    </row>
    <row r="3362">
      <c r="A3362" s="61">
        <v>1.517737897E9</v>
      </c>
      <c r="B3362" s="61">
        <v>1.0</v>
      </c>
      <c r="C3362" s="61">
        <v>465.0</v>
      </c>
      <c r="D3362" s="57" t="s">
        <v>374</v>
      </c>
      <c r="E3362" s="62" t="s">
        <v>372</v>
      </c>
      <c r="F3362" s="58">
        <v>0.15721358616189107</v>
      </c>
    </row>
    <row r="3363">
      <c r="A3363" s="61">
        <v>1.511557577E9</v>
      </c>
      <c r="B3363" s="61">
        <v>1.0</v>
      </c>
      <c r="C3363" s="61">
        <v>1556.0</v>
      </c>
      <c r="D3363" s="57" t="s">
        <v>374</v>
      </c>
      <c r="E3363" s="62" t="s">
        <v>372</v>
      </c>
      <c r="F3363" s="58">
        <v>0.15725402537683575</v>
      </c>
    </row>
    <row r="3364">
      <c r="A3364" s="61">
        <v>1.515607203E9</v>
      </c>
      <c r="B3364" s="61">
        <v>1.0</v>
      </c>
      <c r="C3364" s="61">
        <v>3052.0</v>
      </c>
      <c r="D3364" s="57" t="s">
        <v>371</v>
      </c>
      <c r="E3364" s="62" t="s">
        <v>372</v>
      </c>
      <c r="F3364" s="58">
        <v>0.15728139891901105</v>
      </c>
    </row>
    <row r="3365">
      <c r="A3365" s="61">
        <v>1.518362751E9</v>
      </c>
      <c r="B3365" s="61">
        <v>0.0</v>
      </c>
      <c r="C3365" s="61">
        <v>1182.0</v>
      </c>
      <c r="D3365" s="57" t="s">
        <v>371</v>
      </c>
      <c r="E3365" s="62" t="s">
        <v>372</v>
      </c>
      <c r="F3365" s="58">
        <v>0.15734418096216662</v>
      </c>
    </row>
    <row r="3366">
      <c r="A3366" s="61">
        <v>1.519121633E9</v>
      </c>
      <c r="B3366" s="61">
        <v>1.0</v>
      </c>
      <c r="C3366" s="61">
        <v>1639.0</v>
      </c>
      <c r="D3366" s="57" t="s">
        <v>373</v>
      </c>
      <c r="E3366" s="62" t="s">
        <v>372</v>
      </c>
      <c r="F3366" s="58">
        <v>0.1573445430452911</v>
      </c>
    </row>
    <row r="3367">
      <c r="A3367" s="61">
        <v>1.519225698E9</v>
      </c>
      <c r="B3367" s="61">
        <v>1.0</v>
      </c>
      <c r="C3367" s="61">
        <v>436.0</v>
      </c>
      <c r="D3367" s="57" t="s">
        <v>371</v>
      </c>
      <c r="E3367" s="62" t="s">
        <v>372</v>
      </c>
      <c r="F3367" s="58">
        <v>0.15736925236082722</v>
      </c>
    </row>
    <row r="3368">
      <c r="A3368" s="61">
        <v>1.515840388E9</v>
      </c>
      <c r="B3368" s="61">
        <v>1.0</v>
      </c>
      <c r="C3368" s="61">
        <v>4019.0</v>
      </c>
      <c r="D3368" s="57" t="s">
        <v>371</v>
      </c>
      <c r="E3368" s="62" t="s">
        <v>372</v>
      </c>
      <c r="F3368" s="58">
        <v>0.1575753435952716</v>
      </c>
    </row>
    <row r="3369">
      <c r="A3369" s="61">
        <v>1.511802043E9</v>
      </c>
      <c r="B3369" s="61">
        <v>1.0</v>
      </c>
      <c r="C3369" s="61">
        <v>2251.0</v>
      </c>
      <c r="D3369" s="57" t="s">
        <v>374</v>
      </c>
      <c r="E3369" s="62" t="s">
        <v>372</v>
      </c>
      <c r="F3369" s="58">
        <v>0.15761411126380798</v>
      </c>
    </row>
    <row r="3370">
      <c r="A3370" s="61">
        <v>1.519639678E9</v>
      </c>
      <c r="B3370" s="61">
        <v>1.0</v>
      </c>
      <c r="C3370" s="61">
        <v>11.0</v>
      </c>
      <c r="D3370" s="57" t="s">
        <v>374</v>
      </c>
      <c r="E3370" s="62" t="s">
        <v>372</v>
      </c>
      <c r="F3370" s="58">
        <v>0.15761937401083181</v>
      </c>
    </row>
    <row r="3371">
      <c r="A3371" s="61">
        <v>1.518213802E9</v>
      </c>
      <c r="B3371" s="61">
        <v>0.0</v>
      </c>
      <c r="C3371" s="61">
        <v>1230.0</v>
      </c>
      <c r="D3371" s="57" t="s">
        <v>374</v>
      </c>
      <c r="E3371" s="62" t="s">
        <v>372</v>
      </c>
      <c r="F3371" s="58">
        <v>0.15763288419598853</v>
      </c>
    </row>
    <row r="3372">
      <c r="A3372" s="61">
        <v>1.513428699E9</v>
      </c>
      <c r="B3372" s="61">
        <v>1.0</v>
      </c>
      <c r="C3372" s="61">
        <v>180.0</v>
      </c>
      <c r="D3372" s="57" t="s">
        <v>373</v>
      </c>
      <c r="E3372" s="62" t="s">
        <v>372</v>
      </c>
      <c r="F3372" s="58">
        <v>0.15765417475987398</v>
      </c>
    </row>
    <row r="3373">
      <c r="A3373" s="61">
        <v>1.51364099E9</v>
      </c>
      <c r="B3373" s="61">
        <v>0.0</v>
      </c>
      <c r="C3373" s="61">
        <v>1045.0</v>
      </c>
      <c r="D3373" s="57" t="s">
        <v>375</v>
      </c>
      <c r="E3373" s="62" t="s">
        <v>372</v>
      </c>
      <c r="F3373" s="58">
        <v>0.157659452408059</v>
      </c>
    </row>
    <row r="3374">
      <c r="A3374" s="61">
        <v>1.513943588E9</v>
      </c>
      <c r="B3374" s="61">
        <v>1.0</v>
      </c>
      <c r="C3374" s="61">
        <v>1189.0</v>
      </c>
      <c r="D3374" s="57" t="s">
        <v>375</v>
      </c>
      <c r="E3374" s="62" t="s">
        <v>372</v>
      </c>
      <c r="F3374" s="58">
        <v>0.15768970453772102</v>
      </c>
    </row>
    <row r="3375">
      <c r="A3375" s="61">
        <v>1.514556379E9</v>
      </c>
      <c r="B3375" s="61">
        <v>1.0</v>
      </c>
      <c r="C3375" s="61">
        <v>1298.0</v>
      </c>
      <c r="D3375" s="57" t="s">
        <v>374</v>
      </c>
      <c r="E3375" s="62" t="s">
        <v>372</v>
      </c>
      <c r="F3375" s="58">
        <v>0.1576982051754342</v>
      </c>
    </row>
    <row r="3376">
      <c r="A3376" s="61">
        <v>1.51446415E9</v>
      </c>
      <c r="B3376" s="61">
        <v>0.0</v>
      </c>
      <c r="C3376" s="61">
        <v>1608.0</v>
      </c>
      <c r="D3376" s="57" t="s">
        <v>371</v>
      </c>
      <c r="E3376" s="62" t="s">
        <v>372</v>
      </c>
      <c r="F3376" s="58">
        <v>0.15774092677017648</v>
      </c>
    </row>
    <row r="3377">
      <c r="A3377" s="61">
        <v>1.519713131E9</v>
      </c>
      <c r="B3377" s="61">
        <v>0.0</v>
      </c>
      <c r="C3377" s="61">
        <v>195.0</v>
      </c>
      <c r="D3377" s="57" t="s">
        <v>373</v>
      </c>
      <c r="E3377" s="62" t="s">
        <v>372</v>
      </c>
      <c r="F3377" s="58">
        <v>0.1577776784816769</v>
      </c>
    </row>
    <row r="3378">
      <c r="A3378" s="61">
        <v>1.516214203E9</v>
      </c>
      <c r="B3378" s="61">
        <v>1.0</v>
      </c>
      <c r="C3378" s="61">
        <v>3669.0</v>
      </c>
      <c r="D3378" s="57" t="s">
        <v>374</v>
      </c>
      <c r="E3378" s="62" t="s">
        <v>372</v>
      </c>
      <c r="F3378" s="58">
        <v>0.1579208956590804</v>
      </c>
    </row>
    <row r="3379">
      <c r="A3379" s="61">
        <v>1.518319637E9</v>
      </c>
      <c r="B3379" s="61">
        <v>1.0</v>
      </c>
      <c r="C3379" s="61">
        <v>1800.0</v>
      </c>
      <c r="D3379" s="57" t="s">
        <v>374</v>
      </c>
      <c r="E3379" s="62" t="s">
        <v>372</v>
      </c>
      <c r="F3379" s="58">
        <v>0.15793237439466046</v>
      </c>
    </row>
    <row r="3380">
      <c r="A3380" s="61">
        <v>1.516107221E9</v>
      </c>
      <c r="B3380" s="61">
        <v>0.0</v>
      </c>
      <c r="C3380" s="61">
        <v>5037.0</v>
      </c>
      <c r="D3380" s="57" t="s">
        <v>373</v>
      </c>
      <c r="E3380" s="62" t="s">
        <v>372</v>
      </c>
      <c r="F3380" s="58">
        <v>0.15797462028385323</v>
      </c>
    </row>
    <row r="3381">
      <c r="A3381" s="61">
        <v>1.519697828E9</v>
      </c>
      <c r="B3381" s="61">
        <v>1.0</v>
      </c>
      <c r="C3381" s="61">
        <v>2892.0</v>
      </c>
      <c r="D3381" s="57" t="s">
        <v>373</v>
      </c>
      <c r="E3381" s="62" t="s">
        <v>372</v>
      </c>
      <c r="F3381" s="58">
        <v>0.1579882952724041</v>
      </c>
    </row>
    <row r="3382">
      <c r="A3382" s="61">
        <v>1.511656364E9</v>
      </c>
      <c r="B3382" s="61">
        <v>1.0</v>
      </c>
      <c r="C3382" s="61">
        <v>432.0</v>
      </c>
      <c r="D3382" s="57" t="s">
        <v>373</v>
      </c>
      <c r="E3382" s="62" t="s">
        <v>372</v>
      </c>
      <c r="F3382" s="58">
        <v>0.15800644825948584</v>
      </c>
    </row>
    <row r="3383">
      <c r="A3383" s="61">
        <v>1.514270662E9</v>
      </c>
      <c r="B3383" s="61">
        <v>0.0</v>
      </c>
      <c r="C3383" s="61">
        <v>680.0</v>
      </c>
      <c r="D3383" s="57" t="s">
        <v>374</v>
      </c>
      <c r="E3383" s="62" t="s">
        <v>372</v>
      </c>
      <c r="F3383" s="58">
        <v>0.15802717808097322</v>
      </c>
    </row>
    <row r="3384">
      <c r="A3384" s="61">
        <v>1.519121537E9</v>
      </c>
      <c r="B3384" s="61">
        <v>1.0</v>
      </c>
      <c r="C3384" s="61">
        <v>568.0</v>
      </c>
      <c r="D3384" s="57" t="s">
        <v>375</v>
      </c>
      <c r="E3384" s="62" t="s">
        <v>372</v>
      </c>
      <c r="F3384" s="58">
        <v>0.1580920790258965</v>
      </c>
    </row>
    <row r="3385">
      <c r="A3385" s="61">
        <v>1.514306718E9</v>
      </c>
      <c r="B3385" s="61">
        <v>1.0</v>
      </c>
      <c r="C3385" s="61">
        <v>1289.0</v>
      </c>
      <c r="D3385" s="57" t="s">
        <v>374</v>
      </c>
      <c r="E3385" s="62" t="s">
        <v>372</v>
      </c>
      <c r="F3385" s="58">
        <v>0.15820390030598963</v>
      </c>
    </row>
    <row r="3386">
      <c r="A3386" s="61">
        <v>1.515181641E9</v>
      </c>
      <c r="B3386" s="61">
        <v>0.0</v>
      </c>
      <c r="C3386" s="61">
        <v>2072.0</v>
      </c>
      <c r="D3386" s="57" t="s">
        <v>373</v>
      </c>
      <c r="E3386" s="62" t="s">
        <v>372</v>
      </c>
      <c r="F3386" s="58">
        <v>0.15824521765493726</v>
      </c>
    </row>
    <row r="3387">
      <c r="A3387" s="61">
        <v>1.512201208E9</v>
      </c>
      <c r="B3387" s="61">
        <v>1.0</v>
      </c>
      <c r="C3387" s="61">
        <v>899.0</v>
      </c>
      <c r="D3387" s="57" t="s">
        <v>375</v>
      </c>
      <c r="E3387" s="62" t="s">
        <v>372</v>
      </c>
      <c r="F3387" s="58">
        <v>0.15826338888812852</v>
      </c>
    </row>
    <row r="3388">
      <c r="A3388" s="61">
        <v>1.518304839E9</v>
      </c>
      <c r="B3388" s="61">
        <v>1.0</v>
      </c>
      <c r="C3388" s="61">
        <v>1293.0</v>
      </c>
      <c r="D3388" s="57" t="s">
        <v>374</v>
      </c>
      <c r="E3388" s="62" t="s">
        <v>372</v>
      </c>
      <c r="F3388" s="58">
        <v>0.15826604225034913</v>
      </c>
    </row>
    <row r="3389">
      <c r="A3389" s="61">
        <v>1.517131014E9</v>
      </c>
      <c r="B3389" s="61">
        <v>1.0</v>
      </c>
      <c r="C3389" s="61">
        <v>36.0</v>
      </c>
      <c r="D3389" s="57" t="s">
        <v>375</v>
      </c>
      <c r="E3389" s="62" t="s">
        <v>372</v>
      </c>
      <c r="F3389" s="58">
        <v>0.15830860234657074</v>
      </c>
    </row>
    <row r="3390">
      <c r="A3390" s="61">
        <v>1.512441331E9</v>
      </c>
      <c r="B3390" s="61">
        <v>0.0</v>
      </c>
      <c r="C3390" s="61">
        <v>698.0</v>
      </c>
      <c r="D3390" s="57" t="s">
        <v>373</v>
      </c>
      <c r="E3390" s="62" t="s">
        <v>372</v>
      </c>
      <c r="F3390" s="58">
        <v>0.15833084842134793</v>
      </c>
    </row>
    <row r="3391">
      <c r="A3391" s="61">
        <v>1.516843902E9</v>
      </c>
      <c r="B3391" s="61">
        <v>0.0</v>
      </c>
      <c r="C3391" s="61">
        <v>1421.0</v>
      </c>
      <c r="D3391" s="57" t="s">
        <v>374</v>
      </c>
      <c r="E3391" s="62" t="s">
        <v>372</v>
      </c>
      <c r="F3391" s="58">
        <v>0.15844897904672883</v>
      </c>
    </row>
    <row r="3392">
      <c r="A3392" s="61">
        <v>1.519606573E9</v>
      </c>
      <c r="B3392" s="61">
        <v>1.0</v>
      </c>
      <c r="C3392" s="61">
        <v>3121.0</v>
      </c>
      <c r="D3392" s="57" t="s">
        <v>375</v>
      </c>
      <c r="E3392" s="62" t="s">
        <v>372</v>
      </c>
      <c r="F3392" s="58">
        <v>0.15847891534004332</v>
      </c>
    </row>
    <row r="3393">
      <c r="A3393" s="61">
        <v>1.511619799E9</v>
      </c>
      <c r="B3393" s="61">
        <v>1.0</v>
      </c>
      <c r="C3393" s="61">
        <v>1662.0</v>
      </c>
      <c r="D3393" s="57" t="s">
        <v>373</v>
      </c>
      <c r="E3393" s="62" t="s">
        <v>372</v>
      </c>
      <c r="F3393" s="58">
        <v>0.15848610147648778</v>
      </c>
    </row>
    <row r="3394">
      <c r="A3394" s="61">
        <v>1.516099681E9</v>
      </c>
      <c r="B3394" s="61">
        <v>0.0</v>
      </c>
      <c r="C3394" s="61">
        <v>3443.0</v>
      </c>
      <c r="D3394" s="57" t="s">
        <v>374</v>
      </c>
      <c r="E3394" s="62" t="s">
        <v>372</v>
      </c>
      <c r="F3394" s="58">
        <v>0.15851423978244172</v>
      </c>
    </row>
    <row r="3395">
      <c r="A3395" s="61">
        <v>1.515411746E9</v>
      </c>
      <c r="B3395" s="61">
        <v>1.0</v>
      </c>
      <c r="C3395" s="61">
        <v>1366.0</v>
      </c>
      <c r="D3395" s="57" t="s">
        <v>371</v>
      </c>
      <c r="E3395" s="62" t="s">
        <v>372</v>
      </c>
      <c r="F3395" s="58">
        <v>0.15859170195412975</v>
      </c>
    </row>
    <row r="3396">
      <c r="A3396" s="61">
        <v>1.512159508E9</v>
      </c>
      <c r="B3396" s="61">
        <v>1.0</v>
      </c>
      <c r="C3396" s="61">
        <v>3620.0</v>
      </c>
      <c r="D3396" s="57" t="s">
        <v>374</v>
      </c>
      <c r="E3396" s="62" t="s">
        <v>372</v>
      </c>
      <c r="F3396" s="58">
        <v>0.15863203823873184</v>
      </c>
    </row>
    <row r="3397">
      <c r="A3397" s="61">
        <v>1.515522113E9</v>
      </c>
      <c r="B3397" s="61">
        <v>1.0</v>
      </c>
      <c r="C3397" s="61">
        <v>149.0</v>
      </c>
      <c r="D3397" s="57" t="s">
        <v>374</v>
      </c>
      <c r="E3397" s="62" t="s">
        <v>372</v>
      </c>
      <c r="F3397" s="58">
        <v>0.15864574275685417</v>
      </c>
    </row>
    <row r="3398">
      <c r="A3398" s="61">
        <v>1.512898521E9</v>
      </c>
      <c r="B3398" s="61">
        <v>0.0</v>
      </c>
      <c r="C3398" s="61">
        <v>1226.0</v>
      </c>
      <c r="D3398" s="57" t="s">
        <v>374</v>
      </c>
      <c r="E3398" s="62" t="s">
        <v>372</v>
      </c>
      <c r="F3398" s="58">
        <v>0.15864610483997876</v>
      </c>
    </row>
    <row r="3399">
      <c r="A3399" s="61">
        <v>1.516182414E9</v>
      </c>
      <c r="B3399" s="61">
        <v>1.0</v>
      </c>
      <c r="C3399" s="61">
        <v>274.0</v>
      </c>
      <c r="D3399" s="57" t="s">
        <v>373</v>
      </c>
      <c r="E3399" s="62" t="s">
        <v>372</v>
      </c>
      <c r="F3399" s="58">
        <v>0.1587130368952998</v>
      </c>
    </row>
    <row r="3400">
      <c r="A3400" s="61">
        <v>1.512964368E9</v>
      </c>
      <c r="B3400" s="61">
        <v>1.0</v>
      </c>
      <c r="C3400" s="61">
        <v>2123.0</v>
      </c>
      <c r="D3400" s="57" t="s">
        <v>373</v>
      </c>
      <c r="E3400" s="62" t="s">
        <v>372</v>
      </c>
      <c r="F3400" s="58">
        <v>0.15871594261689814</v>
      </c>
    </row>
    <row r="3401">
      <c r="A3401" s="61">
        <v>1.517624262E9</v>
      </c>
      <c r="B3401" s="61">
        <v>0.0</v>
      </c>
      <c r="C3401" s="61">
        <v>1380.0</v>
      </c>
      <c r="D3401" s="57" t="s">
        <v>375</v>
      </c>
      <c r="E3401" s="62" t="s">
        <v>372</v>
      </c>
      <c r="F3401" s="58">
        <v>0.158725315785603</v>
      </c>
    </row>
    <row r="3402">
      <c r="A3402" s="61">
        <v>1.512039305E9</v>
      </c>
      <c r="B3402" s="61">
        <v>1.0</v>
      </c>
      <c r="C3402" s="61">
        <v>327.0</v>
      </c>
      <c r="D3402" s="57" t="s">
        <v>371</v>
      </c>
      <c r="E3402" s="62" t="s">
        <v>372</v>
      </c>
      <c r="F3402" s="58">
        <v>0.15873391338916076</v>
      </c>
    </row>
    <row r="3403">
      <c r="A3403" s="61">
        <v>1.513323824E9</v>
      </c>
      <c r="B3403" s="61">
        <v>1.0</v>
      </c>
      <c r="C3403" s="61">
        <v>1273.0</v>
      </c>
      <c r="D3403" s="57" t="s">
        <v>371</v>
      </c>
      <c r="E3403" s="62" t="s">
        <v>372</v>
      </c>
      <c r="F3403" s="58">
        <v>0.15874941058119751</v>
      </c>
    </row>
    <row r="3404">
      <c r="A3404" s="61">
        <v>1.513624878E9</v>
      </c>
      <c r="B3404" s="61">
        <v>1.0</v>
      </c>
      <c r="C3404" s="61">
        <v>861.0</v>
      </c>
      <c r="D3404" s="57" t="s">
        <v>373</v>
      </c>
      <c r="E3404" s="62" t="s">
        <v>372</v>
      </c>
      <c r="F3404" s="58">
        <v>0.15876431527507284</v>
      </c>
    </row>
    <row r="3405">
      <c r="A3405" s="61">
        <v>1.515462745E9</v>
      </c>
      <c r="B3405" s="61">
        <v>1.0</v>
      </c>
      <c r="C3405" s="61">
        <v>1269.0</v>
      </c>
      <c r="D3405" s="57" t="s">
        <v>371</v>
      </c>
      <c r="E3405" s="62" t="s">
        <v>372</v>
      </c>
      <c r="F3405" s="58">
        <v>0.15879475888033934</v>
      </c>
    </row>
    <row r="3406">
      <c r="A3406" s="61">
        <v>1.51782641E9</v>
      </c>
      <c r="B3406" s="61">
        <v>0.0</v>
      </c>
      <c r="C3406" s="61">
        <v>2120.0</v>
      </c>
      <c r="D3406" s="57" t="s">
        <v>375</v>
      </c>
      <c r="E3406" s="62" t="s">
        <v>372</v>
      </c>
      <c r="F3406" s="58">
        <v>0.15882358992090106</v>
      </c>
    </row>
    <row r="3407">
      <c r="A3407" s="61">
        <v>1.515444199E9</v>
      </c>
      <c r="B3407" s="61">
        <v>1.0</v>
      </c>
      <c r="C3407" s="61">
        <v>2301.0</v>
      </c>
      <c r="D3407" s="57" t="s">
        <v>371</v>
      </c>
      <c r="E3407" s="62" t="s">
        <v>372</v>
      </c>
      <c r="F3407" s="58">
        <v>0.15893021578095756</v>
      </c>
    </row>
    <row r="3408">
      <c r="A3408" s="61">
        <v>1.519046032E9</v>
      </c>
      <c r="B3408" s="61">
        <v>0.0</v>
      </c>
      <c r="C3408" s="61">
        <v>3642.0</v>
      </c>
      <c r="D3408" s="57" t="s">
        <v>371</v>
      </c>
      <c r="E3408" s="62" t="s">
        <v>372</v>
      </c>
      <c r="F3408" s="58">
        <v>0.15899125143124748</v>
      </c>
    </row>
    <row r="3409">
      <c r="A3409" s="61">
        <v>1.515229041E9</v>
      </c>
      <c r="B3409" s="61">
        <v>0.0</v>
      </c>
      <c r="C3409" s="61">
        <v>2452.0</v>
      </c>
      <c r="D3409" s="57" t="s">
        <v>371</v>
      </c>
      <c r="E3409" s="62" t="s">
        <v>372</v>
      </c>
      <c r="F3409" s="58">
        <v>0.15909222642898602</v>
      </c>
    </row>
    <row r="3410">
      <c r="A3410" s="61">
        <v>1.518246456E9</v>
      </c>
      <c r="B3410" s="61">
        <v>1.0</v>
      </c>
      <c r="C3410" s="61">
        <v>3908.0</v>
      </c>
      <c r="D3410" s="57" t="s">
        <v>373</v>
      </c>
      <c r="E3410" s="62" t="s">
        <v>372</v>
      </c>
      <c r="F3410" s="58">
        <v>0.15916917517177032</v>
      </c>
    </row>
    <row r="3411">
      <c r="A3411" s="61">
        <v>1.514120809E9</v>
      </c>
      <c r="B3411" s="61">
        <v>1.0</v>
      </c>
      <c r="C3411" s="61">
        <v>122.0</v>
      </c>
      <c r="D3411" s="57" t="s">
        <v>375</v>
      </c>
      <c r="E3411" s="62" t="s">
        <v>372</v>
      </c>
      <c r="F3411" s="58">
        <v>0.15924487114063968</v>
      </c>
    </row>
    <row r="3412">
      <c r="A3412" s="61">
        <v>1.513682207E9</v>
      </c>
      <c r="B3412" s="61">
        <v>1.0</v>
      </c>
      <c r="C3412" s="61">
        <v>249.0</v>
      </c>
      <c r="D3412" s="57" t="s">
        <v>371</v>
      </c>
      <c r="E3412" s="62" t="s">
        <v>372</v>
      </c>
      <c r="F3412" s="58">
        <v>0.15928295398121095</v>
      </c>
    </row>
    <row r="3413">
      <c r="A3413" s="61">
        <v>1.516099328E9</v>
      </c>
      <c r="B3413" s="61">
        <v>1.0</v>
      </c>
      <c r="C3413" s="61">
        <v>4110.0</v>
      </c>
      <c r="D3413" s="57" t="s">
        <v>374</v>
      </c>
      <c r="E3413" s="62" t="s">
        <v>372</v>
      </c>
      <c r="F3413" s="58">
        <v>0.15928387791110066</v>
      </c>
    </row>
    <row r="3414">
      <c r="A3414" s="61">
        <v>1.516904242E9</v>
      </c>
      <c r="B3414" s="61">
        <v>0.0</v>
      </c>
      <c r="C3414" s="61">
        <v>714.0</v>
      </c>
      <c r="D3414" s="57" t="s">
        <v>373</v>
      </c>
      <c r="E3414" s="62" t="s">
        <v>372</v>
      </c>
      <c r="F3414" s="58">
        <v>0.15928939320422764</v>
      </c>
    </row>
    <row r="3415">
      <c r="A3415" s="61">
        <v>1.515503027E9</v>
      </c>
      <c r="B3415" s="61">
        <v>1.0</v>
      </c>
      <c r="C3415" s="61">
        <v>456.0</v>
      </c>
      <c r="D3415" s="57" t="s">
        <v>375</v>
      </c>
      <c r="E3415" s="62" t="s">
        <v>372</v>
      </c>
      <c r="F3415" s="58">
        <v>0.15931256964968332</v>
      </c>
    </row>
    <row r="3416">
      <c r="A3416" s="61">
        <v>1.518606447E9</v>
      </c>
      <c r="B3416" s="61">
        <v>1.0</v>
      </c>
      <c r="C3416" s="61">
        <v>925.0</v>
      </c>
      <c r="D3416" s="57" t="s">
        <v>375</v>
      </c>
      <c r="E3416" s="62" t="s">
        <v>372</v>
      </c>
      <c r="F3416" s="58">
        <v>0.15933790154087935</v>
      </c>
    </row>
    <row r="3417">
      <c r="A3417" s="61">
        <v>1.516984957E9</v>
      </c>
      <c r="B3417" s="61">
        <v>1.0</v>
      </c>
      <c r="C3417" s="61">
        <v>797.0</v>
      </c>
      <c r="D3417" s="57" t="s">
        <v>375</v>
      </c>
      <c r="E3417" s="62" t="s">
        <v>372</v>
      </c>
      <c r="F3417" s="58">
        <v>0.15934539169976436</v>
      </c>
    </row>
    <row r="3418">
      <c r="A3418" s="61">
        <v>1.517232443E9</v>
      </c>
      <c r="B3418" s="61">
        <v>1.0</v>
      </c>
      <c r="C3418" s="61">
        <v>3519.0</v>
      </c>
      <c r="D3418" s="57" t="s">
        <v>371</v>
      </c>
      <c r="E3418" s="62" t="s">
        <v>372</v>
      </c>
      <c r="F3418" s="58">
        <v>0.15943066876598366</v>
      </c>
    </row>
    <row r="3419">
      <c r="A3419" s="61">
        <v>1.519471428E9</v>
      </c>
      <c r="B3419" s="61">
        <v>1.0</v>
      </c>
      <c r="C3419" s="61">
        <v>635.0</v>
      </c>
      <c r="D3419" s="57" t="s">
        <v>374</v>
      </c>
      <c r="E3419" s="62" t="s">
        <v>372</v>
      </c>
      <c r="F3419" s="58">
        <v>0.15943653752391562</v>
      </c>
    </row>
    <row r="3420">
      <c r="A3420" s="61">
        <v>1.514678903E9</v>
      </c>
      <c r="B3420" s="61">
        <v>1.0</v>
      </c>
      <c r="C3420" s="61">
        <v>178.0</v>
      </c>
      <c r="D3420" s="57" t="s">
        <v>374</v>
      </c>
      <c r="E3420" s="62" t="s">
        <v>372</v>
      </c>
      <c r="F3420" s="58">
        <v>0.1594673328872288</v>
      </c>
    </row>
    <row r="3421">
      <c r="A3421" s="61">
        <v>1.516539636E9</v>
      </c>
      <c r="B3421" s="61">
        <v>1.0</v>
      </c>
      <c r="C3421" s="61">
        <v>1640.0</v>
      </c>
      <c r="D3421" s="57" t="s">
        <v>373</v>
      </c>
      <c r="E3421" s="62" t="s">
        <v>372</v>
      </c>
      <c r="F3421" s="58">
        <v>0.1595089440164721</v>
      </c>
    </row>
    <row r="3422">
      <c r="A3422" s="61">
        <v>1.513190537E9</v>
      </c>
      <c r="B3422" s="61">
        <v>1.0</v>
      </c>
      <c r="C3422" s="61">
        <v>1292.0</v>
      </c>
      <c r="D3422" s="57" t="s">
        <v>374</v>
      </c>
      <c r="E3422" s="62" t="s">
        <v>372</v>
      </c>
      <c r="F3422" s="58">
        <v>0.15957926043131643</v>
      </c>
    </row>
    <row r="3423">
      <c r="A3423" s="61">
        <v>1.514883862E9</v>
      </c>
      <c r="B3423" s="61">
        <v>0.0</v>
      </c>
      <c r="C3423" s="61">
        <v>1040.0</v>
      </c>
      <c r="D3423" s="57" t="s">
        <v>375</v>
      </c>
      <c r="E3423" s="62" t="s">
        <v>372</v>
      </c>
      <c r="F3423" s="58">
        <v>0.1595900326330696</v>
      </c>
    </row>
    <row r="3424">
      <c r="A3424" s="61">
        <v>1.513046513E9</v>
      </c>
      <c r="B3424" s="61">
        <v>1.0</v>
      </c>
      <c r="C3424" s="61">
        <v>1969.0</v>
      </c>
      <c r="D3424" s="57" t="s">
        <v>371</v>
      </c>
      <c r="E3424" s="62" t="s">
        <v>372</v>
      </c>
      <c r="F3424" s="58">
        <v>0.1596553854974717</v>
      </c>
    </row>
    <row r="3425">
      <c r="A3425" s="61">
        <v>1.511655632E9</v>
      </c>
      <c r="B3425" s="61">
        <v>0.0</v>
      </c>
      <c r="C3425" s="61">
        <v>403.0</v>
      </c>
      <c r="D3425" s="57" t="s">
        <v>374</v>
      </c>
      <c r="E3425" s="62" t="s">
        <v>372</v>
      </c>
      <c r="F3425" s="58">
        <v>0.15977811905602435</v>
      </c>
    </row>
    <row r="3426">
      <c r="A3426" s="61">
        <v>1.516373527E9</v>
      </c>
      <c r="B3426" s="61">
        <v>1.0</v>
      </c>
      <c r="C3426" s="61">
        <v>1185.0</v>
      </c>
      <c r="D3426" s="57" t="s">
        <v>371</v>
      </c>
      <c r="E3426" s="62" t="s">
        <v>372</v>
      </c>
      <c r="F3426" s="58">
        <v>0.1598306430404326</v>
      </c>
    </row>
    <row r="3427">
      <c r="A3427" s="61">
        <v>1.514950717E9</v>
      </c>
      <c r="B3427" s="61">
        <v>1.0</v>
      </c>
      <c r="C3427" s="61">
        <v>94.0</v>
      </c>
      <c r="D3427" s="57" t="s">
        <v>374</v>
      </c>
      <c r="E3427" s="62" t="s">
        <v>372</v>
      </c>
      <c r="F3427" s="58">
        <v>0.15985840350750924</v>
      </c>
    </row>
    <row r="3428">
      <c r="A3428" s="61">
        <v>1.511817807E9</v>
      </c>
      <c r="B3428" s="61">
        <v>1.0</v>
      </c>
      <c r="C3428" s="61">
        <v>2996.0</v>
      </c>
      <c r="D3428" s="57" t="s">
        <v>375</v>
      </c>
      <c r="E3428" s="62" t="s">
        <v>372</v>
      </c>
      <c r="F3428" s="58">
        <v>0.15990491290519204</v>
      </c>
    </row>
    <row r="3429">
      <c r="A3429" s="61">
        <v>1.514362141E9</v>
      </c>
      <c r="B3429" s="61">
        <v>0.0</v>
      </c>
      <c r="C3429" s="61">
        <v>1167.0</v>
      </c>
      <c r="D3429" s="57" t="s">
        <v>371</v>
      </c>
      <c r="E3429" s="62" t="s">
        <v>372</v>
      </c>
      <c r="F3429" s="58">
        <v>0.15995622009705668</v>
      </c>
    </row>
    <row r="3430">
      <c r="A3430" s="61">
        <v>1.518689161E9</v>
      </c>
      <c r="B3430" s="61">
        <v>0.0</v>
      </c>
      <c r="C3430" s="61">
        <v>4565.0</v>
      </c>
      <c r="D3430" s="57" t="s">
        <v>371</v>
      </c>
      <c r="E3430" s="62" t="s">
        <v>372</v>
      </c>
      <c r="F3430" s="58">
        <v>0.15999242202240616</v>
      </c>
    </row>
    <row r="3431">
      <c r="A3431" s="61">
        <v>1.51884978E9</v>
      </c>
      <c r="B3431" s="61">
        <v>0.0</v>
      </c>
      <c r="C3431" s="61">
        <v>3063.0</v>
      </c>
      <c r="D3431" s="57" t="s">
        <v>371</v>
      </c>
      <c r="E3431" s="62" t="s">
        <v>372</v>
      </c>
      <c r="F3431" s="58">
        <v>0.15999415783490067</v>
      </c>
    </row>
    <row r="3432">
      <c r="A3432" s="61">
        <v>1.51200997E9</v>
      </c>
      <c r="B3432" s="61">
        <v>0.0</v>
      </c>
      <c r="C3432" s="61">
        <v>2777.0</v>
      </c>
      <c r="D3432" s="57" t="s">
        <v>371</v>
      </c>
      <c r="E3432" s="62" t="s">
        <v>372</v>
      </c>
      <c r="F3432" s="58">
        <v>0.16000061494254025</v>
      </c>
    </row>
    <row r="3433">
      <c r="A3433" s="61">
        <v>1.513062854E9</v>
      </c>
      <c r="B3433" s="61">
        <v>1.0</v>
      </c>
      <c r="C3433" s="61">
        <v>1667.0</v>
      </c>
      <c r="D3433" s="57" t="s">
        <v>374</v>
      </c>
      <c r="E3433" s="62" t="s">
        <v>372</v>
      </c>
      <c r="F3433" s="58">
        <v>0.16000517485087573</v>
      </c>
    </row>
    <row r="3434">
      <c r="A3434" s="61">
        <v>1.514208095E9</v>
      </c>
      <c r="B3434" s="61">
        <v>1.0</v>
      </c>
      <c r="C3434" s="61">
        <v>2735.0</v>
      </c>
      <c r="D3434" s="57" t="s">
        <v>374</v>
      </c>
      <c r="E3434" s="62" t="s">
        <v>372</v>
      </c>
      <c r="F3434" s="58">
        <v>0.16001490978987942</v>
      </c>
    </row>
    <row r="3435">
      <c r="A3435" s="61">
        <v>1.512512754E9</v>
      </c>
      <c r="B3435" s="61">
        <v>1.0</v>
      </c>
      <c r="C3435" s="61">
        <v>183.0</v>
      </c>
      <c r="D3435" s="57" t="s">
        <v>374</v>
      </c>
      <c r="E3435" s="62" t="s">
        <v>372</v>
      </c>
      <c r="F3435" s="58">
        <v>0.16002802673544647</v>
      </c>
    </row>
    <row r="3436">
      <c r="A3436" s="61">
        <v>1.516874212E9</v>
      </c>
      <c r="B3436" s="61">
        <v>0.0</v>
      </c>
      <c r="C3436" s="61">
        <v>1341.0</v>
      </c>
      <c r="D3436" s="57" t="s">
        <v>375</v>
      </c>
      <c r="E3436" s="62" t="s">
        <v>372</v>
      </c>
      <c r="F3436" s="58">
        <v>0.16007077533820002</v>
      </c>
    </row>
    <row r="3437">
      <c r="A3437" s="61">
        <v>1.519098018E9</v>
      </c>
      <c r="B3437" s="61">
        <v>1.0</v>
      </c>
      <c r="C3437" s="61">
        <v>1382.0</v>
      </c>
      <c r="D3437" s="57" t="s">
        <v>374</v>
      </c>
      <c r="E3437" s="62" t="s">
        <v>372</v>
      </c>
      <c r="F3437" s="58">
        <v>0.16011918746075882</v>
      </c>
    </row>
    <row r="3438">
      <c r="A3438" s="61">
        <v>1.514010203E9</v>
      </c>
      <c r="B3438" s="61">
        <v>1.0</v>
      </c>
      <c r="C3438" s="61">
        <v>3069.0</v>
      </c>
      <c r="D3438" s="57" t="s">
        <v>374</v>
      </c>
      <c r="E3438" s="62" t="s">
        <v>372</v>
      </c>
      <c r="F3438" s="58">
        <v>0.16012277472533154</v>
      </c>
    </row>
    <row r="3439">
      <c r="A3439" s="61">
        <v>1.511830081E9</v>
      </c>
      <c r="B3439" s="61">
        <v>0.0</v>
      </c>
      <c r="C3439" s="61">
        <v>3159.0</v>
      </c>
      <c r="D3439" s="57" t="s">
        <v>371</v>
      </c>
      <c r="E3439" s="62" t="s">
        <v>372</v>
      </c>
      <c r="F3439" s="58">
        <v>0.16026062750207204</v>
      </c>
    </row>
    <row r="3440">
      <c r="A3440" s="61">
        <v>1.516153778E9</v>
      </c>
      <c r="B3440" s="61">
        <v>1.0</v>
      </c>
      <c r="C3440" s="61">
        <v>1584.0</v>
      </c>
      <c r="D3440" s="57" t="s">
        <v>373</v>
      </c>
      <c r="E3440" s="62" t="s">
        <v>372</v>
      </c>
      <c r="F3440" s="58">
        <v>0.1603367109838445</v>
      </c>
    </row>
    <row r="3441">
      <c r="A3441" s="61">
        <v>1.519151999E9</v>
      </c>
      <c r="B3441" s="61">
        <v>1.0</v>
      </c>
      <c r="C3441" s="61">
        <v>859.0</v>
      </c>
      <c r="D3441" s="57" t="s">
        <v>371</v>
      </c>
      <c r="E3441" s="62" t="s">
        <v>372</v>
      </c>
      <c r="F3441" s="58">
        <v>0.16047242168400877</v>
      </c>
    </row>
    <row r="3442">
      <c r="A3442" s="61">
        <v>1.513272823E9</v>
      </c>
      <c r="B3442" s="61">
        <v>1.0</v>
      </c>
      <c r="C3442" s="61">
        <v>980.0</v>
      </c>
      <c r="D3442" s="57" t="s">
        <v>373</v>
      </c>
      <c r="E3442" s="62" t="s">
        <v>372</v>
      </c>
      <c r="F3442" s="58">
        <v>0.16049196403898436</v>
      </c>
    </row>
    <row r="3443">
      <c r="A3443" s="61">
        <v>1.512658529E9</v>
      </c>
      <c r="B3443" s="61">
        <v>1.0</v>
      </c>
      <c r="C3443" s="61">
        <v>1904.0</v>
      </c>
      <c r="D3443" s="57" t="s">
        <v>371</v>
      </c>
      <c r="E3443" s="62" t="s">
        <v>372</v>
      </c>
      <c r="F3443" s="58">
        <v>0.16061428963221513</v>
      </c>
    </row>
    <row r="3444">
      <c r="A3444" s="61">
        <v>1.515204766E9</v>
      </c>
      <c r="B3444" s="61">
        <v>1.0</v>
      </c>
      <c r="C3444" s="61">
        <v>2709.0</v>
      </c>
      <c r="D3444" s="57" t="s">
        <v>371</v>
      </c>
      <c r="E3444" s="62" t="s">
        <v>372</v>
      </c>
      <c r="F3444" s="58">
        <v>0.16069459299525057</v>
      </c>
    </row>
    <row r="3445">
      <c r="A3445" s="61">
        <v>1.513449317E9</v>
      </c>
      <c r="B3445" s="61">
        <v>1.0</v>
      </c>
      <c r="C3445" s="61">
        <v>3278.0</v>
      </c>
      <c r="D3445" s="57" t="s">
        <v>371</v>
      </c>
      <c r="E3445" s="62" t="s">
        <v>372</v>
      </c>
      <c r="F3445" s="58">
        <v>0.1606999054974645</v>
      </c>
    </row>
    <row r="3446">
      <c r="A3446" s="61">
        <v>1.519575603E9</v>
      </c>
      <c r="B3446" s="61">
        <v>1.0</v>
      </c>
      <c r="C3446" s="61">
        <v>1928.0</v>
      </c>
      <c r="D3446" s="57" t="s">
        <v>375</v>
      </c>
      <c r="E3446" s="62" t="s">
        <v>372</v>
      </c>
      <c r="F3446" s="58">
        <v>0.16070820366905425</v>
      </c>
    </row>
    <row r="3447">
      <c r="A3447" s="61">
        <v>1.516165601E9</v>
      </c>
      <c r="B3447" s="61">
        <v>0.0</v>
      </c>
      <c r="C3447" s="61">
        <v>1056.0</v>
      </c>
      <c r="D3447" s="57" t="s">
        <v>375</v>
      </c>
      <c r="E3447" s="62" t="s">
        <v>372</v>
      </c>
      <c r="F3447" s="58">
        <v>0.16073082373269154</v>
      </c>
    </row>
    <row r="3448">
      <c r="A3448" s="61">
        <v>1.514160169E9</v>
      </c>
      <c r="B3448" s="61">
        <v>1.0</v>
      </c>
      <c r="C3448" s="61">
        <v>205.0</v>
      </c>
      <c r="D3448" s="57" t="s">
        <v>375</v>
      </c>
      <c r="E3448" s="62" t="s">
        <v>372</v>
      </c>
      <c r="F3448" s="58">
        <v>0.16073117834809958</v>
      </c>
    </row>
    <row r="3449">
      <c r="A3449" s="61">
        <v>1.514898203E9</v>
      </c>
      <c r="B3449" s="61">
        <v>1.0</v>
      </c>
      <c r="C3449" s="61">
        <v>304.0</v>
      </c>
      <c r="D3449" s="57" t="s">
        <v>375</v>
      </c>
      <c r="E3449" s="62" t="s">
        <v>372</v>
      </c>
      <c r="F3449" s="58">
        <v>0.16079596961793707</v>
      </c>
    </row>
    <row r="3450">
      <c r="A3450" s="61">
        <v>1.517688164E9</v>
      </c>
      <c r="B3450" s="61">
        <v>1.0</v>
      </c>
      <c r="C3450" s="61">
        <v>213.0</v>
      </c>
      <c r="D3450" s="57" t="s">
        <v>373</v>
      </c>
      <c r="E3450" s="62" t="s">
        <v>372</v>
      </c>
      <c r="F3450" s="58">
        <v>0.16080850282415182</v>
      </c>
    </row>
    <row r="3451">
      <c r="A3451" s="61">
        <v>1.515353567E9</v>
      </c>
      <c r="B3451" s="61">
        <v>1.0</v>
      </c>
      <c r="C3451" s="61">
        <v>1084.0</v>
      </c>
      <c r="D3451" s="57" t="s">
        <v>374</v>
      </c>
      <c r="E3451" s="62" t="s">
        <v>372</v>
      </c>
      <c r="F3451" s="58">
        <v>0.16081148171113502</v>
      </c>
    </row>
    <row r="3452">
      <c r="A3452" s="61">
        <v>1.519854645E9</v>
      </c>
      <c r="B3452" s="61">
        <v>1.0</v>
      </c>
      <c r="C3452" s="61">
        <v>1930.0</v>
      </c>
      <c r="D3452" s="57" t="s">
        <v>371</v>
      </c>
      <c r="E3452" s="62" t="s">
        <v>372</v>
      </c>
      <c r="F3452" s="58">
        <v>0.16082470492069667</v>
      </c>
    </row>
    <row r="3453">
      <c r="A3453" s="61">
        <v>1.516750515E9</v>
      </c>
      <c r="B3453" s="61">
        <v>1.0</v>
      </c>
      <c r="C3453" s="61">
        <v>3054.0</v>
      </c>
      <c r="D3453" s="57" t="s">
        <v>371</v>
      </c>
      <c r="E3453" s="62" t="s">
        <v>372</v>
      </c>
      <c r="F3453" s="58">
        <v>0.16107512759529097</v>
      </c>
    </row>
    <row r="3454">
      <c r="A3454" s="61">
        <v>1.518689748E9</v>
      </c>
      <c r="B3454" s="61">
        <v>1.0</v>
      </c>
      <c r="C3454" s="61">
        <v>758.0</v>
      </c>
      <c r="D3454" s="57" t="s">
        <v>374</v>
      </c>
      <c r="E3454" s="62" t="s">
        <v>372</v>
      </c>
      <c r="F3454" s="58">
        <v>0.1610826177541761</v>
      </c>
    </row>
    <row r="3455">
      <c r="A3455" s="61">
        <v>1.513192444E9</v>
      </c>
      <c r="B3455" s="61">
        <v>1.0</v>
      </c>
      <c r="C3455" s="61">
        <v>2756.0</v>
      </c>
      <c r="D3455" s="57" t="s">
        <v>371</v>
      </c>
      <c r="E3455" s="62" t="s">
        <v>372</v>
      </c>
      <c r="F3455" s="58">
        <v>0.16108641894067022</v>
      </c>
    </row>
    <row r="3456">
      <c r="A3456" s="61">
        <v>1.514191432E9</v>
      </c>
      <c r="B3456" s="61">
        <v>0.0</v>
      </c>
      <c r="C3456" s="61">
        <v>1904.0</v>
      </c>
      <c r="D3456" s="57" t="s">
        <v>373</v>
      </c>
      <c r="E3456" s="62" t="s">
        <v>372</v>
      </c>
      <c r="F3456" s="58">
        <v>0.16122775740578354</v>
      </c>
    </row>
    <row r="3457">
      <c r="A3457" s="61">
        <v>1.511600959E9</v>
      </c>
      <c r="B3457" s="61">
        <v>1.0</v>
      </c>
      <c r="C3457" s="61">
        <v>1356.0</v>
      </c>
      <c r="D3457" s="57" t="s">
        <v>374</v>
      </c>
      <c r="E3457" s="62" t="s">
        <v>372</v>
      </c>
      <c r="F3457" s="58">
        <v>0.1612707680443658</v>
      </c>
    </row>
    <row r="3458">
      <c r="A3458" s="61">
        <v>1.518262508E9</v>
      </c>
      <c r="B3458" s="61">
        <v>1.0</v>
      </c>
      <c r="C3458" s="61">
        <v>2279.0</v>
      </c>
      <c r="D3458" s="57" t="s">
        <v>375</v>
      </c>
      <c r="E3458" s="62" t="s">
        <v>372</v>
      </c>
      <c r="F3458" s="58">
        <v>0.16153336482308678</v>
      </c>
    </row>
    <row r="3459">
      <c r="A3459" s="61">
        <v>1.513967323E9</v>
      </c>
      <c r="B3459" s="61">
        <v>1.0</v>
      </c>
      <c r="C3459" s="61">
        <v>1662.0</v>
      </c>
      <c r="D3459" s="57" t="s">
        <v>374</v>
      </c>
      <c r="E3459" s="62" t="s">
        <v>372</v>
      </c>
      <c r="F3459" s="58">
        <v>0.16153715014454217</v>
      </c>
    </row>
    <row r="3460">
      <c r="A3460" s="61">
        <v>1.511334332E9</v>
      </c>
      <c r="B3460" s="61">
        <v>0.0</v>
      </c>
      <c r="C3460" s="61">
        <v>140.0</v>
      </c>
      <c r="D3460" s="57" t="s">
        <v>375</v>
      </c>
      <c r="E3460" s="62" t="s">
        <v>372</v>
      </c>
      <c r="F3460" s="58">
        <v>0.16162274709824087</v>
      </c>
    </row>
    <row r="3461">
      <c r="A3461" s="61">
        <v>1.514968022E9</v>
      </c>
      <c r="B3461" s="61">
        <v>0.0</v>
      </c>
      <c r="C3461" s="61">
        <v>1911.0</v>
      </c>
      <c r="D3461" s="57" t="s">
        <v>371</v>
      </c>
      <c r="E3461" s="62" t="s">
        <v>372</v>
      </c>
      <c r="F3461" s="58">
        <v>0.1616507718934811</v>
      </c>
    </row>
    <row r="3462">
      <c r="A3462" s="61">
        <v>1.512028292E9</v>
      </c>
      <c r="B3462" s="61">
        <v>0.0</v>
      </c>
      <c r="C3462" s="61">
        <v>1292.0</v>
      </c>
      <c r="D3462" s="57" t="s">
        <v>375</v>
      </c>
      <c r="E3462" s="62" t="s">
        <v>372</v>
      </c>
      <c r="F3462" s="58">
        <v>0.16170837786465142</v>
      </c>
    </row>
    <row r="3463">
      <c r="A3463" s="61">
        <v>1.516672268E9</v>
      </c>
      <c r="B3463" s="61">
        <v>1.0</v>
      </c>
      <c r="C3463" s="61">
        <v>1444.0</v>
      </c>
      <c r="D3463" s="57" t="s">
        <v>374</v>
      </c>
      <c r="E3463" s="62" t="s">
        <v>372</v>
      </c>
      <c r="F3463" s="58">
        <v>0.16175964134326337</v>
      </c>
    </row>
    <row r="3464">
      <c r="A3464" s="61">
        <v>1.511749307E9</v>
      </c>
      <c r="B3464" s="61">
        <v>1.0</v>
      </c>
      <c r="C3464" s="61">
        <v>2312.0</v>
      </c>
      <c r="D3464" s="57" t="s">
        <v>371</v>
      </c>
      <c r="E3464" s="62" t="s">
        <v>372</v>
      </c>
      <c r="F3464" s="58">
        <v>0.1618451939436688</v>
      </c>
    </row>
    <row r="3465">
      <c r="A3465" s="61">
        <v>1.515725424E9</v>
      </c>
      <c r="B3465" s="61">
        <v>1.0</v>
      </c>
      <c r="C3465" s="61">
        <v>494.0</v>
      </c>
      <c r="D3465" s="57" t="s">
        <v>371</v>
      </c>
      <c r="E3465" s="62" t="s">
        <v>372</v>
      </c>
      <c r="F3465" s="58">
        <v>0.16187152453405773</v>
      </c>
    </row>
    <row r="3466">
      <c r="A3466" s="61">
        <v>1.511641531E9</v>
      </c>
      <c r="B3466" s="61">
        <v>0.0</v>
      </c>
      <c r="C3466" s="61">
        <v>3523.0</v>
      </c>
      <c r="D3466" s="57" t="s">
        <v>371</v>
      </c>
      <c r="E3466" s="62" t="s">
        <v>372</v>
      </c>
      <c r="F3466" s="58">
        <v>0.16205623286351645</v>
      </c>
    </row>
    <row r="3467">
      <c r="A3467" s="61">
        <v>1.514231382E9</v>
      </c>
      <c r="B3467" s="61">
        <v>0.0</v>
      </c>
      <c r="C3467" s="61">
        <v>3747.0</v>
      </c>
      <c r="D3467" s="57" t="s">
        <v>373</v>
      </c>
      <c r="E3467" s="62" t="s">
        <v>372</v>
      </c>
      <c r="F3467" s="58">
        <v>0.16208346942173302</v>
      </c>
    </row>
    <row r="3468">
      <c r="A3468" s="61">
        <v>1.512681691E9</v>
      </c>
      <c r="B3468" s="61">
        <v>0.0</v>
      </c>
      <c r="C3468" s="61">
        <v>1599.0</v>
      </c>
      <c r="D3468" s="57" t="s">
        <v>371</v>
      </c>
      <c r="E3468" s="62" t="s">
        <v>372</v>
      </c>
      <c r="F3468" s="58">
        <v>0.1621759170379118</v>
      </c>
    </row>
    <row r="3469">
      <c r="A3469" s="61">
        <v>1.516881793E9</v>
      </c>
      <c r="B3469" s="61">
        <v>1.0</v>
      </c>
      <c r="C3469" s="61">
        <v>493.0</v>
      </c>
      <c r="D3469" s="57" t="s">
        <v>373</v>
      </c>
      <c r="E3469" s="62" t="s">
        <v>372</v>
      </c>
      <c r="F3469" s="58">
        <v>0.16229280575379634</v>
      </c>
    </row>
    <row r="3470">
      <c r="A3470" s="61">
        <v>1.517117895E9</v>
      </c>
      <c r="B3470" s="61">
        <v>1.0</v>
      </c>
      <c r="C3470" s="61">
        <v>336.0</v>
      </c>
      <c r="D3470" s="57" t="s">
        <v>371</v>
      </c>
      <c r="E3470" s="62" t="s">
        <v>372</v>
      </c>
      <c r="F3470" s="58">
        <v>0.16229526360366986</v>
      </c>
    </row>
    <row r="3471">
      <c r="A3471" s="61">
        <v>1.51258443E9</v>
      </c>
      <c r="B3471" s="61">
        <v>0.0</v>
      </c>
      <c r="C3471" s="61">
        <v>1166.0</v>
      </c>
      <c r="D3471" s="57" t="s">
        <v>371</v>
      </c>
      <c r="E3471" s="62" t="s">
        <v>372</v>
      </c>
      <c r="F3471" s="58">
        <v>0.16230273996333577</v>
      </c>
    </row>
    <row r="3472">
      <c r="A3472" s="61">
        <v>1.517718031E9</v>
      </c>
      <c r="B3472" s="61">
        <v>0.0</v>
      </c>
      <c r="C3472" s="61">
        <v>2074.0</v>
      </c>
      <c r="D3472" s="57" t="s">
        <v>373</v>
      </c>
      <c r="E3472" s="62" t="s">
        <v>372</v>
      </c>
      <c r="F3472" s="58">
        <v>0.16232071132360015</v>
      </c>
    </row>
    <row r="3473">
      <c r="A3473" s="61">
        <v>1.51664381E9</v>
      </c>
      <c r="B3473" s="61">
        <v>0.0</v>
      </c>
      <c r="C3473" s="61">
        <v>2334.0</v>
      </c>
      <c r="D3473" s="57" t="s">
        <v>374</v>
      </c>
      <c r="E3473" s="62" t="s">
        <v>372</v>
      </c>
      <c r="F3473" s="58">
        <v>0.16236840376416495</v>
      </c>
    </row>
    <row r="3474">
      <c r="A3474" s="61">
        <v>1.519549255E9</v>
      </c>
      <c r="B3474" s="61">
        <v>1.0</v>
      </c>
      <c r="C3474" s="61">
        <v>2961.0</v>
      </c>
      <c r="D3474" s="57" t="s">
        <v>371</v>
      </c>
      <c r="E3474" s="62" t="s">
        <v>372</v>
      </c>
      <c r="F3474" s="58">
        <v>0.16237206391007508</v>
      </c>
    </row>
    <row r="3475">
      <c r="A3475" s="61">
        <v>1.518082097E9</v>
      </c>
      <c r="B3475" s="61">
        <v>1.0</v>
      </c>
      <c r="C3475" s="61">
        <v>3546.0</v>
      </c>
      <c r="D3475" s="57" t="s">
        <v>375</v>
      </c>
      <c r="E3475" s="62" t="s">
        <v>372</v>
      </c>
      <c r="F3475" s="58">
        <v>0.16240420744687933</v>
      </c>
    </row>
    <row r="3476">
      <c r="A3476" s="61">
        <v>1.516933095E9</v>
      </c>
      <c r="B3476" s="61">
        <v>1.0</v>
      </c>
      <c r="C3476" s="61">
        <v>5413.0</v>
      </c>
      <c r="D3476" s="57" t="s">
        <v>373</v>
      </c>
      <c r="E3476" s="62" t="s">
        <v>372</v>
      </c>
      <c r="F3476" s="58">
        <v>0.1624371315518761</v>
      </c>
    </row>
    <row r="3477">
      <c r="A3477" s="61">
        <v>1.514686208E9</v>
      </c>
      <c r="B3477" s="61">
        <v>1.0</v>
      </c>
      <c r="C3477" s="61">
        <v>464.0</v>
      </c>
      <c r="D3477" s="57" t="s">
        <v>374</v>
      </c>
      <c r="E3477" s="62" t="s">
        <v>372</v>
      </c>
      <c r="F3477" s="58">
        <v>0.16248485052416162</v>
      </c>
    </row>
    <row r="3478">
      <c r="A3478" s="61">
        <v>1.517241762E9</v>
      </c>
      <c r="B3478" s="61">
        <v>0.0</v>
      </c>
      <c r="C3478" s="61">
        <v>4262.0</v>
      </c>
      <c r="D3478" s="57" t="s">
        <v>374</v>
      </c>
      <c r="E3478" s="62" t="s">
        <v>372</v>
      </c>
      <c r="F3478" s="58">
        <v>0.1625436576119872</v>
      </c>
    </row>
    <row r="3479">
      <c r="A3479" s="61">
        <v>1.513139068E9</v>
      </c>
      <c r="B3479" s="61">
        <v>1.0</v>
      </c>
      <c r="C3479" s="61">
        <v>820.0</v>
      </c>
      <c r="D3479" s="57" t="s">
        <v>371</v>
      </c>
      <c r="E3479" s="62" t="s">
        <v>372</v>
      </c>
      <c r="F3479" s="58">
        <v>0.16257022582405767</v>
      </c>
    </row>
    <row r="3480">
      <c r="A3480" s="61">
        <v>1.513958261E9</v>
      </c>
      <c r="B3480" s="61">
        <v>0.0</v>
      </c>
      <c r="C3480" s="61">
        <v>2433.0</v>
      </c>
      <c r="D3480" s="57" t="s">
        <v>371</v>
      </c>
      <c r="E3480" s="62" t="s">
        <v>372</v>
      </c>
      <c r="F3480" s="58">
        <v>0.1626035857689433</v>
      </c>
    </row>
    <row r="3481">
      <c r="A3481" s="61">
        <v>1.518576005E9</v>
      </c>
      <c r="B3481" s="61">
        <v>1.0</v>
      </c>
      <c r="C3481" s="61">
        <v>2044.0</v>
      </c>
      <c r="D3481" s="57" t="s">
        <v>371</v>
      </c>
      <c r="E3481" s="62" t="s">
        <v>372</v>
      </c>
      <c r="F3481" s="58">
        <v>0.16261979757930367</v>
      </c>
    </row>
    <row r="3482">
      <c r="A3482" s="61">
        <v>1.516749886E9</v>
      </c>
      <c r="B3482" s="61">
        <v>1.0</v>
      </c>
      <c r="C3482" s="61">
        <v>4628.0</v>
      </c>
      <c r="D3482" s="57" t="s">
        <v>371</v>
      </c>
      <c r="E3482" s="62" t="s">
        <v>372</v>
      </c>
      <c r="F3482" s="58">
        <v>0.16263749523581528</v>
      </c>
    </row>
    <row r="3483">
      <c r="A3483" s="61">
        <v>1.517255278E9</v>
      </c>
      <c r="B3483" s="61">
        <v>1.0</v>
      </c>
      <c r="C3483" s="61">
        <v>2462.0</v>
      </c>
      <c r="D3483" s="57" t="s">
        <v>373</v>
      </c>
      <c r="E3483" s="62" t="s">
        <v>372</v>
      </c>
      <c r="F3483" s="58">
        <v>0.16264026938974097</v>
      </c>
    </row>
    <row r="3484">
      <c r="A3484" s="61">
        <v>1.511713661E9</v>
      </c>
      <c r="B3484" s="61">
        <v>0.0</v>
      </c>
      <c r="C3484" s="61">
        <v>695.0</v>
      </c>
      <c r="D3484" s="57" t="s">
        <v>373</v>
      </c>
      <c r="E3484" s="62" t="s">
        <v>372</v>
      </c>
      <c r="F3484" s="58">
        <v>0.16264646788393944</v>
      </c>
    </row>
    <row r="3485">
      <c r="A3485" s="61">
        <v>1.519347223E9</v>
      </c>
      <c r="B3485" s="61">
        <v>1.0</v>
      </c>
      <c r="C3485" s="61">
        <v>229.0</v>
      </c>
      <c r="D3485" s="57" t="s">
        <v>375</v>
      </c>
      <c r="E3485" s="62" t="s">
        <v>372</v>
      </c>
      <c r="F3485" s="58">
        <v>0.16264754684035776</v>
      </c>
    </row>
    <row r="3486">
      <c r="A3486" s="61">
        <v>1.519901594E9</v>
      </c>
      <c r="B3486" s="61">
        <v>1.0</v>
      </c>
      <c r="C3486" s="61">
        <v>969.0</v>
      </c>
      <c r="D3486" s="57" t="s">
        <v>371</v>
      </c>
      <c r="E3486" s="62" t="s">
        <v>372</v>
      </c>
      <c r="F3486" s="58">
        <v>0.1626614560682773</v>
      </c>
    </row>
    <row r="3487">
      <c r="A3487" s="61">
        <v>1.513792811E9</v>
      </c>
      <c r="B3487" s="61">
        <v>0.0</v>
      </c>
      <c r="C3487" s="61">
        <v>2179.0</v>
      </c>
      <c r="D3487" s="57" t="s">
        <v>374</v>
      </c>
      <c r="E3487" s="62" t="s">
        <v>372</v>
      </c>
      <c r="F3487" s="58">
        <v>0.16272590015615152</v>
      </c>
    </row>
    <row r="3488">
      <c r="A3488" s="61">
        <v>1.513882615E9</v>
      </c>
      <c r="B3488" s="61">
        <v>1.0</v>
      </c>
      <c r="C3488" s="61">
        <v>535.0</v>
      </c>
      <c r="D3488" s="57" t="s">
        <v>373</v>
      </c>
      <c r="E3488" s="62" t="s">
        <v>372</v>
      </c>
      <c r="F3488" s="58">
        <v>0.16275637558332423</v>
      </c>
    </row>
    <row r="3489">
      <c r="A3489" s="61">
        <v>1.514575603E9</v>
      </c>
      <c r="B3489" s="61">
        <v>1.0</v>
      </c>
      <c r="C3489" s="61">
        <v>809.0</v>
      </c>
      <c r="D3489" s="57" t="s">
        <v>371</v>
      </c>
      <c r="E3489" s="62" t="s">
        <v>372</v>
      </c>
      <c r="F3489" s="58">
        <v>0.16297545569063954</v>
      </c>
    </row>
    <row r="3490">
      <c r="A3490" s="61">
        <v>1.519876643E9</v>
      </c>
      <c r="B3490" s="61">
        <v>1.0</v>
      </c>
      <c r="C3490" s="61">
        <v>52.0</v>
      </c>
      <c r="D3490" s="57" t="s">
        <v>371</v>
      </c>
      <c r="E3490" s="62" t="s">
        <v>372</v>
      </c>
      <c r="F3490" s="58">
        <v>0.1630793449190101</v>
      </c>
    </row>
    <row r="3491">
      <c r="A3491" s="61">
        <v>1.512314912E9</v>
      </c>
      <c r="B3491" s="61">
        <v>0.0</v>
      </c>
      <c r="C3491" s="61">
        <v>1429.0</v>
      </c>
      <c r="D3491" s="57" t="s">
        <v>371</v>
      </c>
      <c r="E3491" s="62" t="s">
        <v>372</v>
      </c>
      <c r="F3491" s="58">
        <v>0.1631043653974884</v>
      </c>
    </row>
    <row r="3492">
      <c r="A3492" s="61">
        <v>1.511672483E9</v>
      </c>
      <c r="B3492" s="61">
        <v>1.0</v>
      </c>
      <c r="C3492" s="61">
        <v>11.0</v>
      </c>
      <c r="D3492" s="57" t="s">
        <v>374</v>
      </c>
      <c r="E3492" s="62" t="s">
        <v>372</v>
      </c>
      <c r="F3492" s="58">
        <v>0.16311673125239556</v>
      </c>
    </row>
    <row r="3493">
      <c r="A3493" s="61">
        <v>1.519993527E9</v>
      </c>
      <c r="B3493" s="61">
        <v>1.0</v>
      </c>
      <c r="C3493" s="61">
        <v>1080.0</v>
      </c>
      <c r="D3493" s="57" t="s">
        <v>371</v>
      </c>
      <c r="E3493" s="62" t="s">
        <v>372</v>
      </c>
      <c r="F3493" s="58">
        <v>0.1631538685833157</v>
      </c>
    </row>
    <row r="3494">
      <c r="A3494" s="61">
        <v>1.51211548E9</v>
      </c>
      <c r="B3494" s="61">
        <v>0.0</v>
      </c>
      <c r="C3494" s="61">
        <v>296.0</v>
      </c>
      <c r="D3494" s="57" t="s">
        <v>373</v>
      </c>
      <c r="E3494" s="62" t="s">
        <v>372</v>
      </c>
      <c r="F3494" s="58">
        <v>0.16319820398519413</v>
      </c>
    </row>
    <row r="3495">
      <c r="A3495" s="61">
        <v>1.515560984E9</v>
      </c>
      <c r="B3495" s="61">
        <v>1.0</v>
      </c>
      <c r="C3495" s="61">
        <v>1557.0</v>
      </c>
      <c r="D3495" s="57" t="s">
        <v>374</v>
      </c>
      <c r="E3495" s="62" t="s">
        <v>372</v>
      </c>
      <c r="F3495" s="58">
        <v>0.16321048450481623</v>
      </c>
    </row>
    <row r="3496">
      <c r="A3496" s="61">
        <v>1.518516537E9</v>
      </c>
      <c r="B3496" s="61">
        <v>1.0</v>
      </c>
      <c r="C3496" s="61">
        <v>294.0</v>
      </c>
      <c r="D3496" s="57" t="s">
        <v>375</v>
      </c>
      <c r="E3496" s="62" t="s">
        <v>372</v>
      </c>
      <c r="F3496" s="58">
        <v>0.16325416773841317</v>
      </c>
    </row>
    <row r="3497">
      <c r="A3497" s="61">
        <v>1.513149646E9</v>
      </c>
      <c r="B3497" s="61">
        <v>1.0</v>
      </c>
      <c r="C3497" s="61">
        <v>1171.0</v>
      </c>
      <c r="D3497" s="57" t="s">
        <v>374</v>
      </c>
      <c r="E3497" s="62" t="s">
        <v>372</v>
      </c>
      <c r="F3497" s="58">
        <v>0.1633074372248592</v>
      </c>
    </row>
    <row r="3498">
      <c r="A3498" s="61">
        <v>1.517204253E9</v>
      </c>
      <c r="B3498" s="61">
        <v>1.0</v>
      </c>
      <c r="C3498" s="61">
        <v>346.0</v>
      </c>
      <c r="D3498" s="57" t="s">
        <v>371</v>
      </c>
      <c r="E3498" s="62" t="s">
        <v>372</v>
      </c>
      <c r="F3498" s="58">
        <v>0.16338503121642067</v>
      </c>
    </row>
    <row r="3499">
      <c r="A3499" s="61">
        <v>1.512222672E9</v>
      </c>
      <c r="B3499" s="61">
        <v>0.0</v>
      </c>
      <c r="C3499" s="61">
        <v>1787.0</v>
      </c>
      <c r="D3499" s="57" t="s">
        <v>371</v>
      </c>
      <c r="E3499" s="62" t="s">
        <v>372</v>
      </c>
      <c r="F3499" s="58">
        <v>0.16344560391906315</v>
      </c>
    </row>
    <row r="3500">
      <c r="A3500" s="61">
        <v>1.518768242E9</v>
      </c>
      <c r="B3500" s="61">
        <v>0.0</v>
      </c>
      <c r="C3500" s="61">
        <v>1196.0</v>
      </c>
      <c r="D3500" s="57" t="s">
        <v>371</v>
      </c>
      <c r="E3500" s="62" t="s">
        <v>372</v>
      </c>
      <c r="F3500" s="58">
        <v>0.16347301571196937</v>
      </c>
    </row>
    <row r="3501">
      <c r="A3501" s="61">
        <v>1.511409837E9</v>
      </c>
      <c r="B3501" s="61">
        <v>1.0</v>
      </c>
      <c r="C3501" s="61">
        <v>2879.0</v>
      </c>
      <c r="D3501" s="57" t="s">
        <v>374</v>
      </c>
      <c r="E3501" s="62" t="s">
        <v>372</v>
      </c>
      <c r="F3501" s="58">
        <v>0.1635342851253372</v>
      </c>
    </row>
    <row r="3502">
      <c r="A3502" s="61">
        <v>1.517198179E9</v>
      </c>
      <c r="B3502" s="61">
        <v>1.0</v>
      </c>
      <c r="C3502" s="61">
        <v>349.0</v>
      </c>
      <c r="D3502" s="57" t="s">
        <v>373</v>
      </c>
      <c r="E3502" s="62" t="s">
        <v>372</v>
      </c>
      <c r="F3502" s="58">
        <v>0.1635428265558917</v>
      </c>
    </row>
    <row r="3503">
      <c r="A3503" s="61">
        <v>1.518172764E9</v>
      </c>
      <c r="B3503" s="61">
        <v>1.0</v>
      </c>
      <c r="C3503" s="61">
        <v>3001.0</v>
      </c>
      <c r="D3503" s="57" t="s">
        <v>373</v>
      </c>
      <c r="E3503" s="62" t="s">
        <v>372</v>
      </c>
      <c r="F3503" s="58">
        <v>0.16362566042362303</v>
      </c>
    </row>
    <row r="3504">
      <c r="A3504" s="61">
        <v>1.51563599E9</v>
      </c>
      <c r="B3504" s="61">
        <v>0.0</v>
      </c>
      <c r="C3504" s="61">
        <v>2193.0</v>
      </c>
      <c r="D3504" s="57" t="s">
        <v>371</v>
      </c>
      <c r="E3504" s="62" t="s">
        <v>372</v>
      </c>
      <c r="F3504" s="58">
        <v>0.163738642676157</v>
      </c>
    </row>
    <row r="3505">
      <c r="A3505" s="61">
        <v>1.518179085E9</v>
      </c>
      <c r="B3505" s="61">
        <v>1.0</v>
      </c>
      <c r="C3505" s="61">
        <v>668.0</v>
      </c>
      <c r="D3505" s="57" t="s">
        <v>375</v>
      </c>
      <c r="E3505" s="62" t="s">
        <v>372</v>
      </c>
      <c r="F3505" s="58">
        <v>0.16391314309232352</v>
      </c>
    </row>
    <row r="3506">
      <c r="A3506" s="61">
        <v>1.517346946E9</v>
      </c>
      <c r="B3506" s="61">
        <v>1.0</v>
      </c>
      <c r="C3506" s="61">
        <v>1034.0</v>
      </c>
      <c r="D3506" s="57" t="s">
        <v>375</v>
      </c>
      <c r="E3506" s="62" t="s">
        <v>372</v>
      </c>
      <c r="F3506" s="58">
        <v>0.16395908820154548</v>
      </c>
    </row>
    <row r="3507">
      <c r="A3507" s="61">
        <v>1.517444545E9</v>
      </c>
      <c r="B3507" s="61">
        <v>1.0</v>
      </c>
      <c r="C3507" s="61">
        <v>1748.0</v>
      </c>
      <c r="D3507" s="57" t="s">
        <v>373</v>
      </c>
      <c r="E3507" s="62" t="s">
        <v>372</v>
      </c>
      <c r="F3507" s="58">
        <v>0.16396994938506126</v>
      </c>
    </row>
    <row r="3508">
      <c r="A3508" s="61">
        <v>1.517897897E9</v>
      </c>
      <c r="B3508" s="61">
        <v>1.0</v>
      </c>
      <c r="C3508" s="61">
        <v>2236.0</v>
      </c>
      <c r="D3508" s="57" t="s">
        <v>371</v>
      </c>
      <c r="E3508" s="62" t="s">
        <v>372</v>
      </c>
      <c r="F3508" s="58">
        <v>0.16402746195083906</v>
      </c>
    </row>
    <row r="3509">
      <c r="A3509" s="61">
        <v>1.51856119E9</v>
      </c>
      <c r="B3509" s="61">
        <v>0.0</v>
      </c>
      <c r="C3509" s="61">
        <v>770.0</v>
      </c>
      <c r="D3509" s="57" t="s">
        <v>371</v>
      </c>
      <c r="E3509" s="62" t="s">
        <v>372</v>
      </c>
      <c r="F3509" s="58">
        <v>0.16405744360111418</v>
      </c>
    </row>
    <row r="3510">
      <c r="A3510" s="61">
        <v>1.514037296E9</v>
      </c>
      <c r="B3510" s="61">
        <v>1.0</v>
      </c>
      <c r="C3510" s="61">
        <v>2964.0</v>
      </c>
      <c r="D3510" s="57" t="s">
        <v>375</v>
      </c>
      <c r="E3510" s="62" t="s">
        <v>372</v>
      </c>
      <c r="F3510" s="58">
        <v>0.16416752084372677</v>
      </c>
    </row>
    <row r="3511">
      <c r="A3511" s="61">
        <v>1.511496201E9</v>
      </c>
      <c r="B3511" s="61">
        <v>0.0</v>
      </c>
      <c r="C3511" s="61">
        <v>537.0</v>
      </c>
      <c r="D3511" s="57" t="s">
        <v>374</v>
      </c>
      <c r="E3511" s="62" t="s">
        <v>372</v>
      </c>
      <c r="F3511" s="58">
        <v>0.16418010666249283</v>
      </c>
    </row>
    <row r="3512">
      <c r="A3512" s="61">
        <v>1.515981101E9</v>
      </c>
      <c r="B3512" s="61">
        <v>0.0</v>
      </c>
      <c r="C3512" s="61">
        <v>693.0</v>
      </c>
      <c r="D3512" s="57" t="s">
        <v>375</v>
      </c>
      <c r="E3512" s="62" t="s">
        <v>372</v>
      </c>
      <c r="F3512" s="58">
        <v>0.164184237450282</v>
      </c>
    </row>
    <row r="3513">
      <c r="A3513" s="61">
        <v>1.517007328E9</v>
      </c>
      <c r="B3513" s="61">
        <v>1.0</v>
      </c>
      <c r="C3513" s="61">
        <v>1945.0</v>
      </c>
      <c r="D3513" s="57" t="s">
        <v>373</v>
      </c>
      <c r="E3513" s="62" t="s">
        <v>372</v>
      </c>
      <c r="F3513" s="58">
        <v>0.16419525446625693</v>
      </c>
    </row>
    <row r="3514">
      <c r="A3514" s="61">
        <v>1.512988861E9</v>
      </c>
      <c r="B3514" s="61">
        <v>0.0</v>
      </c>
      <c r="C3514" s="61">
        <v>3314.0</v>
      </c>
      <c r="D3514" s="57" t="s">
        <v>371</v>
      </c>
      <c r="E3514" s="62" t="s">
        <v>372</v>
      </c>
      <c r="F3514" s="58">
        <v>0.16419560660017962</v>
      </c>
    </row>
    <row r="3515">
      <c r="A3515" s="61">
        <v>1.513368652E9</v>
      </c>
      <c r="B3515" s="61">
        <v>0.0</v>
      </c>
      <c r="C3515" s="61">
        <v>382.0</v>
      </c>
      <c r="D3515" s="57" t="s">
        <v>371</v>
      </c>
      <c r="E3515" s="62" t="s">
        <v>372</v>
      </c>
      <c r="F3515" s="58">
        <v>0.16421086821309416</v>
      </c>
    </row>
    <row r="3516">
      <c r="A3516" s="61">
        <v>1.517507755E9</v>
      </c>
      <c r="B3516" s="61">
        <v>1.0</v>
      </c>
      <c r="C3516" s="61">
        <v>4720.0</v>
      </c>
      <c r="D3516" s="57" t="s">
        <v>373</v>
      </c>
      <c r="E3516" s="62" t="s">
        <v>372</v>
      </c>
      <c r="F3516" s="58">
        <v>0.16424496441911496</v>
      </c>
    </row>
    <row r="3517">
      <c r="A3517" s="61">
        <v>1.517268718E9</v>
      </c>
      <c r="B3517" s="61">
        <v>1.0</v>
      </c>
      <c r="C3517" s="61">
        <v>647.0</v>
      </c>
      <c r="D3517" s="57" t="s">
        <v>371</v>
      </c>
      <c r="E3517" s="62" t="s">
        <v>372</v>
      </c>
      <c r="F3517" s="58">
        <v>0.16434732584107548</v>
      </c>
    </row>
    <row r="3518">
      <c r="A3518" s="61">
        <v>1.511378296E9</v>
      </c>
      <c r="B3518" s="61">
        <v>1.0</v>
      </c>
      <c r="C3518" s="61">
        <v>5044.0</v>
      </c>
      <c r="D3518" s="57" t="s">
        <v>371</v>
      </c>
      <c r="E3518" s="62" t="s">
        <v>372</v>
      </c>
      <c r="F3518" s="58">
        <v>0.16435991445415254</v>
      </c>
    </row>
    <row r="3519">
      <c r="A3519" s="61">
        <v>1.511348029E9</v>
      </c>
      <c r="B3519" s="61">
        <v>1.0</v>
      </c>
      <c r="C3519" s="61">
        <v>3693.0</v>
      </c>
      <c r="D3519" s="57" t="s">
        <v>374</v>
      </c>
      <c r="E3519" s="62" t="s">
        <v>372</v>
      </c>
      <c r="F3519" s="58">
        <v>0.16437176933624087</v>
      </c>
    </row>
    <row r="3520">
      <c r="A3520" s="61">
        <v>1.51188112E9</v>
      </c>
      <c r="B3520" s="61">
        <v>0.0</v>
      </c>
      <c r="C3520" s="61">
        <v>1050.0</v>
      </c>
      <c r="D3520" s="57" t="s">
        <v>371</v>
      </c>
      <c r="E3520" s="62" t="s">
        <v>372</v>
      </c>
      <c r="F3520" s="58">
        <v>0.1644512010204512</v>
      </c>
    </row>
    <row r="3521">
      <c r="A3521" s="61">
        <v>1.518321733E9</v>
      </c>
      <c r="B3521" s="61">
        <v>1.0</v>
      </c>
      <c r="C3521" s="61">
        <v>867.0</v>
      </c>
      <c r="D3521" s="57" t="s">
        <v>371</v>
      </c>
      <c r="E3521" s="62" t="s">
        <v>372</v>
      </c>
      <c r="F3521" s="58">
        <v>0.1644605694527005</v>
      </c>
    </row>
    <row r="3522">
      <c r="A3522" s="61">
        <v>1.514526205E9</v>
      </c>
      <c r="B3522" s="61">
        <v>1.0</v>
      </c>
      <c r="C3522" s="61">
        <v>1418.0</v>
      </c>
      <c r="D3522" s="57" t="s">
        <v>371</v>
      </c>
      <c r="E3522" s="62" t="s">
        <v>372</v>
      </c>
      <c r="F3522" s="58">
        <v>0.16448697490084319</v>
      </c>
    </row>
    <row r="3523">
      <c r="A3523" s="61">
        <v>1.518640084E9</v>
      </c>
      <c r="B3523" s="61">
        <v>1.0</v>
      </c>
      <c r="C3523" s="61">
        <v>443.0</v>
      </c>
      <c r="D3523" s="57" t="s">
        <v>373</v>
      </c>
      <c r="E3523" s="62" t="s">
        <v>372</v>
      </c>
      <c r="F3523" s="58">
        <v>0.16462152101973881</v>
      </c>
    </row>
    <row r="3524">
      <c r="A3524" s="61">
        <v>1.516202007E9</v>
      </c>
      <c r="B3524" s="61">
        <v>1.0</v>
      </c>
      <c r="C3524" s="61">
        <v>1742.0</v>
      </c>
      <c r="D3524" s="57" t="s">
        <v>373</v>
      </c>
      <c r="E3524" s="62" t="s">
        <v>372</v>
      </c>
      <c r="F3524" s="58">
        <v>0.16474234934624465</v>
      </c>
    </row>
    <row r="3525">
      <c r="A3525" s="61">
        <v>1.513453662E9</v>
      </c>
      <c r="B3525" s="61">
        <v>0.0</v>
      </c>
      <c r="C3525" s="61">
        <v>117.0</v>
      </c>
      <c r="D3525" s="57" t="s">
        <v>371</v>
      </c>
      <c r="E3525" s="62" t="s">
        <v>372</v>
      </c>
      <c r="F3525" s="58">
        <v>0.16476520433795216</v>
      </c>
    </row>
    <row r="3526">
      <c r="A3526" s="61">
        <v>1.513779176E9</v>
      </c>
      <c r="B3526" s="61">
        <v>1.0</v>
      </c>
      <c r="C3526" s="61">
        <v>478.0</v>
      </c>
      <c r="D3526" s="57" t="s">
        <v>375</v>
      </c>
      <c r="E3526" s="62" t="s">
        <v>372</v>
      </c>
      <c r="F3526" s="58">
        <v>0.16483754568657027</v>
      </c>
    </row>
    <row r="3527">
      <c r="A3527" s="61">
        <v>1.518399485E9</v>
      </c>
      <c r="B3527" s="61">
        <v>1.0</v>
      </c>
      <c r="C3527" s="61">
        <v>2039.0</v>
      </c>
      <c r="D3527" s="57" t="s">
        <v>374</v>
      </c>
      <c r="E3527" s="62" t="s">
        <v>372</v>
      </c>
      <c r="F3527" s="58">
        <v>0.16485412178636438</v>
      </c>
    </row>
    <row r="3528">
      <c r="A3528" s="61">
        <v>1.519593061E9</v>
      </c>
      <c r="B3528" s="61">
        <v>0.0</v>
      </c>
      <c r="C3528" s="61">
        <v>359.0</v>
      </c>
      <c r="D3528" s="57" t="s">
        <v>375</v>
      </c>
      <c r="E3528" s="62" t="s">
        <v>372</v>
      </c>
      <c r="F3528" s="58">
        <v>0.16489839117774885</v>
      </c>
    </row>
    <row r="3529">
      <c r="A3529" s="61">
        <v>1.51870224E9</v>
      </c>
      <c r="B3529" s="61">
        <v>0.0</v>
      </c>
      <c r="C3529" s="61">
        <v>120.0</v>
      </c>
      <c r="D3529" s="57" t="s">
        <v>373</v>
      </c>
      <c r="E3529" s="62" t="s">
        <v>372</v>
      </c>
      <c r="F3529" s="58">
        <v>0.16491322356970228</v>
      </c>
    </row>
    <row r="3530">
      <c r="A3530" s="61">
        <v>1.515857703E9</v>
      </c>
      <c r="B3530" s="61">
        <v>1.0</v>
      </c>
      <c r="C3530" s="61">
        <v>3555.0</v>
      </c>
      <c r="D3530" s="57" t="s">
        <v>374</v>
      </c>
      <c r="E3530" s="62" t="s">
        <v>372</v>
      </c>
      <c r="F3530" s="58">
        <v>0.16491784904960582</v>
      </c>
    </row>
    <row r="3531">
      <c r="A3531" s="61">
        <v>1.512516366E9</v>
      </c>
      <c r="B3531" s="61">
        <v>1.0</v>
      </c>
      <c r="C3531" s="61">
        <v>1422.0</v>
      </c>
      <c r="D3531" s="57" t="s">
        <v>371</v>
      </c>
      <c r="E3531" s="62" t="s">
        <v>372</v>
      </c>
      <c r="F3531" s="58">
        <v>0.16492316155181974</v>
      </c>
    </row>
    <row r="3532">
      <c r="A3532" s="61">
        <v>1.516997635E9</v>
      </c>
      <c r="B3532" s="61">
        <v>1.0</v>
      </c>
      <c r="C3532" s="61">
        <v>3070.0</v>
      </c>
      <c r="D3532" s="57" t="s">
        <v>371</v>
      </c>
      <c r="E3532" s="62" t="s">
        <v>372</v>
      </c>
      <c r="F3532" s="58">
        <v>0.16494902725241667</v>
      </c>
    </row>
    <row r="3533">
      <c r="A3533" s="61">
        <v>1.51303691E9</v>
      </c>
      <c r="B3533" s="61">
        <v>0.0</v>
      </c>
      <c r="C3533" s="61">
        <v>538.0</v>
      </c>
      <c r="D3533" s="57" t="s">
        <v>374</v>
      </c>
      <c r="E3533" s="62" t="s">
        <v>372</v>
      </c>
      <c r="F3533" s="58">
        <v>0.16495059883512964</v>
      </c>
    </row>
    <row r="3534">
      <c r="A3534" s="61">
        <v>1.514691584E9</v>
      </c>
      <c r="B3534" s="61">
        <v>1.0</v>
      </c>
      <c r="C3534" s="61">
        <v>174.0</v>
      </c>
      <c r="D3534" s="57" t="s">
        <v>374</v>
      </c>
      <c r="E3534" s="62" t="s">
        <v>372</v>
      </c>
      <c r="F3534" s="58">
        <v>0.1649573186416139</v>
      </c>
    </row>
    <row r="3535">
      <c r="A3535" s="61">
        <v>1.513882112E9</v>
      </c>
      <c r="B3535" s="61">
        <v>0.0</v>
      </c>
      <c r="C3535" s="61">
        <v>2390.0</v>
      </c>
      <c r="D3535" s="57" t="s">
        <v>374</v>
      </c>
      <c r="E3535" s="62" t="s">
        <v>372</v>
      </c>
      <c r="F3535" s="58">
        <v>0.16496259628979892</v>
      </c>
    </row>
    <row r="3536">
      <c r="A3536" s="61">
        <v>1.519561318E9</v>
      </c>
      <c r="B3536" s="61">
        <v>1.0</v>
      </c>
      <c r="C3536" s="61">
        <v>731.0</v>
      </c>
      <c r="D3536" s="57" t="s">
        <v>373</v>
      </c>
      <c r="E3536" s="62" t="s">
        <v>372</v>
      </c>
      <c r="F3536" s="58">
        <v>0.16503499773307406</v>
      </c>
    </row>
    <row r="3537">
      <c r="A3537" s="61">
        <v>1.519930081E9</v>
      </c>
      <c r="B3537" s="61">
        <v>0.0</v>
      </c>
      <c r="C3537" s="61">
        <v>224.0</v>
      </c>
      <c r="D3537" s="57" t="s">
        <v>375</v>
      </c>
      <c r="E3537" s="62" t="s">
        <v>372</v>
      </c>
      <c r="F3537" s="58">
        <v>0.16512021061923277</v>
      </c>
    </row>
    <row r="3538">
      <c r="A3538" s="61">
        <v>1.513990018E9</v>
      </c>
      <c r="B3538" s="61">
        <v>1.0</v>
      </c>
      <c r="C3538" s="61">
        <v>286.0</v>
      </c>
      <c r="D3538" s="57" t="s">
        <v>371</v>
      </c>
      <c r="E3538" s="62" t="s">
        <v>372</v>
      </c>
      <c r="F3538" s="58">
        <v>0.16515209907978745</v>
      </c>
    </row>
    <row r="3539">
      <c r="A3539" s="61">
        <v>1.51495353E9</v>
      </c>
      <c r="B3539" s="61">
        <v>0.0</v>
      </c>
      <c r="C3539" s="61">
        <v>2350.0</v>
      </c>
      <c r="D3539" s="57" t="s">
        <v>374</v>
      </c>
      <c r="E3539" s="62" t="s">
        <v>372</v>
      </c>
      <c r="F3539" s="58">
        <v>0.16517686945385834</v>
      </c>
    </row>
    <row r="3540">
      <c r="A3540" s="61">
        <v>1.513679015E9</v>
      </c>
      <c r="B3540" s="61">
        <v>1.0</v>
      </c>
      <c r="C3540" s="61">
        <v>1967.0</v>
      </c>
      <c r="D3540" s="57" t="s">
        <v>375</v>
      </c>
      <c r="E3540" s="62" t="s">
        <v>372</v>
      </c>
      <c r="F3540" s="58">
        <v>0.16518848127471886</v>
      </c>
    </row>
    <row r="3541">
      <c r="A3541" s="61">
        <v>1.516822204E9</v>
      </c>
      <c r="B3541" s="61">
        <v>1.0</v>
      </c>
      <c r="C3541" s="61">
        <v>924.0</v>
      </c>
      <c r="D3541" s="57" t="s">
        <v>371</v>
      </c>
      <c r="E3541" s="62" t="s">
        <v>372</v>
      </c>
      <c r="F3541" s="58">
        <v>0.16520462167268835</v>
      </c>
    </row>
    <row r="3542">
      <c r="A3542" s="61">
        <v>1.519844565E9</v>
      </c>
      <c r="B3542" s="61">
        <v>1.0</v>
      </c>
      <c r="C3542" s="61">
        <v>1343.0</v>
      </c>
      <c r="D3542" s="57" t="s">
        <v>375</v>
      </c>
      <c r="E3542" s="62" t="s">
        <v>372</v>
      </c>
      <c r="F3542" s="58">
        <v>0.16520778391650748</v>
      </c>
    </row>
    <row r="3543">
      <c r="A3543" s="61">
        <v>1.51281293E9</v>
      </c>
      <c r="B3543" s="61">
        <v>0.0</v>
      </c>
      <c r="C3543" s="61">
        <v>2354.0</v>
      </c>
      <c r="D3543" s="57" t="s">
        <v>374</v>
      </c>
      <c r="E3543" s="62" t="s">
        <v>372</v>
      </c>
      <c r="F3543" s="58">
        <v>0.16521347352910742</v>
      </c>
    </row>
    <row r="3544">
      <c r="A3544" s="61">
        <v>1.519569154E9</v>
      </c>
      <c r="B3544" s="61">
        <v>1.0</v>
      </c>
      <c r="C3544" s="61">
        <v>546.0</v>
      </c>
      <c r="D3544" s="57" t="s">
        <v>371</v>
      </c>
      <c r="E3544" s="62" t="s">
        <v>372</v>
      </c>
      <c r="F3544" s="58">
        <v>0.16523771494503692</v>
      </c>
    </row>
    <row r="3545">
      <c r="A3545" s="61">
        <v>1.512868485E9</v>
      </c>
      <c r="B3545" s="61">
        <v>1.0</v>
      </c>
      <c r="C3545" s="61">
        <v>48.0</v>
      </c>
      <c r="D3545" s="57" t="s">
        <v>375</v>
      </c>
      <c r="E3545" s="62" t="s">
        <v>372</v>
      </c>
      <c r="F3545" s="58">
        <v>0.16525653483809644</v>
      </c>
    </row>
    <row r="3546">
      <c r="A3546" s="61">
        <v>1.511800549E9</v>
      </c>
      <c r="B3546" s="61">
        <v>1.0</v>
      </c>
      <c r="C3546" s="61">
        <v>3439.0</v>
      </c>
      <c r="D3546" s="57" t="s">
        <v>375</v>
      </c>
      <c r="E3546" s="62" t="s">
        <v>372</v>
      </c>
      <c r="F3546" s="58">
        <v>0.16526030281426973</v>
      </c>
    </row>
    <row r="3547">
      <c r="A3547" s="61">
        <v>1.51363058E9</v>
      </c>
      <c r="B3547" s="61">
        <v>0.0</v>
      </c>
      <c r="C3547" s="61">
        <v>515.0</v>
      </c>
      <c r="D3547" s="57" t="s">
        <v>371</v>
      </c>
      <c r="E3547" s="62" t="s">
        <v>372</v>
      </c>
      <c r="F3547" s="58">
        <v>0.16529339978175683</v>
      </c>
    </row>
    <row r="3548">
      <c r="A3548" s="61">
        <v>1.517239648E9</v>
      </c>
      <c r="B3548" s="61">
        <v>1.0</v>
      </c>
      <c r="C3548" s="61">
        <v>48.0</v>
      </c>
      <c r="D3548" s="57" t="s">
        <v>375</v>
      </c>
      <c r="E3548" s="62" t="s">
        <v>372</v>
      </c>
      <c r="F3548" s="58">
        <v>0.16540408630830428</v>
      </c>
    </row>
    <row r="3549">
      <c r="A3549" s="61">
        <v>1.51670461E9</v>
      </c>
      <c r="B3549" s="61">
        <v>0.0</v>
      </c>
      <c r="C3549" s="61">
        <v>903.0</v>
      </c>
      <c r="D3549" s="57" t="s">
        <v>373</v>
      </c>
      <c r="E3549" s="62" t="s">
        <v>372</v>
      </c>
      <c r="F3549" s="58">
        <v>0.16541591795253408</v>
      </c>
    </row>
    <row r="3550">
      <c r="A3550" s="61">
        <v>1.514373974E9</v>
      </c>
      <c r="B3550" s="61">
        <v>1.0</v>
      </c>
      <c r="C3550" s="61">
        <v>2075.0</v>
      </c>
      <c r="D3550" s="57" t="s">
        <v>371</v>
      </c>
      <c r="E3550" s="62" t="s">
        <v>372</v>
      </c>
      <c r="F3550" s="58">
        <v>0.1656537690608968</v>
      </c>
    </row>
    <row r="3551">
      <c r="A3551" s="61">
        <v>1.513253567E9</v>
      </c>
      <c r="B3551" s="61">
        <v>1.0</v>
      </c>
      <c r="C3551" s="61">
        <v>162.0</v>
      </c>
      <c r="D3551" s="57" t="s">
        <v>371</v>
      </c>
      <c r="E3551" s="62" t="s">
        <v>372</v>
      </c>
      <c r="F3551" s="58">
        <v>0.1656950610287269</v>
      </c>
    </row>
    <row r="3552">
      <c r="A3552" s="61">
        <v>1.516877844E9</v>
      </c>
      <c r="B3552" s="61">
        <v>1.0</v>
      </c>
      <c r="C3552" s="61">
        <v>478.0</v>
      </c>
      <c r="D3552" s="57" t="s">
        <v>374</v>
      </c>
      <c r="E3552" s="62" t="s">
        <v>372</v>
      </c>
      <c r="F3552" s="58">
        <v>0.16569595217283262</v>
      </c>
    </row>
    <row r="3553">
      <c r="A3553" s="61">
        <v>1.514055853E9</v>
      </c>
      <c r="B3553" s="61">
        <v>1.0</v>
      </c>
      <c r="C3553" s="61">
        <v>661.0</v>
      </c>
      <c r="D3553" s="57" t="s">
        <v>371</v>
      </c>
      <c r="E3553" s="62" t="s">
        <v>372</v>
      </c>
      <c r="F3553" s="58">
        <v>0.1656963142559572</v>
      </c>
    </row>
    <row r="3554">
      <c r="A3554" s="61">
        <v>1.519343005E9</v>
      </c>
      <c r="B3554" s="61">
        <v>1.0</v>
      </c>
      <c r="C3554" s="61">
        <v>1557.0</v>
      </c>
      <c r="D3554" s="57" t="s">
        <v>374</v>
      </c>
      <c r="E3554" s="62" t="s">
        <v>372</v>
      </c>
      <c r="F3554" s="58">
        <v>0.1657584711014779</v>
      </c>
    </row>
    <row r="3555">
      <c r="A3555" s="61">
        <v>1.516969063E9</v>
      </c>
      <c r="B3555" s="61">
        <v>1.0</v>
      </c>
      <c r="C3555" s="61">
        <v>3985.0</v>
      </c>
      <c r="D3555" s="57" t="s">
        <v>371</v>
      </c>
      <c r="E3555" s="62" t="s">
        <v>372</v>
      </c>
      <c r="F3555" s="58">
        <v>0.16590103488255747</v>
      </c>
    </row>
    <row r="3556">
      <c r="A3556" s="61">
        <v>1.516587542E9</v>
      </c>
      <c r="B3556" s="61">
        <v>0.0</v>
      </c>
      <c r="C3556" s="61">
        <v>2671.0</v>
      </c>
      <c r="D3556" s="57" t="s">
        <v>375</v>
      </c>
      <c r="E3556" s="62" t="s">
        <v>372</v>
      </c>
      <c r="F3556" s="58">
        <v>0.16591528606530492</v>
      </c>
    </row>
    <row r="3557">
      <c r="A3557" s="61">
        <v>1.51772536E9</v>
      </c>
      <c r="B3557" s="61">
        <v>0.0</v>
      </c>
      <c r="C3557" s="61">
        <v>2597.0</v>
      </c>
      <c r="D3557" s="57" t="s">
        <v>374</v>
      </c>
      <c r="E3557" s="62" t="s">
        <v>372</v>
      </c>
      <c r="F3557" s="58">
        <v>0.16597097090202484</v>
      </c>
    </row>
    <row r="3558">
      <c r="A3558" s="61">
        <v>1.51974814E9</v>
      </c>
      <c r="B3558" s="61">
        <v>0.0</v>
      </c>
      <c r="C3558" s="61">
        <v>2171.0</v>
      </c>
      <c r="D3558" s="57" t="s">
        <v>374</v>
      </c>
      <c r="E3558" s="62" t="s">
        <v>372</v>
      </c>
      <c r="F3558" s="58">
        <v>0.1659741816099416</v>
      </c>
    </row>
    <row r="3559">
      <c r="A3559" s="61">
        <v>1.512999869E9</v>
      </c>
      <c r="B3559" s="61">
        <v>1.0</v>
      </c>
      <c r="C3559" s="61">
        <v>1810.0</v>
      </c>
      <c r="D3559" s="57" t="s">
        <v>374</v>
      </c>
      <c r="E3559" s="62" t="s">
        <v>372</v>
      </c>
      <c r="F3559" s="58">
        <v>0.1659877362224531</v>
      </c>
    </row>
    <row r="3560">
      <c r="A3560" s="61">
        <v>1.514004045E9</v>
      </c>
      <c r="B3560" s="61">
        <v>1.0</v>
      </c>
      <c r="C3560" s="61">
        <v>372.0</v>
      </c>
      <c r="D3560" s="57" t="s">
        <v>371</v>
      </c>
      <c r="E3560" s="62" t="s">
        <v>372</v>
      </c>
      <c r="F3560" s="58">
        <v>0.16599340607133595</v>
      </c>
    </row>
    <row r="3561">
      <c r="A3561" s="61">
        <v>1.514074578E9</v>
      </c>
      <c r="B3561" s="61">
        <v>1.0</v>
      </c>
      <c r="C3561" s="61">
        <v>3369.0</v>
      </c>
      <c r="D3561" s="57" t="s">
        <v>371</v>
      </c>
      <c r="E3561" s="62" t="s">
        <v>372</v>
      </c>
      <c r="F3561" s="58">
        <v>0.16604147574838712</v>
      </c>
    </row>
    <row r="3562">
      <c r="A3562" s="61">
        <v>1.518682217E9</v>
      </c>
      <c r="B3562" s="61">
        <v>1.0</v>
      </c>
      <c r="C3562" s="61">
        <v>211.0</v>
      </c>
      <c r="D3562" s="57" t="s">
        <v>371</v>
      </c>
      <c r="E3562" s="62" t="s">
        <v>372</v>
      </c>
      <c r="F3562" s="58">
        <v>0.1660437428887972</v>
      </c>
    </row>
    <row r="3563">
      <c r="A3563" s="61">
        <v>1.511736128E9</v>
      </c>
      <c r="B3563" s="61">
        <v>1.0</v>
      </c>
      <c r="C3563" s="61">
        <v>23.0</v>
      </c>
      <c r="D3563" s="57" t="s">
        <v>373</v>
      </c>
      <c r="E3563" s="62" t="s">
        <v>372</v>
      </c>
      <c r="F3563" s="58">
        <v>0.16604524372456042</v>
      </c>
    </row>
    <row r="3564">
      <c r="A3564" s="61">
        <v>1.513948944E9</v>
      </c>
      <c r="B3564" s="61">
        <v>1.0</v>
      </c>
      <c r="C3564" s="61">
        <v>1690.0</v>
      </c>
      <c r="D3564" s="57" t="s">
        <v>373</v>
      </c>
      <c r="E3564" s="62" t="s">
        <v>372</v>
      </c>
      <c r="F3564" s="58">
        <v>0.16611596749346447</v>
      </c>
    </row>
    <row r="3565">
      <c r="A3565" s="61">
        <v>1.519839746E9</v>
      </c>
      <c r="B3565" s="61">
        <v>1.0</v>
      </c>
      <c r="C3565" s="61">
        <v>3300.0</v>
      </c>
      <c r="D3565" s="57" t="s">
        <v>374</v>
      </c>
      <c r="E3565" s="62" t="s">
        <v>372</v>
      </c>
      <c r="F3565" s="58">
        <v>0.16616213244044487</v>
      </c>
    </row>
    <row r="3566">
      <c r="A3566" s="61">
        <v>1.518825761E9</v>
      </c>
      <c r="B3566" s="61">
        <v>0.0</v>
      </c>
      <c r="C3566" s="61">
        <v>714.0</v>
      </c>
      <c r="D3566" s="57" t="s">
        <v>374</v>
      </c>
      <c r="E3566" s="62" t="s">
        <v>372</v>
      </c>
      <c r="F3566" s="58">
        <v>0.1661859692249893</v>
      </c>
    </row>
    <row r="3567">
      <c r="A3567" s="61">
        <v>1.518844039E9</v>
      </c>
      <c r="B3567" s="61">
        <v>1.0</v>
      </c>
      <c r="C3567" s="61">
        <v>2224.0</v>
      </c>
      <c r="D3567" s="57" t="s">
        <v>374</v>
      </c>
      <c r="E3567" s="62" t="s">
        <v>372</v>
      </c>
      <c r="F3567" s="58">
        <v>0.16618657593561037</v>
      </c>
    </row>
    <row r="3568">
      <c r="A3568" s="61">
        <v>1.513834313E9</v>
      </c>
      <c r="B3568" s="61">
        <v>1.0</v>
      </c>
      <c r="C3568" s="61">
        <v>1797.0</v>
      </c>
      <c r="D3568" s="57" t="s">
        <v>371</v>
      </c>
      <c r="E3568" s="62" t="s">
        <v>372</v>
      </c>
      <c r="F3568" s="58">
        <v>0.16625138210660917</v>
      </c>
    </row>
    <row r="3569">
      <c r="A3569" s="61">
        <v>1.513835519E9</v>
      </c>
      <c r="B3569" s="61">
        <v>1.0</v>
      </c>
      <c r="C3569" s="61">
        <v>504.0</v>
      </c>
      <c r="D3569" s="57" t="s">
        <v>371</v>
      </c>
      <c r="E3569" s="62" t="s">
        <v>372</v>
      </c>
      <c r="F3569" s="58">
        <v>0.16633480056585936</v>
      </c>
    </row>
    <row r="3570">
      <c r="A3570" s="61">
        <v>1.513543751E9</v>
      </c>
      <c r="B3570" s="61">
        <v>0.0</v>
      </c>
      <c r="C3570" s="61">
        <v>1640.0</v>
      </c>
      <c r="D3570" s="57" t="s">
        <v>371</v>
      </c>
      <c r="E3570" s="62" t="s">
        <v>372</v>
      </c>
      <c r="F3570" s="58">
        <v>0.16635129224558498</v>
      </c>
    </row>
    <row r="3571">
      <c r="A3571" s="61">
        <v>1.512700541E9</v>
      </c>
      <c r="B3571" s="61">
        <v>0.0</v>
      </c>
      <c r="C3571" s="61">
        <v>997.0</v>
      </c>
      <c r="D3571" s="57" t="s">
        <v>371</v>
      </c>
      <c r="E3571" s="62" t="s">
        <v>372</v>
      </c>
      <c r="F3571" s="58">
        <v>0.1664185467561815</v>
      </c>
    </row>
    <row r="3572">
      <c r="A3572" s="61">
        <v>1.514295261E9</v>
      </c>
      <c r="B3572" s="61">
        <v>0.0</v>
      </c>
      <c r="C3572" s="61">
        <v>3363.0</v>
      </c>
      <c r="D3572" s="57" t="s">
        <v>371</v>
      </c>
      <c r="E3572" s="62" t="s">
        <v>372</v>
      </c>
      <c r="F3572" s="58">
        <v>0.16642194972881885</v>
      </c>
    </row>
    <row r="3573">
      <c r="A3573" s="61">
        <v>1.517653244E9</v>
      </c>
      <c r="B3573" s="61">
        <v>1.0</v>
      </c>
      <c r="C3573" s="61">
        <v>2161.0</v>
      </c>
      <c r="D3573" s="57" t="s">
        <v>375</v>
      </c>
      <c r="E3573" s="62" t="s">
        <v>372</v>
      </c>
      <c r="F3573" s="58">
        <v>0.16649013647479904</v>
      </c>
    </row>
    <row r="3574">
      <c r="A3574" s="61">
        <v>1.51235146E9</v>
      </c>
      <c r="B3574" s="61">
        <v>0.0</v>
      </c>
      <c r="C3574" s="61">
        <v>487.0</v>
      </c>
      <c r="D3574" s="57" t="s">
        <v>371</v>
      </c>
      <c r="E3574" s="62" t="s">
        <v>372</v>
      </c>
      <c r="F3574" s="58">
        <v>0.1666735950367797</v>
      </c>
    </row>
    <row r="3575">
      <c r="A3575" s="61">
        <v>1.519706065E9</v>
      </c>
      <c r="B3575" s="61">
        <v>1.0</v>
      </c>
      <c r="C3575" s="61">
        <v>1507.0</v>
      </c>
      <c r="D3575" s="57" t="s">
        <v>375</v>
      </c>
      <c r="E3575" s="62" t="s">
        <v>372</v>
      </c>
      <c r="F3575" s="58">
        <v>0.1666878822529374</v>
      </c>
    </row>
    <row r="3576">
      <c r="A3576" s="61">
        <v>1.512511897E9</v>
      </c>
      <c r="B3576" s="61">
        <v>1.0</v>
      </c>
      <c r="C3576" s="61">
        <v>3045.0</v>
      </c>
      <c r="D3576" s="57" t="s">
        <v>371</v>
      </c>
      <c r="E3576" s="62" t="s">
        <v>372</v>
      </c>
      <c r="F3576" s="58">
        <v>0.16671258332022698</v>
      </c>
    </row>
    <row r="3577">
      <c r="A3577" s="61">
        <v>1.513868896E9</v>
      </c>
      <c r="B3577" s="61">
        <v>1.0</v>
      </c>
      <c r="C3577" s="61">
        <v>1172.0</v>
      </c>
      <c r="D3577" s="57" t="s">
        <v>375</v>
      </c>
      <c r="E3577" s="62" t="s">
        <v>372</v>
      </c>
      <c r="F3577" s="58">
        <v>0.16673742870450514</v>
      </c>
    </row>
    <row r="3578">
      <c r="A3578" s="61">
        <v>1.515445099E9</v>
      </c>
      <c r="B3578" s="61">
        <v>1.0</v>
      </c>
      <c r="C3578" s="61">
        <v>2258.0</v>
      </c>
      <c r="D3578" s="57" t="s">
        <v>375</v>
      </c>
      <c r="E3578" s="62" t="s">
        <v>372</v>
      </c>
      <c r="F3578" s="58">
        <v>0.166767823406748</v>
      </c>
    </row>
    <row r="3579">
      <c r="A3579" s="61">
        <v>1.513825109E9</v>
      </c>
      <c r="B3579" s="61">
        <v>1.0</v>
      </c>
      <c r="C3579" s="61">
        <v>293.0</v>
      </c>
      <c r="D3579" s="57" t="s">
        <v>374</v>
      </c>
      <c r="E3579" s="62" t="s">
        <v>372</v>
      </c>
      <c r="F3579" s="58">
        <v>0.1667722237874858</v>
      </c>
    </row>
    <row r="3580">
      <c r="A3580" s="61">
        <v>1.516454E9</v>
      </c>
      <c r="B3580" s="61">
        <v>0.0</v>
      </c>
      <c r="C3580" s="61">
        <v>2734.0</v>
      </c>
      <c r="D3580" s="57" t="s">
        <v>375</v>
      </c>
      <c r="E3580" s="62" t="s">
        <v>372</v>
      </c>
      <c r="F3580" s="58">
        <v>0.16677350517575562</v>
      </c>
    </row>
    <row r="3581">
      <c r="A3581" s="61">
        <v>1.519199826E9</v>
      </c>
      <c r="B3581" s="61">
        <v>1.0</v>
      </c>
      <c r="C3581" s="61">
        <v>4663.0</v>
      </c>
      <c r="D3581" s="57" t="s">
        <v>374</v>
      </c>
      <c r="E3581" s="62" t="s">
        <v>372</v>
      </c>
      <c r="F3581" s="58">
        <v>0.16679683801627165</v>
      </c>
    </row>
    <row r="3582">
      <c r="A3582" s="61">
        <v>1.515940624E9</v>
      </c>
      <c r="B3582" s="61">
        <v>1.0</v>
      </c>
      <c r="C3582" s="61">
        <v>4884.0</v>
      </c>
      <c r="D3582" s="57" t="s">
        <v>373</v>
      </c>
      <c r="E3582" s="62" t="s">
        <v>372</v>
      </c>
      <c r="F3582" s="58">
        <v>0.16695180957272737</v>
      </c>
    </row>
    <row r="3583">
      <c r="A3583" s="61">
        <v>1.516583995E9</v>
      </c>
      <c r="B3583" s="61">
        <v>1.0</v>
      </c>
      <c r="C3583" s="61">
        <v>2015.0</v>
      </c>
      <c r="D3583" s="57" t="s">
        <v>371</v>
      </c>
      <c r="E3583" s="62" t="s">
        <v>372</v>
      </c>
      <c r="F3583" s="58">
        <v>0.16695852937921163</v>
      </c>
    </row>
    <row r="3584">
      <c r="A3584" s="61">
        <v>1.516356521E9</v>
      </c>
      <c r="B3584" s="61">
        <v>0.0</v>
      </c>
      <c r="C3584" s="61">
        <v>1857.0</v>
      </c>
      <c r="D3584" s="57" t="s">
        <v>373</v>
      </c>
      <c r="E3584" s="62" t="s">
        <v>372</v>
      </c>
      <c r="F3584" s="58">
        <v>0.16705539916801537</v>
      </c>
    </row>
    <row r="3585">
      <c r="A3585" s="61">
        <v>1.513460376E9</v>
      </c>
      <c r="B3585" s="61">
        <v>1.0</v>
      </c>
      <c r="C3585" s="61">
        <v>2724.0</v>
      </c>
      <c r="D3585" s="57" t="s">
        <v>374</v>
      </c>
      <c r="E3585" s="62" t="s">
        <v>372</v>
      </c>
      <c r="F3585" s="58">
        <v>0.16706219720355486</v>
      </c>
    </row>
    <row r="3586">
      <c r="A3586" s="61">
        <v>1.513027623E9</v>
      </c>
      <c r="B3586" s="61">
        <v>1.0</v>
      </c>
      <c r="C3586" s="61">
        <v>281.0</v>
      </c>
      <c r="D3586" s="57" t="s">
        <v>374</v>
      </c>
      <c r="E3586" s="62" t="s">
        <v>372</v>
      </c>
      <c r="F3586" s="58">
        <v>0.16715909224737602</v>
      </c>
    </row>
    <row r="3587">
      <c r="A3587" s="61">
        <v>1.511367924E9</v>
      </c>
      <c r="B3587" s="61">
        <v>1.0</v>
      </c>
      <c r="C3587" s="61">
        <v>2718.0</v>
      </c>
      <c r="D3587" s="57" t="s">
        <v>373</v>
      </c>
      <c r="E3587" s="62" t="s">
        <v>372</v>
      </c>
      <c r="F3587" s="58">
        <v>0.16723892568263465</v>
      </c>
    </row>
    <row r="3588">
      <c r="A3588" s="61">
        <v>1.512639265E9</v>
      </c>
      <c r="B3588" s="61">
        <v>1.0</v>
      </c>
      <c r="C3588" s="61">
        <v>607.0</v>
      </c>
      <c r="D3588" s="57" t="s">
        <v>371</v>
      </c>
      <c r="E3588" s="62" t="s">
        <v>372</v>
      </c>
      <c r="F3588" s="58">
        <v>0.1672434883996704</v>
      </c>
    </row>
    <row r="3589">
      <c r="A3589" s="61">
        <v>1.519374101E9</v>
      </c>
      <c r="B3589" s="61">
        <v>0.0</v>
      </c>
      <c r="C3589" s="61">
        <v>397.0</v>
      </c>
      <c r="D3589" s="57" t="s">
        <v>373</v>
      </c>
      <c r="E3589" s="62" t="s">
        <v>372</v>
      </c>
      <c r="F3589" s="58">
        <v>0.1672869061257224</v>
      </c>
    </row>
    <row r="3590">
      <c r="A3590" s="61">
        <v>1.516154502E9</v>
      </c>
      <c r="B3590" s="61">
        <v>0.0</v>
      </c>
      <c r="C3590" s="61">
        <v>3239.0</v>
      </c>
      <c r="D3590" s="57" t="s">
        <v>373</v>
      </c>
      <c r="E3590" s="62" t="s">
        <v>372</v>
      </c>
      <c r="F3590" s="58">
        <v>0.167356244973623</v>
      </c>
    </row>
    <row r="3591">
      <c r="A3591" s="61">
        <v>1.511622767E9</v>
      </c>
      <c r="B3591" s="61">
        <v>1.0</v>
      </c>
      <c r="C3591" s="61">
        <v>1950.0</v>
      </c>
      <c r="D3591" s="57" t="s">
        <v>373</v>
      </c>
      <c r="E3591" s="62" t="s">
        <v>372</v>
      </c>
      <c r="F3591" s="58">
        <v>0.16746801115967946</v>
      </c>
    </row>
    <row r="3592">
      <c r="A3592" s="61">
        <v>1.513763777E9</v>
      </c>
      <c r="B3592" s="61">
        <v>1.0</v>
      </c>
      <c r="C3592" s="61">
        <v>2808.0</v>
      </c>
      <c r="D3592" s="57" t="s">
        <v>375</v>
      </c>
      <c r="E3592" s="62" t="s">
        <v>372</v>
      </c>
      <c r="F3592" s="58">
        <v>0.16750887478411547</v>
      </c>
    </row>
    <row r="3593">
      <c r="A3593" s="61">
        <v>1.512877568E9</v>
      </c>
      <c r="B3593" s="61">
        <v>1.0</v>
      </c>
      <c r="C3593" s="61">
        <v>274.0</v>
      </c>
      <c r="D3593" s="57" t="s">
        <v>374</v>
      </c>
      <c r="E3593" s="62" t="s">
        <v>372</v>
      </c>
      <c r="F3593" s="58">
        <v>0.16751748728883442</v>
      </c>
    </row>
    <row r="3594">
      <c r="A3594" s="61">
        <v>1.519800316E9</v>
      </c>
      <c r="B3594" s="61">
        <v>1.0</v>
      </c>
      <c r="C3594" s="61">
        <v>3808.0</v>
      </c>
      <c r="D3594" s="57" t="s">
        <v>371</v>
      </c>
      <c r="E3594" s="62" t="s">
        <v>372</v>
      </c>
      <c r="F3594" s="58">
        <v>0.16776203282256374</v>
      </c>
    </row>
    <row r="3595">
      <c r="A3595" s="61">
        <v>1.516619159E9</v>
      </c>
      <c r="B3595" s="61">
        <v>1.0</v>
      </c>
      <c r="C3595" s="61">
        <v>1224.0</v>
      </c>
      <c r="D3595" s="57" t="s">
        <v>375</v>
      </c>
      <c r="E3595" s="62" t="s">
        <v>372</v>
      </c>
      <c r="F3595" s="58">
        <v>0.16779260800989215</v>
      </c>
    </row>
    <row r="3596">
      <c r="A3596" s="61">
        <v>1.512925401E9</v>
      </c>
      <c r="B3596" s="61">
        <v>0.0</v>
      </c>
      <c r="C3596" s="61">
        <v>2172.0</v>
      </c>
      <c r="D3596" s="57" t="s">
        <v>373</v>
      </c>
      <c r="E3596" s="62" t="s">
        <v>372</v>
      </c>
      <c r="F3596" s="58">
        <v>0.16781379099328997</v>
      </c>
    </row>
    <row r="3597">
      <c r="A3597" s="61">
        <v>1.519119434E9</v>
      </c>
      <c r="B3597" s="61">
        <v>1.0</v>
      </c>
      <c r="C3597" s="61">
        <v>48.0</v>
      </c>
      <c r="D3597" s="57" t="s">
        <v>373</v>
      </c>
      <c r="E3597" s="62" t="s">
        <v>372</v>
      </c>
      <c r="F3597" s="58">
        <v>0.16782272239525753</v>
      </c>
    </row>
    <row r="3598">
      <c r="A3598" s="61">
        <v>1.517351368E9</v>
      </c>
      <c r="B3598" s="61">
        <v>1.0</v>
      </c>
      <c r="C3598" s="61">
        <v>2645.0</v>
      </c>
      <c r="D3598" s="57" t="s">
        <v>374</v>
      </c>
      <c r="E3598" s="62" t="s">
        <v>372</v>
      </c>
      <c r="F3598" s="58">
        <v>0.16784197028123582</v>
      </c>
    </row>
    <row r="3599">
      <c r="A3599" s="61">
        <v>1.519973552E9</v>
      </c>
      <c r="B3599" s="61">
        <v>0.0</v>
      </c>
      <c r="C3599" s="61">
        <v>1040.0</v>
      </c>
      <c r="D3599" s="57" t="s">
        <v>374</v>
      </c>
      <c r="E3599" s="62" t="s">
        <v>372</v>
      </c>
      <c r="F3599" s="58">
        <v>0.16793027637989344</v>
      </c>
    </row>
    <row r="3600">
      <c r="A3600" s="61">
        <v>1.518838599E9</v>
      </c>
      <c r="B3600" s="61">
        <v>1.0</v>
      </c>
      <c r="C3600" s="61">
        <v>2492.0</v>
      </c>
      <c r="D3600" s="57" t="s">
        <v>371</v>
      </c>
      <c r="E3600" s="62" t="s">
        <v>372</v>
      </c>
      <c r="F3600" s="58">
        <v>0.16794488096439564</v>
      </c>
    </row>
    <row r="3601">
      <c r="A3601" s="61">
        <v>1.514871678E9</v>
      </c>
      <c r="B3601" s="61">
        <v>1.0</v>
      </c>
      <c r="C3601" s="61">
        <v>2666.0</v>
      </c>
      <c r="D3601" s="57" t="s">
        <v>375</v>
      </c>
      <c r="E3601" s="62" t="s">
        <v>372</v>
      </c>
      <c r="F3601" s="58">
        <v>0.16795415279228687</v>
      </c>
    </row>
    <row r="3602">
      <c r="A3602" s="61">
        <v>1.515431387E9</v>
      </c>
      <c r="B3602" s="61">
        <v>1.0</v>
      </c>
      <c r="C3602" s="61">
        <v>329.0</v>
      </c>
      <c r="D3602" s="57" t="s">
        <v>371</v>
      </c>
      <c r="E3602" s="62" t="s">
        <v>372</v>
      </c>
      <c r="F3602" s="58">
        <v>0.16796117308402014</v>
      </c>
    </row>
    <row r="3603">
      <c r="A3603" s="61">
        <v>1.514485702E9</v>
      </c>
      <c r="B3603" s="61">
        <v>0.0</v>
      </c>
      <c r="C3603" s="61">
        <v>2670.0</v>
      </c>
      <c r="D3603" s="57" t="s">
        <v>371</v>
      </c>
      <c r="E3603" s="62" t="s">
        <v>372</v>
      </c>
      <c r="F3603" s="58">
        <v>0.16797632088778436</v>
      </c>
    </row>
    <row r="3604">
      <c r="A3604" s="61">
        <v>1.519805168E9</v>
      </c>
      <c r="B3604" s="61">
        <v>1.0</v>
      </c>
      <c r="C3604" s="61">
        <v>2560.0</v>
      </c>
      <c r="D3604" s="57" t="s">
        <v>374</v>
      </c>
      <c r="E3604" s="62" t="s">
        <v>372</v>
      </c>
      <c r="F3604" s="58">
        <v>0.16799757051833897</v>
      </c>
    </row>
    <row r="3605">
      <c r="A3605" s="61">
        <v>1.511782369E9</v>
      </c>
      <c r="B3605" s="61">
        <v>1.0</v>
      </c>
      <c r="C3605" s="61">
        <v>2387.0</v>
      </c>
      <c r="D3605" s="57" t="s">
        <v>373</v>
      </c>
      <c r="E3605" s="62" t="s">
        <v>372</v>
      </c>
      <c r="F3605" s="58">
        <v>0.1680720266202711</v>
      </c>
    </row>
    <row r="3606">
      <c r="A3606" s="61">
        <v>1.512487637E9</v>
      </c>
      <c r="B3606" s="61">
        <v>1.0</v>
      </c>
      <c r="C3606" s="61">
        <v>59.0</v>
      </c>
      <c r="D3606" s="57" t="s">
        <v>374</v>
      </c>
      <c r="E3606" s="62" t="s">
        <v>372</v>
      </c>
      <c r="F3606" s="58">
        <v>0.16815171020195763</v>
      </c>
    </row>
    <row r="3607">
      <c r="A3607" s="61">
        <v>1.512426399E9</v>
      </c>
      <c r="B3607" s="61">
        <v>1.0</v>
      </c>
      <c r="C3607" s="61">
        <v>3063.0</v>
      </c>
      <c r="D3607" s="57" t="s">
        <v>374</v>
      </c>
      <c r="E3607" s="62" t="s">
        <v>372</v>
      </c>
      <c r="F3607" s="58">
        <v>0.16821017471817523</v>
      </c>
    </row>
    <row r="3608">
      <c r="A3608" s="61">
        <v>1.514107369E9</v>
      </c>
      <c r="B3608" s="61">
        <v>1.0</v>
      </c>
      <c r="C3608" s="61">
        <v>518.0</v>
      </c>
      <c r="D3608" s="57" t="s">
        <v>375</v>
      </c>
      <c r="E3608" s="62" t="s">
        <v>372</v>
      </c>
      <c r="F3608" s="58">
        <v>0.16828321317637007</v>
      </c>
    </row>
    <row r="3609">
      <c r="A3609" s="61">
        <v>1.511671214E9</v>
      </c>
      <c r="B3609" s="61">
        <v>1.0</v>
      </c>
      <c r="C3609" s="61">
        <v>2751.0</v>
      </c>
      <c r="D3609" s="57" t="s">
        <v>374</v>
      </c>
      <c r="E3609" s="62" t="s">
        <v>372</v>
      </c>
      <c r="F3609" s="58">
        <v>0.1684212933216357</v>
      </c>
    </row>
    <row r="3610">
      <c r="A3610" s="61">
        <v>1.512080341E9</v>
      </c>
      <c r="B3610" s="61">
        <v>0.0</v>
      </c>
      <c r="C3610" s="61">
        <v>2252.0</v>
      </c>
      <c r="D3610" s="57" t="s">
        <v>371</v>
      </c>
      <c r="E3610" s="62" t="s">
        <v>372</v>
      </c>
      <c r="F3610" s="58">
        <v>0.16848644381723654</v>
      </c>
    </row>
    <row r="3611">
      <c r="A3611" s="61">
        <v>1.512365867E9</v>
      </c>
      <c r="B3611" s="61">
        <v>1.0</v>
      </c>
      <c r="C3611" s="61">
        <v>811.0</v>
      </c>
      <c r="D3611" s="57" t="s">
        <v>371</v>
      </c>
      <c r="E3611" s="62" t="s">
        <v>372</v>
      </c>
      <c r="F3611" s="58">
        <v>0.16849134721239678</v>
      </c>
    </row>
    <row r="3612">
      <c r="A3612" s="61">
        <v>1.514636795E9</v>
      </c>
      <c r="B3612" s="61">
        <v>1.0</v>
      </c>
      <c r="C3612" s="61">
        <v>1153.0</v>
      </c>
      <c r="D3612" s="57" t="s">
        <v>375</v>
      </c>
      <c r="E3612" s="62" t="s">
        <v>372</v>
      </c>
      <c r="F3612" s="58">
        <v>0.16851825689170796</v>
      </c>
    </row>
    <row r="3613">
      <c r="A3613" s="61">
        <v>1.51720248E9</v>
      </c>
      <c r="B3613" s="61">
        <v>0.0</v>
      </c>
      <c r="C3613" s="61">
        <v>155.0</v>
      </c>
      <c r="D3613" s="57" t="s">
        <v>375</v>
      </c>
      <c r="E3613" s="62" t="s">
        <v>372</v>
      </c>
      <c r="F3613" s="58">
        <v>0.1685340640706834</v>
      </c>
    </row>
    <row r="3614">
      <c r="A3614" s="61">
        <v>1.511564525E9</v>
      </c>
      <c r="B3614" s="61">
        <v>1.0</v>
      </c>
      <c r="C3614" s="61">
        <v>3153.0</v>
      </c>
      <c r="D3614" s="57" t="s">
        <v>371</v>
      </c>
      <c r="E3614" s="62" t="s">
        <v>372</v>
      </c>
      <c r="F3614" s="58">
        <v>0.16855223530387453</v>
      </c>
    </row>
    <row r="3615">
      <c r="A3615" s="61">
        <v>1.51487049E9</v>
      </c>
      <c r="B3615" s="61">
        <v>0.0</v>
      </c>
      <c r="C3615" s="61">
        <v>1324.0</v>
      </c>
      <c r="D3615" s="57" t="s">
        <v>371</v>
      </c>
      <c r="E3615" s="62" t="s">
        <v>372</v>
      </c>
      <c r="F3615" s="58">
        <v>0.16856434971462075</v>
      </c>
    </row>
    <row r="3616">
      <c r="A3616" s="61">
        <v>1.513384922E9</v>
      </c>
      <c r="B3616" s="61">
        <v>0.0</v>
      </c>
      <c r="C3616" s="61">
        <v>2234.0</v>
      </c>
      <c r="D3616" s="57" t="s">
        <v>375</v>
      </c>
      <c r="E3616" s="62" t="s">
        <v>372</v>
      </c>
      <c r="F3616" s="58">
        <v>0.16867945759927627</v>
      </c>
    </row>
    <row r="3617">
      <c r="A3617" s="61">
        <v>1.514931358E9</v>
      </c>
      <c r="B3617" s="61">
        <v>1.0</v>
      </c>
      <c r="C3617" s="61">
        <v>3523.0</v>
      </c>
      <c r="D3617" s="57" t="s">
        <v>374</v>
      </c>
      <c r="E3617" s="62" t="s">
        <v>372</v>
      </c>
      <c r="F3617" s="58">
        <v>0.16872903251032</v>
      </c>
    </row>
    <row r="3618">
      <c r="A3618" s="61">
        <v>1.517287891E9</v>
      </c>
      <c r="B3618" s="61">
        <v>0.0</v>
      </c>
      <c r="C3618" s="61">
        <v>15.0</v>
      </c>
      <c r="D3618" s="57" t="s">
        <v>374</v>
      </c>
      <c r="E3618" s="62" t="s">
        <v>372</v>
      </c>
      <c r="F3618" s="58">
        <v>0.168822165605516</v>
      </c>
    </row>
    <row r="3619">
      <c r="A3619" s="61">
        <v>1.518454336E9</v>
      </c>
      <c r="B3619" s="61">
        <v>1.0</v>
      </c>
      <c r="C3619" s="61">
        <v>2683.0</v>
      </c>
      <c r="D3619" s="57" t="s">
        <v>375</v>
      </c>
      <c r="E3619" s="62" t="s">
        <v>372</v>
      </c>
      <c r="F3619" s="58">
        <v>0.16882708117057654</v>
      </c>
    </row>
    <row r="3620">
      <c r="A3620" s="61">
        <v>1.515689007E9</v>
      </c>
      <c r="B3620" s="61">
        <v>1.0</v>
      </c>
      <c r="C3620" s="61">
        <v>2614.0</v>
      </c>
      <c r="D3620" s="57" t="s">
        <v>374</v>
      </c>
      <c r="E3620" s="62" t="s">
        <v>372</v>
      </c>
      <c r="F3620" s="58">
        <v>0.16888904790564696</v>
      </c>
    </row>
    <row r="3621">
      <c r="A3621" s="61">
        <v>1.513965649E9</v>
      </c>
      <c r="B3621" s="61">
        <v>1.0</v>
      </c>
      <c r="C3621" s="61">
        <v>1070.0</v>
      </c>
      <c r="D3621" s="57" t="s">
        <v>371</v>
      </c>
      <c r="E3621" s="62" t="s">
        <v>372</v>
      </c>
      <c r="F3621" s="58">
        <v>0.16889439021018327</v>
      </c>
    </row>
    <row r="3622">
      <c r="A3622" s="61">
        <v>1.518895469E9</v>
      </c>
      <c r="B3622" s="61">
        <v>1.0</v>
      </c>
      <c r="C3622" s="61">
        <v>1880.0</v>
      </c>
      <c r="D3622" s="57" t="s">
        <v>373</v>
      </c>
      <c r="E3622" s="62" t="s">
        <v>372</v>
      </c>
      <c r="F3622" s="58">
        <v>0.1689182269947277</v>
      </c>
    </row>
    <row r="3623">
      <c r="A3623" s="61">
        <v>1.512740791E9</v>
      </c>
      <c r="B3623" s="61">
        <v>0.0</v>
      </c>
      <c r="C3623" s="61">
        <v>727.0</v>
      </c>
      <c r="D3623" s="57" t="s">
        <v>371</v>
      </c>
      <c r="E3623" s="62" t="s">
        <v>372</v>
      </c>
      <c r="F3623" s="58">
        <v>0.1689278065888592</v>
      </c>
    </row>
    <row r="3624">
      <c r="A3624" s="61">
        <v>1.515391472E9</v>
      </c>
      <c r="B3624" s="61">
        <v>0.0</v>
      </c>
      <c r="C3624" s="61">
        <v>2633.0</v>
      </c>
      <c r="D3624" s="57" t="s">
        <v>371</v>
      </c>
      <c r="E3624" s="62" t="s">
        <v>372</v>
      </c>
      <c r="F3624" s="58">
        <v>0.16898286211928026</v>
      </c>
    </row>
    <row r="3625">
      <c r="A3625" s="61">
        <v>1.511793549E9</v>
      </c>
      <c r="B3625" s="61">
        <v>1.0</v>
      </c>
      <c r="C3625" s="61">
        <v>2957.0</v>
      </c>
      <c r="D3625" s="57" t="s">
        <v>371</v>
      </c>
      <c r="E3625" s="62" t="s">
        <v>372</v>
      </c>
      <c r="F3625" s="58">
        <v>0.16899003695238013</v>
      </c>
    </row>
    <row r="3626">
      <c r="A3626" s="61">
        <v>1.512639675E9</v>
      </c>
      <c r="B3626" s="61">
        <v>1.0</v>
      </c>
      <c r="C3626" s="61">
        <v>2471.0</v>
      </c>
      <c r="D3626" s="57" t="s">
        <v>375</v>
      </c>
      <c r="E3626" s="62" t="s">
        <v>372</v>
      </c>
      <c r="F3626" s="58">
        <v>0.16901693114252836</v>
      </c>
    </row>
    <row r="3627">
      <c r="A3627" s="61">
        <v>1.511299149E9</v>
      </c>
      <c r="B3627" s="61">
        <v>1.0</v>
      </c>
      <c r="C3627" s="61">
        <v>761.0</v>
      </c>
      <c r="D3627" s="57" t="s">
        <v>374</v>
      </c>
      <c r="E3627" s="62" t="s">
        <v>372</v>
      </c>
      <c r="F3627" s="58">
        <v>0.16902413218013412</v>
      </c>
    </row>
    <row r="3628">
      <c r="A3628" s="61">
        <v>1.513326695E9</v>
      </c>
      <c r="B3628" s="61">
        <v>1.0</v>
      </c>
      <c r="C3628" s="61">
        <v>825.0</v>
      </c>
      <c r="D3628" s="57" t="s">
        <v>375</v>
      </c>
      <c r="E3628" s="62" t="s">
        <v>372</v>
      </c>
      <c r="F3628" s="58">
        <v>0.16904469530474364</v>
      </c>
    </row>
    <row r="3629">
      <c r="A3629" s="61">
        <v>1.518010723E9</v>
      </c>
      <c r="B3629" s="61">
        <v>1.0</v>
      </c>
      <c r="C3629" s="61">
        <v>1189.0</v>
      </c>
      <c r="D3629" s="57" t="s">
        <v>374</v>
      </c>
      <c r="E3629" s="62" t="s">
        <v>372</v>
      </c>
      <c r="F3629" s="58">
        <v>0.16908137523040268</v>
      </c>
    </row>
    <row r="3630">
      <c r="A3630" s="61">
        <v>1.514973559E9</v>
      </c>
      <c r="B3630" s="61">
        <v>1.0</v>
      </c>
      <c r="C3630" s="61">
        <v>360.0</v>
      </c>
      <c r="D3630" s="57" t="s">
        <v>371</v>
      </c>
      <c r="E3630" s="62" t="s">
        <v>372</v>
      </c>
      <c r="F3630" s="58">
        <v>0.16916456876282338</v>
      </c>
    </row>
    <row r="3631">
      <c r="A3631" s="61">
        <v>1.515384338E9</v>
      </c>
      <c r="B3631" s="61">
        <v>1.0</v>
      </c>
      <c r="C3631" s="61">
        <v>1237.0</v>
      </c>
      <c r="D3631" s="57" t="s">
        <v>375</v>
      </c>
      <c r="E3631" s="62" t="s">
        <v>372</v>
      </c>
      <c r="F3631" s="58">
        <v>0.16921814582635886</v>
      </c>
    </row>
    <row r="3632">
      <c r="A3632" s="61">
        <v>1.5188818E9</v>
      </c>
      <c r="B3632" s="61">
        <v>0.0</v>
      </c>
      <c r="C3632" s="61">
        <v>551.0</v>
      </c>
      <c r="D3632" s="57" t="s">
        <v>374</v>
      </c>
      <c r="E3632" s="62" t="s">
        <v>372</v>
      </c>
      <c r="F3632" s="58">
        <v>0.1694676594746498</v>
      </c>
    </row>
    <row r="3633">
      <c r="A3633" s="61">
        <v>1.517981245E9</v>
      </c>
      <c r="B3633" s="61">
        <v>1.0</v>
      </c>
      <c r="C3633" s="61">
        <v>3042.0</v>
      </c>
      <c r="D3633" s="57" t="s">
        <v>373</v>
      </c>
      <c r="E3633" s="62" t="s">
        <v>372</v>
      </c>
      <c r="F3633" s="58">
        <v>0.16948468811957418</v>
      </c>
    </row>
    <row r="3634">
      <c r="A3634" s="61">
        <v>1.513674649E9</v>
      </c>
      <c r="B3634" s="61">
        <v>1.0</v>
      </c>
      <c r="C3634" s="61">
        <v>3268.0</v>
      </c>
      <c r="D3634" s="57" t="s">
        <v>375</v>
      </c>
      <c r="E3634" s="62" t="s">
        <v>372</v>
      </c>
      <c r="F3634" s="58">
        <v>0.1694965843595303</v>
      </c>
    </row>
    <row r="3635">
      <c r="A3635" s="61">
        <v>1.516922512E9</v>
      </c>
      <c r="B3635" s="61">
        <v>0.0</v>
      </c>
      <c r="C3635" s="61">
        <v>2326.0</v>
      </c>
      <c r="D3635" s="57" t="s">
        <v>371</v>
      </c>
      <c r="E3635" s="62" t="s">
        <v>372</v>
      </c>
      <c r="F3635" s="58">
        <v>0.1695122493791652</v>
      </c>
    </row>
    <row r="3636">
      <c r="A3636" s="61">
        <v>1.516213334E9</v>
      </c>
      <c r="B3636" s="61">
        <v>1.0</v>
      </c>
      <c r="C3636" s="61">
        <v>1182.0</v>
      </c>
      <c r="D3636" s="57" t="s">
        <v>371</v>
      </c>
      <c r="E3636" s="62" t="s">
        <v>372</v>
      </c>
      <c r="F3636" s="58">
        <v>0.16951473734661204</v>
      </c>
    </row>
    <row r="3637">
      <c r="A3637" s="61">
        <v>1.513745997E9</v>
      </c>
      <c r="B3637" s="61">
        <v>1.0</v>
      </c>
      <c r="C3637" s="61">
        <v>1404.0</v>
      </c>
      <c r="D3637" s="57" t="s">
        <v>375</v>
      </c>
      <c r="E3637" s="62" t="s">
        <v>372</v>
      </c>
      <c r="F3637" s="58">
        <v>0.16957366481047698</v>
      </c>
    </row>
    <row r="3638">
      <c r="A3638" s="61">
        <v>1.513813986E9</v>
      </c>
      <c r="B3638" s="61">
        <v>1.0</v>
      </c>
      <c r="C3638" s="61">
        <v>543.0</v>
      </c>
      <c r="D3638" s="57" t="s">
        <v>375</v>
      </c>
      <c r="E3638" s="62" t="s">
        <v>372</v>
      </c>
      <c r="F3638" s="58">
        <v>0.16957918143448625</v>
      </c>
    </row>
    <row r="3639">
      <c r="A3639" s="61">
        <v>1.512593165E9</v>
      </c>
      <c r="B3639" s="61">
        <v>1.0</v>
      </c>
      <c r="C3639" s="61">
        <v>3112.0</v>
      </c>
      <c r="D3639" s="57" t="s">
        <v>374</v>
      </c>
      <c r="E3639" s="62" t="s">
        <v>372</v>
      </c>
      <c r="F3639" s="58">
        <v>0.16960024792370865</v>
      </c>
    </row>
    <row r="3640">
      <c r="A3640" s="61">
        <v>1.511641942E9</v>
      </c>
      <c r="B3640" s="61">
        <v>0.0</v>
      </c>
      <c r="C3640" s="61">
        <v>1983.0</v>
      </c>
      <c r="D3640" s="57" t="s">
        <v>371</v>
      </c>
      <c r="E3640" s="62" t="s">
        <v>372</v>
      </c>
      <c r="F3640" s="58">
        <v>0.1696003681130226</v>
      </c>
    </row>
    <row r="3641">
      <c r="A3641" s="61">
        <v>1.51530741E9</v>
      </c>
      <c r="B3641" s="61">
        <v>0.0</v>
      </c>
      <c r="C3641" s="61">
        <v>380.0</v>
      </c>
      <c r="D3641" s="57" t="s">
        <v>375</v>
      </c>
      <c r="E3641" s="62" t="s">
        <v>372</v>
      </c>
      <c r="F3641" s="58">
        <v>0.1696623758190735</v>
      </c>
    </row>
    <row r="3642">
      <c r="A3642" s="61">
        <v>1.519167807E9</v>
      </c>
      <c r="B3642" s="61">
        <v>1.0</v>
      </c>
      <c r="C3642" s="61">
        <v>3086.0</v>
      </c>
      <c r="D3642" s="57" t="s">
        <v>374</v>
      </c>
      <c r="E3642" s="62" t="s">
        <v>372</v>
      </c>
      <c r="F3642" s="58">
        <v>0.16967945365658665</v>
      </c>
    </row>
    <row r="3643">
      <c r="A3643" s="61">
        <v>1.514599691E9</v>
      </c>
      <c r="B3643" s="61">
        <v>0.0</v>
      </c>
      <c r="C3643" s="61">
        <v>587.0</v>
      </c>
      <c r="D3643" s="57" t="s">
        <v>371</v>
      </c>
      <c r="E3643" s="62" t="s">
        <v>372</v>
      </c>
      <c r="F3643" s="58">
        <v>0.16971734812869022</v>
      </c>
    </row>
    <row r="3644">
      <c r="A3644" s="61">
        <v>1.51301702E9</v>
      </c>
      <c r="B3644" s="61">
        <v>0.0</v>
      </c>
      <c r="C3644" s="61">
        <v>1396.0</v>
      </c>
      <c r="D3644" s="57" t="s">
        <v>373</v>
      </c>
      <c r="E3644" s="62" t="s">
        <v>372</v>
      </c>
      <c r="F3644" s="58">
        <v>0.16980482744358194</v>
      </c>
    </row>
    <row r="3645">
      <c r="A3645" s="61">
        <v>1.519728346E9</v>
      </c>
      <c r="B3645" s="61">
        <v>1.0</v>
      </c>
      <c r="C3645" s="61">
        <v>1073.0</v>
      </c>
      <c r="D3645" s="57" t="s">
        <v>371</v>
      </c>
      <c r="E3645" s="62" t="s">
        <v>372</v>
      </c>
      <c r="F3645" s="58">
        <v>0.1699333701273109</v>
      </c>
    </row>
    <row r="3646">
      <c r="A3646" s="61">
        <v>1.517724774E9</v>
      </c>
      <c r="B3646" s="61">
        <v>1.0</v>
      </c>
      <c r="C3646" s="61">
        <v>1725.0</v>
      </c>
      <c r="D3646" s="57" t="s">
        <v>374</v>
      </c>
      <c r="E3646" s="62" t="s">
        <v>372</v>
      </c>
      <c r="F3646" s="58">
        <v>0.16997087562308266</v>
      </c>
    </row>
    <row r="3647">
      <c r="A3647" s="61">
        <v>1.519663017E9</v>
      </c>
      <c r="B3647" s="61">
        <v>1.0</v>
      </c>
      <c r="C3647" s="61">
        <v>2303.0</v>
      </c>
      <c r="D3647" s="57" t="s">
        <v>371</v>
      </c>
      <c r="E3647" s="62" t="s">
        <v>372</v>
      </c>
      <c r="F3647" s="58">
        <v>0.16999117936811015</v>
      </c>
    </row>
    <row r="3648">
      <c r="A3648" s="61">
        <v>1.513634708E9</v>
      </c>
      <c r="B3648" s="61">
        <v>1.0</v>
      </c>
      <c r="C3648" s="61">
        <v>2083.0</v>
      </c>
      <c r="D3648" s="57" t="s">
        <v>371</v>
      </c>
      <c r="E3648" s="62" t="s">
        <v>372</v>
      </c>
      <c r="F3648" s="58">
        <v>0.17005435684520065</v>
      </c>
    </row>
    <row r="3649">
      <c r="A3649" s="61">
        <v>1.512615147E9</v>
      </c>
      <c r="B3649" s="61">
        <v>1.0</v>
      </c>
      <c r="C3649" s="61">
        <v>1822.0</v>
      </c>
      <c r="D3649" s="57" t="s">
        <v>371</v>
      </c>
      <c r="E3649" s="62" t="s">
        <v>372</v>
      </c>
      <c r="F3649" s="58">
        <v>0.17007464568906694</v>
      </c>
    </row>
    <row r="3650">
      <c r="A3650" s="61">
        <v>1.514143915E9</v>
      </c>
      <c r="B3650" s="61">
        <v>1.0</v>
      </c>
      <c r="C3650" s="61">
        <v>3987.0</v>
      </c>
      <c r="D3650" s="57" t="s">
        <v>374</v>
      </c>
      <c r="E3650" s="62" t="s">
        <v>372</v>
      </c>
      <c r="F3650" s="58">
        <v>0.17023450660607742</v>
      </c>
    </row>
    <row r="3651">
      <c r="A3651" s="61">
        <v>1.516148535E9</v>
      </c>
      <c r="B3651" s="61">
        <v>1.0</v>
      </c>
      <c r="C3651" s="61">
        <v>1747.0</v>
      </c>
      <c r="D3651" s="57" t="s">
        <v>374</v>
      </c>
      <c r="E3651" s="62" t="s">
        <v>372</v>
      </c>
      <c r="F3651" s="58">
        <v>0.1702779243321294</v>
      </c>
    </row>
    <row r="3652">
      <c r="A3652" s="61">
        <v>1.517288783E9</v>
      </c>
      <c r="B3652" s="61">
        <v>1.0</v>
      </c>
      <c r="C3652" s="61">
        <v>3237.0</v>
      </c>
      <c r="D3652" s="57" t="s">
        <v>374</v>
      </c>
      <c r="E3652" s="62" t="s">
        <v>372</v>
      </c>
      <c r="F3652" s="58">
        <v>0.17028944645712507</v>
      </c>
    </row>
    <row r="3653">
      <c r="A3653" s="61">
        <v>1.51829138E9</v>
      </c>
      <c r="B3653" s="61">
        <v>0.0</v>
      </c>
      <c r="C3653" s="61">
        <v>3826.0</v>
      </c>
      <c r="D3653" s="57" t="s">
        <v>374</v>
      </c>
      <c r="E3653" s="62" t="s">
        <v>372</v>
      </c>
      <c r="F3653" s="58">
        <v>0.17030177601783503</v>
      </c>
    </row>
    <row r="3654">
      <c r="A3654" s="61">
        <v>1.514646549E9</v>
      </c>
      <c r="B3654" s="61">
        <v>1.0</v>
      </c>
      <c r="C3654" s="61">
        <v>3052.0</v>
      </c>
      <c r="D3654" s="57" t="s">
        <v>375</v>
      </c>
      <c r="E3654" s="62" t="s">
        <v>372</v>
      </c>
      <c r="F3654" s="58">
        <v>0.17036959173273103</v>
      </c>
    </row>
    <row r="3655">
      <c r="A3655" s="61">
        <v>1.518393381E9</v>
      </c>
      <c r="B3655" s="61">
        <v>0.0</v>
      </c>
      <c r="C3655" s="61">
        <v>3051.0</v>
      </c>
      <c r="D3655" s="57" t="s">
        <v>374</v>
      </c>
      <c r="E3655" s="62" t="s">
        <v>372</v>
      </c>
      <c r="F3655" s="58">
        <v>0.17037722951347833</v>
      </c>
    </row>
    <row r="3656">
      <c r="A3656" s="61">
        <v>1.511863807E9</v>
      </c>
      <c r="B3656" s="61">
        <v>1.0</v>
      </c>
      <c r="C3656" s="61">
        <v>742.0</v>
      </c>
      <c r="D3656" s="57" t="s">
        <v>373</v>
      </c>
      <c r="E3656" s="62" t="s">
        <v>372</v>
      </c>
      <c r="F3656" s="58">
        <v>0.17051850507523436</v>
      </c>
    </row>
    <row r="3657">
      <c r="A3657" s="61">
        <v>1.513846115E9</v>
      </c>
      <c r="B3657" s="61">
        <v>1.0</v>
      </c>
      <c r="C3657" s="61">
        <v>2923.0</v>
      </c>
      <c r="D3657" s="57" t="s">
        <v>374</v>
      </c>
      <c r="E3657" s="62" t="s">
        <v>372</v>
      </c>
      <c r="F3657" s="58">
        <v>0.17052062399139123</v>
      </c>
    </row>
    <row r="3658">
      <c r="A3658" s="61">
        <v>1.518779117E9</v>
      </c>
      <c r="B3658" s="61">
        <v>1.0</v>
      </c>
      <c r="C3658" s="61">
        <v>1139.0</v>
      </c>
      <c r="D3658" s="57" t="s">
        <v>375</v>
      </c>
      <c r="E3658" s="62" t="s">
        <v>372</v>
      </c>
      <c r="F3658" s="58">
        <v>0.17055344604147238</v>
      </c>
    </row>
    <row r="3659">
      <c r="A3659" s="61">
        <v>1.513395044E9</v>
      </c>
      <c r="B3659" s="61">
        <v>1.0</v>
      </c>
      <c r="C3659" s="61">
        <v>2094.0</v>
      </c>
      <c r="D3659" s="57" t="s">
        <v>371</v>
      </c>
      <c r="E3659" s="62" t="s">
        <v>372</v>
      </c>
      <c r="F3659" s="58">
        <v>0.17056430722498817</v>
      </c>
    </row>
    <row r="3660">
      <c r="A3660" s="61">
        <v>1.516815079E9</v>
      </c>
      <c r="B3660" s="61">
        <v>1.0</v>
      </c>
      <c r="C3660" s="61">
        <v>549.0</v>
      </c>
      <c r="D3660" s="57" t="s">
        <v>375</v>
      </c>
      <c r="E3660" s="62" t="s">
        <v>372</v>
      </c>
      <c r="F3660" s="58">
        <v>0.1705773224538658</v>
      </c>
    </row>
    <row r="3661">
      <c r="A3661" s="61">
        <v>1.511659642E9</v>
      </c>
      <c r="B3661" s="61">
        <v>0.0</v>
      </c>
      <c r="C3661" s="61">
        <v>2774.0</v>
      </c>
      <c r="D3661" s="57" t="s">
        <v>374</v>
      </c>
      <c r="E3661" s="62" t="s">
        <v>372</v>
      </c>
      <c r="F3661" s="58">
        <v>0.170609735319454</v>
      </c>
    </row>
    <row r="3662">
      <c r="A3662" s="61">
        <v>1.514342707E9</v>
      </c>
      <c r="B3662" s="61">
        <v>1.0</v>
      </c>
      <c r="C3662" s="61">
        <v>599.0</v>
      </c>
      <c r="D3662" s="57" t="s">
        <v>375</v>
      </c>
      <c r="E3662" s="62" t="s">
        <v>372</v>
      </c>
      <c r="F3662" s="58">
        <v>0.1706150655945795</v>
      </c>
    </row>
    <row r="3663">
      <c r="A3663" s="61">
        <v>1.516736477E9</v>
      </c>
      <c r="B3663" s="61">
        <v>1.0</v>
      </c>
      <c r="C3663" s="61">
        <v>2008.0</v>
      </c>
      <c r="D3663" s="57" t="s">
        <v>374</v>
      </c>
      <c r="E3663" s="62" t="s">
        <v>372</v>
      </c>
      <c r="F3663" s="58">
        <v>0.17064459186562353</v>
      </c>
    </row>
    <row r="3664">
      <c r="A3664" s="61">
        <v>1.517899973E9</v>
      </c>
      <c r="B3664" s="61">
        <v>1.0</v>
      </c>
      <c r="C3664" s="61">
        <v>2029.0</v>
      </c>
      <c r="D3664" s="57" t="s">
        <v>374</v>
      </c>
      <c r="E3664" s="62" t="s">
        <v>372</v>
      </c>
      <c r="F3664" s="58">
        <v>0.17067232918329234</v>
      </c>
    </row>
    <row r="3665">
      <c r="A3665" s="61">
        <v>1.514272344E9</v>
      </c>
      <c r="B3665" s="61">
        <v>1.0</v>
      </c>
      <c r="C3665" s="61">
        <v>219.0</v>
      </c>
      <c r="D3665" s="57" t="s">
        <v>374</v>
      </c>
      <c r="E3665" s="62" t="s">
        <v>372</v>
      </c>
      <c r="F3665" s="58">
        <v>0.17073903716395034</v>
      </c>
    </row>
    <row r="3666">
      <c r="A3666" s="61">
        <v>1.514292063E9</v>
      </c>
      <c r="B3666" s="61">
        <v>1.0</v>
      </c>
      <c r="C3666" s="61">
        <v>1769.0</v>
      </c>
      <c r="D3666" s="57" t="s">
        <v>374</v>
      </c>
      <c r="E3666" s="62" t="s">
        <v>372</v>
      </c>
      <c r="F3666" s="58">
        <v>0.17081287887204122</v>
      </c>
    </row>
    <row r="3667">
      <c r="A3667" s="61">
        <v>1.513734807E9</v>
      </c>
      <c r="B3667" s="61">
        <v>1.0</v>
      </c>
      <c r="C3667" s="61">
        <v>3685.0</v>
      </c>
      <c r="D3667" s="57" t="s">
        <v>374</v>
      </c>
      <c r="E3667" s="62" t="s">
        <v>372</v>
      </c>
      <c r="F3667" s="58">
        <v>0.17091356897439358</v>
      </c>
    </row>
    <row r="3668">
      <c r="A3668" s="61">
        <v>1.511360364E9</v>
      </c>
      <c r="B3668" s="61">
        <v>1.0</v>
      </c>
      <c r="C3668" s="61">
        <v>1800.0</v>
      </c>
      <c r="D3668" s="57" t="s">
        <v>371</v>
      </c>
      <c r="E3668" s="62" t="s">
        <v>372</v>
      </c>
      <c r="F3668" s="58">
        <v>0.17095114673472256</v>
      </c>
    </row>
    <row r="3669">
      <c r="A3669" s="61">
        <v>1.519614673E9</v>
      </c>
      <c r="B3669" s="61">
        <v>1.0</v>
      </c>
      <c r="C3669" s="61">
        <v>3542.0</v>
      </c>
      <c r="D3669" s="57" t="s">
        <v>371</v>
      </c>
      <c r="E3669" s="62" t="s">
        <v>372</v>
      </c>
      <c r="F3669" s="58">
        <v>0.17100382869484898</v>
      </c>
    </row>
    <row r="3670">
      <c r="A3670" s="61">
        <v>1.515609996E9</v>
      </c>
      <c r="B3670" s="61">
        <v>1.0</v>
      </c>
      <c r="C3670" s="61">
        <v>1519.0</v>
      </c>
      <c r="D3670" s="57" t="s">
        <v>374</v>
      </c>
      <c r="E3670" s="62" t="s">
        <v>372</v>
      </c>
      <c r="F3670" s="58">
        <v>0.1710802561253476</v>
      </c>
    </row>
    <row r="3671">
      <c r="A3671" s="61">
        <v>1.513135738E9</v>
      </c>
      <c r="B3671" s="61">
        <v>1.0</v>
      </c>
      <c r="C3671" s="61">
        <v>1766.0</v>
      </c>
      <c r="D3671" s="57" t="s">
        <v>374</v>
      </c>
      <c r="E3671" s="62" t="s">
        <v>372</v>
      </c>
      <c r="F3671" s="58">
        <v>0.17117013538737602</v>
      </c>
    </row>
    <row r="3672">
      <c r="A3672" s="61">
        <v>1.514495295E9</v>
      </c>
      <c r="B3672" s="61">
        <v>1.0</v>
      </c>
      <c r="C3672" s="61">
        <v>3191.0</v>
      </c>
      <c r="D3672" s="57" t="s">
        <v>371</v>
      </c>
      <c r="E3672" s="62" t="s">
        <v>372</v>
      </c>
      <c r="F3672" s="58">
        <v>0.17120131359018687</v>
      </c>
    </row>
    <row r="3673">
      <c r="A3673" s="61">
        <v>1.513183836E9</v>
      </c>
      <c r="B3673" s="61">
        <v>1.0</v>
      </c>
      <c r="C3673" s="61">
        <v>1103.0</v>
      </c>
      <c r="D3673" s="57" t="s">
        <v>371</v>
      </c>
      <c r="E3673" s="62" t="s">
        <v>372</v>
      </c>
      <c r="F3673" s="58">
        <v>0.17122907775240215</v>
      </c>
    </row>
    <row r="3674">
      <c r="A3674" s="61">
        <v>1.516159452E9</v>
      </c>
      <c r="B3674" s="61">
        <v>0.0</v>
      </c>
      <c r="C3674" s="61">
        <v>3741.0</v>
      </c>
      <c r="D3674" s="57" t="s">
        <v>373</v>
      </c>
      <c r="E3674" s="62" t="s">
        <v>372</v>
      </c>
      <c r="F3674" s="58">
        <v>0.17130556490168192</v>
      </c>
    </row>
    <row r="3675">
      <c r="A3675" s="61">
        <v>1.513707827E9</v>
      </c>
      <c r="B3675" s="61">
        <v>1.0</v>
      </c>
      <c r="C3675" s="61">
        <v>417.0</v>
      </c>
      <c r="D3675" s="57" t="s">
        <v>371</v>
      </c>
      <c r="E3675" s="62" t="s">
        <v>372</v>
      </c>
      <c r="F3675" s="58">
        <v>0.17132933507334136</v>
      </c>
    </row>
    <row r="3676">
      <c r="A3676" s="61">
        <v>1.512707454E9</v>
      </c>
      <c r="B3676" s="61">
        <v>1.0</v>
      </c>
      <c r="C3676" s="61">
        <v>780.0</v>
      </c>
      <c r="D3676" s="57" t="s">
        <v>374</v>
      </c>
      <c r="E3676" s="62" t="s">
        <v>372</v>
      </c>
      <c r="F3676" s="58">
        <v>0.17138721657869793</v>
      </c>
    </row>
    <row r="3677">
      <c r="A3677" s="61">
        <v>1.516675463E9</v>
      </c>
      <c r="B3677" s="61">
        <v>1.0</v>
      </c>
      <c r="C3677" s="61">
        <v>2967.0</v>
      </c>
      <c r="D3677" s="57" t="s">
        <v>371</v>
      </c>
      <c r="E3677" s="62" t="s">
        <v>372</v>
      </c>
      <c r="F3677" s="58">
        <v>0.17147952812613454</v>
      </c>
    </row>
    <row r="3678">
      <c r="A3678" s="61">
        <v>1.515108639E9</v>
      </c>
      <c r="B3678" s="61">
        <v>1.0</v>
      </c>
      <c r="C3678" s="61">
        <v>1093.0</v>
      </c>
      <c r="D3678" s="57" t="s">
        <v>371</v>
      </c>
      <c r="E3678" s="62" t="s">
        <v>372</v>
      </c>
      <c r="F3678" s="58">
        <v>0.17150948895698637</v>
      </c>
    </row>
    <row r="3679">
      <c r="A3679" s="61">
        <v>1.517106242E9</v>
      </c>
      <c r="B3679" s="61">
        <v>0.0</v>
      </c>
      <c r="C3679" s="61">
        <v>2631.0</v>
      </c>
      <c r="D3679" s="57" t="s">
        <v>375</v>
      </c>
      <c r="E3679" s="62" t="s">
        <v>372</v>
      </c>
      <c r="F3679" s="58">
        <v>0.17151236507737688</v>
      </c>
    </row>
    <row r="3680">
      <c r="A3680" s="61">
        <v>1.514321549E9</v>
      </c>
      <c r="B3680" s="61">
        <v>1.0</v>
      </c>
      <c r="C3680" s="61">
        <v>1866.0</v>
      </c>
      <c r="D3680" s="57" t="s">
        <v>371</v>
      </c>
      <c r="E3680" s="62" t="s">
        <v>372</v>
      </c>
      <c r="F3680" s="58">
        <v>0.1715651588925452</v>
      </c>
    </row>
    <row r="3681">
      <c r="A3681" s="61">
        <v>1.519324886E9</v>
      </c>
      <c r="B3681" s="61">
        <v>1.0</v>
      </c>
      <c r="C3681" s="61">
        <v>1671.0</v>
      </c>
      <c r="D3681" s="57" t="s">
        <v>375</v>
      </c>
      <c r="E3681" s="62" t="s">
        <v>372</v>
      </c>
      <c r="F3681" s="58">
        <v>0.17160116822595906</v>
      </c>
    </row>
    <row r="3682">
      <c r="A3682" s="61">
        <v>1.515898704E9</v>
      </c>
      <c r="B3682" s="61">
        <v>1.0</v>
      </c>
      <c r="C3682" s="61">
        <v>2649.0</v>
      </c>
      <c r="D3682" s="57" t="s">
        <v>371</v>
      </c>
      <c r="E3682" s="62" t="s">
        <v>372</v>
      </c>
      <c r="F3682" s="58">
        <v>0.17173529828064693</v>
      </c>
    </row>
    <row r="3683">
      <c r="A3683" s="61">
        <v>1.517467523E9</v>
      </c>
      <c r="B3683" s="61">
        <v>1.0</v>
      </c>
      <c r="C3683" s="61">
        <v>794.0</v>
      </c>
      <c r="D3683" s="57" t="s">
        <v>374</v>
      </c>
      <c r="E3683" s="62" t="s">
        <v>372</v>
      </c>
      <c r="F3683" s="58">
        <v>0.17182084998022484</v>
      </c>
    </row>
    <row r="3684">
      <c r="A3684" s="61">
        <v>1.515440858E9</v>
      </c>
      <c r="B3684" s="61">
        <v>1.0</v>
      </c>
      <c r="C3684" s="61">
        <v>4853.0</v>
      </c>
      <c r="D3684" s="57" t="s">
        <v>375</v>
      </c>
      <c r="E3684" s="62" t="s">
        <v>372</v>
      </c>
      <c r="F3684" s="58">
        <v>0.17186234327553918</v>
      </c>
    </row>
    <row r="3685">
      <c r="A3685" s="61">
        <v>1.514693144E9</v>
      </c>
      <c r="B3685" s="61">
        <v>1.0</v>
      </c>
      <c r="C3685" s="61">
        <v>1442.0</v>
      </c>
      <c r="D3685" s="57" t="s">
        <v>374</v>
      </c>
      <c r="E3685" s="62" t="s">
        <v>372</v>
      </c>
      <c r="F3685" s="58">
        <v>0.17188130645528177</v>
      </c>
    </row>
    <row r="3686">
      <c r="A3686" s="61">
        <v>1.514942629E9</v>
      </c>
      <c r="B3686" s="61">
        <v>1.0</v>
      </c>
      <c r="C3686" s="61">
        <v>3386.0</v>
      </c>
      <c r="D3686" s="57" t="s">
        <v>371</v>
      </c>
      <c r="E3686" s="62" t="s">
        <v>372</v>
      </c>
      <c r="F3686" s="58">
        <v>0.17190326719574667</v>
      </c>
    </row>
    <row r="3687">
      <c r="A3687" s="61">
        <v>1.518492949E9</v>
      </c>
      <c r="B3687" s="61">
        <v>1.0</v>
      </c>
      <c r="C3687" s="61">
        <v>3589.0</v>
      </c>
      <c r="D3687" s="57" t="s">
        <v>371</v>
      </c>
      <c r="E3687" s="62" t="s">
        <v>372</v>
      </c>
      <c r="F3687" s="58">
        <v>0.17200573775345207</v>
      </c>
    </row>
    <row r="3688">
      <c r="A3688" s="61">
        <v>1.514956658E9</v>
      </c>
      <c r="B3688" s="61">
        <v>1.0</v>
      </c>
      <c r="C3688" s="61">
        <v>3511.0</v>
      </c>
      <c r="D3688" s="57" t="s">
        <v>374</v>
      </c>
      <c r="E3688" s="62" t="s">
        <v>372</v>
      </c>
      <c r="F3688" s="58">
        <v>0.17209956143999672</v>
      </c>
    </row>
    <row r="3689">
      <c r="A3689" s="61">
        <v>1.513614985E9</v>
      </c>
      <c r="B3689" s="61">
        <v>1.0</v>
      </c>
      <c r="C3689" s="61">
        <v>1643.0</v>
      </c>
      <c r="D3689" s="57" t="s">
        <v>374</v>
      </c>
      <c r="E3689" s="62" t="s">
        <v>372</v>
      </c>
      <c r="F3689" s="58">
        <v>0.1722906571947228</v>
      </c>
    </row>
    <row r="3690">
      <c r="A3690" s="61">
        <v>1.513889598E9</v>
      </c>
      <c r="B3690" s="61">
        <v>1.0</v>
      </c>
      <c r="C3690" s="61">
        <v>3125.0</v>
      </c>
      <c r="D3690" s="57" t="s">
        <v>374</v>
      </c>
      <c r="E3690" s="62" t="s">
        <v>372</v>
      </c>
      <c r="F3690" s="58">
        <v>0.17232640045556535</v>
      </c>
    </row>
    <row r="3691">
      <c r="A3691" s="61">
        <v>1.515492748E9</v>
      </c>
      <c r="B3691" s="61">
        <v>1.0</v>
      </c>
      <c r="C3691" s="61">
        <v>1449.0</v>
      </c>
      <c r="D3691" s="57" t="s">
        <v>373</v>
      </c>
      <c r="E3691" s="62" t="s">
        <v>372</v>
      </c>
      <c r="F3691" s="58">
        <v>0.1724423772877851</v>
      </c>
    </row>
    <row r="3692">
      <c r="A3692" s="61">
        <v>1.511296772E9</v>
      </c>
      <c r="B3692" s="61">
        <v>0.0</v>
      </c>
      <c r="C3692" s="61">
        <v>1941.0</v>
      </c>
      <c r="D3692" s="57" t="s">
        <v>373</v>
      </c>
      <c r="E3692" s="62" t="s">
        <v>372</v>
      </c>
      <c r="F3692" s="58">
        <v>0.17246505485288288</v>
      </c>
    </row>
    <row r="3693">
      <c r="A3693" s="61">
        <v>1.517577206E9</v>
      </c>
      <c r="B3693" s="61">
        <v>1.0</v>
      </c>
      <c r="C3693" s="61">
        <v>1835.0</v>
      </c>
      <c r="D3693" s="57" t="s">
        <v>375</v>
      </c>
      <c r="E3693" s="62" t="s">
        <v>372</v>
      </c>
      <c r="F3693" s="58">
        <v>0.17260281933656219</v>
      </c>
    </row>
    <row r="3694">
      <c r="A3694" s="61">
        <v>1.518136249E9</v>
      </c>
      <c r="B3694" s="61">
        <v>1.0</v>
      </c>
      <c r="C3694" s="61">
        <v>221.0</v>
      </c>
      <c r="D3694" s="57" t="s">
        <v>371</v>
      </c>
      <c r="E3694" s="62" t="s">
        <v>372</v>
      </c>
      <c r="F3694" s="58">
        <v>0.1726049829298495</v>
      </c>
    </row>
    <row r="3695">
      <c r="A3695" s="61">
        <v>1.517637482E9</v>
      </c>
      <c r="B3695" s="61">
        <v>0.0</v>
      </c>
      <c r="C3695" s="61">
        <v>2521.0</v>
      </c>
      <c r="D3695" s="57" t="s">
        <v>371</v>
      </c>
      <c r="E3695" s="62" t="s">
        <v>372</v>
      </c>
      <c r="F3695" s="58">
        <v>0.17261946549460438</v>
      </c>
    </row>
    <row r="3696">
      <c r="A3696" s="61">
        <v>1.517468112E9</v>
      </c>
      <c r="B3696" s="61">
        <v>0.0</v>
      </c>
      <c r="C3696" s="61">
        <v>2973.0</v>
      </c>
      <c r="D3696" s="57" t="s">
        <v>374</v>
      </c>
      <c r="E3696" s="62" t="s">
        <v>372</v>
      </c>
      <c r="F3696" s="58">
        <v>0.17264937329966434</v>
      </c>
    </row>
    <row r="3697">
      <c r="A3697" s="61">
        <v>1.518329105E9</v>
      </c>
      <c r="B3697" s="61">
        <v>1.0</v>
      </c>
      <c r="C3697" s="61">
        <v>2828.0</v>
      </c>
      <c r="D3697" s="57" t="s">
        <v>374</v>
      </c>
      <c r="E3697" s="62" t="s">
        <v>372</v>
      </c>
      <c r="F3697" s="58">
        <v>0.17280051438124366</v>
      </c>
    </row>
    <row r="3698">
      <c r="A3698" s="61">
        <v>1.514806727E9</v>
      </c>
      <c r="B3698" s="61">
        <v>1.0</v>
      </c>
      <c r="C3698" s="61">
        <v>1887.0</v>
      </c>
      <c r="D3698" s="57" t="s">
        <v>375</v>
      </c>
      <c r="E3698" s="62" t="s">
        <v>372</v>
      </c>
      <c r="F3698" s="58">
        <v>0.17287196140118</v>
      </c>
    </row>
    <row r="3699">
      <c r="A3699" s="61">
        <v>1.51379712E9</v>
      </c>
      <c r="B3699" s="61">
        <v>0.0</v>
      </c>
      <c r="C3699" s="61">
        <v>1217.0</v>
      </c>
      <c r="D3699" s="57" t="s">
        <v>371</v>
      </c>
      <c r="E3699" s="62" t="s">
        <v>372</v>
      </c>
      <c r="F3699" s="58">
        <v>0.17288145340505612</v>
      </c>
    </row>
    <row r="3700">
      <c r="A3700" s="61">
        <v>1.513145032E9</v>
      </c>
      <c r="B3700" s="61">
        <v>0.0</v>
      </c>
      <c r="C3700" s="61">
        <v>877.0</v>
      </c>
      <c r="D3700" s="57" t="s">
        <v>371</v>
      </c>
      <c r="E3700" s="62" t="s">
        <v>372</v>
      </c>
      <c r="F3700" s="58">
        <v>0.1728899540427693</v>
      </c>
    </row>
    <row r="3701">
      <c r="A3701" s="61">
        <v>1.51216948E9</v>
      </c>
      <c r="B3701" s="61">
        <v>0.0</v>
      </c>
      <c r="C3701" s="61">
        <v>961.0</v>
      </c>
      <c r="D3701" s="57" t="s">
        <v>374</v>
      </c>
      <c r="E3701" s="62" t="s">
        <v>372</v>
      </c>
      <c r="F3701" s="58">
        <v>0.17292982800537537</v>
      </c>
    </row>
    <row r="3702">
      <c r="A3702" s="61">
        <v>1.513596153E9</v>
      </c>
      <c r="B3702" s="61">
        <v>1.0</v>
      </c>
      <c r="C3702" s="61">
        <v>1531.0</v>
      </c>
      <c r="D3702" s="57" t="s">
        <v>373</v>
      </c>
      <c r="E3702" s="62" t="s">
        <v>372</v>
      </c>
      <c r="F3702" s="58">
        <v>0.17295211088829</v>
      </c>
    </row>
    <row r="3703">
      <c r="A3703" s="61">
        <v>1.512722151E9</v>
      </c>
      <c r="B3703" s="61">
        <v>0.0</v>
      </c>
      <c r="C3703" s="61">
        <v>1177.0</v>
      </c>
      <c r="D3703" s="57" t="s">
        <v>373</v>
      </c>
      <c r="E3703" s="62" t="s">
        <v>372</v>
      </c>
      <c r="F3703" s="58">
        <v>0.17296198852597489</v>
      </c>
    </row>
    <row r="3704">
      <c r="A3704" s="61">
        <v>1.516215543E9</v>
      </c>
      <c r="B3704" s="61">
        <v>1.0</v>
      </c>
      <c r="C3704" s="61">
        <v>3226.0</v>
      </c>
      <c r="D3704" s="57" t="s">
        <v>374</v>
      </c>
      <c r="E3704" s="62" t="s">
        <v>372</v>
      </c>
      <c r="F3704" s="58">
        <v>0.17299743023727587</v>
      </c>
    </row>
    <row r="3705">
      <c r="A3705" s="61">
        <v>1.516521439E9</v>
      </c>
      <c r="B3705" s="61">
        <v>1.0</v>
      </c>
      <c r="C3705" s="61">
        <v>1114.0</v>
      </c>
      <c r="D3705" s="57" t="s">
        <v>371</v>
      </c>
      <c r="E3705" s="62" t="s">
        <v>372</v>
      </c>
      <c r="F3705" s="58">
        <v>0.17302417041100915</v>
      </c>
    </row>
    <row r="3706">
      <c r="A3706" s="61">
        <v>1.513292028E9</v>
      </c>
      <c r="B3706" s="61">
        <v>1.0</v>
      </c>
      <c r="C3706" s="61">
        <v>3984.0</v>
      </c>
      <c r="D3706" s="57" t="s">
        <v>374</v>
      </c>
      <c r="E3706" s="62" t="s">
        <v>372</v>
      </c>
      <c r="F3706" s="58">
        <v>0.17320805744248424</v>
      </c>
    </row>
    <row r="3707">
      <c r="A3707" s="61">
        <v>1.515920033E9</v>
      </c>
      <c r="B3707" s="61">
        <v>1.0</v>
      </c>
      <c r="C3707" s="61">
        <v>3115.0</v>
      </c>
      <c r="D3707" s="57" t="s">
        <v>371</v>
      </c>
      <c r="E3707" s="62" t="s">
        <v>372</v>
      </c>
      <c r="F3707" s="58">
        <v>0.17323190392645504</v>
      </c>
    </row>
    <row r="3708">
      <c r="A3708" s="61">
        <v>1.519112278E9</v>
      </c>
      <c r="B3708" s="61">
        <v>1.0</v>
      </c>
      <c r="C3708" s="61">
        <v>793.0</v>
      </c>
      <c r="D3708" s="57" t="s">
        <v>371</v>
      </c>
      <c r="E3708" s="62" t="s">
        <v>372</v>
      </c>
      <c r="F3708" s="58">
        <v>0.17327198232368213</v>
      </c>
    </row>
    <row r="3709">
      <c r="A3709" s="61">
        <v>1.513221304E9</v>
      </c>
      <c r="B3709" s="61">
        <v>1.0</v>
      </c>
      <c r="C3709" s="61">
        <v>2187.0</v>
      </c>
      <c r="D3709" s="57" t="s">
        <v>371</v>
      </c>
      <c r="E3709" s="62" t="s">
        <v>372</v>
      </c>
      <c r="F3709" s="58">
        <v>0.17338776024685287</v>
      </c>
    </row>
    <row r="3710">
      <c r="A3710" s="61">
        <v>1.51511482E9</v>
      </c>
      <c r="B3710" s="61">
        <v>0.0</v>
      </c>
      <c r="C3710" s="61">
        <v>259.0</v>
      </c>
      <c r="D3710" s="57" t="s">
        <v>374</v>
      </c>
      <c r="E3710" s="62" t="s">
        <v>372</v>
      </c>
      <c r="F3710" s="58">
        <v>0.17339143390241696</v>
      </c>
    </row>
    <row r="3711">
      <c r="A3711" s="61">
        <v>1.516974133E9</v>
      </c>
      <c r="B3711" s="61">
        <v>1.0</v>
      </c>
      <c r="C3711" s="61">
        <v>1398.0</v>
      </c>
      <c r="D3711" s="57" t="s">
        <v>374</v>
      </c>
      <c r="E3711" s="62" t="s">
        <v>372</v>
      </c>
      <c r="F3711" s="58">
        <v>0.17344589352358541</v>
      </c>
    </row>
    <row r="3712">
      <c r="A3712" s="61">
        <v>1.517348234E9</v>
      </c>
      <c r="B3712" s="61">
        <v>1.0</v>
      </c>
      <c r="C3712" s="61">
        <v>3211.0</v>
      </c>
      <c r="D3712" s="57" t="s">
        <v>374</v>
      </c>
      <c r="E3712" s="62" t="s">
        <v>372</v>
      </c>
      <c r="F3712" s="58">
        <v>0.17355147824789974</v>
      </c>
    </row>
    <row r="3713">
      <c r="A3713" s="61">
        <v>1.515750007E9</v>
      </c>
      <c r="B3713" s="61">
        <v>1.0</v>
      </c>
      <c r="C3713" s="61">
        <v>2914.0</v>
      </c>
      <c r="D3713" s="57" t="s">
        <v>371</v>
      </c>
      <c r="E3713" s="62" t="s">
        <v>372</v>
      </c>
      <c r="F3713" s="58">
        <v>0.17355807603463658</v>
      </c>
    </row>
    <row r="3714">
      <c r="A3714" s="61">
        <v>1.514551035E9</v>
      </c>
      <c r="B3714" s="61">
        <v>1.0</v>
      </c>
      <c r="C3714" s="61">
        <v>253.0</v>
      </c>
      <c r="D3714" s="57" t="s">
        <v>375</v>
      </c>
      <c r="E3714" s="62" t="s">
        <v>372</v>
      </c>
      <c r="F3714" s="58">
        <v>0.1735877430478281</v>
      </c>
    </row>
    <row r="3715">
      <c r="A3715" s="61">
        <v>1.515367735E9</v>
      </c>
      <c r="B3715" s="61">
        <v>1.0</v>
      </c>
      <c r="C3715" s="61">
        <v>2356.0</v>
      </c>
      <c r="D3715" s="57" t="s">
        <v>374</v>
      </c>
      <c r="E3715" s="62" t="s">
        <v>372</v>
      </c>
      <c r="F3715" s="58">
        <v>0.17364115477964004</v>
      </c>
    </row>
    <row r="3716">
      <c r="A3716" s="61">
        <v>1.519012719E9</v>
      </c>
      <c r="B3716" s="61">
        <v>1.0</v>
      </c>
      <c r="C3716" s="61">
        <v>316.0</v>
      </c>
      <c r="D3716" s="57" t="s">
        <v>373</v>
      </c>
      <c r="E3716" s="62" t="s">
        <v>372</v>
      </c>
      <c r="F3716" s="58">
        <v>0.17371489260238182</v>
      </c>
    </row>
    <row r="3717">
      <c r="A3717" s="61">
        <v>1.51902789E9</v>
      </c>
      <c r="B3717" s="61">
        <v>0.0</v>
      </c>
      <c r="C3717" s="61">
        <v>681.0</v>
      </c>
      <c r="D3717" s="57" t="s">
        <v>375</v>
      </c>
      <c r="E3717" s="62" t="s">
        <v>372</v>
      </c>
      <c r="F3717" s="58">
        <v>0.17381857163274772</v>
      </c>
    </row>
    <row r="3718">
      <c r="A3718" s="61">
        <v>1.512061072E9</v>
      </c>
      <c r="B3718" s="61">
        <v>0.0</v>
      </c>
      <c r="C3718" s="61">
        <v>3129.0</v>
      </c>
      <c r="D3718" s="57" t="s">
        <v>373</v>
      </c>
      <c r="E3718" s="62" t="s">
        <v>372</v>
      </c>
      <c r="F3718" s="58">
        <v>0.17385138595094762</v>
      </c>
    </row>
    <row r="3719">
      <c r="A3719" s="61">
        <v>1.51323225E9</v>
      </c>
      <c r="B3719" s="61">
        <v>0.0</v>
      </c>
      <c r="C3719" s="61">
        <v>3056.0</v>
      </c>
      <c r="D3719" s="57" t="s">
        <v>371</v>
      </c>
      <c r="E3719" s="62" t="s">
        <v>372</v>
      </c>
      <c r="F3719" s="58">
        <v>0.1738690118822428</v>
      </c>
    </row>
    <row r="3720">
      <c r="A3720" s="61">
        <v>1.516030082E9</v>
      </c>
      <c r="B3720" s="61">
        <v>0.0</v>
      </c>
      <c r="C3720" s="61">
        <v>2908.0</v>
      </c>
      <c r="D3720" s="57" t="s">
        <v>371</v>
      </c>
      <c r="E3720" s="62" t="s">
        <v>372</v>
      </c>
      <c r="F3720" s="58">
        <v>0.1738815220397495</v>
      </c>
    </row>
    <row r="3721">
      <c r="A3721" s="61">
        <v>1.515235689E9</v>
      </c>
      <c r="B3721" s="61">
        <v>1.0</v>
      </c>
      <c r="C3721" s="61">
        <v>1733.0</v>
      </c>
      <c r="D3721" s="57" t="s">
        <v>374</v>
      </c>
      <c r="E3721" s="62" t="s">
        <v>372</v>
      </c>
      <c r="F3721" s="58">
        <v>0.17390514037804272</v>
      </c>
    </row>
    <row r="3722">
      <c r="A3722" s="61">
        <v>1.51958921E9</v>
      </c>
      <c r="B3722" s="61">
        <v>0.0</v>
      </c>
      <c r="C3722" s="61">
        <v>3978.0</v>
      </c>
      <c r="D3722" s="57" t="s">
        <v>371</v>
      </c>
      <c r="E3722" s="62" t="s">
        <v>372</v>
      </c>
      <c r="F3722" s="58">
        <v>0.17397856530782374</v>
      </c>
    </row>
    <row r="3723">
      <c r="A3723" s="61">
        <v>1.519625053E9</v>
      </c>
      <c r="B3723" s="61">
        <v>1.0</v>
      </c>
      <c r="C3723" s="61">
        <v>5810.0</v>
      </c>
      <c r="D3723" s="57" t="s">
        <v>371</v>
      </c>
      <c r="E3723" s="62" t="s">
        <v>372</v>
      </c>
      <c r="F3723" s="58">
        <v>0.17399216354756253</v>
      </c>
    </row>
    <row r="3724">
      <c r="A3724" s="61">
        <v>1.517097429E9</v>
      </c>
      <c r="B3724" s="61">
        <v>1.0</v>
      </c>
      <c r="C3724" s="61">
        <v>531.0</v>
      </c>
      <c r="D3724" s="57" t="s">
        <v>371</v>
      </c>
      <c r="E3724" s="62" t="s">
        <v>372</v>
      </c>
      <c r="F3724" s="58">
        <v>0.17402339240639098</v>
      </c>
    </row>
    <row r="3725">
      <c r="A3725" s="61">
        <v>1.513942814E9</v>
      </c>
      <c r="B3725" s="61">
        <v>1.0</v>
      </c>
      <c r="C3725" s="61">
        <v>478.0</v>
      </c>
      <c r="D3725" s="57" t="s">
        <v>375</v>
      </c>
      <c r="E3725" s="62" t="s">
        <v>372</v>
      </c>
      <c r="F3725" s="58">
        <v>0.17412985051386354</v>
      </c>
    </row>
    <row r="3726">
      <c r="A3726" s="61">
        <v>1.515170935E9</v>
      </c>
      <c r="B3726" s="61">
        <v>1.0</v>
      </c>
      <c r="C3726" s="61">
        <v>2347.0</v>
      </c>
      <c r="D3726" s="57" t="s">
        <v>375</v>
      </c>
      <c r="E3726" s="62" t="s">
        <v>372</v>
      </c>
      <c r="F3726" s="58">
        <v>0.17425523713620028</v>
      </c>
    </row>
    <row r="3727">
      <c r="A3727" s="61">
        <v>1.511724847E9</v>
      </c>
      <c r="B3727" s="61">
        <v>1.0</v>
      </c>
      <c r="C3727" s="61">
        <v>2846.0</v>
      </c>
      <c r="D3727" s="57" t="s">
        <v>374</v>
      </c>
      <c r="E3727" s="62" t="s">
        <v>372</v>
      </c>
      <c r="F3727" s="58">
        <v>0.17426355032066243</v>
      </c>
    </row>
    <row r="3728">
      <c r="A3728" s="61">
        <v>1.517933185E9</v>
      </c>
      <c r="B3728" s="61">
        <v>1.0</v>
      </c>
      <c r="C3728" s="61">
        <v>836.0</v>
      </c>
      <c r="D3728" s="57" t="s">
        <v>374</v>
      </c>
      <c r="E3728" s="62" t="s">
        <v>372</v>
      </c>
      <c r="F3728" s="58">
        <v>0.17440169856764232</v>
      </c>
    </row>
    <row r="3729">
      <c r="A3729" s="61">
        <v>1.515116198E9</v>
      </c>
      <c r="B3729" s="61">
        <v>1.0</v>
      </c>
      <c r="C3729" s="61">
        <v>4084.0</v>
      </c>
      <c r="D3729" s="57" t="s">
        <v>373</v>
      </c>
      <c r="E3729" s="62" t="s">
        <v>372</v>
      </c>
      <c r="F3729" s="58">
        <v>0.17445280859486567</v>
      </c>
    </row>
    <row r="3730">
      <c r="A3730" s="61">
        <v>1.518874249E9</v>
      </c>
      <c r="B3730" s="61">
        <v>1.0</v>
      </c>
      <c r="C3730" s="61">
        <v>2051.0</v>
      </c>
      <c r="D3730" s="57" t="s">
        <v>371</v>
      </c>
      <c r="E3730" s="62" t="s">
        <v>372</v>
      </c>
      <c r="F3730" s="58">
        <v>0.1744622220801212</v>
      </c>
    </row>
    <row r="3731">
      <c r="A3731" s="61">
        <v>1.511765826E9</v>
      </c>
      <c r="B3731" s="61">
        <v>1.0</v>
      </c>
      <c r="C3731" s="61">
        <v>1773.0</v>
      </c>
      <c r="D3731" s="57" t="s">
        <v>371</v>
      </c>
      <c r="E3731" s="62" t="s">
        <v>372</v>
      </c>
      <c r="F3731" s="58">
        <v>0.17453834714627636</v>
      </c>
    </row>
    <row r="3732">
      <c r="A3732" s="61">
        <v>1.517772177E9</v>
      </c>
      <c r="B3732" s="61">
        <v>1.0</v>
      </c>
      <c r="C3732" s="61">
        <v>2161.0</v>
      </c>
      <c r="D3732" s="57" t="s">
        <v>374</v>
      </c>
      <c r="E3732" s="62" t="s">
        <v>372</v>
      </c>
      <c r="F3732" s="58">
        <v>0.1745466471825714</v>
      </c>
    </row>
    <row r="3733">
      <c r="A3733" s="61">
        <v>1.515510566E9</v>
      </c>
      <c r="B3733" s="61">
        <v>1.0</v>
      </c>
      <c r="C3733" s="61">
        <v>1543.0</v>
      </c>
      <c r="D3733" s="57" t="s">
        <v>371</v>
      </c>
      <c r="E3733" s="62" t="s">
        <v>372</v>
      </c>
      <c r="F3733" s="58">
        <v>0.17455094786620362</v>
      </c>
    </row>
    <row r="3734">
      <c r="A3734" s="61">
        <v>1.516493919E9</v>
      </c>
      <c r="B3734" s="61">
        <v>1.0</v>
      </c>
      <c r="C3734" s="61">
        <v>2002.0</v>
      </c>
      <c r="D3734" s="57" t="s">
        <v>371</v>
      </c>
      <c r="E3734" s="62" t="s">
        <v>372</v>
      </c>
      <c r="F3734" s="58">
        <v>0.1745569733430331</v>
      </c>
    </row>
    <row r="3735">
      <c r="A3735" s="61">
        <v>1.519757083E9</v>
      </c>
      <c r="B3735" s="61">
        <v>1.0</v>
      </c>
      <c r="C3735" s="61">
        <v>1217.0</v>
      </c>
      <c r="D3735" s="57" t="s">
        <v>374</v>
      </c>
      <c r="E3735" s="62" t="s">
        <v>372</v>
      </c>
      <c r="F3735" s="58">
        <v>0.1746361573556603</v>
      </c>
    </row>
    <row r="3736">
      <c r="A3736" s="61">
        <v>1.513582744E9</v>
      </c>
      <c r="B3736" s="61">
        <v>1.0</v>
      </c>
      <c r="C3736" s="61">
        <v>208.0</v>
      </c>
      <c r="D3736" s="57" t="s">
        <v>371</v>
      </c>
      <c r="E3736" s="62" t="s">
        <v>372</v>
      </c>
      <c r="F3736" s="58">
        <v>0.1746491177402768</v>
      </c>
    </row>
    <row r="3737">
      <c r="A3737" s="61">
        <v>1.519123961E9</v>
      </c>
      <c r="B3737" s="61">
        <v>0.0</v>
      </c>
      <c r="C3737" s="61">
        <v>3049.0</v>
      </c>
      <c r="D3737" s="57" t="s">
        <v>374</v>
      </c>
      <c r="E3737" s="62" t="s">
        <v>372</v>
      </c>
      <c r="F3737" s="58">
        <v>0.1746515015095489</v>
      </c>
    </row>
    <row r="3738">
      <c r="A3738" s="61">
        <v>1.517980688E9</v>
      </c>
      <c r="B3738" s="61">
        <v>1.0</v>
      </c>
      <c r="C3738" s="61">
        <v>3315.0</v>
      </c>
      <c r="D3738" s="57" t="s">
        <v>373</v>
      </c>
      <c r="E3738" s="62" t="s">
        <v>372</v>
      </c>
      <c r="F3738" s="58">
        <v>0.174667054059787</v>
      </c>
    </row>
    <row r="3739">
      <c r="A3739" s="61">
        <v>1.517358459E9</v>
      </c>
      <c r="B3739" s="61">
        <v>1.0</v>
      </c>
      <c r="C3739" s="61">
        <v>3896.0</v>
      </c>
      <c r="D3739" s="57" t="s">
        <v>374</v>
      </c>
      <c r="E3739" s="62" t="s">
        <v>372</v>
      </c>
      <c r="F3739" s="58">
        <v>0.17469099185793013</v>
      </c>
    </row>
    <row r="3740">
      <c r="A3740" s="61">
        <v>1.519840934E9</v>
      </c>
      <c r="B3740" s="61">
        <v>1.0</v>
      </c>
      <c r="C3740" s="61">
        <v>2338.0</v>
      </c>
      <c r="D3740" s="57" t="s">
        <v>374</v>
      </c>
      <c r="E3740" s="62" t="s">
        <v>372</v>
      </c>
      <c r="F3740" s="58">
        <v>0.17470377448872199</v>
      </c>
    </row>
    <row r="3741">
      <c r="A3741" s="61">
        <v>1.514595796E9</v>
      </c>
      <c r="B3741" s="61">
        <v>1.0</v>
      </c>
      <c r="C3741" s="61">
        <v>1581.0</v>
      </c>
      <c r="D3741" s="57" t="s">
        <v>371</v>
      </c>
      <c r="E3741" s="62" t="s">
        <v>372</v>
      </c>
      <c r="F3741" s="58">
        <v>0.17484192258662623</v>
      </c>
    </row>
    <row r="3742">
      <c r="A3742" s="61">
        <v>1.516381539E9</v>
      </c>
      <c r="B3742" s="61">
        <v>1.0</v>
      </c>
      <c r="C3742" s="61">
        <v>842.0</v>
      </c>
      <c r="D3742" s="57" t="s">
        <v>374</v>
      </c>
      <c r="E3742" s="62" t="s">
        <v>372</v>
      </c>
      <c r="F3742" s="58">
        <v>0.17489777323378564</v>
      </c>
    </row>
    <row r="3743">
      <c r="A3743" s="61">
        <v>1.515404364E9</v>
      </c>
      <c r="B3743" s="61">
        <v>1.0</v>
      </c>
      <c r="C3743" s="61">
        <v>1707.0</v>
      </c>
      <c r="D3743" s="57" t="s">
        <v>371</v>
      </c>
      <c r="E3743" s="62" t="s">
        <v>372</v>
      </c>
      <c r="F3743" s="58">
        <v>0.17507284190872774</v>
      </c>
    </row>
    <row r="3744">
      <c r="A3744" s="61">
        <v>1.511726383E9</v>
      </c>
      <c r="B3744" s="61">
        <v>1.0</v>
      </c>
      <c r="C3744" s="61">
        <v>2746.0</v>
      </c>
      <c r="D3744" s="57" t="s">
        <v>373</v>
      </c>
      <c r="E3744" s="62" t="s">
        <v>372</v>
      </c>
      <c r="F3744" s="58">
        <v>0.17519121030515106</v>
      </c>
    </row>
    <row r="3745">
      <c r="A3745" s="61">
        <v>1.513812117E9</v>
      </c>
      <c r="B3745" s="61">
        <v>1.0</v>
      </c>
      <c r="C3745" s="61">
        <v>1599.0</v>
      </c>
      <c r="D3745" s="57" t="s">
        <v>371</v>
      </c>
      <c r="E3745" s="62" t="s">
        <v>372</v>
      </c>
      <c r="F3745" s="58">
        <v>0.17520313680074473</v>
      </c>
    </row>
    <row r="3746">
      <c r="A3746" s="61">
        <v>1.518580997E9</v>
      </c>
      <c r="B3746" s="61">
        <v>1.0</v>
      </c>
      <c r="C3746" s="61">
        <v>858.0</v>
      </c>
      <c r="D3746" s="57" t="s">
        <v>374</v>
      </c>
      <c r="E3746" s="62" t="s">
        <v>372</v>
      </c>
      <c r="F3746" s="58">
        <v>0.1752803651487297</v>
      </c>
    </row>
    <row r="3747">
      <c r="A3747" s="61">
        <v>1.517663208E9</v>
      </c>
      <c r="B3747" s="61">
        <v>1.0</v>
      </c>
      <c r="C3747" s="61">
        <v>1816.0</v>
      </c>
      <c r="D3747" s="57" t="s">
        <v>374</v>
      </c>
      <c r="E3747" s="62" t="s">
        <v>372</v>
      </c>
      <c r="F3747" s="58">
        <v>0.17528869025331673</v>
      </c>
    </row>
    <row r="3748">
      <c r="A3748" s="61">
        <v>1.514462487E9</v>
      </c>
      <c r="B3748" s="61">
        <v>1.0</v>
      </c>
      <c r="C3748" s="61">
        <v>574.0</v>
      </c>
      <c r="D3748" s="57" t="s">
        <v>373</v>
      </c>
      <c r="E3748" s="62" t="s">
        <v>372</v>
      </c>
      <c r="F3748" s="58">
        <v>0.17528870430231136</v>
      </c>
    </row>
    <row r="3749">
      <c r="A3749" s="61">
        <v>1.516758035E9</v>
      </c>
      <c r="B3749" s="61">
        <v>1.0</v>
      </c>
      <c r="C3749" s="61">
        <v>3021.0</v>
      </c>
      <c r="D3749" s="57" t="s">
        <v>371</v>
      </c>
      <c r="E3749" s="62" t="s">
        <v>372</v>
      </c>
      <c r="F3749" s="58">
        <v>0.1753215263523925</v>
      </c>
    </row>
    <row r="3750">
      <c r="A3750" s="61">
        <v>1.512693852E9</v>
      </c>
      <c r="B3750" s="61">
        <v>0.0</v>
      </c>
      <c r="C3750" s="61">
        <v>397.0</v>
      </c>
      <c r="D3750" s="57" t="s">
        <v>371</v>
      </c>
      <c r="E3750" s="62" t="s">
        <v>372</v>
      </c>
      <c r="F3750" s="58">
        <v>0.17532330718362144</v>
      </c>
    </row>
    <row r="3751">
      <c r="A3751" s="61">
        <v>1.514093199E9</v>
      </c>
      <c r="B3751" s="61">
        <v>1.0</v>
      </c>
      <c r="C3751" s="61">
        <v>926.0</v>
      </c>
      <c r="D3751" s="57" t="s">
        <v>374</v>
      </c>
      <c r="E3751" s="62" t="s">
        <v>372</v>
      </c>
      <c r="F3751" s="58">
        <v>0.17533343749350971</v>
      </c>
    </row>
    <row r="3752">
      <c r="A3752" s="61">
        <v>1.513256552E9</v>
      </c>
      <c r="B3752" s="61">
        <v>0.0</v>
      </c>
      <c r="C3752" s="61">
        <v>3518.0</v>
      </c>
      <c r="D3752" s="57" t="s">
        <v>371</v>
      </c>
      <c r="E3752" s="62" t="s">
        <v>372</v>
      </c>
      <c r="F3752" s="58">
        <v>0.17536575786892195</v>
      </c>
    </row>
    <row r="3753">
      <c r="A3753" s="61">
        <v>1.517677179E9</v>
      </c>
      <c r="B3753" s="61">
        <v>1.0</v>
      </c>
      <c r="C3753" s="61">
        <v>2372.0</v>
      </c>
      <c r="D3753" s="57" t="s">
        <v>371</v>
      </c>
      <c r="E3753" s="62" t="s">
        <v>372</v>
      </c>
      <c r="F3753" s="58">
        <v>0.17538223464748637</v>
      </c>
    </row>
    <row r="3754">
      <c r="A3754" s="61">
        <v>1.514912749E9</v>
      </c>
      <c r="B3754" s="61">
        <v>1.0</v>
      </c>
      <c r="C3754" s="61">
        <v>1999.0</v>
      </c>
      <c r="D3754" s="57" t="s">
        <v>375</v>
      </c>
      <c r="E3754" s="62" t="s">
        <v>372</v>
      </c>
      <c r="F3754" s="58">
        <v>0.17543141230855108</v>
      </c>
    </row>
    <row r="3755">
      <c r="A3755" s="61">
        <v>1.511534356E9</v>
      </c>
      <c r="B3755" s="61">
        <v>1.0</v>
      </c>
      <c r="C3755" s="61">
        <v>1651.0</v>
      </c>
      <c r="D3755" s="57" t="s">
        <v>371</v>
      </c>
      <c r="E3755" s="62" t="s">
        <v>372</v>
      </c>
      <c r="F3755" s="58">
        <v>0.17547508064098682</v>
      </c>
    </row>
    <row r="3756">
      <c r="A3756" s="61">
        <v>1.517713512E9</v>
      </c>
      <c r="B3756" s="61">
        <v>0.0</v>
      </c>
      <c r="C3756" s="61">
        <v>2984.0</v>
      </c>
      <c r="D3756" s="57" t="s">
        <v>374</v>
      </c>
      <c r="E3756" s="62" t="s">
        <v>372</v>
      </c>
      <c r="F3756" s="58">
        <v>0.1754993369580775</v>
      </c>
    </row>
    <row r="3757">
      <c r="A3757" s="61">
        <v>1.512097512E9</v>
      </c>
      <c r="B3757" s="61">
        <v>0.0</v>
      </c>
      <c r="C3757" s="61">
        <v>763.0</v>
      </c>
      <c r="D3757" s="57" t="s">
        <v>375</v>
      </c>
      <c r="E3757" s="62" t="s">
        <v>372</v>
      </c>
      <c r="F3757" s="58">
        <v>0.1755165324547583</v>
      </c>
    </row>
    <row r="3758">
      <c r="A3758" s="61">
        <v>1.51290631E9</v>
      </c>
      <c r="B3758" s="61">
        <v>0.0</v>
      </c>
      <c r="C3758" s="61">
        <v>2814.0</v>
      </c>
      <c r="D3758" s="57" t="s">
        <v>375</v>
      </c>
      <c r="E3758" s="62" t="s">
        <v>372</v>
      </c>
      <c r="F3758" s="58">
        <v>0.1755329621463434</v>
      </c>
    </row>
    <row r="3759">
      <c r="A3759" s="61">
        <v>1.518048151E9</v>
      </c>
      <c r="B3759" s="61">
        <v>0.0</v>
      </c>
      <c r="C3759" s="61">
        <v>138.0</v>
      </c>
      <c r="D3759" s="57" t="s">
        <v>371</v>
      </c>
      <c r="E3759" s="62" t="s">
        <v>372</v>
      </c>
      <c r="F3759" s="58">
        <v>0.17555233613747268</v>
      </c>
    </row>
    <row r="3760">
      <c r="A3760" s="61">
        <v>1.519913453E9</v>
      </c>
      <c r="B3760" s="61">
        <v>1.0</v>
      </c>
      <c r="C3760" s="61">
        <v>3152.0</v>
      </c>
      <c r="D3760" s="57" t="s">
        <v>375</v>
      </c>
      <c r="E3760" s="62" t="s">
        <v>372</v>
      </c>
      <c r="F3760" s="58">
        <v>0.17558945856723152</v>
      </c>
    </row>
    <row r="3761">
      <c r="A3761" s="61">
        <v>1.514181101E9</v>
      </c>
      <c r="B3761" s="61">
        <v>0.0</v>
      </c>
      <c r="C3761" s="61">
        <v>3508.0</v>
      </c>
      <c r="D3761" s="57" t="s">
        <v>374</v>
      </c>
      <c r="E3761" s="62" t="s">
        <v>372</v>
      </c>
      <c r="F3761" s="58">
        <v>0.1756002166569398</v>
      </c>
    </row>
    <row r="3762">
      <c r="A3762" s="61">
        <v>1.514407032E9</v>
      </c>
      <c r="B3762" s="61">
        <v>0.0</v>
      </c>
      <c r="C3762" s="61">
        <v>2258.0</v>
      </c>
      <c r="D3762" s="57" t="s">
        <v>375</v>
      </c>
      <c r="E3762" s="62" t="s">
        <v>372</v>
      </c>
      <c r="F3762" s="58">
        <v>0.17568498699920887</v>
      </c>
    </row>
    <row r="3763">
      <c r="A3763" s="61">
        <v>1.514162006E9</v>
      </c>
      <c r="B3763" s="61">
        <v>1.0</v>
      </c>
      <c r="C3763" s="61">
        <v>2273.0</v>
      </c>
      <c r="D3763" s="57" t="s">
        <v>371</v>
      </c>
      <c r="E3763" s="62" t="s">
        <v>372</v>
      </c>
      <c r="F3763" s="58">
        <v>0.17575549184557104</v>
      </c>
    </row>
    <row r="3764">
      <c r="A3764" s="61">
        <v>1.517323066E9</v>
      </c>
      <c r="B3764" s="61">
        <v>1.0</v>
      </c>
      <c r="C3764" s="61">
        <v>1315.0</v>
      </c>
      <c r="D3764" s="57" t="s">
        <v>375</v>
      </c>
      <c r="E3764" s="62" t="s">
        <v>372</v>
      </c>
      <c r="F3764" s="58">
        <v>0.1757997046397004</v>
      </c>
    </row>
    <row r="3765">
      <c r="A3765" s="61">
        <v>1.518488441E9</v>
      </c>
      <c r="B3765" s="61">
        <v>0.0</v>
      </c>
      <c r="C3765" s="61">
        <v>646.0</v>
      </c>
      <c r="D3765" s="57" t="s">
        <v>371</v>
      </c>
      <c r="E3765" s="62" t="s">
        <v>372</v>
      </c>
      <c r="F3765" s="58">
        <v>0.17583541809822045</v>
      </c>
    </row>
    <row r="3766">
      <c r="A3766" s="61">
        <v>1.514244498E9</v>
      </c>
      <c r="B3766" s="61">
        <v>1.0</v>
      </c>
      <c r="C3766" s="61">
        <v>2613.0</v>
      </c>
      <c r="D3766" s="57" t="s">
        <v>375</v>
      </c>
      <c r="E3766" s="62" t="s">
        <v>372</v>
      </c>
      <c r="F3766" s="58">
        <v>0.17583897306768903</v>
      </c>
    </row>
    <row r="3767">
      <c r="A3767" s="61">
        <v>1.517414206E9</v>
      </c>
      <c r="B3767" s="61">
        <v>1.0</v>
      </c>
      <c r="C3767" s="61">
        <v>70.0</v>
      </c>
      <c r="D3767" s="57" t="s">
        <v>371</v>
      </c>
      <c r="E3767" s="62" t="s">
        <v>372</v>
      </c>
      <c r="F3767" s="58">
        <v>0.17598562642805082</v>
      </c>
    </row>
    <row r="3768">
      <c r="A3768" s="61">
        <v>1.516182889E9</v>
      </c>
      <c r="B3768" s="61">
        <v>1.0</v>
      </c>
      <c r="C3768" s="61">
        <v>1445.0</v>
      </c>
      <c r="D3768" s="57" t="s">
        <v>371</v>
      </c>
      <c r="E3768" s="62" t="s">
        <v>372</v>
      </c>
      <c r="F3768" s="58">
        <v>0.17598807771103542</v>
      </c>
    </row>
    <row r="3769">
      <c r="A3769" s="61">
        <v>1.517378678E9</v>
      </c>
      <c r="B3769" s="61">
        <v>1.0</v>
      </c>
      <c r="C3769" s="61">
        <v>314.0</v>
      </c>
      <c r="D3769" s="57" t="s">
        <v>375</v>
      </c>
      <c r="E3769" s="62" t="s">
        <v>372</v>
      </c>
      <c r="F3769" s="58">
        <v>0.17599499959675569</v>
      </c>
    </row>
    <row r="3770">
      <c r="A3770" s="61">
        <v>1.517890291E9</v>
      </c>
      <c r="B3770" s="61">
        <v>0.0</v>
      </c>
      <c r="C3770" s="61">
        <v>1422.0</v>
      </c>
      <c r="D3770" s="57" t="s">
        <v>373</v>
      </c>
      <c r="E3770" s="62" t="s">
        <v>372</v>
      </c>
      <c r="F3770" s="58">
        <v>0.17604920423899661</v>
      </c>
    </row>
    <row r="3771">
      <c r="A3771" s="61">
        <v>1.519706284E9</v>
      </c>
      <c r="B3771" s="61">
        <v>1.0</v>
      </c>
      <c r="C3771" s="61">
        <v>2725.0</v>
      </c>
      <c r="D3771" s="57" t="s">
        <v>374</v>
      </c>
      <c r="E3771" s="62" t="s">
        <v>372</v>
      </c>
      <c r="F3771" s="58">
        <v>0.17617633240051433</v>
      </c>
    </row>
    <row r="3772">
      <c r="A3772" s="61">
        <v>1.513060764E9</v>
      </c>
      <c r="B3772" s="61">
        <v>1.0</v>
      </c>
      <c r="C3772" s="61">
        <v>1952.0</v>
      </c>
      <c r="D3772" s="57" t="s">
        <v>374</v>
      </c>
      <c r="E3772" s="62" t="s">
        <v>372</v>
      </c>
      <c r="F3772" s="58">
        <v>0.17618823976905373</v>
      </c>
    </row>
    <row r="3773">
      <c r="A3773" s="61">
        <v>1.516454946E9</v>
      </c>
      <c r="B3773" s="61">
        <v>1.0</v>
      </c>
      <c r="C3773" s="61">
        <v>3244.0</v>
      </c>
      <c r="D3773" s="57" t="s">
        <v>371</v>
      </c>
      <c r="E3773" s="62" t="s">
        <v>372</v>
      </c>
      <c r="F3773" s="58">
        <v>0.1761900197481161</v>
      </c>
    </row>
    <row r="3774">
      <c r="A3774" s="61">
        <v>1.519409721E9</v>
      </c>
      <c r="B3774" s="61">
        <v>0.0</v>
      </c>
      <c r="C3774" s="61">
        <v>1752.0</v>
      </c>
      <c r="D3774" s="57" t="s">
        <v>371</v>
      </c>
      <c r="E3774" s="62" t="s">
        <v>372</v>
      </c>
      <c r="F3774" s="58">
        <v>0.1762148079811241</v>
      </c>
    </row>
    <row r="3775">
      <c r="A3775" s="61">
        <v>1.512117329E9</v>
      </c>
      <c r="B3775" s="61">
        <v>1.0</v>
      </c>
      <c r="C3775" s="61">
        <v>2963.0</v>
      </c>
      <c r="D3775" s="57" t="s">
        <v>371</v>
      </c>
      <c r="E3775" s="62" t="s">
        <v>372</v>
      </c>
      <c r="F3775" s="58">
        <v>0.17625059401702725</v>
      </c>
    </row>
    <row r="3776">
      <c r="A3776" s="61">
        <v>1.516224171E9</v>
      </c>
      <c r="B3776" s="61">
        <v>0.0</v>
      </c>
      <c r="C3776" s="61">
        <v>1752.0</v>
      </c>
      <c r="D3776" s="57" t="s">
        <v>374</v>
      </c>
      <c r="E3776" s="62" t="s">
        <v>372</v>
      </c>
      <c r="F3776" s="58">
        <v>0.17631786342878497</v>
      </c>
    </row>
    <row r="3777">
      <c r="A3777" s="61">
        <v>1.51628488E9</v>
      </c>
      <c r="B3777" s="61">
        <v>0.0</v>
      </c>
      <c r="C3777" s="61">
        <v>2151.0</v>
      </c>
      <c r="D3777" s="57" t="s">
        <v>375</v>
      </c>
      <c r="E3777" s="62" t="s">
        <v>372</v>
      </c>
      <c r="F3777" s="58">
        <v>0.17635005004460425</v>
      </c>
    </row>
    <row r="3778">
      <c r="A3778" s="61">
        <v>1.514687149E9</v>
      </c>
      <c r="B3778" s="61">
        <v>1.0</v>
      </c>
      <c r="C3778" s="61">
        <v>773.0</v>
      </c>
      <c r="D3778" s="57" t="s">
        <v>373</v>
      </c>
      <c r="E3778" s="62" t="s">
        <v>372</v>
      </c>
      <c r="F3778" s="58">
        <v>0.17645698417045197</v>
      </c>
    </row>
    <row r="3779">
      <c r="A3779" s="61">
        <v>1.512633011E9</v>
      </c>
      <c r="B3779" s="61">
        <v>0.0</v>
      </c>
      <c r="C3779" s="61">
        <v>531.0</v>
      </c>
      <c r="D3779" s="57" t="s">
        <v>374</v>
      </c>
      <c r="E3779" s="62" t="s">
        <v>372</v>
      </c>
      <c r="F3779" s="58">
        <v>0.1764787883523915</v>
      </c>
    </row>
    <row r="3780">
      <c r="A3780" s="61">
        <v>1.51950819E9</v>
      </c>
      <c r="B3780" s="61">
        <v>0.0</v>
      </c>
      <c r="C3780" s="61">
        <v>6.0</v>
      </c>
      <c r="D3780" s="57" t="s">
        <v>371</v>
      </c>
      <c r="E3780" s="62" t="s">
        <v>372</v>
      </c>
      <c r="F3780" s="58">
        <v>0.17656120556791333</v>
      </c>
    </row>
    <row r="3781">
      <c r="A3781" s="61">
        <v>1.519554429E9</v>
      </c>
      <c r="B3781" s="61">
        <v>1.0</v>
      </c>
      <c r="C3781" s="61">
        <v>271.0</v>
      </c>
      <c r="D3781" s="57" t="s">
        <v>375</v>
      </c>
      <c r="E3781" s="62" t="s">
        <v>372</v>
      </c>
      <c r="F3781" s="58">
        <v>0.17668973335048122</v>
      </c>
    </row>
    <row r="3782">
      <c r="A3782" s="61">
        <v>1.51403831E9</v>
      </c>
      <c r="B3782" s="61">
        <v>0.0</v>
      </c>
      <c r="C3782" s="61">
        <v>932.0</v>
      </c>
      <c r="D3782" s="57" t="s">
        <v>374</v>
      </c>
      <c r="E3782" s="62" t="s">
        <v>372</v>
      </c>
      <c r="F3782" s="58">
        <v>0.17672063005460792</v>
      </c>
    </row>
    <row r="3783">
      <c r="A3783" s="61">
        <v>1.513234013E9</v>
      </c>
      <c r="B3783" s="61">
        <v>1.0</v>
      </c>
      <c r="C3783" s="61">
        <v>554.0</v>
      </c>
      <c r="D3783" s="57" t="s">
        <v>371</v>
      </c>
      <c r="E3783" s="62" t="s">
        <v>372</v>
      </c>
      <c r="F3783" s="58">
        <v>0.17679330349487776</v>
      </c>
    </row>
    <row r="3784">
      <c r="A3784" s="61">
        <v>1.516677764E9</v>
      </c>
      <c r="B3784" s="61">
        <v>1.0</v>
      </c>
      <c r="C3784" s="61">
        <v>1221.0</v>
      </c>
      <c r="D3784" s="57" t="s">
        <v>371</v>
      </c>
      <c r="E3784" s="62" t="s">
        <v>372</v>
      </c>
      <c r="F3784" s="58">
        <v>0.17682054019358384</v>
      </c>
    </row>
    <row r="3785">
      <c r="A3785" s="61">
        <v>1.511267616E9</v>
      </c>
      <c r="B3785" s="61">
        <v>1.0</v>
      </c>
      <c r="C3785" s="61">
        <v>1295.0</v>
      </c>
      <c r="D3785" s="57" t="s">
        <v>375</v>
      </c>
      <c r="E3785" s="62" t="s">
        <v>372</v>
      </c>
      <c r="F3785" s="58">
        <v>0.17687588310974778</v>
      </c>
    </row>
    <row r="3786">
      <c r="A3786" s="61">
        <v>1.513575676E9</v>
      </c>
      <c r="B3786" s="61">
        <v>1.0</v>
      </c>
      <c r="C3786" s="61">
        <v>2484.0</v>
      </c>
      <c r="D3786" s="57" t="s">
        <v>371</v>
      </c>
      <c r="E3786" s="62" t="s">
        <v>372</v>
      </c>
      <c r="F3786" s="58">
        <v>0.17690402141570183</v>
      </c>
    </row>
    <row r="3787">
      <c r="A3787" s="61">
        <v>1.514336077E9</v>
      </c>
      <c r="B3787" s="61">
        <v>1.0</v>
      </c>
      <c r="C3787" s="61">
        <v>2746.0</v>
      </c>
      <c r="D3787" s="57" t="s">
        <v>373</v>
      </c>
      <c r="E3787" s="62" t="s">
        <v>372</v>
      </c>
      <c r="F3787" s="58">
        <v>0.17691048221847994</v>
      </c>
    </row>
    <row r="3788">
      <c r="A3788" s="61">
        <v>1.516147163E9</v>
      </c>
      <c r="B3788" s="61">
        <v>1.0</v>
      </c>
      <c r="C3788" s="61">
        <v>2738.0</v>
      </c>
      <c r="D3788" s="57" t="s">
        <v>375</v>
      </c>
      <c r="E3788" s="62" t="s">
        <v>372</v>
      </c>
      <c r="F3788" s="58">
        <v>0.17691651116945073</v>
      </c>
    </row>
    <row r="3789">
      <c r="A3789" s="61">
        <v>1.515193423E9</v>
      </c>
      <c r="B3789" s="61">
        <v>1.0</v>
      </c>
      <c r="C3789" s="61">
        <v>110.0</v>
      </c>
      <c r="D3789" s="57" t="s">
        <v>371</v>
      </c>
      <c r="E3789" s="62" t="s">
        <v>372</v>
      </c>
      <c r="F3789" s="58">
        <v>0.17693831620355682</v>
      </c>
    </row>
    <row r="3790">
      <c r="A3790" s="61">
        <v>1.513081947E9</v>
      </c>
      <c r="B3790" s="61">
        <v>1.0</v>
      </c>
      <c r="C3790" s="61">
        <v>10.0</v>
      </c>
      <c r="D3790" s="57" t="s">
        <v>374</v>
      </c>
      <c r="E3790" s="62" t="s">
        <v>372</v>
      </c>
      <c r="F3790" s="58">
        <v>0.1769731849052375</v>
      </c>
    </row>
    <row r="3791">
      <c r="A3791" s="61">
        <v>1.512757424E9</v>
      </c>
      <c r="B3791" s="61">
        <v>1.0</v>
      </c>
      <c r="C3791" s="61">
        <v>481.0</v>
      </c>
      <c r="D3791" s="57" t="s">
        <v>371</v>
      </c>
      <c r="E3791" s="62" t="s">
        <v>372</v>
      </c>
      <c r="F3791" s="58">
        <v>0.17701931096144652</v>
      </c>
    </row>
    <row r="3792">
      <c r="A3792" s="61">
        <v>1.519477923E9</v>
      </c>
      <c r="B3792" s="61">
        <v>1.0</v>
      </c>
      <c r="C3792" s="61">
        <v>2356.0</v>
      </c>
      <c r="D3792" s="57" t="s">
        <v>374</v>
      </c>
      <c r="E3792" s="62" t="s">
        <v>372</v>
      </c>
      <c r="F3792" s="58">
        <v>0.17712227640041667</v>
      </c>
    </row>
    <row r="3793">
      <c r="A3793" s="61">
        <v>1.518571375E9</v>
      </c>
      <c r="B3793" s="61">
        <v>1.0</v>
      </c>
      <c r="C3793" s="61">
        <v>3352.0</v>
      </c>
      <c r="D3793" s="57" t="s">
        <v>374</v>
      </c>
      <c r="E3793" s="62" t="s">
        <v>372</v>
      </c>
      <c r="F3793" s="58">
        <v>0.17720146041304385</v>
      </c>
    </row>
    <row r="3794">
      <c r="A3794" s="61">
        <v>1.514399245E9</v>
      </c>
      <c r="B3794" s="61">
        <v>1.0</v>
      </c>
      <c r="C3794" s="61">
        <v>2920.0</v>
      </c>
      <c r="D3794" s="57" t="s">
        <v>371</v>
      </c>
      <c r="E3794" s="62" t="s">
        <v>372</v>
      </c>
      <c r="F3794" s="58">
        <v>0.1772189820224891</v>
      </c>
    </row>
    <row r="3795">
      <c r="A3795" s="61">
        <v>1.514453977E9</v>
      </c>
      <c r="B3795" s="61">
        <v>1.0</v>
      </c>
      <c r="C3795" s="61">
        <v>1003.0</v>
      </c>
      <c r="D3795" s="57" t="s">
        <v>374</v>
      </c>
      <c r="E3795" s="62" t="s">
        <v>372</v>
      </c>
      <c r="F3795" s="58">
        <v>0.17723142053221863</v>
      </c>
    </row>
    <row r="3796">
      <c r="A3796" s="61">
        <v>1.513494117E9</v>
      </c>
      <c r="B3796" s="61">
        <v>1.0</v>
      </c>
      <c r="C3796" s="61">
        <v>3091.0</v>
      </c>
      <c r="D3796" s="57" t="s">
        <v>373</v>
      </c>
      <c r="E3796" s="62" t="s">
        <v>372</v>
      </c>
      <c r="F3796" s="58">
        <v>0.17738780127203901</v>
      </c>
    </row>
    <row r="3797">
      <c r="A3797" s="61">
        <v>1.519170204E9</v>
      </c>
      <c r="B3797" s="61">
        <v>1.0</v>
      </c>
      <c r="C3797" s="61">
        <v>2971.0</v>
      </c>
      <c r="D3797" s="57" t="s">
        <v>374</v>
      </c>
      <c r="E3797" s="62" t="s">
        <v>372</v>
      </c>
      <c r="F3797" s="58">
        <v>0.1774221981524593</v>
      </c>
    </row>
    <row r="3798">
      <c r="A3798" s="61">
        <v>1.516571492E9</v>
      </c>
      <c r="B3798" s="61">
        <v>0.0</v>
      </c>
      <c r="C3798" s="61">
        <v>2498.0</v>
      </c>
      <c r="D3798" s="57" t="s">
        <v>375</v>
      </c>
      <c r="E3798" s="62" t="s">
        <v>372</v>
      </c>
      <c r="F3798" s="58">
        <v>0.1774715641189415</v>
      </c>
    </row>
    <row r="3799">
      <c r="A3799" s="61">
        <v>1.51408834E9</v>
      </c>
      <c r="B3799" s="61">
        <v>0.0</v>
      </c>
      <c r="C3799" s="61">
        <v>456.0</v>
      </c>
      <c r="D3799" s="57" t="s">
        <v>373</v>
      </c>
      <c r="E3799" s="62" t="s">
        <v>372</v>
      </c>
      <c r="F3799" s="58">
        <v>0.17755895680503042</v>
      </c>
    </row>
    <row r="3800">
      <c r="A3800" s="61">
        <v>1.515060771E9</v>
      </c>
      <c r="B3800" s="61">
        <v>0.0</v>
      </c>
      <c r="C3800" s="61">
        <v>2438.0</v>
      </c>
      <c r="D3800" s="57" t="s">
        <v>371</v>
      </c>
      <c r="E3800" s="62" t="s">
        <v>372</v>
      </c>
      <c r="F3800" s="58">
        <v>0.1776106550702501</v>
      </c>
    </row>
    <row r="3801">
      <c r="A3801" s="61">
        <v>1.512577016E9</v>
      </c>
      <c r="B3801" s="61">
        <v>1.0</v>
      </c>
      <c r="C3801" s="61">
        <v>1218.0</v>
      </c>
      <c r="D3801" s="57" t="s">
        <v>375</v>
      </c>
      <c r="E3801" s="62" t="s">
        <v>372</v>
      </c>
      <c r="F3801" s="58">
        <v>0.1776341579412959</v>
      </c>
    </row>
    <row r="3802">
      <c r="A3802" s="61">
        <v>1.514176235E9</v>
      </c>
      <c r="B3802" s="61">
        <v>1.0</v>
      </c>
      <c r="C3802" s="61">
        <v>2409.0</v>
      </c>
      <c r="D3802" s="57" t="s">
        <v>371</v>
      </c>
      <c r="E3802" s="62" t="s">
        <v>372</v>
      </c>
      <c r="F3802" s="58">
        <v>0.17764242312598721</v>
      </c>
    </row>
    <row r="3803">
      <c r="A3803" s="61">
        <v>1.513406622E9</v>
      </c>
      <c r="B3803" s="61">
        <v>0.0</v>
      </c>
      <c r="C3803" s="61">
        <v>2141.0</v>
      </c>
      <c r="D3803" s="57" t="s">
        <v>371</v>
      </c>
      <c r="E3803" s="62" t="s">
        <v>372</v>
      </c>
      <c r="F3803" s="58">
        <v>0.17772528886428585</v>
      </c>
    </row>
    <row r="3804">
      <c r="A3804" s="61">
        <v>1.514210929E9</v>
      </c>
      <c r="B3804" s="61">
        <v>1.0</v>
      </c>
      <c r="C3804" s="61">
        <v>1554.0</v>
      </c>
      <c r="D3804" s="57" t="s">
        <v>373</v>
      </c>
      <c r="E3804" s="62" t="s">
        <v>372</v>
      </c>
      <c r="F3804" s="58">
        <v>0.17781759067464664</v>
      </c>
    </row>
    <row r="3805">
      <c r="A3805" s="61">
        <v>1.513602881E9</v>
      </c>
      <c r="B3805" s="61">
        <v>0.0</v>
      </c>
      <c r="C3805" s="61">
        <v>361.0</v>
      </c>
      <c r="D3805" s="57" t="s">
        <v>374</v>
      </c>
      <c r="E3805" s="62" t="s">
        <v>372</v>
      </c>
      <c r="F3805" s="58">
        <v>0.17782630425601442</v>
      </c>
    </row>
    <row r="3806">
      <c r="A3806" s="61">
        <v>1.515097108E9</v>
      </c>
      <c r="B3806" s="61">
        <v>1.0</v>
      </c>
      <c r="C3806" s="61">
        <v>4093.0</v>
      </c>
      <c r="D3806" s="57" t="s">
        <v>374</v>
      </c>
      <c r="E3806" s="62" t="s">
        <v>372</v>
      </c>
      <c r="F3806" s="58">
        <v>0.17783823165243562</v>
      </c>
    </row>
    <row r="3807">
      <c r="A3807" s="61">
        <v>1.513784692E9</v>
      </c>
      <c r="B3807" s="61">
        <v>0.0</v>
      </c>
      <c r="C3807" s="61">
        <v>2055.0</v>
      </c>
      <c r="D3807" s="57" t="s">
        <v>375</v>
      </c>
      <c r="E3807" s="62" t="s">
        <v>372</v>
      </c>
      <c r="F3807" s="58">
        <v>0.1778816493784876</v>
      </c>
    </row>
    <row r="3808">
      <c r="A3808" s="61">
        <v>1.514163482E9</v>
      </c>
      <c r="B3808" s="61">
        <v>0.0</v>
      </c>
      <c r="C3808" s="61">
        <v>595.0</v>
      </c>
      <c r="D3808" s="57" t="s">
        <v>371</v>
      </c>
      <c r="E3808" s="62" t="s">
        <v>372</v>
      </c>
      <c r="F3808" s="58">
        <v>0.17798155951746353</v>
      </c>
    </row>
    <row r="3809">
      <c r="A3809" s="61">
        <v>1.513079299E9</v>
      </c>
      <c r="B3809" s="61">
        <v>1.0</v>
      </c>
      <c r="C3809" s="61">
        <v>1880.0</v>
      </c>
      <c r="D3809" s="57" t="s">
        <v>374</v>
      </c>
      <c r="E3809" s="62" t="s">
        <v>372</v>
      </c>
      <c r="F3809" s="58">
        <v>0.17802097935428152</v>
      </c>
    </row>
    <row r="3810">
      <c r="A3810" s="61">
        <v>1.511908428E9</v>
      </c>
      <c r="B3810" s="61">
        <v>1.0</v>
      </c>
      <c r="C3810" s="61">
        <v>1397.0</v>
      </c>
      <c r="D3810" s="57" t="s">
        <v>371</v>
      </c>
      <c r="E3810" s="62" t="s">
        <v>372</v>
      </c>
      <c r="F3810" s="58">
        <v>0.17804768265682713</v>
      </c>
    </row>
    <row r="3811">
      <c r="A3811" s="61">
        <v>1.517608242E9</v>
      </c>
      <c r="B3811" s="61">
        <v>0.0</v>
      </c>
      <c r="C3811" s="61">
        <v>1321.0</v>
      </c>
      <c r="D3811" s="57" t="s">
        <v>371</v>
      </c>
      <c r="E3811" s="62" t="s">
        <v>372</v>
      </c>
      <c r="F3811" s="58">
        <v>0.17805161303234862</v>
      </c>
    </row>
    <row r="3812">
      <c r="A3812" s="61">
        <v>1.513857067E9</v>
      </c>
      <c r="B3812" s="61">
        <v>1.0</v>
      </c>
      <c r="C3812" s="61">
        <v>1536.0</v>
      </c>
      <c r="D3812" s="57" t="s">
        <v>374</v>
      </c>
      <c r="E3812" s="62" t="s">
        <v>372</v>
      </c>
      <c r="F3812" s="58">
        <v>0.17820410411785237</v>
      </c>
    </row>
    <row r="3813">
      <c r="A3813" s="61">
        <v>1.517280399E9</v>
      </c>
      <c r="B3813" s="61">
        <v>1.0</v>
      </c>
      <c r="C3813" s="61">
        <v>2373.0</v>
      </c>
      <c r="D3813" s="57" t="s">
        <v>371</v>
      </c>
      <c r="E3813" s="62" t="s">
        <v>372</v>
      </c>
      <c r="F3813" s="58">
        <v>0.17821601440680312</v>
      </c>
    </row>
    <row r="3814">
      <c r="A3814" s="61">
        <v>1.511735938E9</v>
      </c>
      <c r="B3814" s="61">
        <v>1.0</v>
      </c>
      <c r="C3814" s="61">
        <v>486.0</v>
      </c>
      <c r="D3814" s="57" t="s">
        <v>373</v>
      </c>
      <c r="E3814" s="62" t="s">
        <v>372</v>
      </c>
      <c r="F3814" s="58">
        <v>0.1782534470356265</v>
      </c>
    </row>
    <row r="3815">
      <c r="A3815" s="61">
        <v>1.516715675E9</v>
      </c>
      <c r="B3815" s="61">
        <v>1.0</v>
      </c>
      <c r="C3815" s="61">
        <v>2414.0</v>
      </c>
      <c r="D3815" s="57" t="s">
        <v>374</v>
      </c>
      <c r="E3815" s="62" t="s">
        <v>372</v>
      </c>
      <c r="F3815" s="58">
        <v>0.17826197072204775</v>
      </c>
    </row>
    <row r="3816">
      <c r="A3816" s="61">
        <v>1.51552454E9</v>
      </c>
      <c r="B3816" s="61">
        <v>0.0</v>
      </c>
      <c r="C3816" s="61">
        <v>199.0</v>
      </c>
      <c r="D3816" s="57" t="s">
        <v>374</v>
      </c>
      <c r="E3816" s="62" t="s">
        <v>372</v>
      </c>
      <c r="F3816" s="58">
        <v>0.17826282020433137</v>
      </c>
    </row>
    <row r="3817">
      <c r="A3817" s="61">
        <v>1.519094625E9</v>
      </c>
      <c r="B3817" s="61">
        <v>1.0</v>
      </c>
      <c r="C3817" s="61">
        <v>637.0</v>
      </c>
      <c r="D3817" s="57" t="s">
        <v>371</v>
      </c>
      <c r="E3817" s="62" t="s">
        <v>372</v>
      </c>
      <c r="F3817" s="58">
        <v>0.1783666953837072</v>
      </c>
    </row>
    <row r="3818">
      <c r="A3818" s="61">
        <v>1.516223133E9</v>
      </c>
      <c r="B3818" s="61">
        <v>1.0</v>
      </c>
      <c r="C3818" s="61">
        <v>1043.0</v>
      </c>
      <c r="D3818" s="57" t="s">
        <v>371</v>
      </c>
      <c r="E3818" s="62" t="s">
        <v>372</v>
      </c>
      <c r="F3818" s="58">
        <v>0.17842695940489284</v>
      </c>
    </row>
    <row r="3819">
      <c r="A3819" s="61">
        <v>1.5152021E9</v>
      </c>
      <c r="B3819" s="61">
        <v>0.0</v>
      </c>
      <c r="C3819" s="61">
        <v>100.0</v>
      </c>
      <c r="D3819" s="57" t="s">
        <v>374</v>
      </c>
      <c r="E3819" s="62" t="s">
        <v>372</v>
      </c>
      <c r="F3819" s="58">
        <v>0.17855336586725779</v>
      </c>
    </row>
    <row r="3820">
      <c r="A3820" s="61">
        <v>1.51899566E9</v>
      </c>
      <c r="B3820" s="61">
        <v>0.0</v>
      </c>
      <c r="C3820" s="61">
        <v>2332.0</v>
      </c>
      <c r="D3820" s="57" t="s">
        <v>374</v>
      </c>
      <c r="E3820" s="62" t="s">
        <v>372</v>
      </c>
      <c r="F3820" s="58">
        <v>0.17862326179668964</v>
      </c>
    </row>
    <row r="3821">
      <c r="A3821" s="61">
        <v>1.517227145E9</v>
      </c>
      <c r="B3821" s="61">
        <v>1.0</v>
      </c>
      <c r="C3821" s="61">
        <v>1037.0</v>
      </c>
      <c r="D3821" s="57" t="s">
        <v>371</v>
      </c>
      <c r="E3821" s="62" t="s">
        <v>372</v>
      </c>
      <c r="F3821" s="58">
        <v>0.17875977692613143</v>
      </c>
    </row>
    <row r="3822">
      <c r="A3822" s="61">
        <v>1.511333528E9</v>
      </c>
      <c r="B3822" s="61">
        <v>1.0</v>
      </c>
      <c r="C3822" s="61">
        <v>613.0</v>
      </c>
      <c r="D3822" s="57" t="s">
        <v>375</v>
      </c>
      <c r="E3822" s="62" t="s">
        <v>372</v>
      </c>
      <c r="F3822" s="58">
        <v>0.17879033721229864</v>
      </c>
    </row>
    <row r="3823">
      <c r="A3823" s="61">
        <v>1.511671307E9</v>
      </c>
      <c r="B3823" s="61">
        <v>1.0</v>
      </c>
      <c r="C3823" s="61">
        <v>1161.0</v>
      </c>
      <c r="D3823" s="57" t="s">
        <v>371</v>
      </c>
      <c r="E3823" s="62" t="s">
        <v>372</v>
      </c>
      <c r="F3823" s="58">
        <v>0.17882737915803193</v>
      </c>
    </row>
    <row r="3824">
      <c r="A3824" s="61">
        <v>1.515186278E9</v>
      </c>
      <c r="B3824" s="61">
        <v>1.0</v>
      </c>
      <c r="C3824" s="61">
        <v>1543.0</v>
      </c>
      <c r="D3824" s="57" t="s">
        <v>374</v>
      </c>
      <c r="E3824" s="62" t="s">
        <v>372</v>
      </c>
      <c r="F3824" s="58">
        <v>0.17897008716427165</v>
      </c>
    </row>
    <row r="3825">
      <c r="A3825" s="61">
        <v>1.518173976E9</v>
      </c>
      <c r="B3825" s="61">
        <v>1.0</v>
      </c>
      <c r="C3825" s="61">
        <v>609.0</v>
      </c>
      <c r="D3825" s="57" t="s">
        <v>375</v>
      </c>
      <c r="E3825" s="62" t="s">
        <v>372</v>
      </c>
      <c r="F3825" s="58">
        <v>0.17898903012698186</v>
      </c>
    </row>
    <row r="3826">
      <c r="A3826" s="61">
        <v>1.511873064E9</v>
      </c>
      <c r="B3826" s="61">
        <v>1.0</v>
      </c>
      <c r="C3826" s="61">
        <v>2973.0</v>
      </c>
      <c r="D3826" s="57" t="s">
        <v>373</v>
      </c>
      <c r="E3826" s="62" t="s">
        <v>372</v>
      </c>
      <c r="F3826" s="58">
        <v>0.1790180447365055</v>
      </c>
    </row>
    <row r="3827">
      <c r="A3827" s="61">
        <v>1.515992592E9</v>
      </c>
      <c r="B3827" s="61">
        <v>0.0</v>
      </c>
      <c r="C3827" s="61">
        <v>194.0</v>
      </c>
      <c r="D3827" s="57" t="s">
        <v>375</v>
      </c>
      <c r="E3827" s="62" t="s">
        <v>372</v>
      </c>
      <c r="F3827" s="58">
        <v>0.17907244858623217</v>
      </c>
    </row>
    <row r="3828">
      <c r="A3828" s="61">
        <v>1.513329549E9</v>
      </c>
      <c r="B3828" s="61">
        <v>1.0</v>
      </c>
      <c r="C3828" s="61">
        <v>3366.0</v>
      </c>
      <c r="D3828" s="57" t="s">
        <v>375</v>
      </c>
      <c r="E3828" s="62" t="s">
        <v>372</v>
      </c>
      <c r="F3828" s="58">
        <v>0.1790843886775053</v>
      </c>
    </row>
    <row r="3829">
      <c r="A3829" s="61">
        <v>1.516476509E9</v>
      </c>
      <c r="B3829" s="61">
        <v>1.0</v>
      </c>
      <c r="C3829" s="61">
        <v>243.0</v>
      </c>
      <c r="D3829" s="57" t="s">
        <v>373</v>
      </c>
      <c r="E3829" s="62" t="s">
        <v>372</v>
      </c>
      <c r="F3829" s="58">
        <v>0.17915137367259248</v>
      </c>
    </row>
    <row r="3830">
      <c r="A3830" s="61">
        <v>1.511738098E9</v>
      </c>
      <c r="B3830" s="61">
        <v>1.0</v>
      </c>
      <c r="C3830" s="61">
        <v>1388.0</v>
      </c>
      <c r="D3830" s="57" t="s">
        <v>373</v>
      </c>
      <c r="E3830" s="62" t="s">
        <v>372</v>
      </c>
      <c r="F3830" s="58">
        <v>0.17916169825239636</v>
      </c>
    </row>
    <row r="3831">
      <c r="A3831" s="61">
        <v>1.512729923E9</v>
      </c>
      <c r="B3831" s="61">
        <v>1.0</v>
      </c>
      <c r="C3831" s="61">
        <v>2192.0</v>
      </c>
      <c r="D3831" s="57" t="s">
        <v>375</v>
      </c>
      <c r="E3831" s="62" t="s">
        <v>372</v>
      </c>
      <c r="F3831" s="58">
        <v>0.1792070585093125</v>
      </c>
    </row>
    <row r="3832">
      <c r="A3832" s="61">
        <v>1.518746618E9</v>
      </c>
      <c r="B3832" s="61">
        <v>1.0</v>
      </c>
      <c r="C3832" s="61">
        <v>1283.0</v>
      </c>
      <c r="D3832" s="57" t="s">
        <v>375</v>
      </c>
      <c r="E3832" s="62" t="s">
        <v>372</v>
      </c>
      <c r="F3832" s="58">
        <v>0.17926546390914</v>
      </c>
    </row>
    <row r="3833">
      <c r="A3833" s="61">
        <v>1.511614903E9</v>
      </c>
      <c r="B3833" s="61">
        <v>1.0</v>
      </c>
      <c r="C3833" s="61">
        <v>1206.0</v>
      </c>
      <c r="D3833" s="57" t="s">
        <v>371</v>
      </c>
      <c r="E3833" s="62" t="s">
        <v>372</v>
      </c>
      <c r="F3833" s="58">
        <v>0.17930888163519199</v>
      </c>
    </row>
    <row r="3834">
      <c r="A3834" s="61">
        <v>1.512317005E9</v>
      </c>
      <c r="B3834" s="61">
        <v>1.0</v>
      </c>
      <c r="C3834" s="61">
        <v>200.0</v>
      </c>
      <c r="D3834" s="57" t="s">
        <v>371</v>
      </c>
      <c r="E3834" s="62" t="s">
        <v>372</v>
      </c>
      <c r="F3834" s="58">
        <v>0.179348945131258</v>
      </c>
    </row>
    <row r="3835">
      <c r="A3835" s="61">
        <v>1.512281548E9</v>
      </c>
      <c r="B3835" s="61">
        <v>1.0</v>
      </c>
      <c r="C3835" s="61">
        <v>1271.0</v>
      </c>
      <c r="D3835" s="57" t="s">
        <v>373</v>
      </c>
      <c r="E3835" s="62" t="s">
        <v>372</v>
      </c>
      <c r="F3835" s="58">
        <v>0.17940575142399573</v>
      </c>
    </row>
    <row r="3836">
      <c r="A3836" s="61">
        <v>1.518840299E9</v>
      </c>
      <c r="B3836" s="61">
        <v>1.0</v>
      </c>
      <c r="C3836" s="61">
        <v>1777.0</v>
      </c>
      <c r="D3836" s="57" t="s">
        <v>371</v>
      </c>
      <c r="E3836" s="62" t="s">
        <v>372</v>
      </c>
      <c r="F3836" s="58">
        <v>0.1794842969815349</v>
      </c>
    </row>
    <row r="3837">
      <c r="A3837" s="61">
        <v>1.514534389E9</v>
      </c>
      <c r="B3837" s="61">
        <v>1.0</v>
      </c>
      <c r="C3837" s="61">
        <v>2244.0</v>
      </c>
      <c r="D3837" s="57" t="s">
        <v>371</v>
      </c>
      <c r="E3837" s="62" t="s">
        <v>372</v>
      </c>
      <c r="F3837" s="58">
        <v>0.17952875382374522</v>
      </c>
    </row>
    <row r="3838">
      <c r="A3838" s="61">
        <v>1.519537663E9</v>
      </c>
      <c r="B3838" s="61">
        <v>1.0</v>
      </c>
      <c r="C3838" s="61">
        <v>1502.0</v>
      </c>
      <c r="D3838" s="57" t="s">
        <v>373</v>
      </c>
      <c r="E3838" s="62" t="s">
        <v>372</v>
      </c>
      <c r="F3838" s="58">
        <v>0.17954944747713575</v>
      </c>
    </row>
    <row r="3839">
      <c r="A3839" s="61">
        <v>1.51241667E9</v>
      </c>
      <c r="B3839" s="61">
        <v>0.0</v>
      </c>
      <c r="C3839" s="61">
        <v>1842.0</v>
      </c>
      <c r="D3839" s="57" t="s">
        <v>375</v>
      </c>
      <c r="E3839" s="62" t="s">
        <v>372</v>
      </c>
      <c r="F3839" s="58">
        <v>0.17960056046213502</v>
      </c>
    </row>
    <row r="3840">
      <c r="A3840" s="61">
        <v>1.513085966E9</v>
      </c>
      <c r="B3840" s="61">
        <v>1.0</v>
      </c>
      <c r="C3840" s="61">
        <v>899.0</v>
      </c>
      <c r="D3840" s="57" t="s">
        <v>371</v>
      </c>
      <c r="E3840" s="62" t="s">
        <v>372</v>
      </c>
      <c r="F3840" s="58">
        <v>0.1796082797569284</v>
      </c>
    </row>
    <row r="3841">
      <c r="A3841" s="61">
        <v>1.515160801E9</v>
      </c>
      <c r="B3841" s="61">
        <v>0.0</v>
      </c>
      <c r="C3841" s="61">
        <v>2027.0</v>
      </c>
      <c r="D3841" s="57" t="s">
        <v>373</v>
      </c>
      <c r="E3841" s="62" t="s">
        <v>372</v>
      </c>
      <c r="F3841" s="58">
        <v>0.1796360170745972</v>
      </c>
    </row>
    <row r="3842">
      <c r="A3842" s="61">
        <v>1.514429374E9</v>
      </c>
      <c r="B3842" s="61">
        <v>1.0</v>
      </c>
      <c r="C3842" s="61">
        <v>838.0</v>
      </c>
      <c r="D3842" s="57" t="s">
        <v>371</v>
      </c>
      <c r="E3842" s="62" t="s">
        <v>372</v>
      </c>
      <c r="F3842" s="58">
        <v>0.17976997956585172</v>
      </c>
    </row>
    <row r="3843">
      <c r="A3843" s="61">
        <v>1.516103072E9</v>
      </c>
      <c r="B3843" s="61">
        <v>0.0</v>
      </c>
      <c r="C3843" s="61">
        <v>1676.0</v>
      </c>
      <c r="D3843" s="57" t="s">
        <v>374</v>
      </c>
      <c r="E3843" s="62" t="s">
        <v>372</v>
      </c>
      <c r="F3843" s="58">
        <v>0.17977370034575968</v>
      </c>
    </row>
    <row r="3844">
      <c r="A3844" s="61">
        <v>1.512539969E9</v>
      </c>
      <c r="B3844" s="61">
        <v>1.0</v>
      </c>
      <c r="C3844" s="61">
        <v>4090.0</v>
      </c>
      <c r="D3844" s="57" t="s">
        <v>371</v>
      </c>
      <c r="E3844" s="62" t="s">
        <v>372</v>
      </c>
      <c r="F3844" s="58">
        <v>0.17978490871123876</v>
      </c>
    </row>
    <row r="3845">
      <c r="A3845" s="61">
        <v>1.51157644E9</v>
      </c>
      <c r="B3845" s="61">
        <v>0.0</v>
      </c>
      <c r="C3845" s="61">
        <v>1688.0</v>
      </c>
      <c r="D3845" s="57" t="s">
        <v>374</v>
      </c>
      <c r="E3845" s="62" t="s">
        <v>372</v>
      </c>
      <c r="F3845" s="58">
        <v>0.17978866178625097</v>
      </c>
    </row>
    <row r="3846">
      <c r="A3846" s="61">
        <v>1.515087408E9</v>
      </c>
      <c r="B3846" s="61">
        <v>1.0</v>
      </c>
      <c r="C3846" s="61">
        <v>2559.0</v>
      </c>
      <c r="D3846" s="57" t="s">
        <v>371</v>
      </c>
      <c r="E3846" s="62" t="s">
        <v>372</v>
      </c>
      <c r="F3846" s="58">
        <v>0.17983173799640118</v>
      </c>
    </row>
    <row r="3847">
      <c r="A3847" s="61">
        <v>1.512328984E9</v>
      </c>
      <c r="B3847" s="61">
        <v>1.0</v>
      </c>
      <c r="C3847" s="61">
        <v>153.0</v>
      </c>
      <c r="D3847" s="57" t="s">
        <v>371</v>
      </c>
      <c r="E3847" s="62" t="s">
        <v>372</v>
      </c>
      <c r="F3847" s="58">
        <v>0.17983977550861285</v>
      </c>
    </row>
    <row r="3848">
      <c r="A3848" s="61">
        <v>1.511246538E9</v>
      </c>
      <c r="B3848" s="61">
        <v>1.0</v>
      </c>
      <c r="C3848" s="61">
        <v>1875.0</v>
      </c>
      <c r="D3848" s="57" t="s">
        <v>371</v>
      </c>
      <c r="E3848" s="62" t="s">
        <v>372</v>
      </c>
      <c r="F3848" s="58">
        <v>0.1798438361751038</v>
      </c>
    </row>
    <row r="3849">
      <c r="A3849" s="61">
        <v>1.516163172E9</v>
      </c>
      <c r="B3849" s="61">
        <v>0.0</v>
      </c>
      <c r="C3849" s="61">
        <v>3817.0</v>
      </c>
      <c r="D3849" s="57" t="s">
        <v>374</v>
      </c>
      <c r="E3849" s="62" t="s">
        <v>372</v>
      </c>
      <c r="F3849" s="58">
        <v>0.1798787749980827</v>
      </c>
    </row>
    <row r="3850">
      <c r="A3850" s="61">
        <v>1.513942654E9</v>
      </c>
      <c r="B3850" s="61">
        <v>1.0</v>
      </c>
      <c r="C3850" s="61">
        <v>2094.0</v>
      </c>
      <c r="D3850" s="57" t="s">
        <v>375</v>
      </c>
      <c r="E3850" s="62" t="s">
        <v>372</v>
      </c>
      <c r="F3850" s="58">
        <v>0.18002581263811046</v>
      </c>
    </row>
    <row r="3851">
      <c r="A3851" s="61">
        <v>1.518269594E9</v>
      </c>
      <c r="B3851" s="61">
        <v>1.0</v>
      </c>
      <c r="C3851" s="61">
        <v>483.0</v>
      </c>
      <c r="D3851" s="57" t="s">
        <v>373</v>
      </c>
      <c r="E3851" s="62" t="s">
        <v>372</v>
      </c>
      <c r="F3851" s="58">
        <v>0.18013382327868088</v>
      </c>
    </row>
    <row r="3852">
      <c r="A3852" s="61">
        <v>1.512742591E9</v>
      </c>
      <c r="B3852" s="61">
        <v>0.0</v>
      </c>
      <c r="C3852" s="61">
        <v>245.0</v>
      </c>
      <c r="D3852" s="57" t="s">
        <v>374</v>
      </c>
      <c r="E3852" s="62" t="s">
        <v>372</v>
      </c>
      <c r="F3852" s="58">
        <v>0.18042981842777983</v>
      </c>
    </row>
    <row r="3853">
      <c r="A3853" s="61">
        <v>1.519568758E9</v>
      </c>
      <c r="B3853" s="61">
        <v>1.0</v>
      </c>
      <c r="C3853" s="61">
        <v>752.0</v>
      </c>
      <c r="D3853" s="57" t="s">
        <v>371</v>
      </c>
      <c r="E3853" s="62" t="s">
        <v>372</v>
      </c>
      <c r="F3853" s="58">
        <v>0.18047325105499312</v>
      </c>
    </row>
    <row r="3854">
      <c r="A3854" s="61">
        <v>1.511830722E9</v>
      </c>
      <c r="B3854" s="61">
        <v>0.0</v>
      </c>
      <c r="C3854" s="61">
        <v>3590.0</v>
      </c>
      <c r="D3854" s="57" t="s">
        <v>375</v>
      </c>
      <c r="E3854" s="62" t="s">
        <v>372</v>
      </c>
      <c r="F3854" s="58">
        <v>0.18052335302182343</v>
      </c>
    </row>
    <row r="3855">
      <c r="A3855" s="61">
        <v>1.51936978E9</v>
      </c>
      <c r="B3855" s="61">
        <v>0.0</v>
      </c>
      <c r="C3855" s="61">
        <v>1925.0</v>
      </c>
      <c r="D3855" s="57" t="s">
        <v>375</v>
      </c>
      <c r="E3855" s="62" t="s">
        <v>372</v>
      </c>
      <c r="F3855" s="58">
        <v>0.1805781884249208</v>
      </c>
    </row>
    <row r="3856">
      <c r="A3856" s="61">
        <v>1.514271524E9</v>
      </c>
      <c r="B3856" s="61">
        <v>1.0</v>
      </c>
      <c r="C3856" s="61">
        <v>1725.0</v>
      </c>
      <c r="D3856" s="57" t="s">
        <v>371</v>
      </c>
      <c r="E3856" s="62" t="s">
        <v>372</v>
      </c>
      <c r="F3856" s="58">
        <v>0.18063796736496773</v>
      </c>
    </row>
    <row r="3857">
      <c r="A3857" s="61">
        <v>1.519492583E9</v>
      </c>
      <c r="B3857" s="61">
        <v>1.0</v>
      </c>
      <c r="C3857" s="61">
        <v>2277.0</v>
      </c>
      <c r="D3857" s="57" t="s">
        <v>374</v>
      </c>
      <c r="E3857" s="62" t="s">
        <v>372</v>
      </c>
      <c r="F3857" s="58">
        <v>0.1806513500534661</v>
      </c>
    </row>
    <row r="3858">
      <c r="A3858" s="61">
        <v>1.518500004E9</v>
      </c>
      <c r="B3858" s="61">
        <v>1.0</v>
      </c>
      <c r="C3858" s="61">
        <v>873.0</v>
      </c>
      <c r="D3858" s="57" t="s">
        <v>374</v>
      </c>
      <c r="E3858" s="62" t="s">
        <v>372</v>
      </c>
      <c r="F3858" s="58">
        <v>0.18080830226541655</v>
      </c>
    </row>
    <row r="3859">
      <c r="A3859" s="61">
        <v>1.517044212E9</v>
      </c>
      <c r="B3859" s="61">
        <v>0.0</v>
      </c>
      <c r="C3859" s="61">
        <v>2084.0</v>
      </c>
      <c r="D3859" s="57" t="s">
        <v>373</v>
      </c>
      <c r="E3859" s="62" t="s">
        <v>372</v>
      </c>
      <c r="F3859" s="58">
        <v>0.1808314647735887</v>
      </c>
    </row>
    <row r="3860">
      <c r="A3860" s="61">
        <v>1.516523886E9</v>
      </c>
      <c r="B3860" s="61">
        <v>1.0</v>
      </c>
      <c r="C3860" s="61">
        <v>569.0</v>
      </c>
      <c r="D3860" s="57" t="s">
        <v>373</v>
      </c>
      <c r="E3860" s="62" t="s">
        <v>372</v>
      </c>
      <c r="F3860" s="58">
        <v>0.18084994215809036</v>
      </c>
    </row>
    <row r="3861">
      <c r="A3861" s="61">
        <v>1.513043252E9</v>
      </c>
      <c r="B3861" s="61">
        <v>0.0</v>
      </c>
      <c r="C3861" s="61">
        <v>2085.0</v>
      </c>
      <c r="D3861" s="57" t="s">
        <v>375</v>
      </c>
      <c r="E3861" s="62" t="s">
        <v>372</v>
      </c>
      <c r="F3861" s="58">
        <v>0.18085641786202966</v>
      </c>
    </row>
    <row r="3862">
      <c r="A3862" s="61">
        <v>1.515587978E9</v>
      </c>
      <c r="B3862" s="61">
        <v>1.0</v>
      </c>
      <c r="C3862" s="61">
        <v>1604.0</v>
      </c>
      <c r="D3862" s="57" t="s">
        <v>371</v>
      </c>
      <c r="E3862" s="62" t="s">
        <v>372</v>
      </c>
      <c r="F3862" s="58">
        <v>0.18093176125805033</v>
      </c>
    </row>
    <row r="3863">
      <c r="A3863" s="61">
        <v>1.518424617E9</v>
      </c>
      <c r="B3863" s="61">
        <v>1.0</v>
      </c>
      <c r="C3863" s="61">
        <v>1299.0</v>
      </c>
      <c r="D3863" s="57" t="s">
        <v>375</v>
      </c>
      <c r="E3863" s="62" t="s">
        <v>372</v>
      </c>
      <c r="F3863" s="58">
        <v>0.1809877530232331</v>
      </c>
    </row>
    <row r="3864">
      <c r="A3864" s="61">
        <v>1.516666019E9</v>
      </c>
      <c r="B3864" s="61">
        <v>1.0</v>
      </c>
      <c r="C3864" s="61">
        <v>1946.0</v>
      </c>
      <c r="D3864" s="57" t="s">
        <v>375</v>
      </c>
      <c r="E3864" s="62" t="s">
        <v>372</v>
      </c>
      <c r="F3864" s="58">
        <v>0.18101956609770464</v>
      </c>
    </row>
    <row r="3865">
      <c r="A3865" s="61">
        <v>1.512567534E9</v>
      </c>
      <c r="B3865" s="61">
        <v>1.0</v>
      </c>
      <c r="C3865" s="61">
        <v>4604.0</v>
      </c>
      <c r="D3865" s="57" t="s">
        <v>371</v>
      </c>
      <c r="E3865" s="62" t="s">
        <v>372</v>
      </c>
      <c r="F3865" s="58">
        <v>0.1811513162817988</v>
      </c>
    </row>
    <row r="3866">
      <c r="A3866" s="61">
        <v>1.512350033E9</v>
      </c>
      <c r="B3866" s="61">
        <v>1.0</v>
      </c>
      <c r="C3866" s="61">
        <v>640.0</v>
      </c>
      <c r="D3866" s="57" t="s">
        <v>374</v>
      </c>
      <c r="E3866" s="62" t="s">
        <v>372</v>
      </c>
      <c r="F3866" s="58">
        <v>0.181197855481804</v>
      </c>
    </row>
    <row r="3867">
      <c r="A3867" s="61">
        <v>1.511525109E9</v>
      </c>
      <c r="B3867" s="61">
        <v>1.0</v>
      </c>
      <c r="C3867" s="61">
        <v>2700.0</v>
      </c>
      <c r="D3867" s="57" t="s">
        <v>371</v>
      </c>
      <c r="E3867" s="62" t="s">
        <v>372</v>
      </c>
      <c r="F3867" s="58">
        <v>0.18119921880865697</v>
      </c>
    </row>
    <row r="3868">
      <c r="A3868" s="61">
        <v>1.519532896E9</v>
      </c>
      <c r="B3868" s="61">
        <v>1.0</v>
      </c>
      <c r="C3868" s="61">
        <v>530.0</v>
      </c>
      <c r="D3868" s="57" t="s">
        <v>374</v>
      </c>
      <c r="E3868" s="62" t="s">
        <v>372</v>
      </c>
      <c r="F3868" s="58">
        <v>0.181298801928238</v>
      </c>
    </row>
    <row r="3869">
      <c r="A3869" s="61">
        <v>1.516586924E9</v>
      </c>
      <c r="B3869" s="61">
        <v>1.0</v>
      </c>
      <c r="C3869" s="61">
        <v>2662.0</v>
      </c>
      <c r="D3869" s="57" t="s">
        <v>374</v>
      </c>
      <c r="E3869" s="62" t="s">
        <v>372</v>
      </c>
      <c r="F3869" s="58">
        <v>0.18135826678735645</v>
      </c>
    </row>
    <row r="3870">
      <c r="A3870" s="61">
        <v>1.512358254E9</v>
      </c>
      <c r="B3870" s="61">
        <v>1.0</v>
      </c>
      <c r="C3870" s="61">
        <v>2238.0</v>
      </c>
      <c r="D3870" s="57" t="s">
        <v>374</v>
      </c>
      <c r="E3870" s="62" t="s">
        <v>372</v>
      </c>
      <c r="F3870" s="58">
        <v>0.1814714700536525</v>
      </c>
    </row>
    <row r="3871">
      <c r="A3871" s="61">
        <v>1.517733096E9</v>
      </c>
      <c r="B3871" s="61">
        <v>1.0</v>
      </c>
      <c r="C3871" s="61">
        <v>1245.0</v>
      </c>
      <c r="D3871" s="57" t="s">
        <v>374</v>
      </c>
      <c r="E3871" s="62" t="s">
        <v>372</v>
      </c>
      <c r="F3871" s="58">
        <v>0.1815109114990101</v>
      </c>
    </row>
    <row r="3872">
      <c r="A3872" s="61">
        <v>1.511353905E9</v>
      </c>
      <c r="B3872" s="61">
        <v>1.0</v>
      </c>
      <c r="C3872" s="61">
        <v>1439.0</v>
      </c>
      <c r="D3872" s="57" t="s">
        <v>374</v>
      </c>
      <c r="E3872" s="62" t="s">
        <v>372</v>
      </c>
      <c r="F3872" s="58">
        <v>0.18151737230178822</v>
      </c>
    </row>
    <row r="3873">
      <c r="A3873" s="61">
        <v>1.51556853E9</v>
      </c>
      <c r="B3873" s="61">
        <v>0.0</v>
      </c>
      <c r="C3873" s="61">
        <v>1904.0</v>
      </c>
      <c r="D3873" s="57" t="s">
        <v>374</v>
      </c>
      <c r="E3873" s="62" t="s">
        <v>372</v>
      </c>
      <c r="F3873" s="58">
        <v>0.18157700156302448</v>
      </c>
    </row>
    <row r="3874">
      <c r="A3874" s="61">
        <v>1.512702649E9</v>
      </c>
      <c r="B3874" s="61">
        <v>1.0</v>
      </c>
      <c r="C3874" s="61">
        <v>1557.0</v>
      </c>
      <c r="D3874" s="57" t="s">
        <v>374</v>
      </c>
      <c r="E3874" s="62" t="s">
        <v>372</v>
      </c>
      <c r="F3874" s="58">
        <v>0.18159085265282082</v>
      </c>
    </row>
    <row r="3875">
      <c r="A3875" s="61">
        <v>1.51163074E9</v>
      </c>
      <c r="B3875" s="61">
        <v>0.0</v>
      </c>
      <c r="C3875" s="61">
        <v>1739.0</v>
      </c>
      <c r="D3875" s="57" t="s">
        <v>371</v>
      </c>
      <c r="E3875" s="62" t="s">
        <v>372</v>
      </c>
      <c r="F3875" s="58">
        <v>0.18160177119973275</v>
      </c>
    </row>
    <row r="3876">
      <c r="A3876" s="61">
        <v>1.513761836E9</v>
      </c>
      <c r="B3876" s="61">
        <v>1.0</v>
      </c>
      <c r="C3876" s="61">
        <v>534.0</v>
      </c>
      <c r="D3876" s="57" t="s">
        <v>371</v>
      </c>
      <c r="E3876" s="62" t="s">
        <v>372</v>
      </c>
      <c r="F3876" s="58">
        <v>0.18161834729952675</v>
      </c>
    </row>
    <row r="3877">
      <c r="A3877" s="61">
        <v>1.515408126E9</v>
      </c>
      <c r="B3877" s="61">
        <v>1.0</v>
      </c>
      <c r="C3877" s="61">
        <v>2324.0</v>
      </c>
      <c r="D3877" s="57" t="s">
        <v>375</v>
      </c>
      <c r="E3877" s="62" t="s">
        <v>372</v>
      </c>
      <c r="F3877" s="58">
        <v>0.18162920848304265</v>
      </c>
    </row>
    <row r="3878">
      <c r="A3878" s="61">
        <v>1.514306443E9</v>
      </c>
      <c r="B3878" s="61">
        <v>1.0</v>
      </c>
      <c r="C3878" s="61">
        <v>3403.0</v>
      </c>
      <c r="D3878" s="57" t="s">
        <v>374</v>
      </c>
      <c r="E3878" s="62" t="s">
        <v>372</v>
      </c>
      <c r="F3878" s="58">
        <v>0.18163452098525656</v>
      </c>
    </row>
    <row r="3879">
      <c r="A3879" s="61">
        <v>1.513442135E9</v>
      </c>
      <c r="B3879" s="61">
        <v>1.0</v>
      </c>
      <c r="C3879" s="61">
        <v>1205.0</v>
      </c>
      <c r="D3879" s="57" t="s">
        <v>375</v>
      </c>
      <c r="E3879" s="62" t="s">
        <v>372</v>
      </c>
      <c r="F3879" s="58">
        <v>0.18164906329205288</v>
      </c>
    </row>
    <row r="3880">
      <c r="A3880" s="61">
        <v>1.511569528E9</v>
      </c>
      <c r="B3880" s="61">
        <v>1.0</v>
      </c>
      <c r="C3880" s="61">
        <v>681.0</v>
      </c>
      <c r="D3880" s="57" t="s">
        <v>374</v>
      </c>
      <c r="E3880" s="62" t="s">
        <v>372</v>
      </c>
      <c r="F3880" s="58">
        <v>0.1817148392494532</v>
      </c>
    </row>
    <row r="3881">
      <c r="A3881" s="61">
        <v>1.518495679E9</v>
      </c>
      <c r="B3881" s="61">
        <v>1.0</v>
      </c>
      <c r="C3881" s="61">
        <v>415.0</v>
      </c>
      <c r="D3881" s="57" t="s">
        <v>373</v>
      </c>
      <c r="E3881" s="62" t="s">
        <v>372</v>
      </c>
      <c r="F3881" s="58">
        <v>0.18174790375837124</v>
      </c>
    </row>
    <row r="3882">
      <c r="A3882" s="61">
        <v>1.519781317E9</v>
      </c>
      <c r="B3882" s="61">
        <v>1.0</v>
      </c>
      <c r="C3882" s="61">
        <v>988.0</v>
      </c>
      <c r="D3882" s="57" t="s">
        <v>371</v>
      </c>
      <c r="E3882" s="62" t="s">
        <v>372</v>
      </c>
      <c r="F3882" s="58">
        <v>0.18177479794851947</v>
      </c>
    </row>
    <row r="3883">
      <c r="A3883" s="61">
        <v>1.51516232E9</v>
      </c>
      <c r="B3883" s="61">
        <v>0.0</v>
      </c>
      <c r="C3883" s="61">
        <v>2446.0</v>
      </c>
      <c r="D3883" s="57" t="s">
        <v>375</v>
      </c>
      <c r="E3883" s="62" t="s">
        <v>372</v>
      </c>
      <c r="F3883" s="58">
        <v>0.18186018814957672</v>
      </c>
    </row>
    <row r="3884">
      <c r="A3884" s="61">
        <v>1.519868195E9</v>
      </c>
      <c r="B3884" s="61">
        <v>1.0</v>
      </c>
      <c r="C3884" s="61">
        <v>1098.0</v>
      </c>
      <c r="D3884" s="57" t="s">
        <v>374</v>
      </c>
      <c r="E3884" s="62" t="s">
        <v>372</v>
      </c>
      <c r="F3884" s="58">
        <v>0.1819408461280202</v>
      </c>
    </row>
    <row r="3885">
      <c r="A3885" s="61">
        <v>1.515232871E9</v>
      </c>
      <c r="B3885" s="61">
        <v>0.0</v>
      </c>
      <c r="C3885" s="61">
        <v>681.0</v>
      </c>
      <c r="D3885" s="57" t="s">
        <v>375</v>
      </c>
      <c r="E3885" s="62" t="s">
        <v>372</v>
      </c>
      <c r="F3885" s="58">
        <v>0.18196350879195677</v>
      </c>
    </row>
    <row r="3886">
      <c r="A3886" s="61">
        <v>1.519515326E9</v>
      </c>
      <c r="B3886" s="61">
        <v>1.0</v>
      </c>
      <c r="C3886" s="61">
        <v>528.0</v>
      </c>
      <c r="D3886" s="57" t="s">
        <v>371</v>
      </c>
      <c r="E3886" s="62" t="s">
        <v>372</v>
      </c>
      <c r="F3886" s="58">
        <v>0.18197202433083104</v>
      </c>
    </row>
    <row r="3887">
      <c r="A3887" s="61">
        <v>1.514913172E9</v>
      </c>
      <c r="B3887" s="61">
        <v>0.0</v>
      </c>
      <c r="C3887" s="61">
        <v>1466.0</v>
      </c>
      <c r="D3887" s="57" t="s">
        <v>374</v>
      </c>
      <c r="E3887" s="62" t="s">
        <v>372</v>
      </c>
      <c r="F3887" s="58">
        <v>0.1821568390503847</v>
      </c>
    </row>
    <row r="3888">
      <c r="A3888" s="61">
        <v>1.518929593E9</v>
      </c>
      <c r="B3888" s="61">
        <v>1.0</v>
      </c>
      <c r="C3888" s="61">
        <v>1876.0</v>
      </c>
      <c r="D3888" s="57" t="s">
        <v>374</v>
      </c>
      <c r="E3888" s="62" t="s">
        <v>372</v>
      </c>
      <c r="F3888" s="58">
        <v>0.18220801092525896</v>
      </c>
    </row>
    <row r="3889">
      <c r="A3889" s="61">
        <v>1.51836617E9</v>
      </c>
      <c r="B3889" s="61">
        <v>0.0</v>
      </c>
      <c r="C3889" s="61">
        <v>236.0</v>
      </c>
      <c r="D3889" s="57" t="s">
        <v>373</v>
      </c>
      <c r="E3889" s="62" t="s">
        <v>372</v>
      </c>
      <c r="F3889" s="58">
        <v>0.18230290982442232</v>
      </c>
    </row>
    <row r="3890">
      <c r="A3890" s="61">
        <v>1.51392175E9</v>
      </c>
      <c r="B3890" s="61">
        <v>0.0</v>
      </c>
      <c r="C3890" s="61">
        <v>972.0</v>
      </c>
      <c r="D3890" s="57" t="s">
        <v>371</v>
      </c>
      <c r="E3890" s="62" t="s">
        <v>372</v>
      </c>
      <c r="F3890" s="58">
        <v>0.1823258867097769</v>
      </c>
    </row>
    <row r="3891">
      <c r="A3891" s="61">
        <v>1.511758009E9</v>
      </c>
      <c r="B3891" s="61">
        <v>1.0</v>
      </c>
      <c r="C3891" s="61">
        <v>1632.0</v>
      </c>
      <c r="D3891" s="57" t="s">
        <v>373</v>
      </c>
      <c r="E3891" s="62" t="s">
        <v>372</v>
      </c>
      <c r="F3891" s="58">
        <v>0.1823735791503417</v>
      </c>
    </row>
    <row r="3892">
      <c r="A3892" s="61">
        <v>1.515316594E9</v>
      </c>
      <c r="B3892" s="61">
        <v>1.0</v>
      </c>
      <c r="C3892" s="61">
        <v>234.0</v>
      </c>
      <c r="D3892" s="57" t="s">
        <v>371</v>
      </c>
      <c r="E3892" s="62" t="s">
        <v>372</v>
      </c>
      <c r="F3892" s="58">
        <v>0.18255728757582557</v>
      </c>
    </row>
    <row r="3893">
      <c r="A3893" s="61">
        <v>1.513692481E9</v>
      </c>
      <c r="B3893" s="61">
        <v>0.0</v>
      </c>
      <c r="C3893" s="61">
        <v>192.0</v>
      </c>
      <c r="D3893" s="57" t="s">
        <v>373</v>
      </c>
      <c r="E3893" s="62" t="s">
        <v>372</v>
      </c>
      <c r="F3893" s="58">
        <v>0.182582420649801</v>
      </c>
    </row>
    <row r="3894">
      <c r="A3894" s="61">
        <v>1.514449928E9</v>
      </c>
      <c r="B3894" s="61">
        <v>1.0</v>
      </c>
      <c r="C3894" s="61">
        <v>3219.0</v>
      </c>
      <c r="D3894" s="57" t="s">
        <v>374</v>
      </c>
      <c r="E3894" s="62" t="s">
        <v>372</v>
      </c>
      <c r="F3894" s="58">
        <v>0.18267929043860487</v>
      </c>
    </row>
    <row r="3895">
      <c r="A3895" s="61">
        <v>1.517139568E9</v>
      </c>
      <c r="B3895" s="61">
        <v>1.0</v>
      </c>
      <c r="C3895" s="61">
        <v>2942.0</v>
      </c>
      <c r="D3895" s="57" t="s">
        <v>371</v>
      </c>
      <c r="E3895" s="62" t="s">
        <v>372</v>
      </c>
      <c r="F3895" s="58">
        <v>0.1827352113163485</v>
      </c>
    </row>
    <row r="3896">
      <c r="A3896" s="61">
        <v>1.513284059E9</v>
      </c>
      <c r="B3896" s="61">
        <v>1.0</v>
      </c>
      <c r="C3896" s="61">
        <v>939.0</v>
      </c>
      <c r="D3896" s="57" t="s">
        <v>375</v>
      </c>
      <c r="E3896" s="62" t="s">
        <v>372</v>
      </c>
      <c r="F3896" s="58">
        <v>0.18279115958040448</v>
      </c>
    </row>
    <row r="3897">
      <c r="A3897" s="61">
        <v>1.517567999E9</v>
      </c>
      <c r="B3897" s="61">
        <v>1.0</v>
      </c>
      <c r="C3897" s="61">
        <v>3401.0</v>
      </c>
      <c r="D3897" s="57" t="s">
        <v>375</v>
      </c>
      <c r="E3897" s="62" t="s">
        <v>372</v>
      </c>
      <c r="F3897" s="58">
        <v>0.1829360976811053</v>
      </c>
    </row>
    <row r="3898">
      <c r="A3898" s="61">
        <v>1.514765199E9</v>
      </c>
      <c r="B3898" s="61">
        <v>1.0</v>
      </c>
      <c r="C3898" s="61">
        <v>94.0</v>
      </c>
      <c r="D3898" s="57" t="s">
        <v>374</v>
      </c>
      <c r="E3898" s="62" t="s">
        <v>372</v>
      </c>
      <c r="F3898" s="58">
        <v>0.183005894476033</v>
      </c>
    </row>
    <row r="3899">
      <c r="A3899" s="61">
        <v>1.517385173E9</v>
      </c>
      <c r="B3899" s="61">
        <v>1.0</v>
      </c>
      <c r="C3899" s="61">
        <v>1238.0</v>
      </c>
      <c r="D3899" s="57" t="s">
        <v>371</v>
      </c>
      <c r="E3899" s="62" t="s">
        <v>372</v>
      </c>
      <c r="F3899" s="58">
        <v>0.1830180849095251</v>
      </c>
    </row>
    <row r="3900">
      <c r="A3900" s="61">
        <v>1.511510701E9</v>
      </c>
      <c r="B3900" s="61">
        <v>0.0</v>
      </c>
      <c r="C3900" s="61">
        <v>826.0</v>
      </c>
      <c r="D3900" s="57" t="s">
        <v>374</v>
      </c>
      <c r="E3900" s="62" t="s">
        <v>372</v>
      </c>
      <c r="F3900" s="58">
        <v>0.1830674286794658</v>
      </c>
    </row>
    <row r="3901">
      <c r="A3901" s="61">
        <v>1.512918101E9</v>
      </c>
      <c r="B3901" s="61">
        <v>0.0</v>
      </c>
      <c r="C3901" s="61">
        <v>95.0</v>
      </c>
      <c r="D3901" s="57" t="s">
        <v>375</v>
      </c>
      <c r="E3901" s="62" t="s">
        <v>372</v>
      </c>
      <c r="F3901" s="58">
        <v>0.18316079291576481</v>
      </c>
    </row>
    <row r="3902">
      <c r="A3902" s="61">
        <v>1.517154731E9</v>
      </c>
      <c r="B3902" s="61">
        <v>0.0</v>
      </c>
      <c r="C3902" s="61">
        <v>3707.0</v>
      </c>
      <c r="D3902" s="57" t="s">
        <v>374</v>
      </c>
      <c r="E3902" s="62" t="s">
        <v>372</v>
      </c>
      <c r="F3902" s="58">
        <v>0.18323301752043208</v>
      </c>
    </row>
    <row r="3903">
      <c r="A3903" s="61">
        <v>1.51846612E9</v>
      </c>
      <c r="B3903" s="61">
        <v>0.0</v>
      </c>
      <c r="C3903" s="61">
        <v>1253.0</v>
      </c>
      <c r="D3903" s="57" t="s">
        <v>374</v>
      </c>
      <c r="E3903" s="62" t="s">
        <v>372</v>
      </c>
      <c r="F3903" s="58">
        <v>0.18335070135305487</v>
      </c>
    </row>
    <row r="3904">
      <c r="A3904" s="61">
        <v>1.513582856E9</v>
      </c>
      <c r="B3904" s="61">
        <v>1.0</v>
      </c>
      <c r="C3904" s="61">
        <v>1522.0</v>
      </c>
      <c r="D3904" s="57" t="s">
        <v>371</v>
      </c>
      <c r="E3904" s="62" t="s">
        <v>372</v>
      </c>
      <c r="F3904" s="58">
        <v>0.18335418095082934</v>
      </c>
    </row>
    <row r="3905">
      <c r="A3905" s="61">
        <v>1.515688352E9</v>
      </c>
      <c r="B3905" s="61">
        <v>0.0</v>
      </c>
      <c r="C3905" s="61">
        <v>1504.0</v>
      </c>
      <c r="D3905" s="57" t="s">
        <v>374</v>
      </c>
      <c r="E3905" s="62" t="s">
        <v>372</v>
      </c>
      <c r="F3905" s="58">
        <v>0.1834194660119537</v>
      </c>
    </row>
    <row r="3906">
      <c r="A3906" s="61">
        <v>1.511509661E9</v>
      </c>
      <c r="B3906" s="61">
        <v>0.0</v>
      </c>
      <c r="C3906" s="61">
        <v>2444.0</v>
      </c>
      <c r="D3906" s="57" t="s">
        <v>375</v>
      </c>
      <c r="E3906" s="62" t="s">
        <v>372</v>
      </c>
      <c r="F3906" s="58">
        <v>0.18344120412034903</v>
      </c>
    </row>
    <row r="3907">
      <c r="A3907" s="61">
        <v>1.516342885E9</v>
      </c>
      <c r="B3907" s="61">
        <v>1.0</v>
      </c>
      <c r="C3907" s="61">
        <v>1271.0</v>
      </c>
      <c r="D3907" s="57" t="s">
        <v>371</v>
      </c>
      <c r="E3907" s="62" t="s">
        <v>372</v>
      </c>
      <c r="F3907" s="58">
        <v>0.18347570227853272</v>
      </c>
    </row>
    <row r="3908">
      <c r="A3908" s="61">
        <v>1.515431362E9</v>
      </c>
      <c r="B3908" s="61">
        <v>0.0</v>
      </c>
      <c r="C3908" s="61">
        <v>2613.0</v>
      </c>
      <c r="D3908" s="57" t="s">
        <v>371</v>
      </c>
      <c r="E3908" s="62" t="s">
        <v>372</v>
      </c>
      <c r="F3908" s="58">
        <v>0.18347733261614907</v>
      </c>
    </row>
    <row r="3909">
      <c r="A3909" s="61">
        <v>1.511690749E9</v>
      </c>
      <c r="B3909" s="61">
        <v>1.0</v>
      </c>
      <c r="C3909" s="61">
        <v>3156.0</v>
      </c>
      <c r="D3909" s="57" t="s">
        <v>371</v>
      </c>
      <c r="E3909" s="62" t="s">
        <v>372</v>
      </c>
      <c r="F3909" s="58">
        <v>0.18349688895706906</v>
      </c>
    </row>
    <row r="3910">
      <c r="A3910" s="61">
        <v>1.51167036E9</v>
      </c>
      <c r="B3910" s="61">
        <v>0.0</v>
      </c>
      <c r="C3910" s="61">
        <v>597.0</v>
      </c>
      <c r="D3910" s="57" t="s">
        <v>371</v>
      </c>
      <c r="E3910" s="62" t="s">
        <v>372</v>
      </c>
      <c r="F3910" s="58">
        <v>0.18354906905580126</v>
      </c>
    </row>
    <row r="3911">
      <c r="A3911" s="61">
        <v>1.511565161E9</v>
      </c>
      <c r="B3911" s="61">
        <v>0.0</v>
      </c>
      <c r="C3911" s="61">
        <v>2464.0</v>
      </c>
      <c r="D3911" s="57" t="s">
        <v>371</v>
      </c>
      <c r="E3911" s="62" t="s">
        <v>372</v>
      </c>
      <c r="F3911" s="58">
        <v>0.18356972820777828</v>
      </c>
    </row>
    <row r="3912">
      <c r="A3912" s="61">
        <v>1.519514622E9</v>
      </c>
      <c r="B3912" s="61">
        <v>0.0</v>
      </c>
      <c r="C3912" s="61">
        <v>4418.0</v>
      </c>
      <c r="D3912" s="57" t="s">
        <v>371</v>
      </c>
      <c r="E3912" s="62" t="s">
        <v>372</v>
      </c>
      <c r="F3912" s="58">
        <v>0.18365691840139065</v>
      </c>
    </row>
    <row r="3913">
      <c r="A3913" s="61">
        <v>1.515191843E9</v>
      </c>
      <c r="B3913" s="61">
        <v>1.0</v>
      </c>
      <c r="C3913" s="61">
        <v>20.0</v>
      </c>
      <c r="D3913" s="57" t="s">
        <v>373</v>
      </c>
      <c r="E3913" s="62" t="s">
        <v>372</v>
      </c>
      <c r="F3913" s="58">
        <v>0.18371604998705093</v>
      </c>
    </row>
    <row r="3914">
      <c r="A3914" s="61">
        <v>1.518183281E9</v>
      </c>
      <c r="B3914" s="61">
        <v>0.0</v>
      </c>
      <c r="C3914" s="61">
        <v>635.0</v>
      </c>
      <c r="D3914" s="57" t="s">
        <v>371</v>
      </c>
      <c r="E3914" s="62" t="s">
        <v>372</v>
      </c>
      <c r="F3914" s="58">
        <v>0.1837991455897494</v>
      </c>
    </row>
    <row r="3915">
      <c r="A3915" s="61">
        <v>1.516291574E9</v>
      </c>
      <c r="B3915" s="61">
        <v>1.0</v>
      </c>
      <c r="C3915" s="61">
        <v>1420.0</v>
      </c>
      <c r="D3915" s="57" t="s">
        <v>375</v>
      </c>
      <c r="E3915" s="62" t="s">
        <v>372</v>
      </c>
      <c r="F3915" s="58">
        <v>0.18382497892909933</v>
      </c>
    </row>
    <row r="3916">
      <c r="A3916" s="61">
        <v>1.518365096E9</v>
      </c>
      <c r="B3916" s="61">
        <v>1.0</v>
      </c>
      <c r="C3916" s="61">
        <v>1404.0</v>
      </c>
      <c r="D3916" s="57" t="s">
        <v>371</v>
      </c>
      <c r="E3916" s="62" t="s">
        <v>372</v>
      </c>
      <c r="F3916" s="58">
        <v>0.18383660018859915</v>
      </c>
    </row>
    <row r="3917">
      <c r="A3917" s="61">
        <v>1.513145694E9</v>
      </c>
      <c r="B3917" s="61">
        <v>1.0</v>
      </c>
      <c r="C3917" s="61">
        <v>1510.0</v>
      </c>
      <c r="D3917" s="57" t="s">
        <v>373</v>
      </c>
      <c r="E3917" s="62" t="s">
        <v>372</v>
      </c>
      <c r="F3917" s="58">
        <v>0.18384344285260812</v>
      </c>
    </row>
    <row r="3918">
      <c r="A3918" s="61">
        <v>1.51301052E9</v>
      </c>
      <c r="B3918" s="61">
        <v>0.0</v>
      </c>
      <c r="C3918" s="61">
        <v>3706.0</v>
      </c>
      <c r="D3918" s="57" t="s">
        <v>374</v>
      </c>
      <c r="E3918" s="62" t="s">
        <v>372</v>
      </c>
      <c r="F3918" s="58">
        <v>0.18387205680106145</v>
      </c>
    </row>
    <row r="3919">
      <c r="A3919" s="61">
        <v>1.517377361E9</v>
      </c>
      <c r="B3919" s="61">
        <v>0.0</v>
      </c>
      <c r="C3919" s="61">
        <v>2709.0</v>
      </c>
      <c r="D3919" s="57" t="s">
        <v>371</v>
      </c>
      <c r="E3919" s="62" t="s">
        <v>372</v>
      </c>
      <c r="F3919" s="58">
        <v>0.18394186764498377</v>
      </c>
    </row>
    <row r="3920">
      <c r="A3920" s="61">
        <v>1.518484093E9</v>
      </c>
      <c r="B3920" s="61">
        <v>1.0</v>
      </c>
      <c r="C3920" s="61">
        <v>2409.0</v>
      </c>
      <c r="D3920" s="57" t="s">
        <v>375</v>
      </c>
      <c r="E3920" s="62" t="s">
        <v>372</v>
      </c>
      <c r="F3920" s="58">
        <v>0.18394879916708018</v>
      </c>
    </row>
    <row r="3921">
      <c r="A3921" s="61">
        <v>1.511338132E9</v>
      </c>
      <c r="B3921" s="61">
        <v>0.0</v>
      </c>
      <c r="C3921" s="61">
        <v>3800.0</v>
      </c>
      <c r="D3921" s="57" t="s">
        <v>375</v>
      </c>
      <c r="E3921" s="62" t="s">
        <v>372</v>
      </c>
      <c r="F3921" s="58">
        <v>0.1839647195295545</v>
      </c>
    </row>
    <row r="3922">
      <c r="A3922" s="61">
        <v>1.518442891E9</v>
      </c>
      <c r="B3922" s="61">
        <v>0.0</v>
      </c>
      <c r="C3922" s="61">
        <v>1015.0</v>
      </c>
      <c r="D3922" s="57" t="s">
        <v>374</v>
      </c>
      <c r="E3922" s="62" t="s">
        <v>372</v>
      </c>
      <c r="F3922" s="58">
        <v>0.18403677311103606</v>
      </c>
    </row>
    <row r="3923">
      <c r="A3923" s="61">
        <v>1.519452935E9</v>
      </c>
      <c r="B3923" s="61">
        <v>1.0</v>
      </c>
      <c r="C3923" s="61">
        <v>3336.0</v>
      </c>
      <c r="D3923" s="57" t="s">
        <v>373</v>
      </c>
      <c r="E3923" s="62" t="s">
        <v>372</v>
      </c>
      <c r="F3923" s="58">
        <v>0.1840435357929957</v>
      </c>
    </row>
    <row r="3924">
      <c r="A3924" s="61">
        <v>1.514988986E9</v>
      </c>
      <c r="B3924" s="61">
        <v>1.0</v>
      </c>
      <c r="C3924" s="61">
        <v>225.0</v>
      </c>
      <c r="D3924" s="57" t="s">
        <v>371</v>
      </c>
      <c r="E3924" s="62" t="s">
        <v>372</v>
      </c>
      <c r="F3924" s="58">
        <v>0.18405759770644792</v>
      </c>
    </row>
    <row r="3925">
      <c r="A3925" s="61">
        <v>1.512619802E9</v>
      </c>
      <c r="B3925" s="61">
        <v>0.0</v>
      </c>
      <c r="C3925" s="61">
        <v>642.0</v>
      </c>
      <c r="D3925" s="57" t="s">
        <v>371</v>
      </c>
      <c r="E3925" s="62" t="s">
        <v>372</v>
      </c>
      <c r="F3925" s="58">
        <v>0.18411080520475331</v>
      </c>
    </row>
    <row r="3926">
      <c r="A3926" s="61">
        <v>1.511600493E9</v>
      </c>
      <c r="B3926" s="61">
        <v>1.0</v>
      </c>
      <c r="C3926" s="61">
        <v>4263.0</v>
      </c>
      <c r="D3926" s="57" t="s">
        <v>373</v>
      </c>
      <c r="E3926" s="62" t="s">
        <v>372</v>
      </c>
      <c r="F3926" s="58">
        <v>0.18411784682647236</v>
      </c>
    </row>
    <row r="3927">
      <c r="A3927" s="61">
        <v>1.514666686E9</v>
      </c>
      <c r="B3927" s="61">
        <v>1.0</v>
      </c>
      <c r="C3927" s="61">
        <v>5028.0</v>
      </c>
      <c r="D3927" s="57" t="s">
        <v>375</v>
      </c>
      <c r="E3927" s="62" t="s">
        <v>372</v>
      </c>
      <c r="F3927" s="58">
        <v>0.18414874353059907</v>
      </c>
    </row>
    <row r="3928">
      <c r="A3928" s="61">
        <v>1.513284505E9</v>
      </c>
      <c r="B3928" s="61">
        <v>1.0</v>
      </c>
      <c r="C3928" s="61">
        <v>2370.0</v>
      </c>
      <c r="D3928" s="57" t="s">
        <v>371</v>
      </c>
      <c r="E3928" s="62" t="s">
        <v>372</v>
      </c>
      <c r="F3928" s="58">
        <v>0.1841726813287422</v>
      </c>
    </row>
    <row r="3929">
      <c r="A3929" s="61">
        <v>1.515809138E9</v>
      </c>
      <c r="B3929" s="61">
        <v>1.0</v>
      </c>
      <c r="C3929" s="61">
        <v>121.0</v>
      </c>
      <c r="D3929" s="57" t="s">
        <v>371</v>
      </c>
      <c r="E3929" s="62" t="s">
        <v>372</v>
      </c>
      <c r="F3929" s="58">
        <v>0.1842523781446216</v>
      </c>
    </row>
    <row r="3930">
      <c r="A3930" s="61">
        <v>1.517636548E9</v>
      </c>
      <c r="B3930" s="61">
        <v>1.0</v>
      </c>
      <c r="C3930" s="61">
        <v>2405.0</v>
      </c>
      <c r="D3930" s="57" t="s">
        <v>374</v>
      </c>
      <c r="E3930" s="62" t="s">
        <v>372</v>
      </c>
      <c r="F3930" s="58">
        <v>0.18425956428106605</v>
      </c>
    </row>
    <row r="3931">
      <c r="A3931" s="61">
        <v>1.514166913E9</v>
      </c>
      <c r="B3931" s="61">
        <v>1.0</v>
      </c>
      <c r="C3931" s="61">
        <v>2227.0</v>
      </c>
      <c r="D3931" s="57" t="s">
        <v>371</v>
      </c>
      <c r="E3931" s="62" t="s">
        <v>372</v>
      </c>
      <c r="F3931" s="58">
        <v>0.18425973344841784</v>
      </c>
    </row>
    <row r="3932">
      <c r="A3932" s="61">
        <v>1.511248594E9</v>
      </c>
      <c r="B3932" s="61">
        <v>1.0</v>
      </c>
      <c r="C3932" s="61">
        <v>145.0</v>
      </c>
      <c r="D3932" s="57" t="s">
        <v>373</v>
      </c>
      <c r="E3932" s="62" t="s">
        <v>372</v>
      </c>
      <c r="F3932" s="58">
        <v>0.18431963180305155</v>
      </c>
    </row>
    <row r="3933">
      <c r="A3933" s="61">
        <v>1.519301673E9</v>
      </c>
      <c r="B3933" s="61">
        <v>1.0</v>
      </c>
      <c r="C3933" s="61">
        <v>1708.0</v>
      </c>
      <c r="D3933" s="57" t="s">
        <v>371</v>
      </c>
      <c r="E3933" s="62" t="s">
        <v>372</v>
      </c>
      <c r="F3933" s="58">
        <v>0.18436899047415334</v>
      </c>
    </row>
    <row r="3934">
      <c r="A3934" s="61">
        <v>1.515618045E9</v>
      </c>
      <c r="B3934" s="61">
        <v>1.0</v>
      </c>
      <c r="C3934" s="61">
        <v>1080.0</v>
      </c>
      <c r="D3934" s="57" t="s">
        <v>374</v>
      </c>
      <c r="E3934" s="62" t="s">
        <v>372</v>
      </c>
      <c r="F3934" s="58">
        <v>0.18453457931511974</v>
      </c>
    </row>
    <row r="3935">
      <c r="A3935" s="61">
        <v>1.514868035E9</v>
      </c>
      <c r="B3935" s="61">
        <v>1.0</v>
      </c>
      <c r="C3935" s="61">
        <v>1725.0</v>
      </c>
      <c r="D3935" s="57" t="s">
        <v>371</v>
      </c>
      <c r="E3935" s="62" t="s">
        <v>372</v>
      </c>
      <c r="F3935" s="58">
        <v>0.18458326363821287</v>
      </c>
    </row>
    <row r="3936">
      <c r="A3936" s="61">
        <v>1.512013252E9</v>
      </c>
      <c r="B3936" s="61">
        <v>0.0</v>
      </c>
      <c r="C3936" s="61">
        <v>3092.0</v>
      </c>
      <c r="D3936" s="57" t="s">
        <v>374</v>
      </c>
      <c r="E3936" s="62" t="s">
        <v>372</v>
      </c>
      <c r="F3936" s="58">
        <v>0.18463553941169708</v>
      </c>
    </row>
    <row r="3937">
      <c r="A3937" s="61">
        <v>1.511513231E9</v>
      </c>
      <c r="B3937" s="61">
        <v>0.0</v>
      </c>
      <c r="C3937" s="61">
        <v>2022.0</v>
      </c>
      <c r="D3937" s="57" t="s">
        <v>374</v>
      </c>
      <c r="E3937" s="62" t="s">
        <v>372</v>
      </c>
      <c r="F3937" s="58">
        <v>0.18466628191268342</v>
      </c>
    </row>
    <row r="3938">
      <c r="A3938" s="61">
        <v>1.514828817E9</v>
      </c>
      <c r="B3938" s="61">
        <v>1.0</v>
      </c>
      <c r="C3938" s="61">
        <v>2874.0</v>
      </c>
      <c r="D3938" s="57" t="s">
        <v>374</v>
      </c>
      <c r="E3938" s="62" t="s">
        <v>372</v>
      </c>
      <c r="F3938" s="58">
        <v>0.1846805011762026</v>
      </c>
    </row>
    <row r="3939">
      <c r="A3939" s="61">
        <v>1.515173913E9</v>
      </c>
      <c r="B3939" s="61">
        <v>1.0</v>
      </c>
      <c r="C3939" s="61">
        <v>1200.0</v>
      </c>
      <c r="D3939" s="57" t="s">
        <v>374</v>
      </c>
      <c r="E3939" s="62" t="s">
        <v>372</v>
      </c>
      <c r="F3939" s="58">
        <v>0.1847410589776839</v>
      </c>
    </row>
    <row r="3940">
      <c r="A3940" s="61">
        <v>1.51996697E9</v>
      </c>
      <c r="B3940" s="61">
        <v>0.0</v>
      </c>
      <c r="C3940" s="61">
        <v>4755.0</v>
      </c>
      <c r="D3940" s="57" t="s">
        <v>375</v>
      </c>
      <c r="E3940" s="62" t="s">
        <v>372</v>
      </c>
      <c r="F3940" s="58">
        <v>0.18479271464260438</v>
      </c>
    </row>
    <row r="3941">
      <c r="A3941" s="61">
        <v>1.511614923E9</v>
      </c>
      <c r="B3941" s="61">
        <v>1.0</v>
      </c>
      <c r="C3941" s="61">
        <v>1323.0</v>
      </c>
      <c r="D3941" s="57" t="s">
        <v>375</v>
      </c>
      <c r="E3941" s="62" t="s">
        <v>372</v>
      </c>
      <c r="F3941" s="58">
        <v>0.18483058936537988</v>
      </c>
    </row>
    <row r="3942">
      <c r="A3942" s="61">
        <v>1.513989582E9</v>
      </c>
      <c r="B3942" s="61">
        <v>0.0</v>
      </c>
      <c r="C3942" s="61">
        <v>1838.0</v>
      </c>
      <c r="D3942" s="57" t="s">
        <v>373</v>
      </c>
      <c r="E3942" s="62" t="s">
        <v>372</v>
      </c>
      <c r="F3942" s="58">
        <v>0.18486637540128303</v>
      </c>
    </row>
    <row r="3943">
      <c r="A3943" s="61">
        <v>1.512929082E9</v>
      </c>
      <c r="B3943" s="61">
        <v>0.0</v>
      </c>
      <c r="C3943" s="61">
        <v>2289.0</v>
      </c>
      <c r="D3943" s="57" t="s">
        <v>375</v>
      </c>
      <c r="E3943" s="62" t="s">
        <v>372</v>
      </c>
      <c r="F3943" s="58">
        <v>0.18487739516290813</v>
      </c>
    </row>
    <row r="3944">
      <c r="A3944" s="61">
        <v>1.511665309E9</v>
      </c>
      <c r="B3944" s="61">
        <v>1.0</v>
      </c>
      <c r="C3944" s="61">
        <v>4365.0</v>
      </c>
      <c r="D3944" s="57" t="s">
        <v>371</v>
      </c>
      <c r="E3944" s="62" t="s">
        <v>372</v>
      </c>
      <c r="F3944" s="58">
        <v>0.18489289235494488</v>
      </c>
    </row>
    <row r="3945">
      <c r="A3945" s="61">
        <v>1.515640431E9</v>
      </c>
      <c r="B3945" s="61">
        <v>0.0</v>
      </c>
      <c r="C3945" s="61">
        <v>2725.0</v>
      </c>
      <c r="D3945" s="57" t="s">
        <v>374</v>
      </c>
      <c r="E3945" s="62" t="s">
        <v>372</v>
      </c>
      <c r="F3945" s="58">
        <v>0.1850199440428265</v>
      </c>
    </row>
    <row r="3946">
      <c r="A3946" s="61">
        <v>1.516706161E9</v>
      </c>
      <c r="B3946" s="61">
        <v>0.0</v>
      </c>
      <c r="C3946" s="61">
        <v>2670.0</v>
      </c>
      <c r="D3946" s="57" t="s">
        <v>374</v>
      </c>
      <c r="E3946" s="62" t="s">
        <v>372</v>
      </c>
      <c r="F3946" s="58">
        <v>0.1850341679167009</v>
      </c>
    </row>
    <row r="3947">
      <c r="A3947" s="61">
        <v>1.517658463E9</v>
      </c>
      <c r="B3947" s="61">
        <v>1.0</v>
      </c>
      <c r="C3947" s="61">
        <v>3369.0</v>
      </c>
      <c r="D3947" s="57" t="s">
        <v>375</v>
      </c>
      <c r="E3947" s="62" t="s">
        <v>372</v>
      </c>
      <c r="F3947" s="58">
        <v>0.1850758142501634</v>
      </c>
    </row>
    <row r="3948">
      <c r="A3948" s="61">
        <v>1.517411297E9</v>
      </c>
      <c r="B3948" s="61">
        <v>1.0</v>
      </c>
      <c r="C3948" s="61">
        <v>136.0</v>
      </c>
      <c r="D3948" s="57" t="s">
        <v>374</v>
      </c>
      <c r="E3948" s="62" t="s">
        <v>372</v>
      </c>
      <c r="F3948" s="58">
        <v>0.18538158808916838</v>
      </c>
    </row>
    <row r="3949">
      <c r="A3949" s="61">
        <v>1.516457758E9</v>
      </c>
      <c r="B3949" s="61">
        <v>1.0</v>
      </c>
      <c r="C3949" s="61">
        <v>218.0</v>
      </c>
      <c r="D3949" s="57" t="s">
        <v>373</v>
      </c>
      <c r="E3949" s="62" t="s">
        <v>372</v>
      </c>
      <c r="F3949" s="58">
        <v>0.1854048972697142</v>
      </c>
    </row>
    <row r="3950">
      <c r="A3950" s="61">
        <v>1.517434798E9</v>
      </c>
      <c r="B3950" s="61">
        <v>1.0</v>
      </c>
      <c r="C3950" s="61">
        <v>107.0</v>
      </c>
      <c r="D3950" s="57" t="s">
        <v>374</v>
      </c>
      <c r="E3950" s="62" t="s">
        <v>372</v>
      </c>
      <c r="F3950" s="58">
        <v>0.18542696650588342</v>
      </c>
    </row>
    <row r="3951">
      <c r="A3951" s="61">
        <v>1.514545767E9</v>
      </c>
      <c r="B3951" s="61">
        <v>1.0</v>
      </c>
      <c r="C3951" s="61">
        <v>3660.0</v>
      </c>
      <c r="D3951" s="57" t="s">
        <v>374</v>
      </c>
      <c r="E3951" s="62" t="s">
        <v>372</v>
      </c>
      <c r="F3951" s="58">
        <v>0.18546595109419206</v>
      </c>
    </row>
    <row r="3952">
      <c r="A3952" s="61">
        <v>1.516160947E9</v>
      </c>
      <c r="B3952" s="61">
        <v>1.0</v>
      </c>
      <c r="C3952" s="61">
        <v>4404.0</v>
      </c>
      <c r="D3952" s="57" t="s">
        <v>373</v>
      </c>
      <c r="E3952" s="62" t="s">
        <v>372</v>
      </c>
      <c r="F3952" s="58">
        <v>0.1854697522806863</v>
      </c>
    </row>
    <row r="3953">
      <c r="A3953" s="61">
        <v>1.511412574E9</v>
      </c>
      <c r="B3953" s="61">
        <v>1.0</v>
      </c>
      <c r="C3953" s="61">
        <v>2584.0</v>
      </c>
      <c r="D3953" s="57" t="s">
        <v>373</v>
      </c>
      <c r="E3953" s="62" t="s">
        <v>372</v>
      </c>
      <c r="F3953" s="58">
        <v>0.1854785433537468</v>
      </c>
    </row>
    <row r="3954">
      <c r="A3954" s="61">
        <v>1.512431019E9</v>
      </c>
      <c r="B3954" s="61">
        <v>1.0</v>
      </c>
      <c r="C3954" s="61">
        <v>2752.0</v>
      </c>
      <c r="D3954" s="57" t="s">
        <v>374</v>
      </c>
      <c r="E3954" s="62" t="s">
        <v>372</v>
      </c>
      <c r="F3954" s="58">
        <v>0.18561083759488028</v>
      </c>
    </row>
    <row r="3955">
      <c r="A3955" s="61">
        <v>1.516208319E9</v>
      </c>
      <c r="B3955" s="61">
        <v>1.0</v>
      </c>
      <c r="C3955" s="61">
        <v>2140.0</v>
      </c>
      <c r="D3955" s="57" t="s">
        <v>373</v>
      </c>
      <c r="E3955" s="62" t="s">
        <v>372</v>
      </c>
      <c r="F3955" s="58">
        <v>0.1856521668639527</v>
      </c>
    </row>
    <row r="3956">
      <c r="A3956" s="61">
        <v>1.517334674E9</v>
      </c>
      <c r="B3956" s="61">
        <v>1.0</v>
      </c>
      <c r="C3956" s="61">
        <v>1067.0</v>
      </c>
      <c r="D3956" s="57" t="s">
        <v>374</v>
      </c>
      <c r="E3956" s="62" t="s">
        <v>372</v>
      </c>
      <c r="F3956" s="58">
        <v>0.1856604582531498</v>
      </c>
    </row>
    <row r="3957">
      <c r="A3957" s="61">
        <v>1.519470741E9</v>
      </c>
      <c r="B3957" s="61">
        <v>0.0</v>
      </c>
      <c r="C3957" s="61">
        <v>3793.0</v>
      </c>
      <c r="D3957" s="57" t="s">
        <v>375</v>
      </c>
      <c r="E3957" s="62" t="s">
        <v>372</v>
      </c>
      <c r="F3957" s="58">
        <v>0.18569893383375957</v>
      </c>
    </row>
    <row r="3958">
      <c r="A3958" s="61">
        <v>1.517146715E9</v>
      </c>
      <c r="B3958" s="61">
        <v>1.0</v>
      </c>
      <c r="C3958" s="61">
        <v>1494.0</v>
      </c>
      <c r="D3958" s="57" t="s">
        <v>371</v>
      </c>
      <c r="E3958" s="62" t="s">
        <v>372</v>
      </c>
      <c r="F3958" s="58">
        <v>0.18575607099348435</v>
      </c>
    </row>
    <row r="3959">
      <c r="A3959" s="61">
        <v>1.511991118E9</v>
      </c>
      <c r="B3959" s="61">
        <v>1.0</v>
      </c>
      <c r="C3959" s="61">
        <v>950.0</v>
      </c>
      <c r="D3959" s="57" t="s">
        <v>371</v>
      </c>
      <c r="E3959" s="62" t="s">
        <v>372</v>
      </c>
      <c r="F3959" s="58">
        <v>0.18579482376085965</v>
      </c>
    </row>
    <row r="3960">
      <c r="A3960" s="61">
        <v>1.519501291E9</v>
      </c>
      <c r="B3960" s="61">
        <v>0.0</v>
      </c>
      <c r="C3960" s="61">
        <v>173.0</v>
      </c>
      <c r="D3960" s="57" t="s">
        <v>371</v>
      </c>
      <c r="E3960" s="62" t="s">
        <v>372</v>
      </c>
      <c r="F3960" s="58">
        <v>0.18582336513192999</v>
      </c>
    </row>
    <row r="3961">
      <c r="A3961" s="61">
        <v>1.515690215E9</v>
      </c>
      <c r="B3961" s="61">
        <v>1.0</v>
      </c>
      <c r="C3961" s="61">
        <v>1844.0</v>
      </c>
      <c r="D3961" s="57" t="s">
        <v>374</v>
      </c>
      <c r="E3961" s="62" t="s">
        <v>372</v>
      </c>
      <c r="F3961" s="58">
        <v>0.18584914216358994</v>
      </c>
    </row>
    <row r="3962">
      <c r="A3962" s="61">
        <v>1.51319168E9</v>
      </c>
      <c r="B3962" s="61">
        <v>0.0</v>
      </c>
      <c r="C3962" s="61">
        <v>2637.0</v>
      </c>
      <c r="D3962" s="57" t="s">
        <v>375</v>
      </c>
      <c r="E3962" s="62" t="s">
        <v>372</v>
      </c>
      <c r="F3962" s="58">
        <v>0.18588002396655545</v>
      </c>
    </row>
    <row r="3963">
      <c r="A3963" s="61">
        <v>1.51758857E9</v>
      </c>
      <c r="B3963" s="61">
        <v>0.0</v>
      </c>
      <c r="C3963" s="61">
        <v>1877.0</v>
      </c>
      <c r="D3963" s="57" t="s">
        <v>374</v>
      </c>
      <c r="E3963" s="62" t="s">
        <v>372</v>
      </c>
      <c r="F3963" s="58">
        <v>0.18590777618538556</v>
      </c>
    </row>
    <row r="3964">
      <c r="A3964" s="61">
        <v>1.518712903E9</v>
      </c>
      <c r="B3964" s="61">
        <v>1.0</v>
      </c>
      <c r="C3964" s="61">
        <v>3093.0</v>
      </c>
      <c r="D3964" s="57" t="s">
        <v>375</v>
      </c>
      <c r="E3964" s="62" t="s">
        <v>372</v>
      </c>
      <c r="F3964" s="58">
        <v>0.18591033114159328</v>
      </c>
    </row>
    <row r="3965">
      <c r="A3965" s="61">
        <v>1.516208587E9</v>
      </c>
      <c r="B3965" s="61">
        <v>1.0</v>
      </c>
      <c r="C3965" s="61">
        <v>33.0</v>
      </c>
      <c r="D3965" s="57" t="s">
        <v>371</v>
      </c>
      <c r="E3965" s="62" t="s">
        <v>372</v>
      </c>
      <c r="F3965" s="58">
        <v>0.18594745357135212</v>
      </c>
    </row>
    <row r="3966">
      <c r="A3966" s="61">
        <v>1.512624052E9</v>
      </c>
      <c r="B3966" s="61">
        <v>0.0</v>
      </c>
      <c r="C3966" s="61">
        <v>2768.0</v>
      </c>
      <c r="D3966" s="57" t="s">
        <v>374</v>
      </c>
      <c r="E3966" s="62" t="s">
        <v>372</v>
      </c>
      <c r="F3966" s="58">
        <v>0.1859692735066194</v>
      </c>
    </row>
    <row r="3967">
      <c r="A3967" s="61">
        <v>1.511496642E9</v>
      </c>
      <c r="B3967" s="61">
        <v>0.0</v>
      </c>
      <c r="C3967" s="61">
        <v>2192.0</v>
      </c>
      <c r="D3967" s="57" t="s">
        <v>371</v>
      </c>
      <c r="E3967" s="62" t="s">
        <v>372</v>
      </c>
      <c r="F3967" s="58">
        <v>0.18603527702169542</v>
      </c>
    </row>
    <row r="3968">
      <c r="A3968" s="61">
        <v>1.51879397E9</v>
      </c>
      <c r="B3968" s="61">
        <v>0.0</v>
      </c>
      <c r="C3968" s="61">
        <v>1042.0</v>
      </c>
      <c r="D3968" s="57" t="s">
        <v>371</v>
      </c>
      <c r="E3968" s="62" t="s">
        <v>372</v>
      </c>
      <c r="F3968" s="58">
        <v>0.18609500816308588</v>
      </c>
    </row>
    <row r="3969">
      <c r="A3969" s="61">
        <v>1.517225161E9</v>
      </c>
      <c r="B3969" s="61">
        <v>0.0</v>
      </c>
      <c r="C3969" s="61">
        <v>510.0</v>
      </c>
      <c r="D3969" s="57" t="s">
        <v>371</v>
      </c>
      <c r="E3969" s="62" t="s">
        <v>372</v>
      </c>
      <c r="F3969" s="58">
        <v>0.18609612251287388</v>
      </c>
    </row>
    <row r="3970">
      <c r="A3970" s="61">
        <v>1.515035239E9</v>
      </c>
      <c r="B3970" s="61">
        <v>1.0</v>
      </c>
      <c r="C3970" s="61">
        <v>3527.0</v>
      </c>
      <c r="D3970" s="57" t="s">
        <v>371</v>
      </c>
      <c r="E3970" s="62" t="s">
        <v>372</v>
      </c>
      <c r="F3970" s="58">
        <v>0.1861190575640701</v>
      </c>
    </row>
    <row r="3971">
      <c r="A3971" s="61">
        <v>1.519109272E9</v>
      </c>
      <c r="B3971" s="61">
        <v>0.0</v>
      </c>
      <c r="C3971" s="61">
        <v>3532.0</v>
      </c>
      <c r="D3971" s="57" t="s">
        <v>371</v>
      </c>
      <c r="E3971" s="62" t="s">
        <v>372</v>
      </c>
      <c r="F3971" s="58">
        <v>0.1861952654840251</v>
      </c>
    </row>
    <row r="3972">
      <c r="A3972" s="61">
        <v>1.519032391E9</v>
      </c>
      <c r="B3972" s="61">
        <v>0.0</v>
      </c>
      <c r="C3972" s="61">
        <v>3767.0</v>
      </c>
      <c r="D3972" s="57" t="s">
        <v>375</v>
      </c>
      <c r="E3972" s="62" t="s">
        <v>372</v>
      </c>
      <c r="F3972" s="58">
        <v>0.18619867598742923</v>
      </c>
    </row>
    <row r="3973">
      <c r="A3973" s="61">
        <v>1.512148983E9</v>
      </c>
      <c r="B3973" s="61">
        <v>1.0</v>
      </c>
      <c r="C3973" s="61">
        <v>2880.0</v>
      </c>
      <c r="D3973" s="57" t="s">
        <v>375</v>
      </c>
      <c r="E3973" s="62" t="s">
        <v>372</v>
      </c>
      <c r="F3973" s="58">
        <v>0.18628089625043576</v>
      </c>
    </row>
    <row r="3974">
      <c r="A3974" s="61">
        <v>1.515893341E9</v>
      </c>
      <c r="B3974" s="61">
        <v>0.0</v>
      </c>
      <c r="C3974" s="61">
        <v>282.0</v>
      </c>
      <c r="D3974" s="57" t="s">
        <v>374</v>
      </c>
      <c r="E3974" s="62" t="s">
        <v>372</v>
      </c>
      <c r="F3974" s="58">
        <v>0.18634251580354289</v>
      </c>
    </row>
    <row r="3975">
      <c r="A3975" s="61">
        <v>1.514296475E9</v>
      </c>
      <c r="B3975" s="61">
        <v>1.0</v>
      </c>
      <c r="C3975" s="61">
        <v>1348.0</v>
      </c>
      <c r="D3975" s="57" t="s">
        <v>373</v>
      </c>
      <c r="E3975" s="62" t="s">
        <v>372</v>
      </c>
      <c r="F3975" s="58">
        <v>0.1863982006402629</v>
      </c>
    </row>
    <row r="3976">
      <c r="A3976" s="61">
        <v>1.519780504E9</v>
      </c>
      <c r="B3976" s="61">
        <v>1.0</v>
      </c>
      <c r="C3976" s="61">
        <v>1006.0</v>
      </c>
      <c r="D3976" s="57" t="s">
        <v>375</v>
      </c>
      <c r="E3976" s="62" t="s">
        <v>372</v>
      </c>
      <c r="F3976" s="58">
        <v>0.18639910668552984</v>
      </c>
    </row>
    <row r="3977">
      <c r="A3977" s="61">
        <v>1.511918033E9</v>
      </c>
      <c r="B3977" s="61">
        <v>1.0</v>
      </c>
      <c r="C3977" s="61">
        <v>276.0</v>
      </c>
      <c r="D3977" s="57" t="s">
        <v>375</v>
      </c>
      <c r="E3977" s="62" t="s">
        <v>372</v>
      </c>
      <c r="F3977" s="58">
        <v>0.18639927954802016</v>
      </c>
    </row>
    <row r="3978">
      <c r="A3978" s="61">
        <v>1.516942785E9</v>
      </c>
      <c r="B3978" s="61">
        <v>1.0</v>
      </c>
      <c r="C3978" s="61">
        <v>2435.0</v>
      </c>
      <c r="D3978" s="57" t="s">
        <v>373</v>
      </c>
      <c r="E3978" s="62" t="s">
        <v>372</v>
      </c>
      <c r="F3978" s="58">
        <v>0.18643108930322894</v>
      </c>
    </row>
    <row r="3979">
      <c r="A3979" s="61">
        <v>1.515923819E9</v>
      </c>
      <c r="B3979" s="61">
        <v>1.0</v>
      </c>
      <c r="C3979" s="61">
        <v>1426.0</v>
      </c>
      <c r="D3979" s="57" t="s">
        <v>374</v>
      </c>
      <c r="E3979" s="62" t="s">
        <v>372</v>
      </c>
      <c r="F3979" s="58">
        <v>0.18645839623251925</v>
      </c>
    </row>
    <row r="3980">
      <c r="A3980" s="61">
        <v>1.512276157E9</v>
      </c>
      <c r="B3980" s="61">
        <v>1.0</v>
      </c>
      <c r="C3980" s="61">
        <v>3790.0</v>
      </c>
      <c r="D3980" s="57" t="s">
        <v>375</v>
      </c>
      <c r="E3980" s="62" t="s">
        <v>372</v>
      </c>
      <c r="F3980" s="58">
        <v>0.18653346562635065</v>
      </c>
    </row>
    <row r="3981">
      <c r="A3981" s="61">
        <v>1.51515919E9</v>
      </c>
      <c r="B3981" s="61">
        <v>0.0</v>
      </c>
      <c r="C3981" s="61">
        <v>348.0</v>
      </c>
      <c r="D3981" s="57" t="s">
        <v>374</v>
      </c>
      <c r="E3981" s="62" t="s">
        <v>372</v>
      </c>
      <c r="F3981" s="58">
        <v>0.186540426976455</v>
      </c>
    </row>
    <row r="3982">
      <c r="A3982" s="61">
        <v>1.516043806E9</v>
      </c>
      <c r="B3982" s="61">
        <v>1.0</v>
      </c>
      <c r="C3982" s="61">
        <v>914.0</v>
      </c>
      <c r="D3982" s="57" t="s">
        <v>374</v>
      </c>
      <c r="E3982" s="62" t="s">
        <v>372</v>
      </c>
      <c r="F3982" s="58">
        <v>0.18654099700261384</v>
      </c>
    </row>
    <row r="3983">
      <c r="A3983" s="61">
        <v>1.515576176E9</v>
      </c>
      <c r="B3983" s="61">
        <v>1.0</v>
      </c>
      <c r="C3983" s="61">
        <v>2213.0</v>
      </c>
      <c r="D3983" s="57" t="s">
        <v>371</v>
      </c>
      <c r="E3983" s="62" t="s">
        <v>372</v>
      </c>
      <c r="F3983" s="58">
        <v>0.18659830848181158</v>
      </c>
    </row>
    <row r="3984">
      <c r="A3984" s="61">
        <v>1.511536464E9</v>
      </c>
      <c r="B3984" s="61">
        <v>1.0</v>
      </c>
      <c r="C3984" s="61">
        <v>2116.0</v>
      </c>
      <c r="D3984" s="57" t="s">
        <v>371</v>
      </c>
      <c r="E3984" s="62" t="s">
        <v>372</v>
      </c>
      <c r="F3984" s="58">
        <v>0.18661844057800203</v>
      </c>
    </row>
    <row r="3985">
      <c r="A3985" s="61">
        <v>1.512159937E9</v>
      </c>
      <c r="B3985" s="61">
        <v>1.0</v>
      </c>
      <c r="C3985" s="61">
        <v>1989.0</v>
      </c>
      <c r="D3985" s="57" t="s">
        <v>374</v>
      </c>
      <c r="E3985" s="62" t="s">
        <v>372</v>
      </c>
      <c r="F3985" s="58">
        <v>0.18663092974374917</v>
      </c>
    </row>
    <row r="3986">
      <c r="A3986" s="61">
        <v>1.511373398E9</v>
      </c>
      <c r="B3986" s="61">
        <v>1.0</v>
      </c>
      <c r="C3986" s="61">
        <v>2994.0</v>
      </c>
      <c r="D3986" s="57" t="s">
        <v>375</v>
      </c>
      <c r="E3986" s="62" t="s">
        <v>372</v>
      </c>
      <c r="F3986" s="58">
        <v>0.186775470691793</v>
      </c>
    </row>
    <row r="3987">
      <c r="A3987" s="61">
        <v>1.519122624E9</v>
      </c>
      <c r="B3987" s="61">
        <v>1.0</v>
      </c>
      <c r="C3987" s="61">
        <v>2135.0</v>
      </c>
      <c r="D3987" s="57" t="s">
        <v>374</v>
      </c>
      <c r="E3987" s="62" t="s">
        <v>372</v>
      </c>
      <c r="F3987" s="58">
        <v>0.18679062849679784</v>
      </c>
    </row>
    <row r="3988">
      <c r="A3988" s="61">
        <v>1.51305713E9</v>
      </c>
      <c r="B3988" s="61">
        <v>0.0</v>
      </c>
      <c r="C3988" s="61">
        <v>346.0</v>
      </c>
      <c r="D3988" s="57" t="s">
        <v>371</v>
      </c>
      <c r="E3988" s="62" t="s">
        <v>372</v>
      </c>
      <c r="F3988" s="58">
        <v>0.18680183193909594</v>
      </c>
    </row>
    <row r="3989">
      <c r="A3989" s="61">
        <v>1.512971336E9</v>
      </c>
      <c r="B3989" s="61">
        <v>1.0</v>
      </c>
      <c r="C3989" s="61">
        <v>1661.0</v>
      </c>
      <c r="D3989" s="57" t="s">
        <v>371</v>
      </c>
      <c r="E3989" s="62" t="s">
        <v>372</v>
      </c>
      <c r="F3989" s="58">
        <v>0.1868376179749991</v>
      </c>
    </row>
    <row r="3990">
      <c r="A3990" s="61">
        <v>1.516752879E9</v>
      </c>
      <c r="B3990" s="61">
        <v>1.0</v>
      </c>
      <c r="C3990" s="61">
        <v>2058.0</v>
      </c>
      <c r="D3990" s="57" t="s">
        <v>373</v>
      </c>
      <c r="E3990" s="62" t="s">
        <v>372</v>
      </c>
      <c r="F3990" s="58">
        <v>0.18696354618727895</v>
      </c>
    </row>
    <row r="3991">
      <c r="A3991" s="61">
        <v>1.512950486E9</v>
      </c>
      <c r="B3991" s="61">
        <v>1.0</v>
      </c>
      <c r="C3991" s="61">
        <v>3068.0</v>
      </c>
      <c r="D3991" s="57" t="s">
        <v>371</v>
      </c>
      <c r="E3991" s="62" t="s">
        <v>372</v>
      </c>
      <c r="F3991" s="58">
        <v>0.18704402217741845</v>
      </c>
    </row>
    <row r="3992">
      <c r="A3992" s="61">
        <v>1.511664969E9</v>
      </c>
      <c r="B3992" s="61">
        <v>1.0</v>
      </c>
      <c r="C3992" s="61">
        <v>3688.0</v>
      </c>
      <c r="D3992" s="57" t="s">
        <v>374</v>
      </c>
      <c r="E3992" s="62" t="s">
        <v>372</v>
      </c>
      <c r="F3992" s="58">
        <v>0.18706014767422674</v>
      </c>
    </row>
    <row r="3993">
      <c r="A3993" s="61">
        <v>1.512269045E9</v>
      </c>
      <c r="B3993" s="61">
        <v>1.0</v>
      </c>
      <c r="C3993" s="61">
        <v>3195.0</v>
      </c>
      <c r="D3993" s="57" t="s">
        <v>374</v>
      </c>
      <c r="E3993" s="62" t="s">
        <v>372</v>
      </c>
      <c r="F3993" s="58">
        <v>0.18708004647504362</v>
      </c>
    </row>
    <row r="3994">
      <c r="A3994" s="61">
        <v>1.517125694E9</v>
      </c>
      <c r="B3994" s="61">
        <v>1.0</v>
      </c>
      <c r="C3994" s="61">
        <v>2266.0</v>
      </c>
      <c r="D3994" s="57" t="s">
        <v>374</v>
      </c>
      <c r="E3994" s="62" t="s">
        <v>372</v>
      </c>
      <c r="F3994" s="58">
        <v>0.18711183789231445</v>
      </c>
    </row>
    <row r="3995">
      <c r="A3995" s="61">
        <v>1.517772859E9</v>
      </c>
      <c r="B3995" s="61">
        <v>1.0</v>
      </c>
      <c r="C3995" s="61">
        <v>611.0</v>
      </c>
      <c r="D3995" s="57" t="s">
        <v>374</v>
      </c>
      <c r="E3995" s="62" t="s">
        <v>372</v>
      </c>
      <c r="F3995" s="58">
        <v>0.18711584741210796</v>
      </c>
    </row>
    <row r="3996">
      <c r="A3996" s="61">
        <v>1.514942341E9</v>
      </c>
      <c r="B3996" s="61">
        <v>0.0</v>
      </c>
      <c r="C3996" s="61">
        <v>624.0</v>
      </c>
      <c r="D3996" s="57" t="s">
        <v>371</v>
      </c>
      <c r="E3996" s="62" t="s">
        <v>372</v>
      </c>
      <c r="F3996" s="58">
        <v>0.1871379279804002</v>
      </c>
    </row>
    <row r="3997">
      <c r="A3997" s="61">
        <v>1.514606363E9</v>
      </c>
      <c r="B3997" s="61">
        <v>1.0</v>
      </c>
      <c r="C3997" s="61">
        <v>1434.0</v>
      </c>
      <c r="D3997" s="57" t="s">
        <v>375</v>
      </c>
      <c r="E3997" s="62" t="s">
        <v>372</v>
      </c>
      <c r="F3997" s="58">
        <v>0.18719576996961884</v>
      </c>
    </row>
    <row r="3998">
      <c r="A3998" s="61">
        <v>1.514982899E9</v>
      </c>
      <c r="B3998" s="61">
        <v>1.0</v>
      </c>
      <c r="C3998" s="61">
        <v>1681.0</v>
      </c>
      <c r="D3998" s="57" t="s">
        <v>373</v>
      </c>
      <c r="E3998" s="62" t="s">
        <v>372</v>
      </c>
      <c r="F3998" s="58">
        <v>0.18720697833509792</v>
      </c>
    </row>
    <row r="3999">
      <c r="A3999" s="61">
        <v>1.516238228E9</v>
      </c>
      <c r="B3999" s="61">
        <v>1.0</v>
      </c>
      <c r="C3999" s="61">
        <v>2427.0</v>
      </c>
      <c r="D3999" s="57" t="s">
        <v>371</v>
      </c>
      <c r="E3999" s="62" t="s">
        <v>372</v>
      </c>
      <c r="F3999" s="58">
        <v>0.18723980038517907</v>
      </c>
    </row>
    <row r="4000">
      <c r="A4000" s="61">
        <v>1.514396999E9</v>
      </c>
      <c r="B4000" s="61">
        <v>1.0</v>
      </c>
      <c r="C4000" s="61">
        <v>1621.0</v>
      </c>
      <c r="D4000" s="57" t="s">
        <v>375</v>
      </c>
      <c r="E4000" s="62" t="s">
        <v>372</v>
      </c>
      <c r="F4000" s="58">
        <v>0.18726941605365144</v>
      </c>
    </row>
    <row r="4001">
      <c r="A4001" s="61">
        <v>1.517265901E9</v>
      </c>
      <c r="B4001" s="61">
        <v>0.0</v>
      </c>
      <c r="C4001" s="61">
        <v>1922.0</v>
      </c>
      <c r="D4001" s="57" t="s">
        <v>375</v>
      </c>
      <c r="E4001" s="62" t="s">
        <v>372</v>
      </c>
      <c r="F4001" s="58">
        <v>0.18730765401257976</v>
      </c>
    </row>
    <row r="4002">
      <c r="A4002" s="61">
        <v>1.518671812E9</v>
      </c>
      <c r="B4002" s="61">
        <v>0.0</v>
      </c>
      <c r="C4002" s="61">
        <v>492.0</v>
      </c>
      <c r="D4002" s="57" t="s">
        <v>371</v>
      </c>
      <c r="E4002" s="62" t="s">
        <v>372</v>
      </c>
      <c r="F4002" s="58">
        <v>0.18731594035249555</v>
      </c>
    </row>
    <row r="4003">
      <c r="A4003" s="61">
        <v>1.515400772E9</v>
      </c>
      <c r="B4003" s="61">
        <v>0.0</v>
      </c>
      <c r="C4003" s="61">
        <v>2175.0</v>
      </c>
      <c r="D4003" s="57" t="s">
        <v>371</v>
      </c>
      <c r="E4003" s="62" t="s">
        <v>372</v>
      </c>
      <c r="F4003" s="58">
        <v>0.1873515574852116</v>
      </c>
    </row>
    <row r="4004">
      <c r="A4004" s="61">
        <v>1.517433471E9</v>
      </c>
      <c r="B4004" s="61">
        <v>0.0</v>
      </c>
      <c r="C4004" s="61">
        <v>2641.0</v>
      </c>
      <c r="D4004" s="57" t="s">
        <v>374</v>
      </c>
      <c r="E4004" s="62" t="s">
        <v>372</v>
      </c>
      <c r="F4004" s="58">
        <v>0.1873801182187227</v>
      </c>
    </row>
    <row r="4005">
      <c r="A4005" s="61">
        <v>1.518998822E9</v>
      </c>
      <c r="B4005" s="61">
        <v>0.0</v>
      </c>
      <c r="C4005" s="61">
        <v>1137.0</v>
      </c>
      <c r="D4005" s="57" t="s">
        <v>371</v>
      </c>
      <c r="E4005" s="62" t="s">
        <v>372</v>
      </c>
      <c r="F4005" s="58">
        <v>0.18738319486309196</v>
      </c>
    </row>
    <row r="4006">
      <c r="A4006" s="61">
        <v>1.516855091E9</v>
      </c>
      <c r="B4006" s="61">
        <v>0.0</v>
      </c>
      <c r="C4006" s="61">
        <v>1065.0</v>
      </c>
      <c r="D4006" s="57" t="s">
        <v>374</v>
      </c>
      <c r="E4006" s="62" t="s">
        <v>372</v>
      </c>
      <c r="F4006" s="58">
        <v>0.18740756415155557</v>
      </c>
    </row>
    <row r="4007">
      <c r="A4007" s="61">
        <v>1.515179321E9</v>
      </c>
      <c r="B4007" s="61">
        <v>0.0</v>
      </c>
      <c r="C4007" s="61">
        <v>2524.0</v>
      </c>
      <c r="D4007" s="57" t="s">
        <v>374</v>
      </c>
      <c r="E4007" s="62" t="s">
        <v>372</v>
      </c>
      <c r="F4007" s="58">
        <v>0.18740847389196125</v>
      </c>
    </row>
    <row r="4008">
      <c r="A4008" s="61">
        <v>1.513213179E9</v>
      </c>
      <c r="B4008" s="61">
        <v>1.0</v>
      </c>
      <c r="C4008" s="61">
        <v>1399.0</v>
      </c>
      <c r="D4008" s="57" t="s">
        <v>374</v>
      </c>
      <c r="E4008" s="62" t="s">
        <v>372</v>
      </c>
      <c r="F4008" s="58">
        <v>0.18747097791944523</v>
      </c>
    </row>
    <row r="4009">
      <c r="A4009" s="61">
        <v>1.516108947E9</v>
      </c>
      <c r="B4009" s="61">
        <v>1.0</v>
      </c>
      <c r="C4009" s="61">
        <v>902.0</v>
      </c>
      <c r="D4009" s="57" t="s">
        <v>371</v>
      </c>
      <c r="E4009" s="62" t="s">
        <v>372</v>
      </c>
      <c r="F4009" s="58">
        <v>0.1875611186036149</v>
      </c>
    </row>
    <row r="4010">
      <c r="A4010" s="61">
        <v>1.518074763E9</v>
      </c>
      <c r="B4010" s="61">
        <v>1.0</v>
      </c>
      <c r="C4010" s="61">
        <v>1906.0</v>
      </c>
      <c r="D4010" s="57" t="s">
        <v>371</v>
      </c>
      <c r="E4010" s="62" t="s">
        <v>372</v>
      </c>
      <c r="F4010" s="58">
        <v>0.18757054613786506</v>
      </c>
    </row>
    <row r="4011">
      <c r="A4011" s="61">
        <v>1.517511119E9</v>
      </c>
      <c r="B4011" s="61">
        <v>1.0</v>
      </c>
      <c r="C4011" s="61">
        <v>642.0</v>
      </c>
      <c r="D4011" s="57" t="s">
        <v>371</v>
      </c>
      <c r="E4011" s="62" t="s">
        <v>372</v>
      </c>
      <c r="F4011" s="58">
        <v>0.18758124517423347</v>
      </c>
    </row>
    <row r="4012">
      <c r="A4012" s="61">
        <v>1.51164745E9</v>
      </c>
      <c r="B4012" s="61">
        <v>0.0</v>
      </c>
      <c r="C4012" s="61">
        <v>189.0</v>
      </c>
      <c r="D4012" s="57" t="s">
        <v>371</v>
      </c>
      <c r="E4012" s="62" t="s">
        <v>372</v>
      </c>
      <c r="F4012" s="58">
        <v>0.18778939411142126</v>
      </c>
    </row>
    <row r="4013">
      <c r="A4013" s="61">
        <v>1.519027909E9</v>
      </c>
      <c r="B4013" s="61">
        <v>1.0</v>
      </c>
      <c r="C4013" s="61">
        <v>2596.0</v>
      </c>
      <c r="D4013" s="57" t="s">
        <v>373</v>
      </c>
      <c r="E4013" s="62" t="s">
        <v>372</v>
      </c>
      <c r="F4013" s="58">
        <v>0.18780295945366476</v>
      </c>
    </row>
    <row r="4014">
      <c r="A4014" s="61">
        <v>1.511538333E9</v>
      </c>
      <c r="B4014" s="61">
        <v>1.0</v>
      </c>
      <c r="C4014" s="61">
        <v>995.0</v>
      </c>
      <c r="D4014" s="57" t="s">
        <v>373</v>
      </c>
      <c r="E4014" s="62" t="s">
        <v>372</v>
      </c>
      <c r="F4014" s="58">
        <v>0.18782651180472454</v>
      </c>
    </row>
    <row r="4015">
      <c r="A4015" s="61">
        <v>1.513295406E9</v>
      </c>
      <c r="B4015" s="61">
        <v>1.0</v>
      </c>
      <c r="C4015" s="61">
        <v>2546.0</v>
      </c>
      <c r="D4015" s="57" t="s">
        <v>375</v>
      </c>
      <c r="E4015" s="62" t="s">
        <v>372</v>
      </c>
      <c r="F4015" s="58">
        <v>0.1879066272780081</v>
      </c>
    </row>
    <row r="4016">
      <c r="A4016" s="61">
        <v>1.514610909E9</v>
      </c>
      <c r="B4016" s="61">
        <v>1.0</v>
      </c>
      <c r="C4016" s="61">
        <v>2002.0</v>
      </c>
      <c r="D4016" s="57" t="s">
        <v>374</v>
      </c>
      <c r="E4016" s="62" t="s">
        <v>372</v>
      </c>
      <c r="F4016" s="58">
        <v>0.18810340588929464</v>
      </c>
    </row>
    <row r="4017">
      <c r="A4017" s="61">
        <v>1.514358527E9</v>
      </c>
      <c r="B4017" s="61">
        <v>1.0</v>
      </c>
      <c r="C4017" s="61">
        <v>144.0</v>
      </c>
      <c r="D4017" s="57" t="s">
        <v>371</v>
      </c>
      <c r="E4017" s="62" t="s">
        <v>372</v>
      </c>
      <c r="F4017" s="58">
        <v>0.18812519602223954</v>
      </c>
    </row>
    <row r="4018">
      <c r="A4018" s="61">
        <v>1.517122365E9</v>
      </c>
      <c r="B4018" s="61">
        <v>1.0</v>
      </c>
      <c r="C4018" s="61">
        <v>2188.0</v>
      </c>
      <c r="D4018" s="57" t="s">
        <v>374</v>
      </c>
      <c r="E4018" s="62" t="s">
        <v>372</v>
      </c>
      <c r="F4018" s="58">
        <v>0.18813193235920378</v>
      </c>
    </row>
    <row r="4019">
      <c r="A4019" s="61">
        <v>1.513689425E9</v>
      </c>
      <c r="B4019" s="61">
        <v>1.0</v>
      </c>
      <c r="C4019" s="61">
        <v>1641.0</v>
      </c>
      <c r="D4019" s="57" t="s">
        <v>374</v>
      </c>
      <c r="E4019" s="62" t="s">
        <v>372</v>
      </c>
      <c r="F4019" s="58">
        <v>0.1881830775275961</v>
      </c>
    </row>
    <row r="4020">
      <c r="A4020" s="61">
        <v>1.518683859E9</v>
      </c>
      <c r="B4020" s="61">
        <v>1.0</v>
      </c>
      <c r="C4020" s="61">
        <v>1516.0</v>
      </c>
      <c r="D4020" s="57" t="s">
        <v>371</v>
      </c>
      <c r="E4020" s="62" t="s">
        <v>372</v>
      </c>
      <c r="F4020" s="58">
        <v>0.18819032656739776</v>
      </c>
    </row>
    <row r="4021">
      <c r="A4021" s="61">
        <v>1.513882125E9</v>
      </c>
      <c r="B4021" s="61">
        <v>1.0</v>
      </c>
      <c r="C4021" s="61">
        <v>2591.0</v>
      </c>
      <c r="D4021" s="57" t="s">
        <v>371</v>
      </c>
      <c r="E4021" s="62" t="s">
        <v>372</v>
      </c>
      <c r="F4021" s="58">
        <v>0.18819249016068507</v>
      </c>
    </row>
    <row r="4022">
      <c r="A4022" s="61">
        <v>1.51543879E9</v>
      </c>
      <c r="B4022" s="61">
        <v>0.0</v>
      </c>
      <c r="C4022" s="61">
        <v>663.0</v>
      </c>
      <c r="D4022" s="57" t="s">
        <v>371</v>
      </c>
      <c r="E4022" s="62" t="s">
        <v>372</v>
      </c>
      <c r="F4022" s="58">
        <v>0.188205940314235</v>
      </c>
    </row>
    <row r="4023">
      <c r="A4023" s="61">
        <v>1.516934499E9</v>
      </c>
      <c r="B4023" s="61">
        <v>1.0</v>
      </c>
      <c r="C4023" s="61">
        <v>1433.0</v>
      </c>
      <c r="D4023" s="57" t="s">
        <v>375</v>
      </c>
      <c r="E4023" s="62" t="s">
        <v>372</v>
      </c>
      <c r="F4023" s="58">
        <v>0.1882211772889124</v>
      </c>
    </row>
    <row r="4024">
      <c r="A4024" s="61">
        <v>1.513805106E9</v>
      </c>
      <c r="B4024" s="61">
        <v>1.0</v>
      </c>
      <c r="C4024" s="61">
        <v>2952.0</v>
      </c>
      <c r="D4024" s="57" t="s">
        <v>373</v>
      </c>
      <c r="E4024" s="62" t="s">
        <v>372</v>
      </c>
      <c r="F4024" s="58">
        <v>0.18824376768829165</v>
      </c>
    </row>
    <row r="4025">
      <c r="A4025" s="61">
        <v>1.51226947E9</v>
      </c>
      <c r="B4025" s="61">
        <v>0.0</v>
      </c>
      <c r="C4025" s="61">
        <v>2473.0</v>
      </c>
      <c r="D4025" s="57" t="s">
        <v>375</v>
      </c>
      <c r="E4025" s="62" t="s">
        <v>372</v>
      </c>
      <c r="F4025" s="58">
        <v>0.1882437685404582</v>
      </c>
    </row>
    <row r="4026">
      <c r="A4026" s="61">
        <v>1.514298007E9</v>
      </c>
      <c r="B4026" s="61">
        <v>1.0</v>
      </c>
      <c r="C4026" s="61">
        <v>3211.0</v>
      </c>
      <c r="D4026" s="57" t="s">
        <v>375</v>
      </c>
      <c r="E4026" s="62" t="s">
        <v>372</v>
      </c>
      <c r="F4026" s="58">
        <v>0.1882757511581573</v>
      </c>
    </row>
    <row r="4027">
      <c r="A4027" s="61">
        <v>1.518669816E9</v>
      </c>
      <c r="B4027" s="61">
        <v>1.0</v>
      </c>
      <c r="C4027" s="61">
        <v>1265.0</v>
      </c>
      <c r="D4027" s="57" t="s">
        <v>371</v>
      </c>
      <c r="E4027" s="62" t="s">
        <v>372</v>
      </c>
      <c r="F4027" s="58">
        <v>0.18827999927789918</v>
      </c>
    </row>
    <row r="4028">
      <c r="A4028" s="61">
        <v>1.517831104E9</v>
      </c>
      <c r="B4028" s="61">
        <v>1.0</v>
      </c>
      <c r="C4028" s="61">
        <v>755.0</v>
      </c>
      <c r="D4028" s="57" t="s">
        <v>371</v>
      </c>
      <c r="E4028" s="62" t="s">
        <v>372</v>
      </c>
      <c r="F4028" s="58">
        <v>0.18828632778451315</v>
      </c>
    </row>
    <row r="4029">
      <c r="A4029" s="61">
        <v>1.511909385E9</v>
      </c>
      <c r="B4029" s="61">
        <v>1.0</v>
      </c>
      <c r="C4029" s="61">
        <v>1403.0</v>
      </c>
      <c r="D4029" s="57" t="s">
        <v>371</v>
      </c>
      <c r="E4029" s="62" t="s">
        <v>372</v>
      </c>
      <c r="F4029" s="58">
        <v>0.188307152379925</v>
      </c>
    </row>
    <row r="4030">
      <c r="A4030" s="61">
        <v>1.514081559E9</v>
      </c>
      <c r="B4030" s="61">
        <v>1.0</v>
      </c>
      <c r="C4030" s="61">
        <v>640.0</v>
      </c>
      <c r="D4030" s="57" t="s">
        <v>375</v>
      </c>
      <c r="E4030" s="62" t="s">
        <v>372</v>
      </c>
      <c r="F4030" s="58">
        <v>0.18838649059569257</v>
      </c>
    </row>
    <row r="4031">
      <c r="A4031" s="61">
        <v>1.514843126E9</v>
      </c>
      <c r="B4031" s="61">
        <v>1.0</v>
      </c>
      <c r="C4031" s="61">
        <v>2064.0</v>
      </c>
      <c r="D4031" s="57" t="s">
        <v>375</v>
      </c>
      <c r="E4031" s="62" t="s">
        <v>372</v>
      </c>
      <c r="F4031" s="58">
        <v>0.1883951263238809</v>
      </c>
    </row>
    <row r="4032">
      <c r="A4032" s="61">
        <v>1.518971938E9</v>
      </c>
      <c r="B4032" s="61">
        <v>1.0</v>
      </c>
      <c r="C4032" s="61">
        <v>1742.0</v>
      </c>
      <c r="D4032" s="57" t="s">
        <v>371</v>
      </c>
      <c r="E4032" s="62" t="s">
        <v>372</v>
      </c>
      <c r="F4032" s="58">
        <v>0.18840368609237335</v>
      </c>
    </row>
    <row r="4033">
      <c r="A4033" s="61">
        <v>1.511574777E9</v>
      </c>
      <c r="B4033" s="61">
        <v>1.0</v>
      </c>
      <c r="C4033" s="61">
        <v>619.0</v>
      </c>
      <c r="D4033" s="57" t="s">
        <v>371</v>
      </c>
      <c r="E4033" s="62" t="s">
        <v>372</v>
      </c>
      <c r="F4033" s="58">
        <v>0.1884413250979624</v>
      </c>
    </row>
    <row r="4034">
      <c r="A4034" s="61">
        <v>1.513002849E9</v>
      </c>
      <c r="B4034" s="61">
        <v>1.0</v>
      </c>
      <c r="C4034" s="61">
        <v>3197.0</v>
      </c>
      <c r="D4034" s="57" t="s">
        <v>375</v>
      </c>
      <c r="E4034" s="62" t="s">
        <v>372</v>
      </c>
      <c r="F4034" s="58">
        <v>0.18847071959779393</v>
      </c>
    </row>
    <row r="4035">
      <c r="A4035" s="61">
        <v>1.518731653E9</v>
      </c>
      <c r="B4035" s="61">
        <v>1.0</v>
      </c>
      <c r="C4035" s="61">
        <v>2543.0</v>
      </c>
      <c r="D4035" s="57" t="s">
        <v>375</v>
      </c>
      <c r="E4035" s="62" t="s">
        <v>372</v>
      </c>
      <c r="F4035" s="58">
        <v>0.1885285862019893</v>
      </c>
    </row>
    <row r="4036">
      <c r="A4036" s="61">
        <v>1.514814985E9</v>
      </c>
      <c r="B4036" s="61">
        <v>1.0</v>
      </c>
      <c r="C4036" s="61">
        <v>1374.0</v>
      </c>
      <c r="D4036" s="57" t="s">
        <v>373</v>
      </c>
      <c r="E4036" s="62" t="s">
        <v>372</v>
      </c>
      <c r="F4036" s="58">
        <v>0.18855821381384685</v>
      </c>
    </row>
    <row r="4037">
      <c r="A4037" s="61">
        <v>1.519941221E9</v>
      </c>
      <c r="B4037" s="61">
        <v>0.0</v>
      </c>
      <c r="C4037" s="61">
        <v>374.0</v>
      </c>
      <c r="D4037" s="57" t="s">
        <v>374</v>
      </c>
      <c r="E4037" s="62" t="s">
        <v>372</v>
      </c>
      <c r="F4037" s="58">
        <v>0.18855943048271528</v>
      </c>
    </row>
    <row r="4038">
      <c r="A4038" s="61">
        <v>1.516635032E9</v>
      </c>
      <c r="B4038" s="61">
        <v>0.0</v>
      </c>
      <c r="C4038" s="61">
        <v>1739.0</v>
      </c>
      <c r="D4038" s="57" t="s">
        <v>375</v>
      </c>
      <c r="E4038" s="62" t="s">
        <v>372</v>
      </c>
      <c r="F4038" s="58">
        <v>0.18856514533594337</v>
      </c>
    </row>
    <row r="4039">
      <c r="A4039" s="61">
        <v>1.515120055E9</v>
      </c>
      <c r="B4039" s="61">
        <v>1.0</v>
      </c>
      <c r="C4039" s="61">
        <v>1063.0</v>
      </c>
      <c r="D4039" s="57" t="s">
        <v>371</v>
      </c>
      <c r="E4039" s="62" t="s">
        <v>372</v>
      </c>
      <c r="F4039" s="58">
        <v>0.18857484402941072</v>
      </c>
    </row>
    <row r="4040">
      <c r="A4040" s="61">
        <v>1.519983562E9</v>
      </c>
      <c r="B4040" s="61">
        <v>0.0</v>
      </c>
      <c r="C4040" s="61">
        <v>3686.0</v>
      </c>
      <c r="D4040" s="57" t="s">
        <v>374</v>
      </c>
      <c r="E4040" s="62" t="s">
        <v>372</v>
      </c>
      <c r="F4040" s="58">
        <v>0.1886233643094477</v>
      </c>
    </row>
    <row r="4041">
      <c r="A4041" s="61">
        <v>1.511264838E9</v>
      </c>
      <c r="B4041" s="61">
        <v>1.0</v>
      </c>
      <c r="C4041" s="61">
        <v>495.0</v>
      </c>
      <c r="D4041" s="57" t="s">
        <v>373</v>
      </c>
      <c r="E4041" s="62" t="s">
        <v>372</v>
      </c>
      <c r="F4041" s="58">
        <v>0.1886242882393374</v>
      </c>
    </row>
    <row r="4042">
      <c r="A4042" s="61">
        <v>1.515334407E9</v>
      </c>
      <c r="B4042" s="61">
        <v>1.0</v>
      </c>
      <c r="C4042" s="61">
        <v>4235.0</v>
      </c>
      <c r="D4042" s="57" t="s">
        <v>375</v>
      </c>
      <c r="E4042" s="62" t="s">
        <v>372</v>
      </c>
      <c r="F4042" s="58">
        <v>0.18866004423510663</v>
      </c>
    </row>
    <row r="4043">
      <c r="A4043" s="61">
        <v>1.517912147E9</v>
      </c>
      <c r="B4043" s="61">
        <v>1.0</v>
      </c>
      <c r="C4043" s="61">
        <v>804.0</v>
      </c>
      <c r="D4043" s="57" t="s">
        <v>371</v>
      </c>
      <c r="E4043" s="62" t="s">
        <v>372</v>
      </c>
      <c r="F4043" s="58">
        <v>0.18869948937560288</v>
      </c>
    </row>
    <row r="4044">
      <c r="A4044" s="61">
        <v>1.517056841E9</v>
      </c>
      <c r="B4044" s="61">
        <v>0.0</v>
      </c>
      <c r="C4044" s="61">
        <v>1904.0</v>
      </c>
      <c r="D4044" s="57" t="s">
        <v>373</v>
      </c>
      <c r="E4044" s="62" t="s">
        <v>372</v>
      </c>
      <c r="F4044" s="58">
        <v>0.18883882871259683</v>
      </c>
    </row>
    <row r="4045">
      <c r="A4045" s="61">
        <v>1.519636337E9</v>
      </c>
      <c r="B4045" s="61">
        <v>1.0</v>
      </c>
      <c r="C4045" s="61">
        <v>579.0</v>
      </c>
      <c r="D4045" s="57" t="s">
        <v>371</v>
      </c>
      <c r="E4045" s="62" t="s">
        <v>372</v>
      </c>
      <c r="F4045" s="58">
        <v>0.1888421973818426</v>
      </c>
    </row>
    <row r="4046">
      <c r="A4046" s="61">
        <v>1.516130512E9</v>
      </c>
      <c r="B4046" s="61">
        <v>0.0</v>
      </c>
      <c r="C4046" s="61">
        <v>1221.0</v>
      </c>
      <c r="D4046" s="57" t="s">
        <v>374</v>
      </c>
      <c r="E4046" s="62" t="s">
        <v>372</v>
      </c>
      <c r="F4046" s="58">
        <v>0.18886268039830245</v>
      </c>
    </row>
    <row r="4047">
      <c r="A4047" s="61">
        <v>1.513978274E9</v>
      </c>
      <c r="B4047" s="61">
        <v>1.0</v>
      </c>
      <c r="C4047" s="61">
        <v>1655.0</v>
      </c>
      <c r="D4047" s="57" t="s">
        <v>373</v>
      </c>
      <c r="E4047" s="62" t="s">
        <v>372</v>
      </c>
      <c r="F4047" s="58">
        <v>0.18892998943790917</v>
      </c>
    </row>
    <row r="4048">
      <c r="A4048" s="61">
        <v>1.5117483E9</v>
      </c>
      <c r="B4048" s="61">
        <v>0.0</v>
      </c>
      <c r="C4048" s="61">
        <v>724.0</v>
      </c>
      <c r="D4048" s="57" t="s">
        <v>371</v>
      </c>
      <c r="E4048" s="62" t="s">
        <v>372</v>
      </c>
      <c r="F4048" s="58">
        <v>0.18893299602403046</v>
      </c>
    </row>
    <row r="4049">
      <c r="A4049" s="61">
        <v>1.514869317E9</v>
      </c>
      <c r="B4049" s="61">
        <v>1.0</v>
      </c>
      <c r="C4049" s="61">
        <v>127.0</v>
      </c>
      <c r="D4049" s="57" t="s">
        <v>371</v>
      </c>
      <c r="E4049" s="62" t="s">
        <v>372</v>
      </c>
      <c r="F4049" s="58">
        <v>0.1889658180741116</v>
      </c>
    </row>
    <row r="4050">
      <c r="A4050" s="61">
        <v>1.511450163E9</v>
      </c>
      <c r="B4050" s="61">
        <v>1.0</v>
      </c>
      <c r="C4050" s="61">
        <v>720.0</v>
      </c>
      <c r="D4050" s="57" t="s">
        <v>371</v>
      </c>
      <c r="E4050" s="62" t="s">
        <v>372</v>
      </c>
      <c r="F4050" s="58">
        <v>0.18906137331298567</v>
      </c>
    </row>
    <row r="4051">
      <c r="A4051" s="61">
        <v>1.513389174E9</v>
      </c>
      <c r="B4051" s="61">
        <v>1.0</v>
      </c>
      <c r="C4051" s="61">
        <v>2013.0</v>
      </c>
      <c r="D4051" s="57" t="s">
        <v>374</v>
      </c>
      <c r="E4051" s="62" t="s">
        <v>372</v>
      </c>
      <c r="F4051" s="58">
        <v>0.18918311767403506</v>
      </c>
    </row>
    <row r="4052">
      <c r="A4052" s="61">
        <v>1.512262986E9</v>
      </c>
      <c r="B4052" s="61">
        <v>1.0</v>
      </c>
      <c r="C4052" s="61">
        <v>1204.0</v>
      </c>
      <c r="D4052" s="57" t="s">
        <v>374</v>
      </c>
      <c r="E4052" s="62" t="s">
        <v>372</v>
      </c>
      <c r="F4052" s="58">
        <v>0.18919698070721658</v>
      </c>
    </row>
    <row r="4053">
      <c r="A4053" s="61">
        <v>1.512937299E9</v>
      </c>
      <c r="B4053" s="61">
        <v>1.0</v>
      </c>
      <c r="C4053" s="61">
        <v>2496.0</v>
      </c>
      <c r="D4053" s="57" t="s">
        <v>374</v>
      </c>
      <c r="E4053" s="62" t="s">
        <v>372</v>
      </c>
      <c r="F4053" s="58">
        <v>0.18919969377382917</v>
      </c>
    </row>
    <row r="4054">
      <c r="A4054" s="61">
        <v>1.515658942E9</v>
      </c>
      <c r="B4054" s="61">
        <v>0.0</v>
      </c>
      <c r="C4054" s="61">
        <v>934.0</v>
      </c>
      <c r="D4054" s="57" t="s">
        <v>374</v>
      </c>
      <c r="E4054" s="62" t="s">
        <v>372</v>
      </c>
      <c r="F4054" s="58">
        <v>0.18920818907269576</v>
      </c>
    </row>
    <row r="4055">
      <c r="A4055" s="61">
        <v>1.514719745E9</v>
      </c>
      <c r="B4055" s="61">
        <v>1.0</v>
      </c>
      <c r="C4055" s="61">
        <v>1068.0</v>
      </c>
      <c r="D4055" s="57" t="s">
        <v>374</v>
      </c>
      <c r="E4055" s="62" t="s">
        <v>372</v>
      </c>
      <c r="F4055" s="58">
        <v>0.18927035125706304</v>
      </c>
    </row>
    <row r="4056">
      <c r="A4056" s="61">
        <v>1.515791369E9</v>
      </c>
      <c r="B4056" s="61">
        <v>1.0</v>
      </c>
      <c r="C4056" s="61">
        <v>108.0</v>
      </c>
      <c r="D4056" s="57" t="s">
        <v>373</v>
      </c>
      <c r="E4056" s="62" t="s">
        <v>372</v>
      </c>
      <c r="F4056" s="58">
        <v>0.18929834465802653</v>
      </c>
    </row>
    <row r="4057">
      <c r="A4057" s="61">
        <v>1.51210308E9</v>
      </c>
      <c r="B4057" s="61">
        <v>0.0</v>
      </c>
      <c r="C4057" s="61">
        <v>2561.0</v>
      </c>
      <c r="D4057" s="57" t="s">
        <v>374</v>
      </c>
      <c r="E4057" s="62" t="s">
        <v>372</v>
      </c>
      <c r="F4057" s="58">
        <v>0.18941835690172004</v>
      </c>
    </row>
    <row r="4058">
      <c r="A4058" s="61">
        <v>1.515252888E9</v>
      </c>
      <c r="B4058" s="61">
        <v>1.0</v>
      </c>
      <c r="C4058" s="61">
        <v>980.0</v>
      </c>
      <c r="D4058" s="57" t="s">
        <v>374</v>
      </c>
      <c r="E4058" s="62" t="s">
        <v>372</v>
      </c>
      <c r="F4058" s="58">
        <v>0.18949406685653392</v>
      </c>
    </row>
    <row r="4059">
      <c r="A4059" s="61">
        <v>1.519159792E9</v>
      </c>
      <c r="B4059" s="61">
        <v>0.0</v>
      </c>
      <c r="C4059" s="61">
        <v>2452.0</v>
      </c>
      <c r="D4059" s="57" t="s">
        <v>371</v>
      </c>
      <c r="E4059" s="62" t="s">
        <v>372</v>
      </c>
      <c r="F4059" s="58">
        <v>0.18955064283735967</v>
      </c>
    </row>
    <row r="4060">
      <c r="A4060" s="61">
        <v>1.517784862E9</v>
      </c>
      <c r="B4060" s="61">
        <v>0.0</v>
      </c>
      <c r="C4060" s="61">
        <v>2039.0</v>
      </c>
      <c r="D4060" s="57" t="s">
        <v>374</v>
      </c>
      <c r="E4060" s="62" t="s">
        <v>372</v>
      </c>
      <c r="F4060" s="58">
        <v>0.18960871417461267</v>
      </c>
    </row>
    <row r="4061">
      <c r="A4061" s="61">
        <v>1.512011261E9</v>
      </c>
      <c r="B4061" s="61">
        <v>0.0</v>
      </c>
      <c r="C4061" s="61">
        <v>3241.0</v>
      </c>
      <c r="D4061" s="57" t="s">
        <v>371</v>
      </c>
      <c r="E4061" s="62" t="s">
        <v>372</v>
      </c>
      <c r="F4061" s="58">
        <v>0.18963264496694066</v>
      </c>
    </row>
    <row r="4062">
      <c r="A4062" s="61">
        <v>1.516635954E9</v>
      </c>
      <c r="B4062" s="61">
        <v>1.0</v>
      </c>
      <c r="C4062" s="61">
        <v>883.0</v>
      </c>
      <c r="D4062" s="57" t="s">
        <v>374</v>
      </c>
      <c r="E4062" s="62" t="s">
        <v>372</v>
      </c>
      <c r="F4062" s="58">
        <v>0.18964517002560854</v>
      </c>
    </row>
    <row r="4063">
      <c r="A4063" s="61">
        <v>1.513048576E9</v>
      </c>
      <c r="B4063" s="61">
        <v>1.0</v>
      </c>
      <c r="C4063" s="61">
        <v>927.0</v>
      </c>
      <c r="D4063" s="57" t="s">
        <v>374</v>
      </c>
      <c r="E4063" s="62" t="s">
        <v>372</v>
      </c>
      <c r="F4063" s="58">
        <v>0.1897046985484223</v>
      </c>
    </row>
    <row r="4064">
      <c r="A4064" s="61">
        <v>1.518697249E9</v>
      </c>
      <c r="B4064" s="61">
        <v>1.0</v>
      </c>
      <c r="C4064" s="61">
        <v>2704.0</v>
      </c>
      <c r="D4064" s="57" t="s">
        <v>374</v>
      </c>
      <c r="E4064" s="62" t="s">
        <v>372</v>
      </c>
      <c r="F4064" s="58">
        <v>0.18970600061562592</v>
      </c>
    </row>
    <row r="4065">
      <c r="A4065" s="61">
        <v>1.515395654E9</v>
      </c>
      <c r="B4065" s="61">
        <v>1.0</v>
      </c>
      <c r="C4065" s="61">
        <v>938.0</v>
      </c>
      <c r="D4065" s="57" t="s">
        <v>375</v>
      </c>
      <c r="E4065" s="62" t="s">
        <v>372</v>
      </c>
      <c r="F4065" s="58">
        <v>0.18974909172693732</v>
      </c>
    </row>
    <row r="4066">
      <c r="A4066" s="61">
        <v>1.519738826E9</v>
      </c>
      <c r="B4066" s="61">
        <v>1.0</v>
      </c>
      <c r="C4066" s="61">
        <v>2314.0</v>
      </c>
      <c r="D4066" s="57" t="s">
        <v>371</v>
      </c>
      <c r="E4066" s="62" t="s">
        <v>372</v>
      </c>
      <c r="F4066" s="58">
        <v>0.18978547392186862</v>
      </c>
    </row>
    <row r="4067">
      <c r="A4067" s="61">
        <v>1.51698768E9</v>
      </c>
      <c r="B4067" s="61">
        <v>0.0</v>
      </c>
      <c r="C4067" s="61">
        <v>1447.0</v>
      </c>
      <c r="D4067" s="57" t="s">
        <v>375</v>
      </c>
      <c r="E4067" s="62" t="s">
        <v>372</v>
      </c>
      <c r="F4067" s="58">
        <v>0.1898289392111907</v>
      </c>
    </row>
    <row r="4068">
      <c r="A4068" s="61">
        <v>1.517389053E9</v>
      </c>
      <c r="B4068" s="61">
        <v>1.0</v>
      </c>
      <c r="C4068" s="61">
        <v>414.0</v>
      </c>
      <c r="D4068" s="57" t="s">
        <v>375</v>
      </c>
      <c r="E4068" s="62" t="s">
        <v>372</v>
      </c>
      <c r="F4068" s="58">
        <v>0.18986242207665127</v>
      </c>
    </row>
    <row r="4069">
      <c r="A4069" s="61">
        <v>1.517433279E9</v>
      </c>
      <c r="B4069" s="61">
        <v>1.0</v>
      </c>
      <c r="C4069" s="61">
        <v>1442.0</v>
      </c>
      <c r="D4069" s="57" t="s">
        <v>371</v>
      </c>
      <c r="E4069" s="62" t="s">
        <v>372</v>
      </c>
      <c r="F4069" s="58">
        <v>0.18992030358200773</v>
      </c>
    </row>
    <row r="4070">
      <c r="A4070" s="61">
        <v>1.519418311E9</v>
      </c>
      <c r="B4070" s="61">
        <v>0.0</v>
      </c>
      <c r="C4070" s="61">
        <v>2892.0</v>
      </c>
      <c r="D4070" s="57" t="s">
        <v>371</v>
      </c>
      <c r="E4070" s="62" t="s">
        <v>372</v>
      </c>
      <c r="F4070" s="58">
        <v>0.18996888018412372</v>
      </c>
    </row>
    <row r="4071">
      <c r="A4071" s="61">
        <v>1.517912036E9</v>
      </c>
      <c r="B4071" s="61">
        <v>1.0</v>
      </c>
      <c r="C4071" s="61">
        <v>2585.0</v>
      </c>
      <c r="D4071" s="57" t="s">
        <v>373</v>
      </c>
      <c r="E4071" s="62" t="s">
        <v>372</v>
      </c>
      <c r="F4071" s="58">
        <v>0.18998243062520614</v>
      </c>
    </row>
    <row r="4072">
      <c r="A4072" s="61">
        <v>1.516171852E9</v>
      </c>
      <c r="B4072" s="61">
        <v>0.0</v>
      </c>
      <c r="C4072" s="61">
        <v>1901.0</v>
      </c>
      <c r="D4072" s="57" t="s">
        <v>371</v>
      </c>
      <c r="E4072" s="62" t="s">
        <v>372</v>
      </c>
      <c r="F4072" s="58">
        <v>0.18999094985921905</v>
      </c>
    </row>
    <row r="4073">
      <c r="A4073" s="61">
        <v>1.515335716E9</v>
      </c>
      <c r="B4073" s="61">
        <v>1.0</v>
      </c>
      <c r="C4073" s="61">
        <v>2883.0</v>
      </c>
      <c r="D4073" s="57" t="s">
        <v>374</v>
      </c>
      <c r="E4073" s="62" t="s">
        <v>372</v>
      </c>
      <c r="F4073" s="58">
        <v>0.19003402606936926</v>
      </c>
    </row>
    <row r="4074">
      <c r="A4074" s="61">
        <v>1.511251063E9</v>
      </c>
      <c r="B4074" s="61">
        <v>1.0</v>
      </c>
      <c r="C4074" s="61">
        <v>1044.0</v>
      </c>
      <c r="D4074" s="57" t="s">
        <v>371</v>
      </c>
      <c r="E4074" s="62" t="s">
        <v>372</v>
      </c>
      <c r="F4074" s="58">
        <v>0.19004031582570124</v>
      </c>
    </row>
    <row r="4075">
      <c r="A4075" s="61">
        <v>1.513323743E9</v>
      </c>
      <c r="B4075" s="61">
        <v>1.0</v>
      </c>
      <c r="C4075" s="61">
        <v>1734.0</v>
      </c>
      <c r="D4075" s="57" t="s">
        <v>373</v>
      </c>
      <c r="E4075" s="62" t="s">
        <v>372</v>
      </c>
      <c r="F4075" s="58">
        <v>0.19010285609872146</v>
      </c>
    </row>
    <row r="4076">
      <c r="A4076" s="61">
        <v>1.513631997E9</v>
      </c>
      <c r="B4076" s="61">
        <v>1.0</v>
      </c>
      <c r="C4076" s="61">
        <v>590.0</v>
      </c>
      <c r="D4076" s="57" t="s">
        <v>375</v>
      </c>
      <c r="E4076" s="62" t="s">
        <v>372</v>
      </c>
      <c r="F4076" s="58">
        <v>0.19014564187352434</v>
      </c>
    </row>
    <row r="4077">
      <c r="A4077" s="61">
        <v>1.515712249E9</v>
      </c>
      <c r="B4077" s="61">
        <v>1.0</v>
      </c>
      <c r="C4077" s="61">
        <v>700.0</v>
      </c>
      <c r="D4077" s="57" t="s">
        <v>375</v>
      </c>
      <c r="E4077" s="62" t="s">
        <v>372</v>
      </c>
      <c r="F4077" s="58">
        <v>0.19018725225101585</v>
      </c>
    </row>
    <row r="4078">
      <c r="A4078" s="61">
        <v>1.518666777E9</v>
      </c>
      <c r="B4078" s="61">
        <v>1.0</v>
      </c>
      <c r="C4078" s="61">
        <v>1108.0</v>
      </c>
      <c r="D4078" s="57" t="s">
        <v>375</v>
      </c>
      <c r="E4078" s="62" t="s">
        <v>372</v>
      </c>
      <c r="F4078" s="58">
        <v>0.1902133423391016</v>
      </c>
    </row>
    <row r="4079">
      <c r="A4079" s="61">
        <v>1.51430785E9</v>
      </c>
      <c r="B4079" s="61">
        <v>0.0</v>
      </c>
      <c r="C4079" s="61">
        <v>2360.0</v>
      </c>
      <c r="D4079" s="57" t="s">
        <v>371</v>
      </c>
      <c r="E4079" s="62" t="s">
        <v>372</v>
      </c>
      <c r="F4079" s="58">
        <v>0.19021361185461083</v>
      </c>
    </row>
    <row r="4080">
      <c r="A4080" s="61">
        <v>1.519420008E9</v>
      </c>
      <c r="B4080" s="61">
        <v>1.0</v>
      </c>
      <c r="C4080" s="61">
        <v>6782.0</v>
      </c>
      <c r="D4080" s="57" t="s">
        <v>373</v>
      </c>
      <c r="E4080" s="62" t="s">
        <v>372</v>
      </c>
      <c r="F4080" s="58">
        <v>0.19024293708773587</v>
      </c>
    </row>
    <row r="4081">
      <c r="A4081" s="61">
        <v>1.51928489E9</v>
      </c>
      <c r="B4081" s="61">
        <v>0.0</v>
      </c>
      <c r="C4081" s="61">
        <v>2087.0</v>
      </c>
      <c r="D4081" s="57" t="s">
        <v>373</v>
      </c>
      <c r="E4081" s="62" t="s">
        <v>372</v>
      </c>
      <c r="F4081" s="58">
        <v>0.19027228664627227</v>
      </c>
    </row>
    <row r="4082">
      <c r="A4082" s="61">
        <v>1.513490237E9</v>
      </c>
      <c r="B4082" s="61">
        <v>1.0</v>
      </c>
      <c r="C4082" s="61">
        <v>3275.0</v>
      </c>
      <c r="D4082" s="57" t="s">
        <v>374</v>
      </c>
      <c r="E4082" s="62" t="s">
        <v>372</v>
      </c>
      <c r="F4082" s="58">
        <v>0.19029242811805203</v>
      </c>
    </row>
    <row r="4083">
      <c r="A4083" s="61">
        <v>1.518918889E9</v>
      </c>
      <c r="B4083" s="61">
        <v>1.0</v>
      </c>
      <c r="C4083" s="61">
        <v>600.0</v>
      </c>
      <c r="D4083" s="57" t="s">
        <v>375</v>
      </c>
      <c r="E4083" s="62" t="s">
        <v>372</v>
      </c>
      <c r="F4083" s="58">
        <v>0.19034842661358875</v>
      </c>
    </row>
    <row r="4084">
      <c r="A4084" s="61">
        <v>1.512069528E9</v>
      </c>
      <c r="B4084" s="61">
        <v>1.0</v>
      </c>
      <c r="C4084" s="61">
        <v>1313.0</v>
      </c>
      <c r="D4084" s="57" t="s">
        <v>375</v>
      </c>
      <c r="E4084" s="62" t="s">
        <v>372</v>
      </c>
      <c r="F4084" s="58">
        <v>0.19056080289116994</v>
      </c>
    </row>
    <row r="4085">
      <c r="A4085" s="61">
        <v>1.513686534E9</v>
      </c>
      <c r="B4085" s="61">
        <v>1.0</v>
      </c>
      <c r="C4085" s="61">
        <v>92.0</v>
      </c>
      <c r="D4085" s="57" t="s">
        <v>371</v>
      </c>
      <c r="E4085" s="62" t="s">
        <v>372</v>
      </c>
      <c r="F4085" s="58">
        <v>0.19057605476700856</v>
      </c>
    </row>
    <row r="4086">
      <c r="A4086" s="61">
        <v>1.512981667E9</v>
      </c>
      <c r="B4086" s="61">
        <v>1.0</v>
      </c>
      <c r="C4086" s="61">
        <v>336.0</v>
      </c>
      <c r="D4086" s="57" t="s">
        <v>375</v>
      </c>
      <c r="E4086" s="62" t="s">
        <v>372</v>
      </c>
      <c r="F4086" s="58">
        <v>0.19070304412852335</v>
      </c>
    </row>
    <row r="4087">
      <c r="A4087" s="61">
        <v>1.515575786E9</v>
      </c>
      <c r="B4087" s="61">
        <v>1.0</v>
      </c>
      <c r="C4087" s="61">
        <v>492.0</v>
      </c>
      <c r="D4087" s="57" t="s">
        <v>371</v>
      </c>
      <c r="E4087" s="62" t="s">
        <v>372</v>
      </c>
      <c r="F4087" s="58">
        <v>0.19071658383987367</v>
      </c>
    </row>
    <row r="4088">
      <c r="A4088" s="61">
        <v>1.518403835E9</v>
      </c>
      <c r="B4088" s="61">
        <v>1.0</v>
      </c>
      <c r="C4088" s="61">
        <v>1411.0</v>
      </c>
      <c r="D4088" s="57" t="s">
        <v>373</v>
      </c>
      <c r="E4088" s="62" t="s">
        <v>372</v>
      </c>
      <c r="F4088" s="58">
        <v>0.19078047649788887</v>
      </c>
    </row>
    <row r="4089">
      <c r="A4089" s="61">
        <v>1.51183303E9</v>
      </c>
      <c r="B4089" s="61">
        <v>0.0</v>
      </c>
      <c r="C4089" s="61">
        <v>813.0</v>
      </c>
      <c r="D4089" s="57" t="s">
        <v>371</v>
      </c>
      <c r="E4089" s="62" t="s">
        <v>372</v>
      </c>
      <c r="F4089" s="58">
        <v>0.19080861480384292</v>
      </c>
    </row>
    <row r="4090">
      <c r="A4090" s="61">
        <v>1.513583644E9</v>
      </c>
      <c r="B4090" s="61">
        <v>1.0</v>
      </c>
      <c r="C4090" s="61">
        <v>2413.0</v>
      </c>
      <c r="D4090" s="57" t="s">
        <v>371</v>
      </c>
      <c r="E4090" s="62" t="s">
        <v>372</v>
      </c>
      <c r="F4090" s="58">
        <v>0.19085661646520535</v>
      </c>
    </row>
    <row r="4091">
      <c r="A4091" s="61">
        <v>1.514329579E9</v>
      </c>
      <c r="B4091" s="61">
        <v>1.0</v>
      </c>
      <c r="C4091" s="61">
        <v>4037.0</v>
      </c>
      <c r="D4091" s="57" t="s">
        <v>375</v>
      </c>
      <c r="E4091" s="62" t="s">
        <v>372</v>
      </c>
      <c r="F4091" s="58">
        <v>0.1909342067616283</v>
      </c>
    </row>
    <row r="4092">
      <c r="A4092" s="61">
        <v>1.515519595E9</v>
      </c>
      <c r="B4092" s="61">
        <v>1.0</v>
      </c>
      <c r="C4092" s="61">
        <v>14.0</v>
      </c>
      <c r="D4092" s="57" t="s">
        <v>375</v>
      </c>
      <c r="E4092" s="62" t="s">
        <v>372</v>
      </c>
      <c r="F4092" s="58">
        <v>0.1909369198282408</v>
      </c>
    </row>
    <row r="4093">
      <c r="A4093" s="61">
        <v>1.511804466E9</v>
      </c>
      <c r="B4093" s="61">
        <v>1.0</v>
      </c>
      <c r="C4093" s="61">
        <v>2367.0</v>
      </c>
      <c r="D4093" s="57" t="s">
        <v>371</v>
      </c>
      <c r="E4093" s="62" t="s">
        <v>372</v>
      </c>
      <c r="F4093" s="58">
        <v>0.1909926009698223</v>
      </c>
    </row>
    <row r="4094">
      <c r="A4094" s="61">
        <v>1.514627692E9</v>
      </c>
      <c r="B4094" s="61">
        <v>0.0</v>
      </c>
      <c r="C4094" s="61">
        <v>2685.0</v>
      </c>
      <c r="D4094" s="57" t="s">
        <v>371</v>
      </c>
      <c r="E4094" s="62" t="s">
        <v>372</v>
      </c>
      <c r="F4094" s="58">
        <v>0.19100578157908454</v>
      </c>
    </row>
    <row r="4095">
      <c r="A4095" s="61">
        <v>1.518865399E9</v>
      </c>
      <c r="B4095" s="61">
        <v>1.0</v>
      </c>
      <c r="C4095" s="61">
        <v>2939.0</v>
      </c>
      <c r="D4095" s="57" t="s">
        <v>373</v>
      </c>
      <c r="E4095" s="62" t="s">
        <v>372</v>
      </c>
      <c r="F4095" s="58">
        <v>0.19100757731147477</v>
      </c>
    </row>
    <row r="4096">
      <c r="A4096" s="61">
        <v>1.513015704E9</v>
      </c>
      <c r="B4096" s="61">
        <v>1.0</v>
      </c>
      <c r="C4096" s="61">
        <v>1122.0</v>
      </c>
      <c r="D4096" s="57" t="s">
        <v>374</v>
      </c>
      <c r="E4096" s="62" t="s">
        <v>372</v>
      </c>
      <c r="F4096" s="58">
        <v>0.19101163913099384</v>
      </c>
    </row>
    <row r="4097">
      <c r="A4097" s="61">
        <v>1.515078464E9</v>
      </c>
      <c r="B4097" s="61">
        <v>1.0</v>
      </c>
      <c r="C4097" s="61">
        <v>4602.0</v>
      </c>
      <c r="D4097" s="57" t="s">
        <v>373</v>
      </c>
      <c r="E4097" s="62" t="s">
        <v>372</v>
      </c>
      <c r="F4097" s="58">
        <v>0.19110022513880653</v>
      </c>
    </row>
    <row r="4098">
      <c r="A4098" s="61">
        <v>1.517050187E9</v>
      </c>
      <c r="B4098" s="61">
        <v>1.0</v>
      </c>
      <c r="C4098" s="61">
        <v>44.0</v>
      </c>
      <c r="D4098" s="57" t="s">
        <v>374</v>
      </c>
      <c r="E4098" s="62" t="s">
        <v>372</v>
      </c>
      <c r="F4098" s="58">
        <v>0.191102493768046</v>
      </c>
    </row>
    <row r="4099">
      <c r="A4099" s="61">
        <v>1.515110161E9</v>
      </c>
      <c r="B4099" s="61">
        <v>0.0</v>
      </c>
      <c r="C4099" s="61">
        <v>2500.0</v>
      </c>
      <c r="D4099" s="57" t="s">
        <v>371</v>
      </c>
      <c r="E4099" s="62" t="s">
        <v>372</v>
      </c>
      <c r="F4099" s="58">
        <v>0.1911654478989646</v>
      </c>
    </row>
    <row r="4100">
      <c r="A4100" s="61">
        <v>1.519915527E9</v>
      </c>
      <c r="B4100" s="61">
        <v>1.0</v>
      </c>
      <c r="C4100" s="61">
        <v>2839.0</v>
      </c>
      <c r="D4100" s="57" t="s">
        <v>374</v>
      </c>
      <c r="E4100" s="62" t="s">
        <v>372</v>
      </c>
      <c r="F4100" s="58">
        <v>0.19122724416457937</v>
      </c>
    </row>
    <row r="4101">
      <c r="A4101" s="61">
        <v>1.516836194E9</v>
      </c>
      <c r="B4101" s="61">
        <v>1.0</v>
      </c>
      <c r="C4101" s="61">
        <v>2041.0</v>
      </c>
      <c r="D4101" s="57" t="s">
        <v>371</v>
      </c>
      <c r="E4101" s="62" t="s">
        <v>372</v>
      </c>
      <c r="F4101" s="58">
        <v>0.19123837401143795</v>
      </c>
    </row>
    <row r="4102">
      <c r="A4102" s="61">
        <v>1.517750786E9</v>
      </c>
      <c r="B4102" s="61">
        <v>1.0</v>
      </c>
      <c r="C4102" s="61">
        <v>1965.0</v>
      </c>
      <c r="D4102" s="57" t="s">
        <v>371</v>
      </c>
      <c r="E4102" s="62" t="s">
        <v>372</v>
      </c>
      <c r="F4102" s="58">
        <v>0.1913044449915654</v>
      </c>
    </row>
    <row r="4103">
      <c r="A4103" s="61">
        <v>1.519799066E9</v>
      </c>
      <c r="B4103" s="61">
        <v>1.0</v>
      </c>
      <c r="C4103" s="61">
        <v>4250.0</v>
      </c>
      <c r="D4103" s="57" t="s">
        <v>375</v>
      </c>
      <c r="E4103" s="62" t="s">
        <v>372</v>
      </c>
      <c r="F4103" s="58">
        <v>0.1913418627192276</v>
      </c>
    </row>
    <row r="4104">
      <c r="A4104" s="61">
        <v>1.515837751E9</v>
      </c>
      <c r="B4104" s="61">
        <v>0.0</v>
      </c>
      <c r="C4104" s="61">
        <v>2210.0</v>
      </c>
      <c r="D4104" s="57" t="s">
        <v>373</v>
      </c>
      <c r="E4104" s="62" t="s">
        <v>372</v>
      </c>
      <c r="F4104" s="58">
        <v>0.19140730365017578</v>
      </c>
    </row>
    <row r="4105">
      <c r="A4105" s="61">
        <v>1.519815464E9</v>
      </c>
      <c r="B4105" s="61">
        <v>1.0</v>
      </c>
      <c r="C4105" s="61">
        <v>979.0</v>
      </c>
      <c r="D4105" s="57" t="s">
        <v>374</v>
      </c>
      <c r="E4105" s="62" t="s">
        <v>372</v>
      </c>
      <c r="F4105" s="58">
        <v>0.19142386484880858</v>
      </c>
    </row>
    <row r="4106">
      <c r="A4106" s="61">
        <v>1.514808296E9</v>
      </c>
      <c r="B4106" s="61">
        <v>1.0</v>
      </c>
      <c r="C4106" s="61">
        <v>2158.0</v>
      </c>
      <c r="D4106" s="57" t="s">
        <v>375</v>
      </c>
      <c r="E4106" s="62" t="s">
        <v>372</v>
      </c>
      <c r="F4106" s="58">
        <v>0.19144434786526854</v>
      </c>
    </row>
    <row r="4107">
      <c r="A4107" s="61">
        <v>1.515543968E9</v>
      </c>
      <c r="B4107" s="61">
        <v>1.0</v>
      </c>
      <c r="C4107" s="61">
        <v>3518.0</v>
      </c>
      <c r="D4107" s="57" t="s">
        <v>374</v>
      </c>
      <c r="E4107" s="62" t="s">
        <v>372</v>
      </c>
      <c r="F4107" s="58">
        <v>0.1915125790275921</v>
      </c>
    </row>
    <row r="4108">
      <c r="A4108" s="61">
        <v>1.519350493E9</v>
      </c>
      <c r="B4108" s="61">
        <v>1.0</v>
      </c>
      <c r="C4108" s="61">
        <v>571.0</v>
      </c>
      <c r="D4108" s="57" t="s">
        <v>374</v>
      </c>
      <c r="E4108" s="62" t="s">
        <v>372</v>
      </c>
      <c r="F4108" s="58">
        <v>0.19151877031486098</v>
      </c>
    </row>
    <row r="4109">
      <c r="A4109" s="61">
        <v>1.517209633E9</v>
      </c>
      <c r="B4109" s="61">
        <v>1.0</v>
      </c>
      <c r="C4109" s="61">
        <v>2715.0</v>
      </c>
      <c r="D4109" s="57" t="s">
        <v>371</v>
      </c>
      <c r="E4109" s="62" t="s">
        <v>372</v>
      </c>
      <c r="F4109" s="58">
        <v>0.1915191249302689</v>
      </c>
    </row>
    <row r="4110">
      <c r="A4110" s="61">
        <v>1.517134979E9</v>
      </c>
      <c r="B4110" s="61">
        <v>1.0</v>
      </c>
      <c r="C4110" s="61">
        <v>2235.0</v>
      </c>
      <c r="D4110" s="57" t="s">
        <v>371</v>
      </c>
      <c r="E4110" s="62" t="s">
        <v>372</v>
      </c>
      <c r="F4110" s="58">
        <v>0.1915766374960467</v>
      </c>
    </row>
    <row r="4111">
      <c r="A4111" s="61">
        <v>1.512521965E9</v>
      </c>
      <c r="B4111" s="61">
        <v>1.0</v>
      </c>
      <c r="C4111" s="61">
        <v>1457.0</v>
      </c>
      <c r="D4111" s="57" t="s">
        <v>371</v>
      </c>
      <c r="E4111" s="62" t="s">
        <v>372</v>
      </c>
      <c r="F4111" s="58">
        <v>0.1916069446710844</v>
      </c>
    </row>
    <row r="4112">
      <c r="A4112" s="61">
        <v>1.512784585E9</v>
      </c>
      <c r="B4112" s="61">
        <v>1.0</v>
      </c>
      <c r="C4112" s="61">
        <v>1210.0</v>
      </c>
      <c r="D4112" s="57" t="s">
        <v>375</v>
      </c>
      <c r="E4112" s="62" t="s">
        <v>372</v>
      </c>
      <c r="F4112" s="58">
        <v>0.19166318093766344</v>
      </c>
    </row>
    <row r="4113">
      <c r="A4113" s="61">
        <v>1.51459202E9</v>
      </c>
      <c r="B4113" s="61">
        <v>0.0</v>
      </c>
      <c r="C4113" s="61">
        <v>1837.0</v>
      </c>
      <c r="D4113" s="57" t="s">
        <v>375</v>
      </c>
      <c r="E4113" s="62" t="s">
        <v>372</v>
      </c>
      <c r="F4113" s="58">
        <v>0.1916726084719137</v>
      </c>
    </row>
    <row r="4114">
      <c r="A4114" s="61">
        <v>1.518518715E9</v>
      </c>
      <c r="B4114" s="61">
        <v>1.0</v>
      </c>
      <c r="C4114" s="61">
        <v>1519.0</v>
      </c>
      <c r="D4114" s="57" t="s">
        <v>373</v>
      </c>
      <c r="E4114" s="62" t="s">
        <v>372</v>
      </c>
      <c r="F4114" s="58">
        <v>0.19169259033865615</v>
      </c>
    </row>
    <row r="4115">
      <c r="A4115" s="61">
        <v>1.511896943E9</v>
      </c>
      <c r="B4115" s="61">
        <v>1.0</v>
      </c>
      <c r="C4115" s="61">
        <v>1315.0</v>
      </c>
      <c r="D4115" s="57" t="s">
        <v>371</v>
      </c>
      <c r="E4115" s="62" t="s">
        <v>372</v>
      </c>
      <c r="F4115" s="58">
        <v>0.19170721135322366</v>
      </c>
    </row>
    <row r="4116">
      <c r="A4116" s="61">
        <v>1.513351995E9</v>
      </c>
      <c r="B4116" s="61">
        <v>1.0</v>
      </c>
      <c r="C4116" s="61">
        <v>1679.0</v>
      </c>
      <c r="D4116" s="57" t="s">
        <v>371</v>
      </c>
      <c r="E4116" s="62" t="s">
        <v>372</v>
      </c>
      <c r="F4116" s="58">
        <v>0.1917166963889343</v>
      </c>
    </row>
    <row r="4117">
      <c r="A4117" s="61">
        <v>1.517082648E9</v>
      </c>
      <c r="B4117" s="61">
        <v>1.0</v>
      </c>
      <c r="C4117" s="61">
        <v>1768.0</v>
      </c>
      <c r="D4117" s="57" t="s">
        <v>373</v>
      </c>
      <c r="E4117" s="62" t="s">
        <v>372</v>
      </c>
      <c r="F4117" s="58">
        <v>0.19177754188011287</v>
      </c>
    </row>
    <row r="4118">
      <c r="A4118" s="61">
        <v>1.51449956E9</v>
      </c>
      <c r="B4118" s="61">
        <v>0.0</v>
      </c>
      <c r="C4118" s="61">
        <v>3561.0</v>
      </c>
      <c r="D4118" s="57" t="s">
        <v>374</v>
      </c>
      <c r="E4118" s="62" t="s">
        <v>372</v>
      </c>
      <c r="F4118" s="58">
        <v>0.1917862576677899</v>
      </c>
    </row>
    <row r="4119">
      <c r="A4119" s="61">
        <v>1.51214239E9</v>
      </c>
      <c r="B4119" s="61">
        <v>0.0</v>
      </c>
      <c r="C4119" s="61">
        <v>3401.0</v>
      </c>
      <c r="D4119" s="57" t="s">
        <v>375</v>
      </c>
      <c r="E4119" s="62" t="s">
        <v>372</v>
      </c>
      <c r="F4119" s="58">
        <v>0.19189014689616046</v>
      </c>
    </row>
    <row r="4120">
      <c r="A4120" s="61">
        <v>1.512000037E9</v>
      </c>
      <c r="B4120" s="61">
        <v>1.0</v>
      </c>
      <c r="C4120" s="61">
        <v>1356.0</v>
      </c>
      <c r="D4120" s="57" t="s">
        <v>374</v>
      </c>
      <c r="E4120" s="62" t="s">
        <v>372</v>
      </c>
      <c r="F4120" s="58">
        <v>0.1919156899780171</v>
      </c>
    </row>
    <row r="4121">
      <c r="A4121" s="61">
        <v>1.514706769E9</v>
      </c>
      <c r="B4121" s="61">
        <v>1.0</v>
      </c>
      <c r="C4121" s="61">
        <v>1455.0</v>
      </c>
      <c r="D4121" s="57" t="s">
        <v>371</v>
      </c>
      <c r="E4121" s="62" t="s">
        <v>372</v>
      </c>
      <c r="F4121" s="58">
        <v>0.19195056839351332</v>
      </c>
    </row>
    <row r="4122">
      <c r="A4122" s="61">
        <v>1.518039773E9</v>
      </c>
      <c r="B4122" s="61">
        <v>1.0</v>
      </c>
      <c r="C4122" s="61">
        <v>1761.0</v>
      </c>
      <c r="D4122" s="57" t="s">
        <v>371</v>
      </c>
      <c r="E4122" s="62" t="s">
        <v>372</v>
      </c>
      <c r="F4122" s="58">
        <v>0.19198635442941647</v>
      </c>
    </row>
    <row r="4123">
      <c r="A4123" s="61">
        <v>1.51370315E9</v>
      </c>
      <c r="B4123" s="61">
        <v>0.0</v>
      </c>
      <c r="C4123" s="61">
        <v>397.0</v>
      </c>
      <c r="D4123" s="57" t="s">
        <v>374</v>
      </c>
      <c r="E4123" s="62" t="s">
        <v>372</v>
      </c>
      <c r="F4123" s="58">
        <v>0.1919918150441723</v>
      </c>
    </row>
    <row r="4124">
      <c r="A4124" s="61">
        <v>1.51962045E9</v>
      </c>
      <c r="B4124" s="61">
        <v>0.0</v>
      </c>
      <c r="C4124" s="61">
        <v>158.0</v>
      </c>
      <c r="D4124" s="57" t="s">
        <v>371</v>
      </c>
      <c r="E4124" s="62" t="s">
        <v>372</v>
      </c>
      <c r="F4124" s="58">
        <v>0.1920019681762536</v>
      </c>
    </row>
    <row r="4125">
      <c r="A4125" s="61">
        <v>1.517329286E9</v>
      </c>
      <c r="B4125" s="61">
        <v>1.0</v>
      </c>
      <c r="C4125" s="61">
        <v>1676.0</v>
      </c>
      <c r="D4125" s="57" t="s">
        <v>374</v>
      </c>
      <c r="E4125" s="62" t="s">
        <v>372</v>
      </c>
      <c r="F4125" s="58">
        <v>0.19200870451321783</v>
      </c>
    </row>
    <row r="4126">
      <c r="A4126" s="61">
        <v>1.513367382E9</v>
      </c>
      <c r="B4126" s="61">
        <v>0.0</v>
      </c>
      <c r="C4126" s="61">
        <v>2619.0</v>
      </c>
      <c r="D4126" s="57" t="s">
        <v>373</v>
      </c>
      <c r="E4126" s="62" t="s">
        <v>372</v>
      </c>
      <c r="F4126" s="58">
        <v>0.19206630678924963</v>
      </c>
    </row>
    <row r="4127">
      <c r="A4127" s="61">
        <v>1.517904457E9</v>
      </c>
      <c r="B4127" s="61">
        <v>1.0</v>
      </c>
      <c r="C4127" s="61">
        <v>3721.0</v>
      </c>
      <c r="D4127" s="57" t="s">
        <v>371</v>
      </c>
      <c r="E4127" s="62" t="s">
        <v>372</v>
      </c>
      <c r="F4127" s="58">
        <v>0.1921640404221575</v>
      </c>
    </row>
    <row r="4128">
      <c r="A4128" s="61">
        <v>1.518581271E9</v>
      </c>
      <c r="B4128" s="61">
        <v>0.0</v>
      </c>
      <c r="C4128" s="61">
        <v>1344.0</v>
      </c>
      <c r="D4128" s="57" t="s">
        <v>371</v>
      </c>
      <c r="E4128" s="62" t="s">
        <v>372</v>
      </c>
      <c r="F4128" s="58">
        <v>0.19218209025238153</v>
      </c>
    </row>
    <row r="4129">
      <c r="A4129" s="61">
        <v>1.513881308E9</v>
      </c>
      <c r="B4129" s="61">
        <v>1.0</v>
      </c>
      <c r="C4129" s="61">
        <v>1686.0</v>
      </c>
      <c r="D4129" s="57" t="s">
        <v>375</v>
      </c>
      <c r="E4129" s="62" t="s">
        <v>372</v>
      </c>
      <c r="F4129" s="58">
        <v>0.1922219070263529</v>
      </c>
    </row>
    <row r="4130">
      <c r="A4130" s="61">
        <v>1.51661442E9</v>
      </c>
      <c r="B4130" s="61">
        <v>0.0</v>
      </c>
      <c r="C4130" s="61">
        <v>3503.0</v>
      </c>
      <c r="D4130" s="57" t="s">
        <v>375</v>
      </c>
      <c r="E4130" s="62" t="s">
        <v>372</v>
      </c>
      <c r="F4130" s="58">
        <v>0.19235124113168156</v>
      </c>
    </row>
    <row r="4131">
      <c r="A4131" s="61">
        <v>1.515134596E9</v>
      </c>
      <c r="B4131" s="61">
        <v>1.0</v>
      </c>
      <c r="C4131" s="61">
        <v>2170.0</v>
      </c>
      <c r="D4131" s="57" t="s">
        <v>373</v>
      </c>
      <c r="E4131" s="62" t="s">
        <v>372</v>
      </c>
      <c r="F4131" s="58">
        <v>0.1923584421692872</v>
      </c>
    </row>
    <row r="4132">
      <c r="A4132" s="61">
        <v>1.514281625E9</v>
      </c>
      <c r="B4132" s="61">
        <v>1.0</v>
      </c>
      <c r="C4132" s="61">
        <v>2017.0</v>
      </c>
      <c r="D4132" s="57" t="s">
        <v>374</v>
      </c>
      <c r="E4132" s="62" t="s">
        <v>372</v>
      </c>
      <c r="F4132" s="58">
        <v>0.19246702459481346</v>
      </c>
    </row>
    <row r="4133">
      <c r="A4133" s="61">
        <v>1.5142667E9</v>
      </c>
      <c r="B4133" s="61">
        <v>0.0</v>
      </c>
      <c r="C4133" s="61">
        <v>193.0</v>
      </c>
      <c r="D4133" s="57" t="s">
        <v>375</v>
      </c>
      <c r="E4133" s="62" t="s">
        <v>372</v>
      </c>
      <c r="F4133" s="58">
        <v>0.1924967528930548</v>
      </c>
    </row>
    <row r="4134">
      <c r="A4134" s="61">
        <v>1.51140052E9</v>
      </c>
      <c r="B4134" s="61">
        <v>0.0</v>
      </c>
      <c r="C4134" s="61">
        <v>1722.0</v>
      </c>
      <c r="D4134" s="57" t="s">
        <v>373</v>
      </c>
      <c r="E4134" s="62" t="s">
        <v>372</v>
      </c>
      <c r="F4134" s="58">
        <v>0.19249975947917608</v>
      </c>
    </row>
    <row r="4135">
      <c r="A4135" s="61">
        <v>1.514045487E9</v>
      </c>
      <c r="B4135" s="61">
        <v>1.0</v>
      </c>
      <c r="C4135" s="61">
        <v>296.0</v>
      </c>
      <c r="D4135" s="57" t="s">
        <v>374</v>
      </c>
      <c r="E4135" s="62" t="s">
        <v>372</v>
      </c>
      <c r="F4135" s="58">
        <v>0.1925010276075675</v>
      </c>
    </row>
    <row r="4136">
      <c r="A4136" s="61">
        <v>1.513072403E9</v>
      </c>
      <c r="B4136" s="61">
        <v>1.0</v>
      </c>
      <c r="C4136" s="61">
        <v>2938.0</v>
      </c>
      <c r="D4136" s="57" t="s">
        <v>374</v>
      </c>
      <c r="E4136" s="62" t="s">
        <v>372</v>
      </c>
      <c r="F4136" s="58">
        <v>0.19252489119900873</v>
      </c>
    </row>
    <row r="4137">
      <c r="A4137" s="61">
        <v>1.514900041E9</v>
      </c>
      <c r="B4137" s="61">
        <v>0.0</v>
      </c>
      <c r="C4137" s="61">
        <v>1538.0</v>
      </c>
      <c r="D4137" s="57" t="s">
        <v>374</v>
      </c>
      <c r="E4137" s="62" t="s">
        <v>372</v>
      </c>
      <c r="F4137" s="58">
        <v>0.19252787008599193</v>
      </c>
    </row>
    <row r="4138">
      <c r="A4138" s="61">
        <v>1.518095326E9</v>
      </c>
      <c r="B4138" s="61">
        <v>1.0</v>
      </c>
      <c r="C4138" s="61">
        <v>1312.0</v>
      </c>
      <c r="D4138" s="57" t="s">
        <v>375</v>
      </c>
      <c r="E4138" s="62" t="s">
        <v>372</v>
      </c>
      <c r="F4138" s="58">
        <v>0.19253681638912068</v>
      </c>
    </row>
    <row r="4139">
      <c r="A4139" s="61">
        <v>1.513633093E9</v>
      </c>
      <c r="B4139" s="61">
        <v>1.0</v>
      </c>
      <c r="C4139" s="61">
        <v>452.0</v>
      </c>
      <c r="D4139" s="57" t="s">
        <v>373</v>
      </c>
      <c r="E4139" s="62" t="s">
        <v>372</v>
      </c>
      <c r="F4139" s="58">
        <v>0.19257023635122406</v>
      </c>
    </row>
    <row r="4140">
      <c r="A4140" s="61">
        <v>1.51678798E9</v>
      </c>
      <c r="B4140" s="61">
        <v>0.0</v>
      </c>
      <c r="C4140" s="61">
        <v>1699.0</v>
      </c>
      <c r="D4140" s="57" t="s">
        <v>374</v>
      </c>
      <c r="E4140" s="62" t="s">
        <v>372</v>
      </c>
      <c r="F4140" s="58">
        <v>0.19258381866287377</v>
      </c>
    </row>
    <row r="4141">
      <c r="A4141" s="61">
        <v>1.513007716E9</v>
      </c>
      <c r="B4141" s="61">
        <v>1.0</v>
      </c>
      <c r="C4141" s="61">
        <v>784.0</v>
      </c>
      <c r="D4141" s="57" t="s">
        <v>371</v>
      </c>
      <c r="E4141" s="62" t="s">
        <v>372</v>
      </c>
      <c r="F4141" s="58">
        <v>0.19266293751717334</v>
      </c>
    </row>
    <row r="4142">
      <c r="A4142" s="61">
        <v>1.515102136E9</v>
      </c>
      <c r="B4142" s="61">
        <v>1.0</v>
      </c>
      <c r="C4142" s="61">
        <v>964.0</v>
      </c>
      <c r="D4142" s="57" t="s">
        <v>374</v>
      </c>
      <c r="E4142" s="62" t="s">
        <v>372</v>
      </c>
      <c r="F4142" s="58">
        <v>0.19270696793273367</v>
      </c>
    </row>
    <row r="4143">
      <c r="A4143" s="61">
        <v>1.518518281E9</v>
      </c>
      <c r="B4143" s="61">
        <v>0.0</v>
      </c>
      <c r="C4143" s="61">
        <v>2195.0</v>
      </c>
      <c r="D4143" s="57" t="s">
        <v>375</v>
      </c>
      <c r="E4143" s="62" t="s">
        <v>372</v>
      </c>
      <c r="F4143" s="58">
        <v>0.19272542664349623</v>
      </c>
    </row>
    <row r="4144">
      <c r="A4144" s="61">
        <v>1.517409862E9</v>
      </c>
      <c r="B4144" s="61">
        <v>0.0</v>
      </c>
      <c r="C4144" s="61">
        <v>633.0</v>
      </c>
      <c r="D4144" s="57" t="s">
        <v>374</v>
      </c>
      <c r="E4144" s="62" t="s">
        <v>372</v>
      </c>
      <c r="F4144" s="58">
        <v>0.19279967831080724</v>
      </c>
    </row>
    <row r="4145">
      <c r="A4145" s="61">
        <v>1.511914026E9</v>
      </c>
      <c r="B4145" s="61">
        <v>1.0</v>
      </c>
      <c r="C4145" s="61">
        <v>1908.0</v>
      </c>
      <c r="D4145" s="57" t="s">
        <v>371</v>
      </c>
      <c r="E4145" s="62" t="s">
        <v>372</v>
      </c>
      <c r="F4145" s="58">
        <v>0.19280377995929</v>
      </c>
    </row>
    <row r="4146">
      <c r="A4146" s="61">
        <v>1.516352644E9</v>
      </c>
      <c r="B4146" s="61">
        <v>1.0</v>
      </c>
      <c r="C4146" s="61">
        <v>3358.0</v>
      </c>
      <c r="D4146" s="57" t="s">
        <v>373</v>
      </c>
      <c r="E4146" s="62" t="s">
        <v>372</v>
      </c>
      <c r="F4146" s="58">
        <v>0.19280982554144066</v>
      </c>
    </row>
    <row r="4147">
      <c r="A4147" s="61">
        <v>1.51710076E9</v>
      </c>
      <c r="B4147" s="61">
        <v>0.0</v>
      </c>
      <c r="C4147" s="61">
        <v>743.0</v>
      </c>
      <c r="D4147" s="57" t="s">
        <v>374</v>
      </c>
      <c r="E4147" s="62" t="s">
        <v>372</v>
      </c>
      <c r="F4147" s="58">
        <v>0.19283726282475055</v>
      </c>
    </row>
    <row r="4148">
      <c r="A4148" s="61">
        <v>1.517458215E9</v>
      </c>
      <c r="B4148" s="61">
        <v>1.0</v>
      </c>
      <c r="C4148" s="61">
        <v>1859.0</v>
      </c>
      <c r="D4148" s="57" t="s">
        <v>375</v>
      </c>
      <c r="E4148" s="62" t="s">
        <v>372</v>
      </c>
      <c r="F4148" s="58">
        <v>0.19284257532696447</v>
      </c>
    </row>
    <row r="4149">
      <c r="A4149" s="61">
        <v>1.519391964E9</v>
      </c>
      <c r="B4149" s="61">
        <v>1.0</v>
      </c>
      <c r="C4149" s="61">
        <v>549.0</v>
      </c>
      <c r="D4149" s="57" t="s">
        <v>374</v>
      </c>
      <c r="E4149" s="62" t="s">
        <v>372</v>
      </c>
      <c r="F4149" s="58">
        <v>0.19290267395337635</v>
      </c>
    </row>
    <row r="4150">
      <c r="A4150" s="61">
        <v>1.518610702E9</v>
      </c>
      <c r="B4150" s="61">
        <v>0.0</v>
      </c>
      <c r="C4150" s="61">
        <v>1687.0</v>
      </c>
      <c r="D4150" s="57" t="s">
        <v>375</v>
      </c>
      <c r="E4150" s="62" t="s">
        <v>372</v>
      </c>
      <c r="F4150" s="58">
        <v>0.1929063174913671</v>
      </c>
    </row>
    <row r="4151">
      <c r="A4151" s="61">
        <v>1.516791732E9</v>
      </c>
      <c r="B4151" s="61">
        <v>0.0</v>
      </c>
      <c r="C4151" s="61">
        <v>2721.0</v>
      </c>
      <c r="D4151" s="57" t="s">
        <v>375</v>
      </c>
      <c r="E4151" s="62" t="s">
        <v>372</v>
      </c>
      <c r="F4151" s="58">
        <v>0.19292287869000002</v>
      </c>
    </row>
    <row r="4152">
      <c r="A4152" s="61">
        <v>1.516004163E9</v>
      </c>
      <c r="B4152" s="61">
        <v>1.0</v>
      </c>
      <c r="C4152" s="61">
        <v>365.0</v>
      </c>
      <c r="D4152" s="57" t="s">
        <v>374</v>
      </c>
      <c r="E4152" s="62" t="s">
        <v>372</v>
      </c>
      <c r="F4152" s="58">
        <v>0.19293813056583864</v>
      </c>
    </row>
    <row r="4153">
      <c r="A4153" s="61">
        <v>1.512712176E9</v>
      </c>
      <c r="B4153" s="61">
        <v>1.0</v>
      </c>
      <c r="C4153" s="61">
        <v>2600.0</v>
      </c>
      <c r="D4153" s="57" t="s">
        <v>375</v>
      </c>
      <c r="E4153" s="62" t="s">
        <v>372</v>
      </c>
      <c r="F4153" s="58">
        <v>0.19299523493977933</v>
      </c>
    </row>
    <row r="4154">
      <c r="A4154" s="61">
        <v>1.513126052E9</v>
      </c>
      <c r="B4154" s="61">
        <v>0.0</v>
      </c>
      <c r="C4154" s="61">
        <v>978.0</v>
      </c>
      <c r="D4154" s="57" t="s">
        <v>374</v>
      </c>
      <c r="E4154" s="62" t="s">
        <v>372</v>
      </c>
      <c r="F4154" s="58">
        <v>0.19330902784377202</v>
      </c>
    </row>
    <row r="4155">
      <c r="A4155" s="61">
        <v>1.514411322E9</v>
      </c>
      <c r="B4155" s="61">
        <v>0.0</v>
      </c>
      <c r="C4155" s="61">
        <v>2718.0</v>
      </c>
      <c r="D4155" s="57" t="s">
        <v>374</v>
      </c>
      <c r="E4155" s="62" t="s">
        <v>372</v>
      </c>
      <c r="F4155" s="58">
        <v>0.19353689686649955</v>
      </c>
    </row>
    <row r="4156">
      <c r="A4156" s="61">
        <v>1.518410056E9</v>
      </c>
      <c r="B4156" s="61">
        <v>1.0</v>
      </c>
      <c r="C4156" s="61">
        <v>2914.0</v>
      </c>
      <c r="D4156" s="57" t="s">
        <v>371</v>
      </c>
      <c r="E4156" s="62" t="s">
        <v>372</v>
      </c>
      <c r="F4156" s="58">
        <v>0.19359291843400472</v>
      </c>
    </row>
    <row r="4157">
      <c r="A4157" s="61">
        <v>1.518300622E9</v>
      </c>
      <c r="B4157" s="61">
        <v>0.0</v>
      </c>
      <c r="C4157" s="61">
        <v>3123.0</v>
      </c>
      <c r="D4157" s="57" t="s">
        <v>375</v>
      </c>
      <c r="E4157" s="62" t="s">
        <v>372</v>
      </c>
      <c r="F4157" s="58">
        <v>0.193658582234834</v>
      </c>
    </row>
    <row r="4158">
      <c r="A4158" s="61">
        <v>1.513151242E9</v>
      </c>
      <c r="B4158" s="61">
        <v>0.0</v>
      </c>
      <c r="C4158" s="61">
        <v>61.0</v>
      </c>
      <c r="D4158" s="57" t="s">
        <v>374</v>
      </c>
      <c r="E4158" s="62" t="s">
        <v>372</v>
      </c>
      <c r="F4158" s="58">
        <v>0.1938005427506555</v>
      </c>
    </row>
    <row r="4159">
      <c r="A4159" s="61">
        <v>1.513591259E9</v>
      </c>
      <c r="B4159" s="61">
        <v>1.0</v>
      </c>
      <c r="C4159" s="61">
        <v>1533.0</v>
      </c>
      <c r="D4159" s="57" t="s">
        <v>374</v>
      </c>
      <c r="E4159" s="62" t="s">
        <v>372</v>
      </c>
      <c r="F4159" s="58">
        <v>0.19380353284366136</v>
      </c>
    </row>
    <row r="4160">
      <c r="A4160" s="61">
        <v>1.517151125E9</v>
      </c>
      <c r="B4160" s="61">
        <v>1.0</v>
      </c>
      <c r="C4160" s="61">
        <v>361.0</v>
      </c>
      <c r="D4160" s="57" t="s">
        <v>375</v>
      </c>
      <c r="E4160" s="62" t="s">
        <v>372</v>
      </c>
      <c r="F4160" s="58">
        <v>0.19388669742592612</v>
      </c>
    </row>
    <row r="4161">
      <c r="A4161" s="61">
        <v>1.514119279E9</v>
      </c>
      <c r="B4161" s="61">
        <v>1.0</v>
      </c>
      <c r="C4161" s="61">
        <v>699.0</v>
      </c>
      <c r="D4161" s="57" t="s">
        <v>371</v>
      </c>
      <c r="E4161" s="62" t="s">
        <v>372</v>
      </c>
      <c r="F4161" s="58">
        <v>0.1940285826937288</v>
      </c>
    </row>
    <row r="4162">
      <c r="A4162" s="61">
        <v>1.51638983E9</v>
      </c>
      <c r="B4162" s="61">
        <v>0.0</v>
      </c>
      <c r="C4162" s="61">
        <v>1939.0</v>
      </c>
      <c r="D4162" s="57" t="s">
        <v>371</v>
      </c>
      <c r="E4162" s="62" t="s">
        <v>372</v>
      </c>
      <c r="F4162" s="58">
        <v>0.19403502859534572</v>
      </c>
    </row>
    <row r="4163">
      <c r="A4163" s="61">
        <v>1.519005247E9</v>
      </c>
      <c r="B4163" s="61">
        <v>1.0</v>
      </c>
      <c r="C4163" s="61">
        <v>991.0</v>
      </c>
      <c r="D4163" s="57" t="s">
        <v>371</v>
      </c>
      <c r="E4163" s="62" t="s">
        <v>372</v>
      </c>
      <c r="F4163" s="58">
        <v>0.19410677155322598</v>
      </c>
    </row>
    <row r="4164">
      <c r="A4164" s="61">
        <v>1.512962095E9</v>
      </c>
      <c r="B4164" s="61">
        <v>1.0</v>
      </c>
      <c r="C4164" s="61">
        <v>2089.0</v>
      </c>
      <c r="D4164" s="57" t="s">
        <v>375</v>
      </c>
      <c r="E4164" s="62" t="s">
        <v>372</v>
      </c>
      <c r="F4164" s="58">
        <v>0.19418289661938126</v>
      </c>
    </row>
    <row r="4165">
      <c r="A4165" s="61">
        <v>1.514024094E9</v>
      </c>
      <c r="B4165" s="61">
        <v>1.0</v>
      </c>
      <c r="C4165" s="61">
        <v>2578.0</v>
      </c>
      <c r="D4165" s="57" t="s">
        <v>373</v>
      </c>
      <c r="E4165" s="62" t="s">
        <v>372</v>
      </c>
      <c r="F4165" s="58">
        <v>0.19422277058198734</v>
      </c>
    </row>
    <row r="4166">
      <c r="A4166" s="61">
        <v>1.518380006E9</v>
      </c>
      <c r="B4166" s="61">
        <v>1.0</v>
      </c>
      <c r="C4166" s="61">
        <v>3117.0</v>
      </c>
      <c r="D4166" s="57" t="s">
        <v>375</v>
      </c>
      <c r="E4166" s="62" t="s">
        <v>372</v>
      </c>
      <c r="F4166" s="58">
        <v>0.1942261392512331</v>
      </c>
    </row>
    <row r="4167">
      <c r="A4167" s="61">
        <v>1.51446575E9</v>
      </c>
      <c r="B4167" s="61">
        <v>0.0</v>
      </c>
      <c r="C4167" s="61">
        <v>2579.0</v>
      </c>
      <c r="D4167" s="57" t="s">
        <v>374</v>
      </c>
      <c r="E4167" s="62" t="s">
        <v>372</v>
      </c>
      <c r="F4167" s="58">
        <v>0.19423165587524238</v>
      </c>
    </row>
    <row r="4168">
      <c r="A4168" s="61">
        <v>1.517897497E9</v>
      </c>
      <c r="B4168" s="61">
        <v>1.0</v>
      </c>
      <c r="C4168" s="61">
        <v>4584.0</v>
      </c>
      <c r="D4168" s="57" t="s">
        <v>375</v>
      </c>
      <c r="E4168" s="62" t="s">
        <v>372</v>
      </c>
      <c r="F4168" s="58">
        <v>0.1942538914700631</v>
      </c>
    </row>
    <row r="4169">
      <c r="A4169" s="61">
        <v>1.519348864E9</v>
      </c>
      <c r="B4169" s="61">
        <v>1.0</v>
      </c>
      <c r="C4169" s="61">
        <v>269.0</v>
      </c>
      <c r="D4169" s="57" t="s">
        <v>373</v>
      </c>
      <c r="E4169" s="62" t="s">
        <v>372</v>
      </c>
      <c r="F4169" s="58">
        <v>0.19426210235225927</v>
      </c>
    </row>
    <row r="4170">
      <c r="A4170" s="61">
        <v>1.513599555E9</v>
      </c>
      <c r="B4170" s="61">
        <v>1.0</v>
      </c>
      <c r="C4170" s="61">
        <v>2707.0</v>
      </c>
      <c r="D4170" s="57" t="s">
        <v>375</v>
      </c>
      <c r="E4170" s="62" t="s">
        <v>372</v>
      </c>
      <c r="F4170" s="58">
        <v>0.19427040864261758</v>
      </c>
    </row>
    <row r="4171">
      <c r="A4171" s="61">
        <v>1.51245121E9</v>
      </c>
      <c r="B4171" s="61">
        <v>0.0</v>
      </c>
      <c r="C4171" s="61">
        <v>1567.0</v>
      </c>
      <c r="D4171" s="57" t="s">
        <v>374</v>
      </c>
      <c r="E4171" s="62" t="s">
        <v>372</v>
      </c>
      <c r="F4171" s="58">
        <v>0.19431699895195564</v>
      </c>
    </row>
    <row r="4172">
      <c r="A4172" s="61">
        <v>1.513140104E9</v>
      </c>
      <c r="B4172" s="61">
        <v>1.0</v>
      </c>
      <c r="C4172" s="61">
        <v>1111.0</v>
      </c>
      <c r="D4172" s="57" t="s">
        <v>373</v>
      </c>
      <c r="E4172" s="62" t="s">
        <v>372</v>
      </c>
      <c r="F4172" s="58">
        <v>0.19437784444313422</v>
      </c>
    </row>
    <row r="4173">
      <c r="A4173" s="61">
        <v>1.511346194E9</v>
      </c>
      <c r="B4173" s="61">
        <v>1.0</v>
      </c>
      <c r="C4173" s="61">
        <v>2568.0</v>
      </c>
      <c r="D4173" s="57" t="s">
        <v>375</v>
      </c>
      <c r="E4173" s="62" t="s">
        <v>372</v>
      </c>
      <c r="F4173" s="58">
        <v>0.19441804711507904</v>
      </c>
    </row>
    <row r="4174">
      <c r="A4174" s="61">
        <v>1.519358628E9</v>
      </c>
      <c r="B4174" s="61">
        <v>1.0</v>
      </c>
      <c r="C4174" s="61">
        <v>1574.0</v>
      </c>
      <c r="D4174" s="57" t="s">
        <v>374</v>
      </c>
      <c r="E4174" s="62" t="s">
        <v>372</v>
      </c>
      <c r="F4174" s="58">
        <v>0.1944410718621401</v>
      </c>
    </row>
    <row r="4175">
      <c r="A4175" s="61">
        <v>1.516149619E9</v>
      </c>
      <c r="B4175" s="61">
        <v>1.0</v>
      </c>
      <c r="C4175" s="61">
        <v>1475.0</v>
      </c>
      <c r="D4175" s="57" t="s">
        <v>375</v>
      </c>
      <c r="E4175" s="62" t="s">
        <v>372</v>
      </c>
      <c r="F4175" s="58">
        <v>0.19450227574130452</v>
      </c>
    </row>
    <row r="4176">
      <c r="A4176" s="61">
        <v>1.515432128E9</v>
      </c>
      <c r="B4176" s="61">
        <v>1.0</v>
      </c>
      <c r="C4176" s="61">
        <v>915.0</v>
      </c>
      <c r="D4176" s="57" t="s">
        <v>374</v>
      </c>
      <c r="E4176" s="62" t="s">
        <v>372</v>
      </c>
      <c r="F4176" s="58">
        <v>0.1946527052109973</v>
      </c>
    </row>
    <row r="4177">
      <c r="A4177" s="61">
        <v>1.512451449E9</v>
      </c>
      <c r="B4177" s="61">
        <v>1.0</v>
      </c>
      <c r="C4177" s="61">
        <v>3488.0</v>
      </c>
      <c r="D4177" s="57" t="s">
        <v>373</v>
      </c>
      <c r="E4177" s="62" t="s">
        <v>372</v>
      </c>
      <c r="F4177" s="58">
        <v>0.19465427822529235</v>
      </c>
    </row>
    <row r="4178">
      <c r="A4178" s="61">
        <v>1.518378476E9</v>
      </c>
      <c r="B4178" s="61">
        <v>1.0</v>
      </c>
      <c r="C4178" s="61">
        <v>3450.0</v>
      </c>
      <c r="D4178" s="57" t="s">
        <v>374</v>
      </c>
      <c r="E4178" s="62" t="s">
        <v>372</v>
      </c>
      <c r="F4178" s="58">
        <v>0.19469275380590212</v>
      </c>
    </row>
    <row r="4179">
      <c r="A4179" s="61">
        <v>1.513991217E9</v>
      </c>
      <c r="B4179" s="61">
        <v>1.0</v>
      </c>
      <c r="C4179" s="61">
        <v>625.0</v>
      </c>
      <c r="D4179" s="57" t="s">
        <v>371</v>
      </c>
      <c r="E4179" s="62" t="s">
        <v>372</v>
      </c>
      <c r="F4179" s="58">
        <v>0.1948465882390379</v>
      </c>
    </row>
    <row r="4180">
      <c r="A4180" s="61">
        <v>1.512864127E9</v>
      </c>
      <c r="B4180" s="61">
        <v>1.0</v>
      </c>
      <c r="C4180" s="61">
        <v>927.0</v>
      </c>
      <c r="D4180" s="57" t="s">
        <v>374</v>
      </c>
      <c r="E4180" s="62" t="s">
        <v>372</v>
      </c>
      <c r="F4180" s="58">
        <v>0.195067244304035</v>
      </c>
    </row>
    <row r="4181">
      <c r="A4181" s="61">
        <v>1.513159192E9</v>
      </c>
      <c r="B4181" s="61">
        <v>0.0</v>
      </c>
      <c r="C4181" s="61">
        <v>1762.0</v>
      </c>
      <c r="D4181" s="57" t="s">
        <v>374</v>
      </c>
      <c r="E4181" s="62" t="s">
        <v>372</v>
      </c>
      <c r="F4181" s="58">
        <v>0.19512292914075502</v>
      </c>
    </row>
    <row r="4182">
      <c r="A4182" s="61">
        <v>1.518176472E9</v>
      </c>
      <c r="B4182" s="61">
        <v>0.0</v>
      </c>
      <c r="C4182" s="61">
        <v>2001.0</v>
      </c>
      <c r="D4182" s="57" t="s">
        <v>373</v>
      </c>
      <c r="E4182" s="62" t="s">
        <v>372</v>
      </c>
      <c r="F4182" s="58">
        <v>0.19517425628306206</v>
      </c>
    </row>
    <row r="4183">
      <c r="A4183" s="61">
        <v>1.516325842E9</v>
      </c>
      <c r="B4183" s="61">
        <v>0.0</v>
      </c>
      <c r="C4183" s="61">
        <v>2630.0</v>
      </c>
      <c r="D4183" s="57" t="s">
        <v>371</v>
      </c>
      <c r="E4183" s="62" t="s">
        <v>372</v>
      </c>
      <c r="F4183" s="58">
        <v>0.19518940408682628</v>
      </c>
    </row>
    <row r="4184">
      <c r="A4184" s="61">
        <v>1.519057839E9</v>
      </c>
      <c r="B4184" s="61">
        <v>1.0</v>
      </c>
      <c r="C4184" s="61">
        <v>2265.0</v>
      </c>
      <c r="D4184" s="57" t="s">
        <v>374</v>
      </c>
      <c r="E4184" s="62" t="s">
        <v>372</v>
      </c>
      <c r="F4184" s="58">
        <v>0.1952410081805125</v>
      </c>
    </row>
    <row r="4185">
      <c r="A4185" s="61">
        <v>1.513208771E9</v>
      </c>
      <c r="B4185" s="61">
        <v>0.0</v>
      </c>
      <c r="C4185" s="61">
        <v>856.0</v>
      </c>
      <c r="D4185" s="57" t="s">
        <v>374</v>
      </c>
      <c r="E4185" s="62" t="s">
        <v>372</v>
      </c>
      <c r="F4185" s="58">
        <v>0.19526754003533553</v>
      </c>
    </row>
    <row r="4186">
      <c r="A4186" s="61">
        <v>1.516978729E9</v>
      </c>
      <c r="B4186" s="61">
        <v>1.0</v>
      </c>
      <c r="C4186" s="61">
        <v>2970.0</v>
      </c>
      <c r="D4186" s="57" t="s">
        <v>371</v>
      </c>
      <c r="E4186" s="62" t="s">
        <v>372</v>
      </c>
      <c r="F4186" s="58">
        <v>0.19527558875356987</v>
      </c>
    </row>
    <row r="4187">
      <c r="A4187" s="61">
        <v>1.517494491E9</v>
      </c>
      <c r="B4187" s="61">
        <v>0.0</v>
      </c>
      <c r="C4187" s="61">
        <v>3833.0</v>
      </c>
      <c r="D4187" s="57" t="s">
        <v>374</v>
      </c>
      <c r="E4187" s="62" t="s">
        <v>372</v>
      </c>
      <c r="F4187" s="58">
        <v>0.1953898613166476</v>
      </c>
    </row>
    <row r="4188">
      <c r="A4188" s="61">
        <v>1.511915532E9</v>
      </c>
      <c r="B4188" s="61">
        <v>0.0</v>
      </c>
      <c r="C4188" s="61">
        <v>2184.0</v>
      </c>
      <c r="D4188" s="57" t="s">
        <v>374</v>
      </c>
      <c r="E4188" s="62" t="s">
        <v>372</v>
      </c>
      <c r="F4188" s="58">
        <v>0.19545339935925488</v>
      </c>
    </row>
    <row r="4189">
      <c r="A4189" s="61">
        <v>1.515298268E9</v>
      </c>
      <c r="B4189" s="61">
        <v>1.0</v>
      </c>
      <c r="C4189" s="61">
        <v>728.0</v>
      </c>
      <c r="D4189" s="57" t="s">
        <v>374</v>
      </c>
      <c r="E4189" s="62" t="s">
        <v>372</v>
      </c>
      <c r="F4189" s="58">
        <v>0.19545768441323452</v>
      </c>
    </row>
    <row r="4190">
      <c r="A4190" s="61">
        <v>1.512678468E9</v>
      </c>
      <c r="B4190" s="61">
        <v>1.0</v>
      </c>
      <c r="C4190" s="61">
        <v>50.0</v>
      </c>
      <c r="D4190" s="57" t="s">
        <v>371</v>
      </c>
      <c r="E4190" s="62" t="s">
        <v>372</v>
      </c>
      <c r="F4190" s="58">
        <v>0.19546763352393515</v>
      </c>
    </row>
    <row r="4191">
      <c r="A4191" s="61">
        <v>1.512865787E9</v>
      </c>
      <c r="B4191" s="61">
        <v>1.0</v>
      </c>
      <c r="C4191" s="61">
        <v>1530.0</v>
      </c>
      <c r="D4191" s="57" t="s">
        <v>371</v>
      </c>
      <c r="E4191" s="62" t="s">
        <v>372</v>
      </c>
      <c r="F4191" s="58">
        <v>0.19554507709932345</v>
      </c>
    </row>
    <row r="4192">
      <c r="A4192" s="61">
        <v>1.513710567E9</v>
      </c>
      <c r="B4192" s="61">
        <v>1.0</v>
      </c>
      <c r="C4192" s="61">
        <v>1842.0</v>
      </c>
      <c r="D4192" s="57" t="s">
        <v>375</v>
      </c>
      <c r="E4192" s="62" t="s">
        <v>372</v>
      </c>
      <c r="F4192" s="58">
        <v>0.19562120216547862</v>
      </c>
    </row>
    <row r="4193">
      <c r="A4193" s="61">
        <v>1.515827936E9</v>
      </c>
      <c r="B4193" s="61">
        <v>1.0</v>
      </c>
      <c r="C4193" s="61">
        <v>5546.0</v>
      </c>
      <c r="D4193" s="57" t="s">
        <v>371</v>
      </c>
      <c r="E4193" s="62" t="s">
        <v>372</v>
      </c>
      <c r="F4193" s="58">
        <v>0.1956489663276939</v>
      </c>
    </row>
    <row r="4194">
      <c r="A4194" s="61">
        <v>1.516996581E9</v>
      </c>
      <c r="B4194" s="61">
        <v>0.0</v>
      </c>
      <c r="C4194" s="61">
        <v>1696.0</v>
      </c>
      <c r="D4194" s="57" t="s">
        <v>371</v>
      </c>
      <c r="E4194" s="62" t="s">
        <v>372</v>
      </c>
      <c r="F4194" s="58">
        <v>0.1957738468771324</v>
      </c>
    </row>
    <row r="4195">
      <c r="A4195" s="61">
        <v>1.519396431E9</v>
      </c>
      <c r="B4195" s="61">
        <v>0.0</v>
      </c>
      <c r="C4195" s="61">
        <v>916.0</v>
      </c>
      <c r="D4195" s="57" t="s">
        <v>371</v>
      </c>
      <c r="E4195" s="62" t="s">
        <v>372</v>
      </c>
      <c r="F4195" s="58">
        <v>0.1958355675445379</v>
      </c>
    </row>
    <row r="4196">
      <c r="A4196" s="61">
        <v>1.514063357E9</v>
      </c>
      <c r="B4196" s="61">
        <v>1.0</v>
      </c>
      <c r="C4196" s="61">
        <v>1667.0</v>
      </c>
      <c r="D4196" s="57" t="s">
        <v>371</v>
      </c>
      <c r="E4196" s="62" t="s">
        <v>372</v>
      </c>
      <c r="F4196" s="58">
        <v>0.19591801948798826</v>
      </c>
    </row>
    <row r="4197">
      <c r="A4197" s="61">
        <v>1.511620189E9</v>
      </c>
      <c r="B4197" s="61">
        <v>1.0</v>
      </c>
      <c r="C4197" s="61">
        <v>833.0</v>
      </c>
      <c r="D4197" s="57" t="s">
        <v>371</v>
      </c>
      <c r="E4197" s="62" t="s">
        <v>372</v>
      </c>
      <c r="F4197" s="58">
        <v>0.19597775972641418</v>
      </c>
    </row>
    <row r="4198">
      <c r="A4198" s="61">
        <v>1.512677183E9</v>
      </c>
      <c r="B4198" s="61">
        <v>1.0</v>
      </c>
      <c r="C4198" s="61">
        <v>1458.0</v>
      </c>
      <c r="D4198" s="57" t="s">
        <v>375</v>
      </c>
      <c r="E4198" s="62" t="s">
        <v>372</v>
      </c>
      <c r="F4198" s="58">
        <v>0.1960239246733947</v>
      </c>
    </row>
    <row r="4199">
      <c r="A4199" s="61">
        <v>1.513308839E9</v>
      </c>
      <c r="B4199" s="61">
        <v>1.0</v>
      </c>
      <c r="C4199" s="61">
        <v>926.0</v>
      </c>
      <c r="D4199" s="57" t="s">
        <v>375</v>
      </c>
      <c r="E4199" s="62" t="s">
        <v>372</v>
      </c>
      <c r="F4199" s="58">
        <v>0.19605694373904137</v>
      </c>
    </row>
    <row r="4200">
      <c r="A4200" s="61">
        <v>1.514851602E9</v>
      </c>
      <c r="B4200" s="61">
        <v>0.0</v>
      </c>
      <c r="C4200" s="61">
        <v>4414.0</v>
      </c>
      <c r="D4200" s="57" t="s">
        <v>375</v>
      </c>
      <c r="E4200" s="62" t="s">
        <v>372</v>
      </c>
      <c r="F4200" s="58">
        <v>0.19608055132462732</v>
      </c>
    </row>
    <row r="4201">
      <c r="A4201" s="61">
        <v>1.511432354E9</v>
      </c>
      <c r="B4201" s="61">
        <v>1.0</v>
      </c>
      <c r="C4201" s="61">
        <v>1121.0</v>
      </c>
      <c r="D4201" s="57" t="s">
        <v>371</v>
      </c>
      <c r="E4201" s="62" t="s">
        <v>372</v>
      </c>
      <c r="F4201" s="58">
        <v>0.19609333147393382</v>
      </c>
    </row>
    <row r="4202">
      <c r="A4202" s="61">
        <v>1.514280857E9</v>
      </c>
      <c r="B4202" s="61">
        <v>1.0</v>
      </c>
      <c r="C4202" s="61">
        <v>3349.0</v>
      </c>
      <c r="D4202" s="57" t="s">
        <v>374</v>
      </c>
      <c r="E4202" s="62" t="s">
        <v>372</v>
      </c>
      <c r="F4202" s="58">
        <v>0.19611507049754584</v>
      </c>
    </row>
    <row r="4203">
      <c r="A4203" s="61">
        <v>1.514606003E9</v>
      </c>
      <c r="B4203" s="61">
        <v>1.0</v>
      </c>
      <c r="C4203" s="61">
        <v>2299.0</v>
      </c>
      <c r="D4203" s="57" t="s">
        <v>375</v>
      </c>
      <c r="E4203" s="62" t="s">
        <v>372</v>
      </c>
      <c r="F4203" s="58">
        <v>0.19616885548114038</v>
      </c>
    </row>
    <row r="4204">
      <c r="A4204" s="61">
        <v>1.513282192E9</v>
      </c>
      <c r="B4204" s="61">
        <v>0.0</v>
      </c>
      <c r="C4204" s="61">
        <v>1638.0</v>
      </c>
      <c r="D4204" s="57" t="s">
        <v>371</v>
      </c>
      <c r="E4204" s="62" t="s">
        <v>372</v>
      </c>
      <c r="F4204" s="58">
        <v>0.1961920477916349</v>
      </c>
    </row>
    <row r="4205">
      <c r="A4205" s="61">
        <v>1.513190575E9</v>
      </c>
      <c r="B4205" s="61">
        <v>1.0</v>
      </c>
      <c r="C4205" s="61">
        <v>1009.0</v>
      </c>
      <c r="D4205" s="57" t="s">
        <v>371</v>
      </c>
      <c r="E4205" s="62" t="s">
        <v>372</v>
      </c>
      <c r="F4205" s="58">
        <v>0.19622327423202812</v>
      </c>
    </row>
    <row r="4206">
      <c r="A4206" s="61">
        <v>1.513291537E9</v>
      </c>
      <c r="B4206" s="61">
        <v>1.0</v>
      </c>
      <c r="C4206" s="61">
        <v>1597.0</v>
      </c>
      <c r="D4206" s="57" t="s">
        <v>375</v>
      </c>
      <c r="E4206" s="62" t="s">
        <v>372</v>
      </c>
      <c r="F4206" s="58">
        <v>0.1962626940688461</v>
      </c>
    </row>
    <row r="4207">
      <c r="A4207" s="61">
        <v>1.518950751E9</v>
      </c>
      <c r="B4207" s="61">
        <v>0.0</v>
      </c>
      <c r="C4207" s="61">
        <v>2088.0</v>
      </c>
      <c r="D4207" s="57" t="s">
        <v>374</v>
      </c>
      <c r="E4207" s="62" t="s">
        <v>372</v>
      </c>
      <c r="F4207" s="58">
        <v>0.19627123180426198</v>
      </c>
    </row>
    <row r="4208">
      <c r="A4208" s="61">
        <v>1.511790066E9</v>
      </c>
      <c r="B4208" s="61">
        <v>1.0</v>
      </c>
      <c r="C4208" s="61">
        <v>2489.0</v>
      </c>
      <c r="D4208" s="57" t="s">
        <v>371</v>
      </c>
      <c r="E4208" s="62" t="s">
        <v>372</v>
      </c>
      <c r="F4208" s="58">
        <v>0.19630893650751935</v>
      </c>
    </row>
    <row r="4209">
      <c r="A4209" s="61">
        <v>1.516500685E9</v>
      </c>
      <c r="B4209" s="61">
        <v>1.0</v>
      </c>
      <c r="C4209" s="61">
        <v>276.0</v>
      </c>
      <c r="D4209" s="57" t="s">
        <v>371</v>
      </c>
      <c r="E4209" s="62" t="s">
        <v>372</v>
      </c>
      <c r="F4209" s="58">
        <v>0.19633476984686926</v>
      </c>
    </row>
    <row r="4210">
      <c r="A4210" s="61">
        <v>1.512358502E9</v>
      </c>
      <c r="B4210" s="61">
        <v>0.0</v>
      </c>
      <c r="C4210" s="61">
        <v>143.0</v>
      </c>
      <c r="D4210" s="57" t="s">
        <v>374</v>
      </c>
      <c r="E4210" s="62" t="s">
        <v>372</v>
      </c>
      <c r="F4210" s="58">
        <v>0.1964670479245273</v>
      </c>
    </row>
    <row r="4211">
      <c r="A4211" s="61">
        <v>1.516387386E9</v>
      </c>
      <c r="B4211" s="61">
        <v>1.0</v>
      </c>
      <c r="C4211" s="61">
        <v>2696.0</v>
      </c>
      <c r="D4211" s="57" t="s">
        <v>371</v>
      </c>
      <c r="E4211" s="62" t="s">
        <v>372</v>
      </c>
      <c r="F4211" s="58">
        <v>0.19647698213406672</v>
      </c>
    </row>
    <row r="4212">
      <c r="A4212" s="61">
        <v>1.51414514E9</v>
      </c>
      <c r="B4212" s="61">
        <v>0.0</v>
      </c>
      <c r="C4212" s="61">
        <v>50.0</v>
      </c>
      <c r="D4212" s="57" t="s">
        <v>371</v>
      </c>
      <c r="E4212" s="62" t="s">
        <v>372</v>
      </c>
      <c r="F4212" s="58">
        <v>0.19648947188781574</v>
      </c>
    </row>
    <row r="4213">
      <c r="A4213" s="61">
        <v>1.518682257E9</v>
      </c>
      <c r="B4213" s="61">
        <v>1.0</v>
      </c>
      <c r="C4213" s="61">
        <v>2069.0</v>
      </c>
      <c r="D4213" s="57" t="s">
        <v>371</v>
      </c>
      <c r="E4213" s="62" t="s">
        <v>372</v>
      </c>
      <c r="F4213" s="58">
        <v>0.1965848463808174</v>
      </c>
    </row>
    <row r="4214">
      <c r="A4214" s="61">
        <v>1.517153688E9</v>
      </c>
      <c r="B4214" s="61">
        <v>1.0</v>
      </c>
      <c r="C4214" s="61">
        <v>1273.0</v>
      </c>
      <c r="D4214" s="57" t="s">
        <v>374</v>
      </c>
      <c r="E4214" s="62" t="s">
        <v>372</v>
      </c>
      <c r="F4214" s="58">
        <v>0.19661383416905498</v>
      </c>
    </row>
    <row r="4215">
      <c r="A4215" s="61">
        <v>1.513597356E9</v>
      </c>
      <c r="B4215" s="61">
        <v>1.0</v>
      </c>
      <c r="C4215" s="61">
        <v>1239.0</v>
      </c>
      <c r="D4215" s="57" t="s">
        <v>371</v>
      </c>
      <c r="E4215" s="62" t="s">
        <v>372</v>
      </c>
      <c r="F4215" s="58">
        <v>0.19665819825692465</v>
      </c>
    </row>
    <row r="4216">
      <c r="A4216" s="61">
        <v>1.519259241E9</v>
      </c>
      <c r="B4216" s="61">
        <v>0.0</v>
      </c>
      <c r="C4216" s="61">
        <v>2257.0</v>
      </c>
      <c r="D4216" s="57" t="s">
        <v>375</v>
      </c>
      <c r="E4216" s="62" t="s">
        <v>372</v>
      </c>
      <c r="F4216" s="58">
        <v>0.19669662549953737</v>
      </c>
    </row>
    <row r="4217">
      <c r="A4217" s="61">
        <v>1.512014204E9</v>
      </c>
      <c r="B4217" s="61">
        <v>1.0</v>
      </c>
      <c r="C4217" s="61">
        <v>2234.0</v>
      </c>
      <c r="D4217" s="57" t="s">
        <v>374</v>
      </c>
      <c r="E4217" s="62" t="s">
        <v>372</v>
      </c>
      <c r="F4217" s="58">
        <v>0.1967832140835637</v>
      </c>
    </row>
    <row r="4218">
      <c r="A4218" s="61">
        <v>1.515005603E9</v>
      </c>
      <c r="B4218" s="61">
        <v>1.0</v>
      </c>
      <c r="C4218" s="61">
        <v>1898.0</v>
      </c>
      <c r="D4218" s="57" t="s">
        <v>371</v>
      </c>
      <c r="E4218" s="62" t="s">
        <v>372</v>
      </c>
      <c r="F4218" s="58">
        <v>0.1968883835098112</v>
      </c>
    </row>
    <row r="4219">
      <c r="A4219" s="61">
        <v>1.514985781E9</v>
      </c>
      <c r="B4219" s="61">
        <v>0.0</v>
      </c>
      <c r="C4219" s="61">
        <v>607.0</v>
      </c>
      <c r="D4219" s="57" t="s">
        <v>373</v>
      </c>
      <c r="E4219" s="62" t="s">
        <v>372</v>
      </c>
      <c r="F4219" s="58">
        <v>0.19690727209258696</v>
      </c>
    </row>
    <row r="4220">
      <c r="A4220" s="61">
        <v>1.513547292E9</v>
      </c>
      <c r="B4220" s="61">
        <v>0.0</v>
      </c>
      <c r="C4220" s="61">
        <v>436.0</v>
      </c>
      <c r="D4220" s="57" t="s">
        <v>373</v>
      </c>
      <c r="E4220" s="62" t="s">
        <v>372</v>
      </c>
      <c r="F4220" s="58">
        <v>0.1969339535258059</v>
      </c>
    </row>
    <row r="4221">
      <c r="A4221" s="61">
        <v>1.51776666E9</v>
      </c>
      <c r="B4221" s="61">
        <v>0.0</v>
      </c>
      <c r="C4221" s="61">
        <v>3004.0</v>
      </c>
      <c r="D4221" s="57" t="s">
        <v>371</v>
      </c>
      <c r="E4221" s="62" t="s">
        <v>372</v>
      </c>
      <c r="F4221" s="58">
        <v>0.19697310761969256</v>
      </c>
    </row>
    <row r="4222">
      <c r="A4222" s="61">
        <v>1.511355468E9</v>
      </c>
      <c r="B4222" s="61">
        <v>1.0</v>
      </c>
      <c r="C4222" s="61">
        <v>1706.0</v>
      </c>
      <c r="D4222" s="57" t="s">
        <v>371</v>
      </c>
      <c r="E4222" s="62" t="s">
        <v>372</v>
      </c>
      <c r="F4222" s="58">
        <v>0.19700475118858607</v>
      </c>
    </row>
    <row r="4223">
      <c r="A4223" s="61">
        <v>1.518196331E9</v>
      </c>
      <c r="B4223" s="61">
        <v>0.0</v>
      </c>
      <c r="C4223" s="61">
        <v>1668.0</v>
      </c>
      <c r="D4223" s="57" t="s">
        <v>374</v>
      </c>
      <c r="E4223" s="62" t="s">
        <v>372</v>
      </c>
      <c r="F4223" s="58">
        <v>0.19705223560867724</v>
      </c>
    </row>
    <row r="4224">
      <c r="A4224" s="61">
        <v>1.511490822E9</v>
      </c>
      <c r="B4224" s="61">
        <v>0.0</v>
      </c>
      <c r="C4224" s="61">
        <v>863.0</v>
      </c>
      <c r="D4224" s="57" t="s">
        <v>375</v>
      </c>
      <c r="E4224" s="62" t="s">
        <v>372</v>
      </c>
      <c r="F4224" s="58">
        <v>0.19716451999988271</v>
      </c>
    </row>
    <row r="4225">
      <c r="A4225" s="61">
        <v>1.515600696E9</v>
      </c>
      <c r="B4225" s="61">
        <v>1.0</v>
      </c>
      <c r="C4225" s="61">
        <v>630.0</v>
      </c>
      <c r="D4225" s="57" t="s">
        <v>373</v>
      </c>
      <c r="E4225" s="62" t="s">
        <v>372</v>
      </c>
      <c r="F4225" s="58">
        <v>0.19718011884555864</v>
      </c>
    </row>
    <row r="4226">
      <c r="A4226" s="61">
        <v>1.519393713E9</v>
      </c>
      <c r="B4226" s="61">
        <v>1.0</v>
      </c>
      <c r="C4226" s="61">
        <v>2533.0</v>
      </c>
      <c r="D4226" s="57" t="s">
        <v>375</v>
      </c>
      <c r="E4226" s="62" t="s">
        <v>372</v>
      </c>
      <c r="F4226" s="58">
        <v>0.1972153987455133</v>
      </c>
    </row>
    <row r="4227">
      <c r="A4227" s="61">
        <v>1.516991739E9</v>
      </c>
      <c r="B4227" s="61">
        <v>1.0</v>
      </c>
      <c r="C4227" s="61">
        <v>3135.0</v>
      </c>
      <c r="D4227" s="57" t="s">
        <v>371</v>
      </c>
      <c r="E4227" s="62" t="s">
        <v>372</v>
      </c>
      <c r="F4227" s="58">
        <v>0.19722128387046034</v>
      </c>
    </row>
    <row r="4228">
      <c r="A4228" s="61">
        <v>1.513686618E9</v>
      </c>
      <c r="B4228" s="61">
        <v>1.0</v>
      </c>
      <c r="C4228" s="61">
        <v>5439.0</v>
      </c>
      <c r="D4228" s="57" t="s">
        <v>371</v>
      </c>
      <c r="E4228" s="62" t="s">
        <v>372</v>
      </c>
      <c r="F4228" s="58">
        <v>0.19727106868107214</v>
      </c>
    </row>
    <row r="4229">
      <c r="A4229" s="61">
        <v>1.515230219E9</v>
      </c>
      <c r="B4229" s="61">
        <v>1.0</v>
      </c>
      <c r="C4229" s="61">
        <v>2995.0</v>
      </c>
      <c r="D4229" s="57" t="s">
        <v>371</v>
      </c>
      <c r="E4229" s="62" t="s">
        <v>372</v>
      </c>
      <c r="F4229" s="58">
        <v>0.19739870412027016</v>
      </c>
    </row>
    <row r="4230">
      <c r="A4230" s="61">
        <v>1.516090878E9</v>
      </c>
      <c r="B4230" s="61">
        <v>1.0</v>
      </c>
      <c r="C4230" s="61">
        <v>1410.0</v>
      </c>
      <c r="D4230" s="57" t="s">
        <v>371</v>
      </c>
      <c r="E4230" s="62" t="s">
        <v>372</v>
      </c>
      <c r="F4230" s="58">
        <v>0.1974237133927258</v>
      </c>
    </row>
    <row r="4231">
      <c r="A4231" s="61">
        <v>1.512879914E9</v>
      </c>
      <c r="B4231" s="61">
        <v>1.0</v>
      </c>
      <c r="C4231" s="61">
        <v>2748.0</v>
      </c>
      <c r="D4231" s="57" t="s">
        <v>373</v>
      </c>
      <c r="E4231" s="62" t="s">
        <v>372</v>
      </c>
      <c r="F4231" s="58">
        <v>0.1974546100968526</v>
      </c>
    </row>
    <row r="4232">
      <c r="A4232" s="61">
        <v>1.513727243E9</v>
      </c>
      <c r="B4232" s="61">
        <v>1.0</v>
      </c>
      <c r="C4232" s="61">
        <v>1674.0</v>
      </c>
      <c r="D4232" s="57" t="s">
        <v>374</v>
      </c>
      <c r="E4232" s="62" t="s">
        <v>372</v>
      </c>
      <c r="F4232" s="58">
        <v>0.19749423314024928</v>
      </c>
    </row>
    <row r="4233">
      <c r="A4233" s="61">
        <v>1.517431007E9</v>
      </c>
      <c r="B4233" s="61">
        <v>1.0</v>
      </c>
      <c r="C4233" s="61">
        <v>230.0</v>
      </c>
      <c r="D4233" s="57" t="s">
        <v>374</v>
      </c>
      <c r="E4233" s="62" t="s">
        <v>372</v>
      </c>
      <c r="F4233" s="58">
        <v>0.1975505701452508</v>
      </c>
    </row>
    <row r="4234">
      <c r="A4234" s="61">
        <v>1.515399154E9</v>
      </c>
      <c r="B4234" s="61">
        <v>1.0</v>
      </c>
      <c r="C4234" s="61">
        <v>338.0</v>
      </c>
      <c r="D4234" s="57" t="s">
        <v>371</v>
      </c>
      <c r="E4234" s="62" t="s">
        <v>372</v>
      </c>
      <c r="F4234" s="58">
        <v>0.19765157049532867</v>
      </c>
    </row>
    <row r="4235">
      <c r="A4235" s="61">
        <v>1.517693978E9</v>
      </c>
      <c r="B4235" s="61">
        <v>1.0</v>
      </c>
      <c r="C4235" s="61">
        <v>248.0</v>
      </c>
      <c r="D4235" s="57" t="s">
        <v>375</v>
      </c>
      <c r="E4235" s="62" t="s">
        <v>372</v>
      </c>
      <c r="F4235" s="58">
        <v>0.1976552455424</v>
      </c>
    </row>
    <row r="4236">
      <c r="A4236" s="61">
        <v>1.5127372E9</v>
      </c>
      <c r="B4236" s="61">
        <v>0.0</v>
      </c>
      <c r="C4236" s="61">
        <v>2437.0</v>
      </c>
      <c r="D4236" s="57" t="s">
        <v>375</v>
      </c>
      <c r="E4236" s="62" t="s">
        <v>372</v>
      </c>
      <c r="F4236" s="58">
        <v>0.19770412459731013</v>
      </c>
    </row>
    <row r="4237">
      <c r="A4237" s="61">
        <v>1.512908854E9</v>
      </c>
      <c r="B4237" s="61">
        <v>1.0</v>
      </c>
      <c r="C4237" s="61">
        <v>1425.0</v>
      </c>
      <c r="D4237" s="57" t="s">
        <v>375</v>
      </c>
      <c r="E4237" s="62" t="s">
        <v>372</v>
      </c>
      <c r="F4237" s="58">
        <v>0.19775524952569457</v>
      </c>
    </row>
    <row r="4238">
      <c r="A4238" s="61">
        <v>1.512282596E9</v>
      </c>
      <c r="B4238" s="61">
        <v>1.0</v>
      </c>
      <c r="C4238" s="61">
        <v>486.0</v>
      </c>
      <c r="D4238" s="57" t="s">
        <v>374</v>
      </c>
      <c r="E4238" s="62" t="s">
        <v>372</v>
      </c>
      <c r="F4238" s="58">
        <v>0.1978902743565767</v>
      </c>
    </row>
    <row r="4239">
      <c r="A4239" s="61">
        <v>1.514616607E9</v>
      </c>
      <c r="B4239" s="61">
        <v>1.0</v>
      </c>
      <c r="C4239" s="61">
        <v>5463.0</v>
      </c>
      <c r="D4239" s="57" t="s">
        <v>371</v>
      </c>
      <c r="E4239" s="62" t="s">
        <v>372</v>
      </c>
      <c r="F4239" s="58">
        <v>0.19789884008956715</v>
      </c>
    </row>
    <row r="4240">
      <c r="A4240" s="61">
        <v>1.513709108E9</v>
      </c>
      <c r="B4240" s="61">
        <v>1.0</v>
      </c>
      <c r="C4240" s="61">
        <v>3102.0</v>
      </c>
      <c r="D4240" s="57" t="s">
        <v>371</v>
      </c>
      <c r="E4240" s="62" t="s">
        <v>372</v>
      </c>
      <c r="F4240" s="58">
        <v>0.19798230532054595</v>
      </c>
    </row>
    <row r="4241">
      <c r="A4241" s="61">
        <v>1.51743336E9</v>
      </c>
      <c r="B4241" s="61">
        <v>0.0</v>
      </c>
      <c r="C4241" s="61">
        <v>2367.0</v>
      </c>
      <c r="D4241" s="57" t="s">
        <v>375</v>
      </c>
      <c r="E4241" s="62" t="s">
        <v>372</v>
      </c>
      <c r="F4241" s="58">
        <v>0.19804928608974004</v>
      </c>
    </row>
    <row r="4242">
      <c r="A4242" s="61">
        <v>1.512802033E9</v>
      </c>
      <c r="B4242" s="61">
        <v>1.0</v>
      </c>
      <c r="C4242" s="61">
        <v>281.0</v>
      </c>
      <c r="D4242" s="57" t="s">
        <v>371</v>
      </c>
      <c r="E4242" s="62" t="s">
        <v>372</v>
      </c>
      <c r="F4242" s="58">
        <v>0.19817716932662144</v>
      </c>
    </row>
    <row r="4243">
      <c r="A4243" s="61">
        <v>1.519250116E9</v>
      </c>
      <c r="B4243" s="61">
        <v>1.0</v>
      </c>
      <c r="C4243" s="61">
        <v>1621.0</v>
      </c>
      <c r="D4243" s="57" t="s">
        <v>371</v>
      </c>
      <c r="E4243" s="62" t="s">
        <v>372</v>
      </c>
      <c r="F4243" s="58">
        <v>0.19821407497709764</v>
      </c>
    </row>
    <row r="4244">
      <c r="A4244" s="61">
        <v>1.517366604E9</v>
      </c>
      <c r="B4244" s="61">
        <v>1.0</v>
      </c>
      <c r="C4244" s="61">
        <v>4635.0</v>
      </c>
      <c r="D4244" s="57" t="s">
        <v>371</v>
      </c>
      <c r="E4244" s="62" t="s">
        <v>372</v>
      </c>
      <c r="F4244" s="58">
        <v>0.19825862715825882</v>
      </c>
    </row>
    <row r="4245">
      <c r="A4245" s="61">
        <v>1.514939601E9</v>
      </c>
      <c r="B4245" s="61">
        <v>0.0</v>
      </c>
      <c r="C4245" s="61">
        <v>1189.0</v>
      </c>
      <c r="D4245" s="57" t="s">
        <v>371</v>
      </c>
      <c r="E4245" s="62" t="s">
        <v>372</v>
      </c>
      <c r="F4245" s="58">
        <v>0.19833729755283191</v>
      </c>
    </row>
    <row r="4246">
      <c r="A4246" s="61">
        <v>1.519907187E9</v>
      </c>
      <c r="B4246" s="61">
        <v>1.0</v>
      </c>
      <c r="C4246" s="61">
        <v>2632.0</v>
      </c>
      <c r="D4246" s="57" t="s">
        <v>373</v>
      </c>
      <c r="E4246" s="62" t="s">
        <v>372</v>
      </c>
      <c r="F4246" s="58">
        <v>0.19834102142548748</v>
      </c>
    </row>
    <row r="4247">
      <c r="A4247" s="61">
        <v>1.517745469E9</v>
      </c>
      <c r="B4247" s="61">
        <v>1.0</v>
      </c>
      <c r="C4247" s="61">
        <v>807.0</v>
      </c>
      <c r="D4247" s="57" t="s">
        <v>374</v>
      </c>
      <c r="E4247" s="62" t="s">
        <v>372</v>
      </c>
      <c r="F4247" s="58">
        <v>0.1983590876857767</v>
      </c>
    </row>
    <row r="4248">
      <c r="A4248" s="61">
        <v>1.513287387E9</v>
      </c>
      <c r="B4248" s="61">
        <v>1.0</v>
      </c>
      <c r="C4248" s="61">
        <v>755.0</v>
      </c>
      <c r="D4248" s="57" t="s">
        <v>371</v>
      </c>
      <c r="E4248" s="62" t="s">
        <v>372</v>
      </c>
      <c r="F4248" s="58">
        <v>0.19842976007017177</v>
      </c>
    </row>
    <row r="4249">
      <c r="A4249" s="61">
        <v>1.518000797E9</v>
      </c>
      <c r="B4249" s="61">
        <v>1.0</v>
      </c>
      <c r="C4249" s="61">
        <v>2595.0</v>
      </c>
      <c r="D4249" s="57" t="s">
        <v>373</v>
      </c>
      <c r="E4249" s="62" t="s">
        <v>372</v>
      </c>
      <c r="F4249" s="58">
        <v>0.19847932061939522</v>
      </c>
    </row>
    <row r="4250">
      <c r="A4250" s="61">
        <v>1.513342897E9</v>
      </c>
      <c r="B4250" s="61">
        <v>1.0</v>
      </c>
      <c r="C4250" s="61">
        <v>4289.0</v>
      </c>
      <c r="D4250" s="57" t="s">
        <v>374</v>
      </c>
      <c r="E4250" s="62" t="s">
        <v>372</v>
      </c>
      <c r="F4250" s="58">
        <v>0.19854304788263666</v>
      </c>
    </row>
    <row r="4251">
      <c r="A4251" s="61">
        <v>1.513673086E9</v>
      </c>
      <c r="B4251" s="61">
        <v>1.0</v>
      </c>
      <c r="C4251" s="61">
        <v>1396.0</v>
      </c>
      <c r="D4251" s="57" t="s">
        <v>371</v>
      </c>
      <c r="E4251" s="62" t="s">
        <v>372</v>
      </c>
      <c r="F4251" s="58">
        <v>0.19855158561805253</v>
      </c>
    </row>
    <row r="4252">
      <c r="A4252" s="61">
        <v>1.519375E9</v>
      </c>
      <c r="B4252" s="61">
        <v>0.0</v>
      </c>
      <c r="C4252" s="61">
        <v>3150.0</v>
      </c>
      <c r="D4252" s="57" t="s">
        <v>371</v>
      </c>
      <c r="E4252" s="62" t="s">
        <v>372</v>
      </c>
      <c r="F4252" s="58">
        <v>0.19860092938799312</v>
      </c>
    </row>
    <row r="4253">
      <c r="A4253" s="61">
        <v>1.517932238E9</v>
      </c>
      <c r="B4253" s="61">
        <v>1.0</v>
      </c>
      <c r="C4253" s="61">
        <v>2018.0</v>
      </c>
      <c r="D4253" s="57" t="s">
        <v>373</v>
      </c>
      <c r="E4253" s="62" t="s">
        <v>372</v>
      </c>
      <c r="F4253" s="58">
        <v>0.19860094343698786</v>
      </c>
    </row>
    <row r="4254">
      <c r="A4254" s="61">
        <v>1.511644207E9</v>
      </c>
      <c r="B4254" s="61">
        <v>1.0</v>
      </c>
      <c r="C4254" s="61">
        <v>1744.0</v>
      </c>
      <c r="D4254" s="57" t="s">
        <v>375</v>
      </c>
      <c r="E4254" s="62" t="s">
        <v>372</v>
      </c>
      <c r="F4254" s="58">
        <v>0.19864403692936983</v>
      </c>
    </row>
    <row r="4255">
      <c r="A4255" s="61">
        <v>1.519430866E9</v>
      </c>
      <c r="B4255" s="61">
        <v>1.0</v>
      </c>
      <c r="C4255" s="61">
        <v>594.0</v>
      </c>
      <c r="D4255" s="57" t="s">
        <v>371</v>
      </c>
      <c r="E4255" s="62" t="s">
        <v>372</v>
      </c>
      <c r="F4255" s="58">
        <v>0.19866819794758428</v>
      </c>
    </row>
    <row r="4256">
      <c r="A4256" s="61">
        <v>1.518170542E9</v>
      </c>
      <c r="B4256" s="61">
        <v>0.0</v>
      </c>
      <c r="C4256" s="61">
        <v>849.0</v>
      </c>
      <c r="D4256" s="57" t="s">
        <v>373</v>
      </c>
      <c r="E4256" s="62" t="s">
        <v>372</v>
      </c>
      <c r="F4256" s="58">
        <v>0.19871931093258355</v>
      </c>
    </row>
    <row r="4257">
      <c r="A4257" s="61">
        <v>1.514162209E9</v>
      </c>
      <c r="B4257" s="61">
        <v>1.0</v>
      </c>
      <c r="C4257" s="61">
        <v>2106.0</v>
      </c>
      <c r="D4257" s="57" t="s">
        <v>371</v>
      </c>
      <c r="E4257" s="62" t="s">
        <v>372</v>
      </c>
      <c r="F4257" s="58">
        <v>0.1987561824431331</v>
      </c>
    </row>
    <row r="4258">
      <c r="A4258" s="61">
        <v>1.514082357E9</v>
      </c>
      <c r="B4258" s="61">
        <v>1.0</v>
      </c>
      <c r="C4258" s="61">
        <v>1328.0</v>
      </c>
      <c r="D4258" s="57" t="s">
        <v>375</v>
      </c>
      <c r="E4258" s="62" t="s">
        <v>372</v>
      </c>
      <c r="F4258" s="58">
        <v>0.19876917294532281</v>
      </c>
    </row>
    <row r="4259">
      <c r="A4259" s="61">
        <v>1.515259479E9</v>
      </c>
      <c r="B4259" s="61">
        <v>1.0</v>
      </c>
      <c r="C4259" s="61">
        <v>324.0</v>
      </c>
      <c r="D4259" s="57" t="s">
        <v>371</v>
      </c>
      <c r="E4259" s="62" t="s">
        <v>372</v>
      </c>
      <c r="F4259" s="58">
        <v>0.19877825329760979</v>
      </c>
    </row>
    <row r="4260">
      <c r="A4260" s="61">
        <v>1.515229491E9</v>
      </c>
      <c r="B4260" s="61">
        <v>0.0</v>
      </c>
      <c r="C4260" s="61">
        <v>1489.0</v>
      </c>
      <c r="D4260" s="57" t="s">
        <v>371</v>
      </c>
      <c r="E4260" s="62" t="s">
        <v>372</v>
      </c>
      <c r="F4260" s="58">
        <v>0.19877858557841188</v>
      </c>
    </row>
    <row r="4261">
      <c r="A4261" s="61">
        <v>1.519636699E9</v>
      </c>
      <c r="B4261" s="61">
        <v>1.0</v>
      </c>
      <c r="C4261" s="61">
        <v>1845.0</v>
      </c>
      <c r="D4261" s="57" t="s">
        <v>375</v>
      </c>
      <c r="E4261" s="62" t="s">
        <v>372</v>
      </c>
      <c r="F4261" s="58">
        <v>0.19878001922767752</v>
      </c>
    </row>
    <row r="4262">
      <c r="A4262" s="61">
        <v>1.518513557E9</v>
      </c>
      <c r="B4262" s="61">
        <v>1.0</v>
      </c>
      <c r="C4262" s="61">
        <v>719.0</v>
      </c>
      <c r="D4262" s="57" t="s">
        <v>375</v>
      </c>
      <c r="E4262" s="62" t="s">
        <v>372</v>
      </c>
      <c r="F4262" s="58">
        <v>0.19885474044688944</v>
      </c>
    </row>
    <row r="4263">
      <c r="A4263" s="61">
        <v>1.51685216E9</v>
      </c>
      <c r="B4263" s="61">
        <v>0.0</v>
      </c>
      <c r="C4263" s="61">
        <v>534.0</v>
      </c>
      <c r="D4263" s="57" t="s">
        <v>375</v>
      </c>
      <c r="E4263" s="62" t="s">
        <v>372</v>
      </c>
      <c r="F4263" s="58">
        <v>0.19899072495150638</v>
      </c>
    </row>
    <row r="4264">
      <c r="A4264" s="61">
        <v>1.513464149E9</v>
      </c>
      <c r="B4264" s="61">
        <v>1.0</v>
      </c>
      <c r="C4264" s="61">
        <v>579.0</v>
      </c>
      <c r="D4264" s="57" t="s">
        <v>373</v>
      </c>
      <c r="E4264" s="62" t="s">
        <v>372</v>
      </c>
      <c r="F4264" s="58">
        <v>0.1989941906119973</v>
      </c>
    </row>
    <row r="4265">
      <c r="A4265" s="61">
        <v>1.514461636E9</v>
      </c>
      <c r="B4265" s="61">
        <v>1.0</v>
      </c>
      <c r="C4265" s="61">
        <v>599.0</v>
      </c>
      <c r="D4265" s="57" t="s">
        <v>374</v>
      </c>
      <c r="E4265" s="62" t="s">
        <v>372</v>
      </c>
      <c r="F4265" s="58">
        <v>0.19902651098740953</v>
      </c>
    </row>
    <row r="4266">
      <c r="A4266" s="61">
        <v>1.511782418E9</v>
      </c>
      <c r="B4266" s="61">
        <v>1.0</v>
      </c>
      <c r="C4266" s="61">
        <v>2633.0</v>
      </c>
      <c r="D4266" s="57" t="s">
        <v>371</v>
      </c>
      <c r="E4266" s="62" t="s">
        <v>372</v>
      </c>
      <c r="F4266" s="58">
        <v>0.19905772865460458</v>
      </c>
    </row>
    <row r="4267">
      <c r="A4267" s="61">
        <v>1.515218499E9</v>
      </c>
      <c r="B4267" s="61">
        <v>1.0</v>
      </c>
      <c r="C4267" s="61">
        <v>1557.0</v>
      </c>
      <c r="D4267" s="57" t="s">
        <v>373</v>
      </c>
      <c r="E4267" s="62" t="s">
        <v>372</v>
      </c>
      <c r="F4267" s="58">
        <v>0.1990632095093683</v>
      </c>
    </row>
    <row r="4268">
      <c r="A4268" s="61">
        <v>1.512066089E9</v>
      </c>
      <c r="B4268" s="61">
        <v>1.0</v>
      </c>
      <c r="C4268" s="61">
        <v>2297.0</v>
      </c>
      <c r="D4268" s="57" t="s">
        <v>373</v>
      </c>
      <c r="E4268" s="62" t="s">
        <v>372</v>
      </c>
      <c r="F4268" s="58">
        <v>0.1990726333484799</v>
      </c>
    </row>
    <row r="4269">
      <c r="A4269" s="61">
        <v>1.515344343E9</v>
      </c>
      <c r="B4269" s="61">
        <v>1.0</v>
      </c>
      <c r="C4269" s="61">
        <v>2657.0</v>
      </c>
      <c r="D4269" s="57" t="s">
        <v>373</v>
      </c>
      <c r="E4269" s="62" t="s">
        <v>372</v>
      </c>
      <c r="F4269" s="58">
        <v>0.19911433443775273</v>
      </c>
    </row>
    <row r="4270">
      <c r="A4270" s="61">
        <v>1.51144022E9</v>
      </c>
      <c r="B4270" s="61">
        <v>0.0</v>
      </c>
      <c r="C4270" s="61">
        <v>191.0</v>
      </c>
      <c r="D4270" s="57" t="s">
        <v>371</v>
      </c>
      <c r="E4270" s="62" t="s">
        <v>372</v>
      </c>
      <c r="F4270" s="58">
        <v>0.19914242929124104</v>
      </c>
    </row>
    <row r="4271">
      <c r="A4271" s="61">
        <v>1.513255689E9</v>
      </c>
      <c r="B4271" s="61">
        <v>1.0</v>
      </c>
      <c r="C4271" s="61">
        <v>547.0</v>
      </c>
      <c r="D4271" s="57" t="s">
        <v>371</v>
      </c>
      <c r="E4271" s="62" t="s">
        <v>372</v>
      </c>
      <c r="F4271" s="58">
        <v>0.19915034377116658</v>
      </c>
    </row>
    <row r="4272">
      <c r="A4272" s="61">
        <v>1.515480627E9</v>
      </c>
      <c r="B4272" s="61">
        <v>1.0</v>
      </c>
      <c r="C4272" s="61">
        <v>3465.0</v>
      </c>
      <c r="D4272" s="57" t="s">
        <v>374</v>
      </c>
      <c r="E4272" s="62" t="s">
        <v>372</v>
      </c>
      <c r="F4272" s="58">
        <v>0.19916873732360174</v>
      </c>
    </row>
    <row r="4273">
      <c r="A4273" s="61">
        <v>1.512771062E9</v>
      </c>
      <c r="B4273" s="61">
        <v>0.0</v>
      </c>
      <c r="C4273" s="61">
        <v>751.0</v>
      </c>
      <c r="D4273" s="57" t="s">
        <v>371</v>
      </c>
      <c r="E4273" s="62" t="s">
        <v>372</v>
      </c>
      <c r="F4273" s="58">
        <v>0.1991876259063774</v>
      </c>
    </row>
    <row r="4274">
      <c r="A4274" s="61">
        <v>1.513804258E9</v>
      </c>
      <c r="B4274" s="61">
        <v>1.0</v>
      </c>
      <c r="C4274" s="61">
        <v>3938.0</v>
      </c>
      <c r="D4274" s="57" t="s">
        <v>375</v>
      </c>
      <c r="E4274" s="62" t="s">
        <v>372</v>
      </c>
      <c r="F4274" s="58">
        <v>0.1992031524874961</v>
      </c>
    </row>
    <row r="4275">
      <c r="A4275" s="61">
        <v>1.516165896E9</v>
      </c>
      <c r="B4275" s="61">
        <v>1.0</v>
      </c>
      <c r="C4275" s="61">
        <v>2439.0</v>
      </c>
      <c r="D4275" s="57" t="s">
        <v>373</v>
      </c>
      <c r="E4275" s="62" t="s">
        <v>372</v>
      </c>
      <c r="F4275" s="58">
        <v>0.19924429964216417</v>
      </c>
    </row>
    <row r="4276">
      <c r="A4276" s="61">
        <v>1.517315691E9</v>
      </c>
      <c r="B4276" s="61">
        <v>0.0</v>
      </c>
      <c r="C4276" s="61">
        <v>2302.0</v>
      </c>
      <c r="D4276" s="57" t="s">
        <v>371</v>
      </c>
      <c r="E4276" s="62" t="s">
        <v>372</v>
      </c>
      <c r="F4276" s="58">
        <v>0.1992470906393955</v>
      </c>
    </row>
    <row r="4277">
      <c r="A4277" s="61">
        <v>1.519602569E9</v>
      </c>
      <c r="B4277" s="61">
        <v>1.0</v>
      </c>
      <c r="C4277" s="61">
        <v>1547.0</v>
      </c>
      <c r="D4277" s="57" t="s">
        <v>375</v>
      </c>
      <c r="E4277" s="62" t="s">
        <v>372</v>
      </c>
      <c r="F4277" s="58">
        <v>0.19929768319854735</v>
      </c>
    </row>
    <row r="4278">
      <c r="A4278" s="61">
        <v>1.514924973E9</v>
      </c>
      <c r="B4278" s="61">
        <v>1.0</v>
      </c>
      <c r="C4278" s="61">
        <v>2935.0</v>
      </c>
      <c r="D4278" s="57" t="s">
        <v>371</v>
      </c>
      <c r="E4278" s="62" t="s">
        <v>372</v>
      </c>
      <c r="F4278" s="58">
        <v>0.19931064358316397</v>
      </c>
    </row>
    <row r="4279">
      <c r="A4279" s="61">
        <v>1.515516828E9</v>
      </c>
      <c r="B4279" s="61">
        <v>1.0</v>
      </c>
      <c r="C4279" s="61">
        <v>2684.0</v>
      </c>
      <c r="D4279" s="57" t="s">
        <v>371</v>
      </c>
      <c r="E4279" s="62" t="s">
        <v>372</v>
      </c>
      <c r="F4279" s="58">
        <v>0.1994023459008446</v>
      </c>
    </row>
    <row r="4280">
      <c r="A4280" s="61">
        <v>1.516633966E9</v>
      </c>
      <c r="B4280" s="61">
        <v>1.0</v>
      </c>
      <c r="C4280" s="61">
        <v>1069.0</v>
      </c>
      <c r="D4280" s="57" t="s">
        <v>371</v>
      </c>
      <c r="E4280" s="62" t="s">
        <v>372</v>
      </c>
      <c r="F4280" s="58">
        <v>0.19945182202999956</v>
      </c>
    </row>
    <row r="4281">
      <c r="A4281" s="61">
        <v>1.516546965E9</v>
      </c>
      <c r="B4281" s="61">
        <v>1.0</v>
      </c>
      <c r="C4281" s="61">
        <v>4785.0</v>
      </c>
      <c r="D4281" s="57" t="s">
        <v>375</v>
      </c>
      <c r="E4281" s="62" t="s">
        <v>372</v>
      </c>
      <c r="F4281" s="58">
        <v>0.1994604726593492</v>
      </c>
    </row>
    <row r="4282">
      <c r="A4282" s="61">
        <v>1.519069054E9</v>
      </c>
      <c r="B4282" s="61">
        <v>1.0</v>
      </c>
      <c r="C4282" s="61">
        <v>681.0</v>
      </c>
      <c r="D4282" s="57" t="s">
        <v>374</v>
      </c>
      <c r="E4282" s="62" t="s">
        <v>372</v>
      </c>
      <c r="F4282" s="58">
        <v>0.199640190364879</v>
      </c>
    </row>
    <row r="4283">
      <c r="A4283" s="61">
        <v>1.512709564E9</v>
      </c>
      <c r="B4283" s="61">
        <v>1.0</v>
      </c>
      <c r="C4283" s="61">
        <v>2114.0</v>
      </c>
      <c r="D4283" s="57" t="s">
        <v>371</v>
      </c>
      <c r="E4283" s="62" t="s">
        <v>372</v>
      </c>
      <c r="F4283" s="58">
        <v>0.1996921697385179</v>
      </c>
    </row>
    <row r="4284">
      <c r="A4284" s="61">
        <v>1.512755141E9</v>
      </c>
      <c r="B4284" s="61">
        <v>0.0</v>
      </c>
      <c r="C4284" s="61">
        <v>1408.0</v>
      </c>
      <c r="D4284" s="57" t="s">
        <v>373</v>
      </c>
      <c r="E4284" s="62" t="s">
        <v>372</v>
      </c>
      <c r="F4284" s="58">
        <v>0.1997701565331681</v>
      </c>
    </row>
    <row r="4285">
      <c r="A4285" s="61">
        <v>1.512265854E9</v>
      </c>
      <c r="B4285" s="61">
        <v>1.0</v>
      </c>
      <c r="C4285" s="61">
        <v>993.0</v>
      </c>
      <c r="D4285" s="57" t="s">
        <v>375</v>
      </c>
      <c r="E4285" s="62" t="s">
        <v>372</v>
      </c>
      <c r="F4285" s="58">
        <v>0.19977566586179707</v>
      </c>
    </row>
    <row r="4286">
      <c r="A4286" s="61">
        <v>1.517979643E9</v>
      </c>
      <c r="B4286" s="61">
        <v>1.0</v>
      </c>
      <c r="C4286" s="61">
        <v>2461.0</v>
      </c>
      <c r="D4286" s="57" t="s">
        <v>374</v>
      </c>
      <c r="E4286" s="62" t="s">
        <v>372</v>
      </c>
      <c r="F4286" s="58">
        <v>0.19979060245192526</v>
      </c>
    </row>
    <row r="4287">
      <c r="A4287" s="61">
        <v>1.512996229E9</v>
      </c>
      <c r="B4287" s="61">
        <v>1.0</v>
      </c>
      <c r="C4287" s="61">
        <v>2490.0</v>
      </c>
      <c r="D4287" s="57" t="s">
        <v>373</v>
      </c>
      <c r="E4287" s="62" t="s">
        <v>372</v>
      </c>
      <c r="F4287" s="58">
        <v>0.1997952279318287</v>
      </c>
    </row>
    <row r="4288">
      <c r="A4288" s="61">
        <v>1.514881687E9</v>
      </c>
      <c r="B4288" s="61">
        <v>1.0</v>
      </c>
      <c r="C4288" s="61">
        <v>991.0</v>
      </c>
      <c r="D4288" s="57" t="s">
        <v>373</v>
      </c>
      <c r="E4288" s="62" t="s">
        <v>372</v>
      </c>
      <c r="F4288" s="58">
        <v>0.19982804998190984</v>
      </c>
    </row>
    <row r="4289">
      <c r="A4289" s="61">
        <v>1.512385202E9</v>
      </c>
      <c r="B4289" s="61">
        <v>0.0</v>
      </c>
      <c r="C4289" s="61">
        <v>764.0</v>
      </c>
      <c r="D4289" s="57" t="s">
        <v>374</v>
      </c>
      <c r="E4289" s="62" t="s">
        <v>372</v>
      </c>
      <c r="F4289" s="58">
        <v>0.19983053273661044</v>
      </c>
    </row>
    <row r="4290">
      <c r="A4290" s="61">
        <v>1.5192534E9</v>
      </c>
      <c r="B4290" s="61">
        <v>0.0</v>
      </c>
      <c r="C4290" s="61">
        <v>696.0</v>
      </c>
      <c r="D4290" s="57" t="s">
        <v>371</v>
      </c>
      <c r="E4290" s="62" t="s">
        <v>372</v>
      </c>
      <c r="F4290" s="58">
        <v>0.19990713903388713</v>
      </c>
    </row>
    <row r="4291">
      <c r="A4291" s="61">
        <v>1.5123805E9</v>
      </c>
      <c r="B4291" s="61">
        <v>0.0</v>
      </c>
      <c r="C4291" s="61">
        <v>534.0</v>
      </c>
      <c r="D4291" s="57" t="s">
        <v>371</v>
      </c>
      <c r="E4291" s="62" t="s">
        <v>372</v>
      </c>
      <c r="F4291" s="58">
        <v>0.20004436154932226</v>
      </c>
    </row>
    <row r="4292">
      <c r="A4292" s="61">
        <v>1.512260674E9</v>
      </c>
      <c r="B4292" s="61">
        <v>1.0</v>
      </c>
      <c r="C4292" s="61">
        <v>2122.0</v>
      </c>
      <c r="D4292" s="57" t="s">
        <v>374</v>
      </c>
      <c r="E4292" s="62" t="s">
        <v>372</v>
      </c>
      <c r="F4292" s="58">
        <v>0.2000588082444168</v>
      </c>
    </row>
    <row r="4293">
      <c r="A4293" s="61">
        <v>1.51452822E9</v>
      </c>
      <c r="B4293" s="61">
        <v>0.0</v>
      </c>
      <c r="C4293" s="61">
        <v>4104.0</v>
      </c>
      <c r="D4293" s="57" t="s">
        <v>374</v>
      </c>
      <c r="E4293" s="62" t="s">
        <v>372</v>
      </c>
      <c r="F4293" s="58">
        <v>0.20009631374018844</v>
      </c>
    </row>
    <row r="4294">
      <c r="A4294" s="61">
        <v>1.512503009E9</v>
      </c>
      <c r="B4294" s="61">
        <v>1.0</v>
      </c>
      <c r="C4294" s="61">
        <v>1261.0</v>
      </c>
      <c r="D4294" s="57" t="s">
        <v>375</v>
      </c>
      <c r="E4294" s="62" t="s">
        <v>372</v>
      </c>
      <c r="F4294" s="58">
        <v>0.2001376816964927</v>
      </c>
    </row>
    <row r="4295">
      <c r="A4295" s="61">
        <v>1.519845558E9</v>
      </c>
      <c r="B4295" s="61">
        <v>1.0</v>
      </c>
      <c r="C4295" s="61">
        <v>1566.0</v>
      </c>
      <c r="D4295" s="57" t="s">
        <v>371</v>
      </c>
      <c r="E4295" s="62" t="s">
        <v>372</v>
      </c>
      <c r="F4295" s="58">
        <v>0.2001964052020272</v>
      </c>
    </row>
    <row r="4296">
      <c r="A4296" s="61">
        <v>1.513497831E9</v>
      </c>
      <c r="B4296" s="61">
        <v>0.0</v>
      </c>
      <c r="C4296" s="61">
        <v>2981.0</v>
      </c>
      <c r="D4296" s="57" t="s">
        <v>374</v>
      </c>
      <c r="E4296" s="62" t="s">
        <v>372</v>
      </c>
      <c r="F4296" s="58">
        <v>0.20025260198983286</v>
      </c>
    </row>
    <row r="4297">
      <c r="A4297" s="61">
        <v>1.516267303E9</v>
      </c>
      <c r="B4297" s="61">
        <v>1.0</v>
      </c>
      <c r="C4297" s="61">
        <v>4389.0</v>
      </c>
      <c r="D4297" s="57" t="s">
        <v>371</v>
      </c>
      <c r="E4297" s="62" t="s">
        <v>372</v>
      </c>
      <c r="F4297" s="58">
        <v>0.2003021774402175</v>
      </c>
    </row>
    <row r="4298">
      <c r="A4298" s="61">
        <v>1.516176802E9</v>
      </c>
      <c r="B4298" s="61">
        <v>0.0</v>
      </c>
      <c r="C4298" s="61">
        <v>4454.0</v>
      </c>
      <c r="D4298" s="57" t="s">
        <v>375</v>
      </c>
      <c r="E4298" s="62" t="s">
        <v>372</v>
      </c>
      <c r="F4298" s="58">
        <v>0.20036019649455916</v>
      </c>
    </row>
    <row r="4299">
      <c r="A4299" s="61">
        <v>1.517110615E9</v>
      </c>
      <c r="B4299" s="61">
        <v>1.0</v>
      </c>
      <c r="C4299" s="61">
        <v>2855.0</v>
      </c>
      <c r="D4299" s="57" t="s">
        <v>374</v>
      </c>
      <c r="E4299" s="62" t="s">
        <v>372</v>
      </c>
      <c r="F4299" s="58">
        <v>0.20043912958797683</v>
      </c>
    </row>
    <row r="4300">
      <c r="A4300" s="61">
        <v>1.514553878E9</v>
      </c>
      <c r="B4300" s="61">
        <v>1.0</v>
      </c>
      <c r="C4300" s="61">
        <v>2665.0</v>
      </c>
      <c r="D4300" s="57" t="s">
        <v>375</v>
      </c>
      <c r="E4300" s="62" t="s">
        <v>372</v>
      </c>
      <c r="F4300" s="58">
        <v>0.20044560529191613</v>
      </c>
    </row>
    <row r="4301">
      <c r="A4301" s="61">
        <v>1.513910797E9</v>
      </c>
      <c r="B4301" s="61">
        <v>1.0</v>
      </c>
      <c r="C4301" s="61">
        <v>1296.0</v>
      </c>
      <c r="D4301" s="57" t="s">
        <v>373</v>
      </c>
      <c r="E4301" s="62" t="s">
        <v>372</v>
      </c>
      <c r="F4301" s="58">
        <v>0.20050639899973455</v>
      </c>
    </row>
    <row r="4302">
      <c r="A4302" s="61">
        <v>1.513555335E9</v>
      </c>
      <c r="B4302" s="61">
        <v>1.0</v>
      </c>
      <c r="C4302" s="61">
        <v>145.0</v>
      </c>
      <c r="D4302" s="57" t="s">
        <v>373</v>
      </c>
      <c r="E4302" s="62" t="s">
        <v>372</v>
      </c>
      <c r="F4302" s="58">
        <v>0.2005557419175087</v>
      </c>
    </row>
    <row r="4303">
      <c r="A4303" s="61">
        <v>1.516184202E9</v>
      </c>
      <c r="B4303" s="61">
        <v>0.0</v>
      </c>
      <c r="C4303" s="61">
        <v>3726.0</v>
      </c>
      <c r="D4303" s="57" t="s">
        <v>371</v>
      </c>
      <c r="E4303" s="62" t="s">
        <v>372</v>
      </c>
      <c r="F4303" s="58">
        <v>0.20064312784998317</v>
      </c>
    </row>
    <row r="4304">
      <c r="A4304" s="61">
        <v>1.516668186E9</v>
      </c>
      <c r="B4304" s="61">
        <v>1.0</v>
      </c>
      <c r="C4304" s="61">
        <v>2897.0</v>
      </c>
      <c r="D4304" s="57" t="s">
        <v>375</v>
      </c>
      <c r="E4304" s="62" t="s">
        <v>372</v>
      </c>
      <c r="F4304" s="58">
        <v>0.20064960355392247</v>
      </c>
    </row>
    <row r="4305">
      <c r="A4305" s="61">
        <v>1.5123223E9</v>
      </c>
      <c r="B4305" s="61">
        <v>0.0</v>
      </c>
      <c r="C4305" s="61">
        <v>464.0</v>
      </c>
      <c r="D4305" s="57" t="s">
        <v>375</v>
      </c>
      <c r="E4305" s="62" t="s">
        <v>372</v>
      </c>
      <c r="F4305" s="58">
        <v>0.20073684285167293</v>
      </c>
    </row>
    <row r="4306">
      <c r="A4306" s="61">
        <v>1.514926532E9</v>
      </c>
      <c r="B4306" s="61">
        <v>0.0</v>
      </c>
      <c r="C4306" s="61">
        <v>1979.0</v>
      </c>
      <c r="D4306" s="57" t="s">
        <v>373</v>
      </c>
      <c r="E4306" s="62" t="s">
        <v>372</v>
      </c>
      <c r="F4306" s="58">
        <v>0.20075898109618695</v>
      </c>
    </row>
    <row r="4307">
      <c r="A4307" s="61">
        <v>1.514130576E9</v>
      </c>
      <c r="B4307" s="61">
        <v>1.0</v>
      </c>
      <c r="C4307" s="61">
        <v>264.0</v>
      </c>
      <c r="D4307" s="57" t="s">
        <v>375</v>
      </c>
      <c r="E4307" s="62" t="s">
        <v>372</v>
      </c>
      <c r="F4307" s="58">
        <v>0.20080042066261883</v>
      </c>
    </row>
    <row r="4308">
      <c r="A4308" s="61">
        <v>1.518405823E9</v>
      </c>
      <c r="B4308" s="61">
        <v>1.0</v>
      </c>
      <c r="C4308" s="61">
        <v>1129.0</v>
      </c>
      <c r="D4308" s="57" t="s">
        <v>375</v>
      </c>
      <c r="E4308" s="62" t="s">
        <v>372</v>
      </c>
      <c r="F4308" s="58">
        <v>0.2008519693494426</v>
      </c>
    </row>
    <row r="4309">
      <c r="A4309" s="61">
        <v>1.519164401E9</v>
      </c>
      <c r="B4309" s="61">
        <v>0.0</v>
      </c>
      <c r="C4309" s="61">
        <v>1448.0</v>
      </c>
      <c r="D4309" s="57" t="s">
        <v>375</v>
      </c>
      <c r="E4309" s="62" t="s">
        <v>372</v>
      </c>
      <c r="F4309" s="58">
        <v>0.2008528196838928</v>
      </c>
    </row>
    <row r="4310">
      <c r="A4310" s="61">
        <v>1.519075914E9</v>
      </c>
      <c r="B4310" s="61">
        <v>1.0</v>
      </c>
      <c r="C4310" s="61">
        <v>4205.0</v>
      </c>
      <c r="D4310" s="57" t="s">
        <v>371</v>
      </c>
      <c r="E4310" s="62" t="s">
        <v>372</v>
      </c>
      <c r="F4310" s="58">
        <v>0.20092894475004797</v>
      </c>
    </row>
    <row r="4311">
      <c r="A4311" s="61">
        <v>1.513515745E9</v>
      </c>
      <c r="B4311" s="61">
        <v>1.0</v>
      </c>
      <c r="C4311" s="61">
        <v>992.0</v>
      </c>
      <c r="D4311" s="57" t="s">
        <v>374</v>
      </c>
      <c r="E4311" s="62" t="s">
        <v>372</v>
      </c>
      <c r="F4311" s="58">
        <v>0.2009369357920605</v>
      </c>
    </row>
    <row r="4312">
      <c r="A4312" s="61">
        <v>1.515266743E9</v>
      </c>
      <c r="B4312" s="61">
        <v>1.0</v>
      </c>
      <c r="C4312" s="61">
        <v>4900.0</v>
      </c>
      <c r="D4312" s="57" t="s">
        <v>375</v>
      </c>
      <c r="E4312" s="62" t="s">
        <v>372</v>
      </c>
      <c r="F4312" s="58">
        <v>0.20097218738189992</v>
      </c>
    </row>
    <row r="4313">
      <c r="A4313" s="61">
        <v>1.519797533E9</v>
      </c>
      <c r="B4313" s="61">
        <v>1.0</v>
      </c>
      <c r="C4313" s="61">
        <v>328.0</v>
      </c>
      <c r="D4313" s="57" t="s">
        <v>371</v>
      </c>
      <c r="E4313" s="62" t="s">
        <v>372</v>
      </c>
      <c r="F4313" s="58">
        <v>0.2010369935528986</v>
      </c>
    </row>
    <row r="4314">
      <c r="A4314" s="61">
        <v>1.516766883E9</v>
      </c>
      <c r="B4314" s="61">
        <v>1.0</v>
      </c>
      <c r="C4314" s="61">
        <v>579.0</v>
      </c>
      <c r="D4314" s="57" t="s">
        <v>374</v>
      </c>
      <c r="E4314" s="62" t="s">
        <v>372</v>
      </c>
      <c r="F4314" s="58">
        <v>0.20105250564609656</v>
      </c>
    </row>
    <row r="4315">
      <c r="A4315" s="61">
        <v>1.515773539E9</v>
      </c>
      <c r="B4315" s="61">
        <v>1.0</v>
      </c>
      <c r="C4315" s="61">
        <v>3395.0</v>
      </c>
      <c r="D4315" s="57" t="s">
        <v>371</v>
      </c>
      <c r="E4315" s="62" t="s">
        <v>372</v>
      </c>
      <c r="F4315" s="58">
        <v>0.2010614519492253</v>
      </c>
    </row>
    <row r="4316">
      <c r="A4316" s="61">
        <v>1.514081891E9</v>
      </c>
      <c r="B4316" s="61">
        <v>0.0</v>
      </c>
      <c r="C4316" s="61">
        <v>3118.0</v>
      </c>
      <c r="D4316" s="57" t="s">
        <v>374</v>
      </c>
      <c r="E4316" s="62" t="s">
        <v>372</v>
      </c>
      <c r="F4316" s="58">
        <v>0.20107964379830023</v>
      </c>
    </row>
    <row r="4317">
      <c r="A4317" s="61">
        <v>1.516022635E9</v>
      </c>
      <c r="B4317" s="61">
        <v>1.0</v>
      </c>
      <c r="C4317" s="61">
        <v>2825.0</v>
      </c>
      <c r="D4317" s="57" t="s">
        <v>374</v>
      </c>
      <c r="E4317" s="62" t="s">
        <v>372</v>
      </c>
      <c r="F4317" s="58">
        <v>0.2011457632425252</v>
      </c>
    </row>
    <row r="4318">
      <c r="A4318" s="61">
        <v>1.51429775E9</v>
      </c>
      <c r="B4318" s="61">
        <v>0.0</v>
      </c>
      <c r="C4318" s="61">
        <v>2747.0</v>
      </c>
      <c r="D4318" s="57" t="s">
        <v>374</v>
      </c>
      <c r="E4318" s="62" t="s">
        <v>372</v>
      </c>
      <c r="F4318" s="58">
        <v>0.2012056463807469</v>
      </c>
    </row>
    <row r="4319">
      <c r="A4319" s="61">
        <v>1.51549379E9</v>
      </c>
      <c r="B4319" s="61">
        <v>0.0</v>
      </c>
      <c r="C4319" s="61">
        <v>961.0</v>
      </c>
      <c r="D4319" s="57" t="s">
        <v>371</v>
      </c>
      <c r="E4319" s="62" t="s">
        <v>372</v>
      </c>
      <c r="F4319" s="58">
        <v>0.20125259858648414</v>
      </c>
    </row>
    <row r="4320">
      <c r="A4320" s="61">
        <v>1.514629534E9</v>
      </c>
      <c r="B4320" s="61">
        <v>1.0</v>
      </c>
      <c r="C4320" s="61">
        <v>42.0</v>
      </c>
      <c r="D4320" s="57" t="s">
        <v>373</v>
      </c>
      <c r="E4320" s="62" t="s">
        <v>372</v>
      </c>
      <c r="F4320" s="58">
        <v>0.20143069758495713</v>
      </c>
    </row>
    <row r="4321">
      <c r="A4321" s="61">
        <v>1.515298783E9</v>
      </c>
      <c r="B4321" s="61">
        <v>1.0</v>
      </c>
      <c r="C4321" s="61">
        <v>615.0</v>
      </c>
      <c r="D4321" s="57" t="s">
        <v>375</v>
      </c>
      <c r="E4321" s="62" t="s">
        <v>372</v>
      </c>
      <c r="F4321" s="58">
        <v>0.20148519101883744</v>
      </c>
    </row>
    <row r="4322">
      <c r="A4322" s="61">
        <v>1.517792118E9</v>
      </c>
      <c r="B4322" s="61">
        <v>1.0</v>
      </c>
      <c r="C4322" s="61">
        <v>131.0</v>
      </c>
      <c r="D4322" s="57" t="s">
        <v>374</v>
      </c>
      <c r="E4322" s="62" t="s">
        <v>372</v>
      </c>
      <c r="F4322" s="58">
        <v>0.20149561979681607</v>
      </c>
    </row>
    <row r="4323">
      <c r="A4323" s="61">
        <v>1.515253099E9</v>
      </c>
      <c r="B4323" s="61">
        <v>1.0</v>
      </c>
      <c r="C4323" s="61">
        <v>3373.0</v>
      </c>
      <c r="D4323" s="57" t="s">
        <v>371</v>
      </c>
      <c r="E4323" s="62" t="s">
        <v>372</v>
      </c>
      <c r="F4323" s="58">
        <v>0.20155583360091012</v>
      </c>
    </row>
    <row r="4324">
      <c r="A4324" s="61">
        <v>1.518643015E9</v>
      </c>
      <c r="B4324" s="61">
        <v>1.0</v>
      </c>
      <c r="C4324" s="61">
        <v>3833.0</v>
      </c>
      <c r="D4324" s="57" t="s">
        <v>371</v>
      </c>
      <c r="E4324" s="62" t="s">
        <v>372</v>
      </c>
      <c r="F4324" s="58">
        <v>0.20156526113516027</v>
      </c>
    </row>
    <row r="4325">
      <c r="A4325" s="61">
        <v>1.516741209E9</v>
      </c>
      <c r="B4325" s="61">
        <v>1.0</v>
      </c>
      <c r="C4325" s="61">
        <v>2707.0</v>
      </c>
      <c r="D4325" s="57" t="s">
        <v>371</v>
      </c>
      <c r="E4325" s="62" t="s">
        <v>372</v>
      </c>
      <c r="F4325" s="58">
        <v>0.2015780370123379</v>
      </c>
    </row>
    <row r="4326">
      <c r="A4326" s="61">
        <v>1.513721383E9</v>
      </c>
      <c r="B4326" s="61">
        <v>1.0</v>
      </c>
      <c r="C4326" s="61">
        <v>2577.0</v>
      </c>
      <c r="D4326" s="57" t="s">
        <v>371</v>
      </c>
      <c r="E4326" s="62" t="s">
        <v>372</v>
      </c>
      <c r="F4326" s="58">
        <v>0.2015805346681997</v>
      </c>
    </row>
    <row r="4327">
      <c r="A4327" s="61">
        <v>1.511909457E9</v>
      </c>
      <c r="B4327" s="61">
        <v>1.0</v>
      </c>
      <c r="C4327" s="61">
        <v>952.0</v>
      </c>
      <c r="D4327" s="57" t="s">
        <v>373</v>
      </c>
      <c r="E4327" s="62" t="s">
        <v>372</v>
      </c>
      <c r="F4327" s="58">
        <v>0.20162616412779932</v>
      </c>
    </row>
    <row r="4328">
      <c r="A4328" s="61">
        <v>1.514972886E9</v>
      </c>
      <c r="B4328" s="61">
        <v>1.0</v>
      </c>
      <c r="C4328" s="61">
        <v>1142.0</v>
      </c>
      <c r="D4328" s="57" t="s">
        <v>371</v>
      </c>
      <c r="E4328" s="62" t="s">
        <v>372</v>
      </c>
      <c r="F4328" s="58">
        <v>0.20168726399793957</v>
      </c>
    </row>
    <row r="4329">
      <c r="A4329" s="61">
        <v>1.512778921E9</v>
      </c>
      <c r="B4329" s="61">
        <v>0.0</v>
      </c>
      <c r="C4329" s="61">
        <v>3983.0</v>
      </c>
      <c r="D4329" s="57" t="s">
        <v>374</v>
      </c>
      <c r="E4329" s="62" t="s">
        <v>372</v>
      </c>
      <c r="F4329" s="58">
        <v>0.20182245837204926</v>
      </c>
    </row>
    <row r="4330">
      <c r="A4330" s="61">
        <v>1.517204299E9</v>
      </c>
      <c r="B4330" s="61">
        <v>1.0</v>
      </c>
      <c r="C4330" s="61">
        <v>4333.0</v>
      </c>
      <c r="D4330" s="57" t="s">
        <v>375</v>
      </c>
      <c r="E4330" s="62" t="s">
        <v>372</v>
      </c>
      <c r="F4330" s="58">
        <v>0.2018498701649556</v>
      </c>
    </row>
    <row r="4331">
      <c r="A4331" s="61">
        <v>1.51235657E9</v>
      </c>
      <c r="B4331" s="61">
        <v>0.0</v>
      </c>
      <c r="C4331" s="61">
        <v>2335.0</v>
      </c>
      <c r="D4331" s="57" t="s">
        <v>375</v>
      </c>
      <c r="E4331" s="62" t="s">
        <v>372</v>
      </c>
      <c r="F4331" s="58">
        <v>0.20186546901063152</v>
      </c>
    </row>
    <row r="4332">
      <c r="A4332" s="61">
        <v>1.51637141E9</v>
      </c>
      <c r="B4332" s="61">
        <v>0.0</v>
      </c>
      <c r="C4332" s="61">
        <v>934.0</v>
      </c>
      <c r="D4332" s="57" t="s">
        <v>371</v>
      </c>
      <c r="E4332" s="62" t="s">
        <v>372</v>
      </c>
      <c r="F4332" s="58">
        <v>0.2018663618446812</v>
      </c>
    </row>
    <row r="4333">
      <c r="A4333" s="61">
        <v>1.513762617E9</v>
      </c>
      <c r="B4333" s="61">
        <v>1.0</v>
      </c>
      <c r="C4333" s="61">
        <v>409.0</v>
      </c>
      <c r="D4333" s="57" t="s">
        <v>375</v>
      </c>
      <c r="E4333" s="62" t="s">
        <v>372</v>
      </c>
      <c r="F4333" s="58">
        <v>0.20187797366554172</v>
      </c>
    </row>
    <row r="4334">
      <c r="A4334" s="61">
        <v>1.516753662E9</v>
      </c>
      <c r="B4334" s="61">
        <v>0.0</v>
      </c>
      <c r="C4334" s="61">
        <v>2103.0</v>
      </c>
      <c r="D4334" s="57" t="s">
        <v>374</v>
      </c>
      <c r="E4334" s="62" t="s">
        <v>372</v>
      </c>
      <c r="F4334" s="58">
        <v>0.20190099509334003</v>
      </c>
    </row>
    <row r="4335">
      <c r="A4335" s="61">
        <v>1.515632073E9</v>
      </c>
      <c r="B4335" s="61">
        <v>1.0</v>
      </c>
      <c r="C4335" s="61">
        <v>3892.0</v>
      </c>
      <c r="D4335" s="57" t="s">
        <v>374</v>
      </c>
      <c r="E4335" s="62" t="s">
        <v>372</v>
      </c>
      <c r="F4335" s="58">
        <v>0.20200194153977402</v>
      </c>
    </row>
    <row r="4336">
      <c r="A4336" s="61">
        <v>1.516460858E9</v>
      </c>
      <c r="B4336" s="61">
        <v>1.0</v>
      </c>
      <c r="C4336" s="61">
        <v>495.0</v>
      </c>
      <c r="D4336" s="57" t="s">
        <v>371</v>
      </c>
      <c r="E4336" s="62" t="s">
        <v>372</v>
      </c>
      <c r="F4336" s="58">
        <v>0.20208228750310875</v>
      </c>
    </row>
    <row r="4337">
      <c r="A4337" s="61">
        <v>1.513763422E9</v>
      </c>
      <c r="B4337" s="61">
        <v>0.0</v>
      </c>
      <c r="C4337" s="61">
        <v>1921.0</v>
      </c>
      <c r="D4337" s="57" t="s">
        <v>373</v>
      </c>
      <c r="E4337" s="62" t="s">
        <v>372</v>
      </c>
      <c r="F4337" s="58">
        <v>0.20214160550070304</v>
      </c>
    </row>
    <row r="4338">
      <c r="A4338" s="61">
        <v>1.515080822E9</v>
      </c>
      <c r="B4338" s="61">
        <v>0.0</v>
      </c>
      <c r="C4338" s="61">
        <v>1448.0</v>
      </c>
      <c r="D4338" s="57" t="s">
        <v>371</v>
      </c>
      <c r="E4338" s="62" t="s">
        <v>372</v>
      </c>
      <c r="F4338" s="58">
        <v>0.2022942502123567</v>
      </c>
    </row>
    <row r="4339">
      <c r="A4339" s="61">
        <v>1.516468576E9</v>
      </c>
      <c r="B4339" s="61">
        <v>1.0</v>
      </c>
      <c r="C4339" s="61">
        <v>1605.0</v>
      </c>
      <c r="D4339" s="57" t="s">
        <v>374</v>
      </c>
      <c r="E4339" s="62" t="s">
        <v>372</v>
      </c>
      <c r="F4339" s="58">
        <v>0.2023624175848847</v>
      </c>
    </row>
    <row r="4340">
      <c r="A4340" s="61">
        <v>1.51423361E9</v>
      </c>
      <c r="B4340" s="61">
        <v>0.0</v>
      </c>
      <c r="C4340" s="61">
        <v>728.0</v>
      </c>
      <c r="D4340" s="57" t="s">
        <v>374</v>
      </c>
      <c r="E4340" s="62" t="s">
        <v>372</v>
      </c>
      <c r="F4340" s="58">
        <v>0.2023645658380847</v>
      </c>
    </row>
    <row r="4341">
      <c r="A4341" s="61">
        <v>1.51470855E9</v>
      </c>
      <c r="B4341" s="61">
        <v>0.0</v>
      </c>
      <c r="C4341" s="61">
        <v>2439.0</v>
      </c>
      <c r="D4341" s="57" t="s">
        <v>371</v>
      </c>
      <c r="E4341" s="62" t="s">
        <v>372</v>
      </c>
      <c r="F4341" s="58">
        <v>0.20238813140036171</v>
      </c>
    </row>
    <row r="4342">
      <c r="A4342" s="61">
        <v>1.514504301E9</v>
      </c>
      <c r="B4342" s="61">
        <v>0.0</v>
      </c>
      <c r="C4342" s="61">
        <v>953.0</v>
      </c>
      <c r="D4342" s="57" t="s">
        <v>373</v>
      </c>
      <c r="E4342" s="62" t="s">
        <v>372</v>
      </c>
      <c r="F4342" s="58">
        <v>0.2024364765485489</v>
      </c>
    </row>
    <row r="4343">
      <c r="A4343" s="61">
        <v>1.513428423E9</v>
      </c>
      <c r="B4343" s="61">
        <v>1.0</v>
      </c>
      <c r="C4343" s="61">
        <v>777.0</v>
      </c>
      <c r="D4343" s="57" t="s">
        <v>374</v>
      </c>
      <c r="E4343" s="62" t="s">
        <v>372</v>
      </c>
      <c r="F4343" s="58">
        <v>0.20249216138526893</v>
      </c>
    </row>
    <row r="4344">
      <c r="A4344" s="61">
        <v>1.516964899E9</v>
      </c>
      <c r="B4344" s="61">
        <v>1.0</v>
      </c>
      <c r="C4344" s="61">
        <v>1031.0</v>
      </c>
      <c r="D4344" s="57" t="s">
        <v>371</v>
      </c>
      <c r="E4344" s="62" t="s">
        <v>372</v>
      </c>
      <c r="F4344" s="58">
        <v>0.20252210731495945</v>
      </c>
    </row>
    <row r="4345">
      <c r="A4345" s="61">
        <v>1.515050967E9</v>
      </c>
      <c r="B4345" s="61">
        <v>1.0</v>
      </c>
      <c r="C4345" s="61">
        <v>1515.0</v>
      </c>
      <c r="D4345" s="57" t="s">
        <v>374</v>
      </c>
      <c r="E4345" s="62" t="s">
        <v>372</v>
      </c>
      <c r="F4345" s="58">
        <v>0.20252928214805932</v>
      </c>
    </row>
    <row r="4346">
      <c r="A4346" s="61">
        <v>1.51396207E9</v>
      </c>
      <c r="B4346" s="61">
        <v>0.0</v>
      </c>
      <c r="C4346" s="61">
        <v>433.0</v>
      </c>
      <c r="D4346" s="57" t="s">
        <v>375</v>
      </c>
      <c r="E4346" s="62" t="s">
        <v>372</v>
      </c>
      <c r="F4346" s="58">
        <v>0.20257211756634108</v>
      </c>
    </row>
    <row r="4347">
      <c r="A4347" s="61">
        <v>1.516550696E9</v>
      </c>
      <c r="B4347" s="61">
        <v>1.0</v>
      </c>
      <c r="C4347" s="61">
        <v>2118.0</v>
      </c>
      <c r="D4347" s="57" t="s">
        <v>371</v>
      </c>
      <c r="E4347" s="62" t="s">
        <v>372</v>
      </c>
      <c r="F4347" s="58">
        <v>0.20257246474830437</v>
      </c>
    </row>
    <row r="4348">
      <c r="A4348" s="61">
        <v>1.514215396E9</v>
      </c>
      <c r="B4348" s="61">
        <v>1.0</v>
      </c>
      <c r="C4348" s="61">
        <v>3853.0</v>
      </c>
      <c r="D4348" s="57" t="s">
        <v>373</v>
      </c>
      <c r="E4348" s="62" t="s">
        <v>372</v>
      </c>
      <c r="F4348" s="58">
        <v>0.2025779104618991</v>
      </c>
    </row>
    <row r="4349">
      <c r="A4349" s="61">
        <v>1.51219708E9</v>
      </c>
      <c r="B4349" s="61">
        <v>0.0</v>
      </c>
      <c r="C4349" s="61">
        <v>1149.0</v>
      </c>
      <c r="D4349" s="57" t="s">
        <v>371</v>
      </c>
      <c r="E4349" s="62" t="s">
        <v>372</v>
      </c>
      <c r="F4349" s="58">
        <v>0.20258513279521873</v>
      </c>
    </row>
    <row r="4350">
      <c r="A4350" s="61">
        <v>1.514847693E9</v>
      </c>
      <c r="B4350" s="61">
        <v>1.0</v>
      </c>
      <c r="C4350" s="61">
        <v>4479.0</v>
      </c>
      <c r="D4350" s="57" t="s">
        <v>375</v>
      </c>
      <c r="E4350" s="62" t="s">
        <v>372</v>
      </c>
      <c r="F4350" s="58">
        <v>0.2026394117047866</v>
      </c>
    </row>
    <row r="4351">
      <c r="A4351" s="61">
        <v>1.514870678E9</v>
      </c>
      <c r="B4351" s="61">
        <v>1.0</v>
      </c>
      <c r="C4351" s="61">
        <v>2712.0</v>
      </c>
      <c r="D4351" s="57" t="s">
        <v>374</v>
      </c>
      <c r="E4351" s="62" t="s">
        <v>372</v>
      </c>
      <c r="F4351" s="58">
        <v>0.20265240220697645</v>
      </c>
    </row>
    <row r="4352">
      <c r="A4352" s="61">
        <v>1.511929269E9</v>
      </c>
      <c r="B4352" s="61">
        <v>1.0</v>
      </c>
      <c r="C4352" s="61">
        <v>707.0</v>
      </c>
      <c r="D4352" s="57" t="s">
        <v>371</v>
      </c>
      <c r="E4352" s="62" t="s">
        <v>372</v>
      </c>
      <c r="F4352" s="58">
        <v>0.20266232151535468</v>
      </c>
    </row>
    <row r="4353">
      <c r="A4353" s="61">
        <v>1.51608537E9</v>
      </c>
      <c r="B4353" s="61">
        <v>0.0</v>
      </c>
      <c r="C4353" s="61">
        <v>1629.0</v>
      </c>
      <c r="D4353" s="57" t="s">
        <v>371</v>
      </c>
      <c r="E4353" s="62" t="s">
        <v>372</v>
      </c>
      <c r="F4353" s="58">
        <v>0.20277257258985315</v>
      </c>
    </row>
    <row r="4354">
      <c r="A4354" s="61">
        <v>1.515028701E9</v>
      </c>
      <c r="B4354" s="61">
        <v>0.0</v>
      </c>
      <c r="C4354" s="61">
        <v>2528.0</v>
      </c>
      <c r="D4354" s="57" t="s">
        <v>374</v>
      </c>
      <c r="E4354" s="62" t="s">
        <v>372</v>
      </c>
      <c r="F4354" s="58">
        <v>0.20283150005371808</v>
      </c>
    </row>
    <row r="4355">
      <c r="A4355" s="61">
        <v>1.511947301E9</v>
      </c>
      <c r="B4355" s="61">
        <v>0.0</v>
      </c>
      <c r="C4355" s="61">
        <v>2920.0</v>
      </c>
      <c r="D4355" s="57" t="s">
        <v>374</v>
      </c>
      <c r="E4355" s="62" t="s">
        <v>372</v>
      </c>
      <c r="F4355" s="58">
        <v>0.20285925227254809</v>
      </c>
    </row>
    <row r="4356">
      <c r="A4356" s="61">
        <v>1.518177979E9</v>
      </c>
      <c r="B4356" s="61">
        <v>1.0</v>
      </c>
      <c r="C4356" s="61">
        <v>4100.0</v>
      </c>
      <c r="D4356" s="57" t="s">
        <v>371</v>
      </c>
      <c r="E4356" s="62" t="s">
        <v>372</v>
      </c>
      <c r="F4356" s="58">
        <v>0.2029149185129684</v>
      </c>
    </row>
    <row r="4357">
      <c r="A4357" s="61">
        <v>1.51245844E9</v>
      </c>
      <c r="B4357" s="61">
        <v>0.0</v>
      </c>
      <c r="C4357" s="61">
        <v>596.0</v>
      </c>
      <c r="D4357" s="57" t="s">
        <v>371</v>
      </c>
      <c r="E4357" s="62" t="s">
        <v>372</v>
      </c>
      <c r="F4357" s="58">
        <v>0.20292434604721854</v>
      </c>
    </row>
    <row r="4358">
      <c r="A4358" s="61">
        <v>1.51929771E9</v>
      </c>
      <c r="B4358" s="61">
        <v>0.0</v>
      </c>
      <c r="C4358" s="61">
        <v>521.0</v>
      </c>
      <c r="D4358" s="57" t="s">
        <v>375</v>
      </c>
      <c r="E4358" s="62" t="s">
        <v>372</v>
      </c>
      <c r="F4358" s="58">
        <v>0.2029822275525751</v>
      </c>
    </row>
    <row r="4359">
      <c r="A4359" s="61">
        <v>1.513055421E9</v>
      </c>
      <c r="B4359" s="61">
        <v>0.0</v>
      </c>
      <c r="C4359" s="61">
        <v>2381.0</v>
      </c>
      <c r="D4359" s="57" t="s">
        <v>371</v>
      </c>
      <c r="E4359" s="62" t="s">
        <v>372</v>
      </c>
      <c r="F4359" s="58">
        <v>0.20306756322462205</v>
      </c>
    </row>
    <row r="4360">
      <c r="A4360" s="61">
        <v>1.511437667E9</v>
      </c>
      <c r="B4360" s="61">
        <v>1.0</v>
      </c>
      <c r="C4360" s="61">
        <v>1401.0</v>
      </c>
      <c r="D4360" s="57" t="s">
        <v>374</v>
      </c>
      <c r="E4360" s="62" t="s">
        <v>372</v>
      </c>
      <c r="F4360" s="58">
        <v>0.20308805156553933</v>
      </c>
    </row>
    <row r="4361">
      <c r="A4361" s="61">
        <v>1.512945523E9</v>
      </c>
      <c r="B4361" s="61">
        <v>1.0</v>
      </c>
      <c r="C4361" s="61">
        <v>907.0</v>
      </c>
      <c r="D4361" s="57" t="s">
        <v>375</v>
      </c>
      <c r="E4361" s="62" t="s">
        <v>372</v>
      </c>
      <c r="F4361" s="58">
        <v>0.20309371106056606</v>
      </c>
    </row>
    <row r="4362">
      <c r="A4362" s="61">
        <v>1.513137845E9</v>
      </c>
      <c r="B4362" s="61">
        <v>1.0</v>
      </c>
      <c r="C4362" s="61">
        <v>826.0</v>
      </c>
      <c r="D4362" s="57" t="s">
        <v>375</v>
      </c>
      <c r="E4362" s="62" t="s">
        <v>372</v>
      </c>
      <c r="F4362" s="58">
        <v>0.20322343321813874</v>
      </c>
    </row>
    <row r="4363">
      <c r="A4363" s="61">
        <v>1.519362025E9</v>
      </c>
      <c r="B4363" s="61">
        <v>1.0</v>
      </c>
      <c r="C4363" s="61">
        <v>2677.0</v>
      </c>
      <c r="D4363" s="57" t="s">
        <v>374</v>
      </c>
      <c r="E4363" s="62" t="s">
        <v>372</v>
      </c>
      <c r="F4363" s="58">
        <v>0.2032815621685633</v>
      </c>
    </row>
    <row r="4364">
      <c r="A4364" s="61">
        <v>1.517537082E9</v>
      </c>
      <c r="B4364" s="61">
        <v>0.0</v>
      </c>
      <c r="C4364" s="61">
        <v>1883.0</v>
      </c>
      <c r="D4364" s="57" t="s">
        <v>371</v>
      </c>
      <c r="E4364" s="62" t="s">
        <v>372</v>
      </c>
      <c r="F4364" s="58">
        <v>0.20334967672742543</v>
      </c>
    </row>
    <row r="4365">
      <c r="A4365" s="61">
        <v>1.515299544E9</v>
      </c>
      <c r="B4365" s="61">
        <v>1.0</v>
      </c>
      <c r="C4365" s="61">
        <v>841.0</v>
      </c>
      <c r="D4365" s="57" t="s">
        <v>374</v>
      </c>
      <c r="E4365" s="62" t="s">
        <v>372</v>
      </c>
      <c r="F4365" s="58">
        <v>0.20335058277269247</v>
      </c>
    </row>
    <row r="4366">
      <c r="A4366" s="61">
        <v>1.519845147E9</v>
      </c>
      <c r="B4366" s="61">
        <v>1.0</v>
      </c>
      <c r="C4366" s="61">
        <v>1943.0</v>
      </c>
      <c r="D4366" s="57" t="s">
        <v>371</v>
      </c>
      <c r="E4366" s="62" t="s">
        <v>372</v>
      </c>
      <c r="F4366" s="58">
        <v>0.2033551933514347</v>
      </c>
    </row>
    <row r="4367">
      <c r="A4367" s="61">
        <v>1.51807651E9</v>
      </c>
      <c r="B4367" s="61">
        <v>0.0</v>
      </c>
      <c r="C4367" s="61">
        <v>1889.0</v>
      </c>
      <c r="D4367" s="57" t="s">
        <v>374</v>
      </c>
      <c r="E4367" s="62" t="s">
        <v>372</v>
      </c>
      <c r="F4367" s="58">
        <v>0.20341307189901525</v>
      </c>
    </row>
    <row r="4368">
      <c r="A4368" s="61">
        <v>1.517481164E9</v>
      </c>
      <c r="B4368" s="61">
        <v>1.0</v>
      </c>
      <c r="C4368" s="61">
        <v>3628.0</v>
      </c>
      <c r="D4368" s="57" t="s">
        <v>374</v>
      </c>
      <c r="E4368" s="62" t="s">
        <v>372</v>
      </c>
      <c r="F4368" s="58">
        <v>0.20343626420950978</v>
      </c>
    </row>
    <row r="4369">
      <c r="A4369" s="61">
        <v>1.515594212E9</v>
      </c>
      <c r="B4369" s="61">
        <v>0.0</v>
      </c>
      <c r="C4369" s="61">
        <v>2214.0</v>
      </c>
      <c r="D4369" s="57" t="s">
        <v>375</v>
      </c>
      <c r="E4369" s="62" t="s">
        <v>372</v>
      </c>
      <c r="F4369" s="58">
        <v>0.20352516942497156</v>
      </c>
    </row>
    <row r="4370">
      <c r="A4370" s="61">
        <v>1.516024846E9</v>
      </c>
      <c r="B4370" s="61">
        <v>1.0</v>
      </c>
      <c r="C4370" s="61">
        <v>2833.0</v>
      </c>
      <c r="D4370" s="57" t="s">
        <v>371</v>
      </c>
      <c r="E4370" s="62" t="s">
        <v>372</v>
      </c>
      <c r="F4370" s="58">
        <v>0.20353725325624294</v>
      </c>
    </row>
    <row r="4371">
      <c r="A4371" s="61">
        <v>1.519769704E9</v>
      </c>
      <c r="B4371" s="61">
        <v>1.0</v>
      </c>
      <c r="C4371" s="61">
        <v>195.0</v>
      </c>
      <c r="D4371" s="57" t="s">
        <v>373</v>
      </c>
      <c r="E4371" s="62" t="s">
        <v>372</v>
      </c>
      <c r="F4371" s="58">
        <v>0.2037237111089646</v>
      </c>
    </row>
    <row r="4372">
      <c r="A4372" s="61">
        <v>1.511297274E9</v>
      </c>
      <c r="B4372" s="61">
        <v>1.0</v>
      </c>
      <c r="C4372" s="61">
        <v>551.0</v>
      </c>
      <c r="D4372" s="57" t="s">
        <v>371</v>
      </c>
      <c r="E4372" s="62" t="s">
        <v>372</v>
      </c>
      <c r="F4372" s="58">
        <v>0.20379327810254277</v>
      </c>
    </row>
    <row r="4373">
      <c r="A4373" s="61">
        <v>1.517579255E9</v>
      </c>
      <c r="B4373" s="61">
        <v>1.0</v>
      </c>
      <c r="C4373" s="61">
        <v>2858.0</v>
      </c>
      <c r="D4373" s="57" t="s">
        <v>375</v>
      </c>
      <c r="E4373" s="62" t="s">
        <v>372</v>
      </c>
      <c r="F4373" s="58">
        <v>0.20380518547108206</v>
      </c>
    </row>
    <row r="4374">
      <c r="A4374" s="61">
        <v>1.516530606E9</v>
      </c>
      <c r="B4374" s="61">
        <v>1.0</v>
      </c>
      <c r="C4374" s="61">
        <v>2115.0</v>
      </c>
      <c r="D4374" s="57" t="s">
        <v>371</v>
      </c>
      <c r="E4374" s="62" t="s">
        <v>372</v>
      </c>
      <c r="F4374" s="58">
        <v>0.20389091538638604</v>
      </c>
    </row>
    <row r="4375">
      <c r="A4375" s="61">
        <v>1.51591238E9</v>
      </c>
      <c r="B4375" s="61">
        <v>0.0</v>
      </c>
      <c r="C4375" s="61">
        <v>1329.0</v>
      </c>
      <c r="D4375" s="57" t="s">
        <v>371</v>
      </c>
      <c r="E4375" s="62" t="s">
        <v>372</v>
      </c>
      <c r="F4375" s="58">
        <v>0.20400522299021806</v>
      </c>
    </row>
    <row r="4376">
      <c r="A4376" s="61">
        <v>1.513125985E9</v>
      </c>
      <c r="B4376" s="61">
        <v>1.0</v>
      </c>
      <c r="C4376" s="61">
        <v>1610.0</v>
      </c>
      <c r="D4376" s="57" t="s">
        <v>371</v>
      </c>
      <c r="E4376" s="62" t="s">
        <v>372</v>
      </c>
      <c r="F4376" s="58">
        <v>0.2042109733200228</v>
      </c>
    </row>
    <row r="4377">
      <c r="A4377" s="61">
        <v>1.517592307E9</v>
      </c>
      <c r="B4377" s="61">
        <v>1.0</v>
      </c>
      <c r="C4377" s="61">
        <v>953.0</v>
      </c>
      <c r="D4377" s="57" t="s">
        <v>374</v>
      </c>
      <c r="E4377" s="62" t="s">
        <v>372</v>
      </c>
      <c r="F4377" s="58">
        <v>0.20426980559981556</v>
      </c>
    </row>
    <row r="4378">
      <c r="A4378" s="61">
        <v>1.516450923E9</v>
      </c>
      <c r="B4378" s="61">
        <v>1.0</v>
      </c>
      <c r="C4378" s="61">
        <v>1423.0</v>
      </c>
      <c r="D4378" s="57" t="s">
        <v>373</v>
      </c>
      <c r="E4378" s="62" t="s">
        <v>372</v>
      </c>
      <c r="F4378" s="58">
        <v>0.20429015733265</v>
      </c>
    </row>
    <row r="4379">
      <c r="A4379" s="61">
        <v>1.517631132E9</v>
      </c>
      <c r="B4379" s="61">
        <v>0.0</v>
      </c>
      <c r="C4379" s="61">
        <v>2524.0</v>
      </c>
      <c r="D4379" s="57" t="s">
        <v>375</v>
      </c>
      <c r="E4379" s="62" t="s">
        <v>372</v>
      </c>
      <c r="F4379" s="58">
        <v>0.20429846753607572</v>
      </c>
    </row>
    <row r="4380">
      <c r="A4380" s="61">
        <v>1.516379156E9</v>
      </c>
      <c r="B4380" s="61">
        <v>1.0</v>
      </c>
      <c r="C4380" s="61">
        <v>3718.0</v>
      </c>
      <c r="D4380" s="57" t="s">
        <v>371</v>
      </c>
      <c r="E4380" s="62" t="s">
        <v>372</v>
      </c>
      <c r="F4380" s="58">
        <v>0.20432235884963046</v>
      </c>
    </row>
    <row r="4381">
      <c r="A4381" s="61">
        <v>1.514157776E9</v>
      </c>
      <c r="B4381" s="61">
        <v>1.0</v>
      </c>
      <c r="C4381" s="61">
        <v>2089.0</v>
      </c>
      <c r="D4381" s="57" t="s">
        <v>375</v>
      </c>
      <c r="E4381" s="62" t="s">
        <v>372</v>
      </c>
      <c r="F4381" s="58">
        <v>0.20436577657568245</v>
      </c>
    </row>
    <row r="4382">
      <c r="A4382" s="61">
        <v>1.512771281E9</v>
      </c>
      <c r="B4382" s="61">
        <v>0.0</v>
      </c>
      <c r="C4382" s="61">
        <v>969.0</v>
      </c>
      <c r="D4382" s="57" t="s">
        <v>374</v>
      </c>
      <c r="E4382" s="62" t="s">
        <v>372</v>
      </c>
      <c r="F4382" s="58">
        <v>0.20438962826138807</v>
      </c>
    </row>
    <row r="4383">
      <c r="A4383" s="61">
        <v>1.511581439E9</v>
      </c>
      <c r="B4383" s="61">
        <v>1.0</v>
      </c>
      <c r="C4383" s="61">
        <v>3846.0</v>
      </c>
      <c r="D4383" s="57" t="s">
        <v>374</v>
      </c>
      <c r="E4383" s="62" t="s">
        <v>372</v>
      </c>
      <c r="F4383" s="58">
        <v>0.20442245400660786</v>
      </c>
    </row>
    <row r="4384">
      <c r="A4384" s="61">
        <v>1.518264516E9</v>
      </c>
      <c r="B4384" s="61">
        <v>1.0</v>
      </c>
      <c r="C4384" s="61">
        <v>1594.0</v>
      </c>
      <c r="D4384" s="57" t="s">
        <v>371</v>
      </c>
      <c r="E4384" s="62" t="s">
        <v>372</v>
      </c>
      <c r="F4384" s="58">
        <v>0.20450131255752257</v>
      </c>
    </row>
    <row r="4385">
      <c r="A4385" s="61">
        <v>1.514994376E9</v>
      </c>
      <c r="B4385" s="61">
        <v>1.0</v>
      </c>
      <c r="C4385" s="61">
        <v>3700.0</v>
      </c>
      <c r="D4385" s="57" t="s">
        <v>374</v>
      </c>
      <c r="E4385" s="62" t="s">
        <v>372</v>
      </c>
      <c r="F4385" s="58">
        <v>0.2045537891678113</v>
      </c>
    </row>
    <row r="4386">
      <c r="A4386" s="61">
        <v>1.514811708E9</v>
      </c>
      <c r="B4386" s="61">
        <v>1.0</v>
      </c>
      <c r="C4386" s="61">
        <v>46.0</v>
      </c>
      <c r="D4386" s="57" t="s">
        <v>371</v>
      </c>
      <c r="E4386" s="62" t="s">
        <v>372</v>
      </c>
      <c r="F4386" s="58">
        <v>0.20464277139867515</v>
      </c>
    </row>
    <row r="4387">
      <c r="A4387" s="61">
        <v>1.51577227E9</v>
      </c>
      <c r="B4387" s="61">
        <v>0.0</v>
      </c>
      <c r="C4387" s="61">
        <v>326.0</v>
      </c>
      <c r="D4387" s="57" t="s">
        <v>371</v>
      </c>
      <c r="E4387" s="62" t="s">
        <v>372</v>
      </c>
      <c r="F4387" s="58">
        <v>0.20465214456738</v>
      </c>
    </row>
    <row r="4388">
      <c r="A4388" s="61">
        <v>1.515123228E9</v>
      </c>
      <c r="B4388" s="61">
        <v>1.0</v>
      </c>
      <c r="C4388" s="61">
        <v>3814.0</v>
      </c>
      <c r="D4388" s="57" t="s">
        <v>371</v>
      </c>
      <c r="E4388" s="62" t="s">
        <v>372</v>
      </c>
      <c r="F4388" s="58">
        <v>0.20468787292706137</v>
      </c>
    </row>
    <row r="4389">
      <c r="A4389" s="61">
        <v>1.519915749E9</v>
      </c>
      <c r="B4389" s="61">
        <v>1.0</v>
      </c>
      <c r="C4389" s="61">
        <v>377.0</v>
      </c>
      <c r="D4389" s="57" t="s">
        <v>371</v>
      </c>
      <c r="E4389" s="62" t="s">
        <v>372</v>
      </c>
      <c r="F4389" s="58">
        <v>0.2047595944168913</v>
      </c>
    </row>
    <row r="4390">
      <c r="A4390" s="61">
        <v>1.517840077E9</v>
      </c>
      <c r="B4390" s="61">
        <v>1.0</v>
      </c>
      <c r="C4390" s="61">
        <v>5068.0</v>
      </c>
      <c r="D4390" s="57" t="s">
        <v>371</v>
      </c>
      <c r="E4390" s="62" t="s">
        <v>372</v>
      </c>
      <c r="F4390" s="58">
        <v>0.20492444581734115</v>
      </c>
    </row>
    <row r="4391">
      <c r="A4391" s="61">
        <v>1.513163408E9</v>
      </c>
      <c r="B4391" s="61">
        <v>1.0</v>
      </c>
      <c r="C4391" s="61">
        <v>2211.0</v>
      </c>
      <c r="D4391" s="57" t="s">
        <v>374</v>
      </c>
      <c r="E4391" s="62" t="s">
        <v>372</v>
      </c>
      <c r="F4391" s="58">
        <v>0.20494153672558213</v>
      </c>
    </row>
    <row r="4392">
      <c r="A4392" s="61">
        <v>1.518710697E9</v>
      </c>
      <c r="B4392" s="61">
        <v>1.0</v>
      </c>
      <c r="C4392" s="61">
        <v>3820.0</v>
      </c>
      <c r="D4392" s="57" t="s">
        <v>374</v>
      </c>
      <c r="E4392" s="62" t="s">
        <v>372</v>
      </c>
      <c r="F4392" s="58">
        <v>0.20500507107305077</v>
      </c>
    </row>
    <row r="4393">
      <c r="A4393" s="61">
        <v>1.511524641E9</v>
      </c>
      <c r="B4393" s="61">
        <v>0.0</v>
      </c>
      <c r="C4393" s="61">
        <v>3673.0</v>
      </c>
      <c r="D4393" s="57" t="s">
        <v>374</v>
      </c>
      <c r="E4393" s="62" t="s">
        <v>372</v>
      </c>
      <c r="F4393" s="58">
        <v>0.20501877332181373</v>
      </c>
    </row>
    <row r="4394">
      <c r="A4394" s="61">
        <v>1.519743435E9</v>
      </c>
      <c r="B4394" s="61">
        <v>1.0</v>
      </c>
      <c r="C4394" s="61">
        <v>2413.0</v>
      </c>
      <c r="D4394" s="57" t="s">
        <v>371</v>
      </c>
      <c r="E4394" s="62" t="s">
        <v>372</v>
      </c>
      <c r="F4394" s="58">
        <v>0.20505159537189488</v>
      </c>
    </row>
    <row r="4395">
      <c r="A4395" s="61">
        <v>1.514259147E9</v>
      </c>
      <c r="B4395" s="61">
        <v>1.0</v>
      </c>
      <c r="C4395" s="61">
        <v>476.0</v>
      </c>
      <c r="D4395" s="57" t="s">
        <v>371</v>
      </c>
      <c r="E4395" s="62" t="s">
        <v>372</v>
      </c>
      <c r="F4395" s="58">
        <v>0.2050834084463664</v>
      </c>
    </row>
    <row r="4396">
      <c r="A4396" s="61">
        <v>1.516507268E9</v>
      </c>
      <c r="B4396" s="61">
        <v>1.0</v>
      </c>
      <c r="C4396" s="61">
        <v>2843.0</v>
      </c>
      <c r="D4396" s="57" t="s">
        <v>375</v>
      </c>
      <c r="E4396" s="62" t="s">
        <v>372</v>
      </c>
      <c r="F4396" s="58">
        <v>0.20513223807330128</v>
      </c>
    </row>
    <row r="4397">
      <c r="A4397" s="61">
        <v>1.513118816E9</v>
      </c>
      <c r="B4397" s="61">
        <v>1.0</v>
      </c>
      <c r="C4397" s="61">
        <v>437.0</v>
      </c>
      <c r="D4397" s="57" t="s">
        <v>374</v>
      </c>
      <c r="E4397" s="62" t="s">
        <v>372</v>
      </c>
      <c r="F4397" s="58">
        <v>0.20517210298753297</v>
      </c>
    </row>
    <row r="4398">
      <c r="A4398" s="61">
        <v>1.51251384E9</v>
      </c>
      <c r="B4398" s="61">
        <v>0.0</v>
      </c>
      <c r="C4398" s="61">
        <v>1344.0</v>
      </c>
      <c r="D4398" s="57" t="s">
        <v>374</v>
      </c>
      <c r="E4398" s="62" t="s">
        <v>372</v>
      </c>
      <c r="F4398" s="58">
        <v>0.20525553634794447</v>
      </c>
    </row>
    <row r="4399">
      <c r="A4399" s="61">
        <v>1.514693381E9</v>
      </c>
      <c r="B4399" s="61">
        <v>0.0</v>
      </c>
      <c r="C4399" s="61">
        <v>2882.0</v>
      </c>
      <c r="D4399" s="57" t="s">
        <v>371</v>
      </c>
      <c r="E4399" s="62" t="s">
        <v>372</v>
      </c>
      <c r="F4399" s="58">
        <v>0.20527446440949348</v>
      </c>
    </row>
    <row r="4400">
      <c r="A4400" s="61">
        <v>1.513082036E9</v>
      </c>
      <c r="B4400" s="61">
        <v>1.0</v>
      </c>
      <c r="C4400" s="61">
        <v>910.0</v>
      </c>
      <c r="D4400" s="57" t="s">
        <v>373</v>
      </c>
      <c r="E4400" s="62" t="s">
        <v>372</v>
      </c>
      <c r="F4400" s="58">
        <v>0.20536009517590403</v>
      </c>
    </row>
    <row r="4401">
      <c r="A4401" s="61">
        <v>1.515228246E9</v>
      </c>
      <c r="B4401" s="61">
        <v>1.0</v>
      </c>
      <c r="C4401" s="61">
        <v>3754.0</v>
      </c>
      <c r="D4401" s="57" t="s">
        <v>371</v>
      </c>
      <c r="E4401" s="62" t="s">
        <v>372</v>
      </c>
      <c r="F4401" s="58">
        <v>0.20543082492369524</v>
      </c>
    </row>
    <row r="4402">
      <c r="A4402" s="61">
        <v>1.514559153E9</v>
      </c>
      <c r="B4402" s="61">
        <v>1.0</v>
      </c>
      <c r="C4402" s="61">
        <v>251.0</v>
      </c>
      <c r="D4402" s="57" t="s">
        <v>374</v>
      </c>
      <c r="E4402" s="62" t="s">
        <v>372</v>
      </c>
      <c r="F4402" s="58">
        <v>0.20548337854938603</v>
      </c>
    </row>
    <row r="4403">
      <c r="A4403" s="61">
        <v>1.512142146E9</v>
      </c>
      <c r="B4403" s="61">
        <v>1.0</v>
      </c>
      <c r="C4403" s="61">
        <v>1007.0</v>
      </c>
      <c r="D4403" s="57" t="s">
        <v>375</v>
      </c>
      <c r="E4403" s="62" t="s">
        <v>372</v>
      </c>
      <c r="F4403" s="58">
        <v>0.20559685820203477</v>
      </c>
    </row>
    <row r="4404">
      <c r="A4404" s="61">
        <v>1.519220661E9</v>
      </c>
      <c r="B4404" s="61">
        <v>0.0</v>
      </c>
      <c r="C4404" s="61">
        <v>897.0</v>
      </c>
      <c r="D4404" s="57" t="s">
        <v>371</v>
      </c>
      <c r="E4404" s="62" t="s">
        <v>372</v>
      </c>
      <c r="F4404" s="58">
        <v>0.2056309365864829</v>
      </c>
    </row>
    <row r="4405">
      <c r="A4405" s="61">
        <v>1.518662233E9</v>
      </c>
      <c r="B4405" s="61">
        <v>1.0</v>
      </c>
      <c r="C4405" s="61">
        <v>2273.0</v>
      </c>
      <c r="D4405" s="57" t="s">
        <v>374</v>
      </c>
      <c r="E4405" s="62" t="s">
        <v>372</v>
      </c>
      <c r="F4405" s="58">
        <v>0.20566039624464194</v>
      </c>
    </row>
    <row r="4406">
      <c r="A4406" s="61">
        <v>1.517591866E9</v>
      </c>
      <c r="B4406" s="61">
        <v>1.0</v>
      </c>
      <c r="C4406" s="61">
        <v>1303.0</v>
      </c>
      <c r="D4406" s="57" t="s">
        <v>375</v>
      </c>
      <c r="E4406" s="62" t="s">
        <v>372</v>
      </c>
      <c r="F4406" s="58">
        <v>0.20568050493063772</v>
      </c>
    </row>
    <row r="4407">
      <c r="A4407" s="61">
        <v>1.512521654E9</v>
      </c>
      <c r="B4407" s="61">
        <v>1.0</v>
      </c>
      <c r="C4407" s="61">
        <v>3294.0</v>
      </c>
      <c r="D4407" s="57" t="s">
        <v>373</v>
      </c>
      <c r="E4407" s="62" t="s">
        <v>372</v>
      </c>
      <c r="F4407" s="58">
        <v>0.20568915555998724</v>
      </c>
    </row>
    <row r="4408">
      <c r="A4408" s="61">
        <v>1.516367355E9</v>
      </c>
      <c r="B4408" s="61">
        <v>1.0</v>
      </c>
      <c r="C4408" s="61">
        <v>1661.0</v>
      </c>
      <c r="D4408" s="57" t="s">
        <v>374</v>
      </c>
      <c r="E4408" s="62" t="s">
        <v>372</v>
      </c>
      <c r="F4408" s="58">
        <v>0.20572920415489204</v>
      </c>
    </row>
    <row r="4409">
      <c r="A4409" s="61">
        <v>1.51813382E9</v>
      </c>
      <c r="B4409" s="61">
        <v>0.0</v>
      </c>
      <c r="C4409" s="61">
        <v>2306.0</v>
      </c>
      <c r="D4409" s="57" t="s">
        <v>371</v>
      </c>
      <c r="E4409" s="62" t="s">
        <v>372</v>
      </c>
      <c r="F4409" s="58">
        <v>0.20578358129813656</v>
      </c>
    </row>
    <row r="4410">
      <c r="A4410" s="61">
        <v>1.516826061E9</v>
      </c>
      <c r="B4410" s="61">
        <v>0.0</v>
      </c>
      <c r="C4410" s="61">
        <v>1367.0</v>
      </c>
      <c r="D4410" s="57" t="s">
        <v>375</v>
      </c>
      <c r="E4410" s="62" t="s">
        <v>372</v>
      </c>
      <c r="F4410" s="58">
        <v>0.2059492155193241</v>
      </c>
    </row>
    <row r="4411">
      <c r="A4411" s="61">
        <v>1.51318614E9</v>
      </c>
      <c r="B4411" s="61">
        <v>0.0</v>
      </c>
      <c r="C4411" s="61">
        <v>1977.0</v>
      </c>
      <c r="D4411" s="57" t="s">
        <v>374</v>
      </c>
      <c r="E4411" s="62" t="s">
        <v>372</v>
      </c>
      <c r="F4411" s="58">
        <v>0.20597222536522397</v>
      </c>
    </row>
    <row r="4412">
      <c r="A4412" s="61">
        <v>1.519584837E9</v>
      </c>
      <c r="B4412" s="61">
        <v>1.0</v>
      </c>
      <c r="C4412" s="61">
        <v>999.0</v>
      </c>
      <c r="D4412" s="57" t="s">
        <v>371</v>
      </c>
      <c r="E4412" s="62" t="s">
        <v>372</v>
      </c>
      <c r="F4412" s="58">
        <v>0.20604046235707396</v>
      </c>
    </row>
    <row r="4413">
      <c r="A4413" s="61">
        <v>1.511305659E9</v>
      </c>
      <c r="B4413" s="61">
        <v>1.0</v>
      </c>
      <c r="C4413" s="61">
        <v>2353.0</v>
      </c>
      <c r="D4413" s="57" t="s">
        <v>371</v>
      </c>
      <c r="E4413" s="62" t="s">
        <v>372</v>
      </c>
      <c r="F4413" s="58">
        <v>0.206054657481907</v>
      </c>
    </row>
    <row r="4414">
      <c r="A4414" s="61">
        <v>1.518434883E9</v>
      </c>
      <c r="B4414" s="61">
        <v>1.0</v>
      </c>
      <c r="C4414" s="61">
        <v>5292.0</v>
      </c>
      <c r="D4414" s="57" t="s">
        <v>374</v>
      </c>
      <c r="E4414" s="62" t="s">
        <v>372</v>
      </c>
      <c r="F4414" s="58">
        <v>0.2061484567943792</v>
      </c>
    </row>
    <row r="4415">
      <c r="A4415" s="61">
        <v>1.51810193E9</v>
      </c>
      <c r="B4415" s="61">
        <v>0.0</v>
      </c>
      <c r="C4415" s="61">
        <v>3462.0</v>
      </c>
      <c r="D4415" s="57" t="s">
        <v>371</v>
      </c>
      <c r="E4415" s="62" t="s">
        <v>372</v>
      </c>
      <c r="F4415" s="58">
        <v>0.20625475042229457</v>
      </c>
    </row>
    <row r="4416">
      <c r="A4416" s="61">
        <v>1.516381218E9</v>
      </c>
      <c r="B4416" s="61">
        <v>1.0</v>
      </c>
      <c r="C4416" s="61">
        <v>134.0</v>
      </c>
      <c r="D4416" s="57" t="s">
        <v>371</v>
      </c>
      <c r="E4416" s="62" t="s">
        <v>372</v>
      </c>
      <c r="F4416" s="58">
        <v>0.2062816680226376</v>
      </c>
    </row>
    <row r="4417">
      <c r="A4417" s="61">
        <v>1.51451597E9</v>
      </c>
      <c r="B4417" s="61">
        <v>0.0</v>
      </c>
      <c r="C4417" s="61">
        <v>434.0</v>
      </c>
      <c r="D4417" s="57" t="s">
        <v>375</v>
      </c>
      <c r="E4417" s="62" t="s">
        <v>372</v>
      </c>
      <c r="F4417" s="58">
        <v>0.20628249968334855</v>
      </c>
    </row>
    <row r="4418">
      <c r="A4418" s="61">
        <v>1.511293147E9</v>
      </c>
      <c r="B4418" s="61">
        <v>1.0</v>
      </c>
      <c r="C4418" s="61">
        <v>1140.0</v>
      </c>
      <c r="D4418" s="57" t="s">
        <v>373</v>
      </c>
      <c r="E4418" s="62" t="s">
        <v>372</v>
      </c>
      <c r="F4418" s="58">
        <v>0.2063959793359973</v>
      </c>
    </row>
    <row r="4419">
      <c r="A4419" s="61">
        <v>1.517379049E9</v>
      </c>
      <c r="B4419" s="61">
        <v>1.0</v>
      </c>
      <c r="C4419" s="61">
        <v>2662.0</v>
      </c>
      <c r="D4419" s="57" t="s">
        <v>371</v>
      </c>
      <c r="E4419" s="62" t="s">
        <v>372</v>
      </c>
      <c r="F4419" s="58">
        <v>0.20641753336486834</v>
      </c>
    </row>
    <row r="4420">
      <c r="A4420" s="61">
        <v>1.519603507E9</v>
      </c>
      <c r="B4420" s="61">
        <v>1.0</v>
      </c>
      <c r="C4420" s="61">
        <v>1201.0</v>
      </c>
      <c r="D4420" s="57" t="s">
        <v>371</v>
      </c>
      <c r="E4420" s="62" t="s">
        <v>372</v>
      </c>
      <c r="F4420" s="58">
        <v>0.20649132298535955</v>
      </c>
    </row>
    <row r="4421">
      <c r="A4421" s="61">
        <v>1.514411718E9</v>
      </c>
      <c r="B4421" s="61">
        <v>1.0</v>
      </c>
      <c r="C4421" s="61">
        <v>1272.0</v>
      </c>
      <c r="D4421" s="57" t="s">
        <v>371</v>
      </c>
      <c r="E4421" s="62" t="s">
        <v>372</v>
      </c>
      <c r="F4421" s="58">
        <v>0.20652171399246388</v>
      </c>
    </row>
    <row r="4422">
      <c r="A4422" s="61">
        <v>1.511802253E9</v>
      </c>
      <c r="B4422" s="61">
        <v>1.0</v>
      </c>
      <c r="C4422" s="61">
        <v>2457.0</v>
      </c>
      <c r="D4422" s="57" t="s">
        <v>375</v>
      </c>
      <c r="E4422" s="62" t="s">
        <v>372</v>
      </c>
      <c r="F4422" s="58">
        <v>0.20654617238879047</v>
      </c>
    </row>
    <row r="4423">
      <c r="A4423" s="61">
        <v>1.512596456E9</v>
      </c>
      <c r="B4423" s="61">
        <v>1.0</v>
      </c>
      <c r="C4423" s="61">
        <v>4022.0</v>
      </c>
      <c r="D4423" s="57" t="s">
        <v>375</v>
      </c>
      <c r="E4423" s="62" t="s">
        <v>372</v>
      </c>
      <c r="F4423" s="58">
        <v>0.20657051114644043</v>
      </c>
    </row>
    <row r="4424">
      <c r="A4424" s="61">
        <v>1.51204619E9</v>
      </c>
      <c r="B4424" s="61">
        <v>0.0</v>
      </c>
      <c r="C4424" s="61">
        <v>4680.0</v>
      </c>
      <c r="D4424" s="57" t="s">
        <v>371</v>
      </c>
      <c r="E4424" s="62" t="s">
        <v>372</v>
      </c>
      <c r="F4424" s="58">
        <v>0.20658243718871894</v>
      </c>
    </row>
    <row r="4425">
      <c r="A4425" s="61">
        <v>1.515517286E9</v>
      </c>
      <c r="B4425" s="61">
        <v>1.0</v>
      </c>
      <c r="C4425" s="61">
        <v>1669.0</v>
      </c>
      <c r="D4425" s="57" t="s">
        <v>371</v>
      </c>
      <c r="E4425" s="62" t="s">
        <v>372</v>
      </c>
      <c r="F4425" s="58">
        <v>0.20663354932155165</v>
      </c>
    </row>
    <row r="4426">
      <c r="A4426" s="61">
        <v>1.511790474E9</v>
      </c>
      <c r="B4426" s="61">
        <v>1.0</v>
      </c>
      <c r="C4426" s="61">
        <v>1388.0</v>
      </c>
      <c r="D4426" s="57" t="s">
        <v>371</v>
      </c>
      <c r="E4426" s="62" t="s">
        <v>372</v>
      </c>
      <c r="F4426" s="58">
        <v>0.2066890836646591</v>
      </c>
    </row>
    <row r="4427">
      <c r="A4427" s="61">
        <v>1.513750564E9</v>
      </c>
      <c r="B4427" s="61">
        <v>1.0</v>
      </c>
      <c r="C4427" s="61">
        <v>1306.0</v>
      </c>
      <c r="D4427" s="57" t="s">
        <v>371</v>
      </c>
      <c r="E4427" s="62" t="s">
        <v>372</v>
      </c>
      <c r="F4427" s="58">
        <v>0.20702168976872193</v>
      </c>
    </row>
    <row r="4428">
      <c r="A4428" s="61">
        <v>1.514810972E9</v>
      </c>
      <c r="B4428" s="61">
        <v>0.0</v>
      </c>
      <c r="C4428" s="61">
        <v>443.0</v>
      </c>
      <c r="D4428" s="57" t="s">
        <v>374</v>
      </c>
      <c r="E4428" s="62" t="s">
        <v>372</v>
      </c>
      <c r="F4428" s="58">
        <v>0.20702241510238828</v>
      </c>
    </row>
    <row r="4429">
      <c r="A4429" s="61">
        <v>1.513353346E9</v>
      </c>
      <c r="B4429" s="61">
        <v>1.0</v>
      </c>
      <c r="C4429" s="61">
        <v>1487.0</v>
      </c>
      <c r="D4429" s="57" t="s">
        <v>371</v>
      </c>
      <c r="E4429" s="62" t="s">
        <v>372</v>
      </c>
      <c r="F4429" s="58">
        <v>0.20704310606188248</v>
      </c>
    </row>
    <row r="4430">
      <c r="A4430" s="61">
        <v>1.51538761E9</v>
      </c>
      <c r="B4430" s="61">
        <v>0.0</v>
      </c>
      <c r="C4430" s="61">
        <v>1085.0</v>
      </c>
      <c r="D4430" s="57" t="s">
        <v>374</v>
      </c>
      <c r="E4430" s="62" t="s">
        <v>372</v>
      </c>
      <c r="F4430" s="58">
        <v>0.20704982586836673</v>
      </c>
    </row>
    <row r="4431">
      <c r="A4431" s="61">
        <v>1.512947009E9</v>
      </c>
      <c r="B4431" s="61">
        <v>1.0</v>
      </c>
      <c r="C4431" s="61">
        <v>2884.0</v>
      </c>
      <c r="D4431" s="57" t="s">
        <v>371</v>
      </c>
      <c r="E4431" s="62" t="s">
        <v>372</v>
      </c>
      <c r="F4431" s="58">
        <v>0.20709862302234328</v>
      </c>
    </row>
    <row r="4432">
      <c r="A4432" s="61">
        <v>1.512636527E9</v>
      </c>
      <c r="B4432" s="61">
        <v>1.0</v>
      </c>
      <c r="C4432" s="61">
        <v>4617.0</v>
      </c>
      <c r="D4432" s="57" t="s">
        <v>371</v>
      </c>
      <c r="E4432" s="62" t="s">
        <v>372</v>
      </c>
      <c r="F4432" s="58">
        <v>0.20712229007450966</v>
      </c>
    </row>
    <row r="4433">
      <c r="A4433" s="61">
        <v>1.513221229E9</v>
      </c>
      <c r="B4433" s="61">
        <v>1.0</v>
      </c>
      <c r="C4433" s="61">
        <v>692.0</v>
      </c>
      <c r="D4433" s="57" t="s">
        <v>371</v>
      </c>
      <c r="E4433" s="62" t="s">
        <v>372</v>
      </c>
      <c r="F4433" s="58">
        <v>0.2071858140681222</v>
      </c>
    </row>
    <row r="4434">
      <c r="A4434" s="61">
        <v>1.513502394E9</v>
      </c>
      <c r="B4434" s="61">
        <v>1.0</v>
      </c>
      <c r="C4434" s="61">
        <v>359.0</v>
      </c>
      <c r="D4434" s="57" t="s">
        <v>371</v>
      </c>
      <c r="E4434" s="62" t="s">
        <v>372</v>
      </c>
      <c r="F4434" s="58">
        <v>0.207233812034346</v>
      </c>
    </row>
    <row r="4435">
      <c r="A4435" s="61">
        <v>1.513673573E9</v>
      </c>
      <c r="B4435" s="61">
        <v>1.0</v>
      </c>
      <c r="C4435" s="61">
        <v>250.0</v>
      </c>
      <c r="D4435" s="57" t="s">
        <v>374</v>
      </c>
      <c r="E4435" s="62" t="s">
        <v>372</v>
      </c>
      <c r="F4435" s="58">
        <v>0.20724495970277712</v>
      </c>
    </row>
    <row r="4436">
      <c r="A4436" s="61">
        <v>1.519075441E9</v>
      </c>
      <c r="B4436" s="61">
        <v>0.0</v>
      </c>
      <c r="C4436" s="61">
        <v>86.0</v>
      </c>
      <c r="D4436" s="57" t="s">
        <v>375</v>
      </c>
      <c r="E4436" s="62" t="s">
        <v>372</v>
      </c>
      <c r="F4436" s="58">
        <v>0.20725244713040136</v>
      </c>
    </row>
    <row r="4437">
      <c r="A4437" s="61">
        <v>1.518516487E9</v>
      </c>
      <c r="B4437" s="61">
        <v>1.0</v>
      </c>
      <c r="C4437" s="61">
        <v>2873.0</v>
      </c>
      <c r="D4437" s="57" t="s">
        <v>373</v>
      </c>
      <c r="E4437" s="62" t="s">
        <v>372</v>
      </c>
      <c r="F4437" s="58">
        <v>0.2073280404043144</v>
      </c>
    </row>
    <row r="4438">
      <c r="A4438" s="61">
        <v>1.517738293E9</v>
      </c>
      <c r="B4438" s="61">
        <v>1.0</v>
      </c>
      <c r="C4438" s="61">
        <v>499.0</v>
      </c>
      <c r="D4438" s="57" t="s">
        <v>371</v>
      </c>
      <c r="E4438" s="62" t="s">
        <v>372</v>
      </c>
      <c r="F4438" s="58">
        <v>0.2073340842564464</v>
      </c>
    </row>
    <row r="4439">
      <c r="A4439" s="61">
        <v>1.513135382E9</v>
      </c>
      <c r="B4439" s="61">
        <v>0.0</v>
      </c>
      <c r="C4439" s="61">
        <v>422.0</v>
      </c>
      <c r="D4439" s="57" t="s">
        <v>371</v>
      </c>
      <c r="E4439" s="62" t="s">
        <v>372</v>
      </c>
      <c r="F4439" s="58">
        <v>0.2073380927979731</v>
      </c>
    </row>
    <row r="4440">
      <c r="A4440" s="61">
        <v>1.512142539E9</v>
      </c>
      <c r="B4440" s="61">
        <v>1.0</v>
      </c>
      <c r="C4440" s="61">
        <v>3790.0</v>
      </c>
      <c r="D4440" s="57" t="s">
        <v>373</v>
      </c>
      <c r="E4440" s="62" t="s">
        <v>372</v>
      </c>
      <c r="F4440" s="58">
        <v>0.20737196382738876</v>
      </c>
    </row>
    <row r="4441">
      <c r="A4441" s="61">
        <v>1.513788833E9</v>
      </c>
      <c r="B4441" s="61">
        <v>1.0</v>
      </c>
      <c r="C4441" s="61">
        <v>1376.0</v>
      </c>
      <c r="D4441" s="57" t="s">
        <v>371</v>
      </c>
      <c r="E4441" s="62" t="s">
        <v>372</v>
      </c>
      <c r="F4441" s="58">
        <v>0.207390646047788</v>
      </c>
    </row>
    <row r="4442">
      <c r="A4442" s="61">
        <v>1.517545123E9</v>
      </c>
      <c r="B4442" s="61">
        <v>1.0</v>
      </c>
      <c r="C4442" s="61">
        <v>2609.0</v>
      </c>
      <c r="D4442" s="57" t="s">
        <v>375</v>
      </c>
      <c r="E4442" s="62" t="s">
        <v>372</v>
      </c>
      <c r="F4442" s="58">
        <v>0.2074573391272848</v>
      </c>
    </row>
    <row r="4443">
      <c r="A4443" s="61">
        <v>1.517428322E9</v>
      </c>
      <c r="B4443" s="61">
        <v>0.0</v>
      </c>
      <c r="C4443" s="61">
        <v>4657.0</v>
      </c>
      <c r="D4443" s="57" t="s">
        <v>374</v>
      </c>
      <c r="E4443" s="62" t="s">
        <v>372</v>
      </c>
      <c r="F4443" s="58">
        <v>0.20748289098233974</v>
      </c>
    </row>
    <row r="4444">
      <c r="A4444" s="61">
        <v>1.512641432E9</v>
      </c>
      <c r="B4444" s="61">
        <v>0.0</v>
      </c>
      <c r="C4444" s="61">
        <v>2271.0</v>
      </c>
      <c r="D4444" s="57" t="s">
        <v>375</v>
      </c>
      <c r="E4444" s="62" t="s">
        <v>372</v>
      </c>
      <c r="F4444" s="58">
        <v>0.20757383882704772</v>
      </c>
    </row>
    <row r="4445">
      <c r="A4445" s="61">
        <v>1.517381518E9</v>
      </c>
      <c r="B4445" s="61">
        <v>1.0</v>
      </c>
      <c r="C4445" s="61">
        <v>2099.0</v>
      </c>
      <c r="D4445" s="57" t="s">
        <v>371</v>
      </c>
      <c r="E4445" s="62" t="s">
        <v>372</v>
      </c>
      <c r="F4445" s="58">
        <v>0.20763931559029158</v>
      </c>
    </row>
    <row r="4446">
      <c r="A4446" s="61">
        <v>1.516857657E9</v>
      </c>
      <c r="B4446" s="61">
        <v>1.0</v>
      </c>
      <c r="C4446" s="61">
        <v>938.0</v>
      </c>
      <c r="D4446" s="57" t="s">
        <v>373</v>
      </c>
      <c r="E4446" s="62" t="s">
        <v>372</v>
      </c>
      <c r="F4446" s="58">
        <v>0.20768298392272733</v>
      </c>
    </row>
    <row r="4447">
      <c r="A4447" s="61">
        <v>1.518999879E9</v>
      </c>
      <c r="B4447" s="61">
        <v>1.0</v>
      </c>
      <c r="C4447" s="61">
        <v>981.0</v>
      </c>
      <c r="D4447" s="57" t="s">
        <v>371</v>
      </c>
      <c r="E4447" s="62" t="s">
        <v>372</v>
      </c>
      <c r="F4447" s="58">
        <v>0.20769752622952364</v>
      </c>
    </row>
    <row r="4448">
      <c r="A4448" s="61">
        <v>1.518210781E9</v>
      </c>
      <c r="B4448" s="61">
        <v>0.0</v>
      </c>
      <c r="C4448" s="61">
        <v>1554.0</v>
      </c>
      <c r="D4448" s="57" t="s">
        <v>375</v>
      </c>
      <c r="E4448" s="62" t="s">
        <v>372</v>
      </c>
      <c r="F4448" s="58">
        <v>0.20774228837087794</v>
      </c>
    </row>
    <row r="4449">
      <c r="A4449" s="61">
        <v>1.517779524E9</v>
      </c>
      <c r="B4449" s="61">
        <v>1.0</v>
      </c>
      <c r="C4449" s="61">
        <v>2197.0</v>
      </c>
      <c r="D4449" s="57" t="s">
        <v>373</v>
      </c>
      <c r="E4449" s="62" t="s">
        <v>372</v>
      </c>
      <c r="F4449" s="58">
        <v>0.20776330218692396</v>
      </c>
    </row>
    <row r="4450">
      <c r="A4450" s="61">
        <v>1.513256144E9</v>
      </c>
      <c r="B4450" s="61">
        <v>1.0</v>
      </c>
      <c r="C4450" s="61">
        <v>1321.0</v>
      </c>
      <c r="D4450" s="57" t="s">
        <v>375</v>
      </c>
      <c r="E4450" s="62" t="s">
        <v>372</v>
      </c>
      <c r="F4450" s="58">
        <v>0.20780751498105332</v>
      </c>
    </row>
    <row r="4451">
      <c r="A4451" s="61">
        <v>1.514421815E9</v>
      </c>
      <c r="B4451" s="61">
        <v>1.0</v>
      </c>
      <c r="C4451" s="61">
        <v>2271.0</v>
      </c>
      <c r="D4451" s="57" t="s">
        <v>373</v>
      </c>
      <c r="E4451" s="62" t="s">
        <v>372</v>
      </c>
      <c r="F4451" s="58">
        <v>0.20782470558639976</v>
      </c>
    </row>
    <row r="4452">
      <c r="A4452" s="61">
        <v>1.514825615E9</v>
      </c>
      <c r="B4452" s="61">
        <v>1.0</v>
      </c>
      <c r="C4452" s="61">
        <v>2182.0</v>
      </c>
      <c r="D4452" s="57" t="s">
        <v>374</v>
      </c>
      <c r="E4452" s="62" t="s">
        <v>372</v>
      </c>
      <c r="F4452" s="58">
        <v>0.20795439794165005</v>
      </c>
    </row>
    <row r="4453">
      <c r="A4453" s="61">
        <v>1.518556079E9</v>
      </c>
      <c r="B4453" s="61">
        <v>1.0</v>
      </c>
      <c r="C4453" s="61">
        <v>1256.0</v>
      </c>
      <c r="D4453" s="57" t="s">
        <v>375</v>
      </c>
      <c r="E4453" s="62" t="s">
        <v>372</v>
      </c>
      <c r="F4453" s="58">
        <v>0.20803066453906915</v>
      </c>
    </row>
    <row r="4454">
      <c r="A4454" s="61">
        <v>1.519450676E9</v>
      </c>
      <c r="B4454" s="61">
        <v>1.0</v>
      </c>
      <c r="C4454" s="61">
        <v>1685.0</v>
      </c>
      <c r="D4454" s="57" t="s">
        <v>375</v>
      </c>
      <c r="E4454" s="62" t="s">
        <v>372</v>
      </c>
      <c r="F4454" s="58">
        <v>0.20805170122596917</v>
      </c>
    </row>
    <row r="4455">
      <c r="A4455" s="61">
        <v>1.516728582E9</v>
      </c>
      <c r="B4455" s="61">
        <v>0.0</v>
      </c>
      <c r="C4455" s="61">
        <v>1663.0</v>
      </c>
      <c r="D4455" s="57" t="s">
        <v>371</v>
      </c>
      <c r="E4455" s="62" t="s">
        <v>372</v>
      </c>
      <c r="F4455" s="58">
        <v>0.20808634937578918</v>
      </c>
    </row>
    <row r="4456">
      <c r="A4456" s="61">
        <v>1.515429802E9</v>
      </c>
      <c r="B4456" s="61">
        <v>0.0</v>
      </c>
      <c r="C4456" s="61">
        <v>1424.0</v>
      </c>
      <c r="D4456" s="57" t="s">
        <v>373</v>
      </c>
      <c r="E4456" s="62" t="s">
        <v>372</v>
      </c>
      <c r="F4456" s="58">
        <v>0.2081731356750941</v>
      </c>
    </row>
    <row r="4457">
      <c r="A4457" s="61">
        <v>1.513289378E9</v>
      </c>
      <c r="B4457" s="61">
        <v>1.0</v>
      </c>
      <c r="C4457" s="61">
        <v>2087.0</v>
      </c>
      <c r="D4457" s="57" t="s">
        <v>371</v>
      </c>
      <c r="E4457" s="62" t="s">
        <v>372</v>
      </c>
      <c r="F4457" s="58">
        <v>0.2081733865943035</v>
      </c>
    </row>
    <row r="4458">
      <c r="A4458" s="61">
        <v>1.513308725E9</v>
      </c>
      <c r="B4458" s="61">
        <v>1.0</v>
      </c>
      <c r="C4458" s="61">
        <v>297.0</v>
      </c>
      <c r="D4458" s="57" t="s">
        <v>374</v>
      </c>
      <c r="E4458" s="62" t="s">
        <v>372</v>
      </c>
      <c r="F4458" s="58">
        <v>0.20818591980051826</v>
      </c>
    </row>
    <row r="4459">
      <c r="A4459" s="61">
        <v>1.517459571E9</v>
      </c>
      <c r="B4459" s="61">
        <v>0.0</v>
      </c>
      <c r="C4459" s="61">
        <v>2640.0</v>
      </c>
      <c r="D4459" s="57" t="s">
        <v>371</v>
      </c>
      <c r="E4459" s="62" t="s">
        <v>372</v>
      </c>
      <c r="F4459" s="58">
        <v>0.2081978449906302</v>
      </c>
    </row>
    <row r="4460">
      <c r="A4460" s="61">
        <v>1.514583736E9</v>
      </c>
      <c r="B4460" s="61">
        <v>1.0</v>
      </c>
      <c r="C4460" s="61">
        <v>2874.0</v>
      </c>
      <c r="D4460" s="57" t="s">
        <v>371</v>
      </c>
      <c r="E4460" s="62" t="s">
        <v>372</v>
      </c>
      <c r="F4460" s="58">
        <v>0.20822260342131582</v>
      </c>
    </row>
    <row r="4461">
      <c r="A4461" s="61">
        <v>1.512793211E9</v>
      </c>
      <c r="B4461" s="61">
        <v>0.0</v>
      </c>
      <c r="C4461" s="61">
        <v>232.0</v>
      </c>
      <c r="D4461" s="57" t="s">
        <v>373</v>
      </c>
      <c r="E4461" s="62" t="s">
        <v>372</v>
      </c>
      <c r="F4461" s="58">
        <v>0.20824949761146416</v>
      </c>
    </row>
    <row r="4462">
      <c r="A4462" s="61">
        <v>1.512769392E9</v>
      </c>
      <c r="B4462" s="61">
        <v>0.0</v>
      </c>
      <c r="C4462" s="61">
        <v>2680.0</v>
      </c>
      <c r="D4462" s="57" t="s">
        <v>371</v>
      </c>
      <c r="E4462" s="62" t="s">
        <v>372</v>
      </c>
      <c r="F4462" s="58">
        <v>0.20825647386272972</v>
      </c>
    </row>
    <row r="4463">
      <c r="A4463" s="61">
        <v>1.516875748E9</v>
      </c>
      <c r="B4463" s="61">
        <v>1.0</v>
      </c>
      <c r="C4463" s="61">
        <v>2232.0</v>
      </c>
      <c r="D4463" s="57" t="s">
        <v>371</v>
      </c>
      <c r="E4463" s="62" t="s">
        <v>372</v>
      </c>
      <c r="F4463" s="58">
        <v>0.20826135618869113</v>
      </c>
    </row>
    <row r="4464">
      <c r="A4464" s="61">
        <v>1.512515516E9</v>
      </c>
      <c r="B4464" s="61">
        <v>1.0</v>
      </c>
      <c r="C4464" s="61">
        <v>2131.0</v>
      </c>
      <c r="D4464" s="57" t="s">
        <v>373</v>
      </c>
      <c r="E4464" s="62" t="s">
        <v>372</v>
      </c>
      <c r="F4464" s="58">
        <v>0.2082807301798204</v>
      </c>
    </row>
    <row r="4465">
      <c r="A4465" s="61">
        <v>1.516805826E9</v>
      </c>
      <c r="B4465" s="61">
        <v>1.0</v>
      </c>
      <c r="C4465" s="61">
        <v>840.0</v>
      </c>
      <c r="D4465" s="57" t="s">
        <v>371</v>
      </c>
      <c r="E4465" s="62" t="s">
        <v>372</v>
      </c>
      <c r="F4465" s="58">
        <v>0.20832862560044874</v>
      </c>
    </row>
    <row r="4466">
      <c r="A4466" s="61">
        <v>1.512586019E9</v>
      </c>
      <c r="B4466" s="61">
        <v>1.0</v>
      </c>
      <c r="C4466" s="61">
        <v>499.0</v>
      </c>
      <c r="D4466" s="57" t="s">
        <v>374</v>
      </c>
      <c r="E4466" s="62" t="s">
        <v>372</v>
      </c>
      <c r="F4466" s="58">
        <v>0.2084055785060761</v>
      </c>
    </row>
    <row r="4467">
      <c r="A4467" s="61">
        <v>1.513972597E9</v>
      </c>
      <c r="B4467" s="61">
        <v>1.0</v>
      </c>
      <c r="C4467" s="61">
        <v>3225.0</v>
      </c>
      <c r="D4467" s="57" t="s">
        <v>375</v>
      </c>
      <c r="E4467" s="62" t="s">
        <v>372</v>
      </c>
      <c r="F4467" s="58">
        <v>0.2084700374951115</v>
      </c>
    </row>
    <row r="4468">
      <c r="A4468" s="61">
        <v>1.512862691E9</v>
      </c>
      <c r="B4468" s="61">
        <v>0.0</v>
      </c>
      <c r="C4468" s="61">
        <v>768.0</v>
      </c>
      <c r="D4468" s="57" t="s">
        <v>375</v>
      </c>
      <c r="E4468" s="62" t="s">
        <v>372</v>
      </c>
      <c r="F4468" s="58">
        <v>0.20856874164291228</v>
      </c>
    </row>
    <row r="4469">
      <c r="A4469" s="61">
        <v>1.519512489E9</v>
      </c>
      <c r="B4469" s="61">
        <v>1.0</v>
      </c>
      <c r="C4469" s="61">
        <v>1173.0</v>
      </c>
      <c r="D4469" s="57" t="s">
        <v>371</v>
      </c>
      <c r="E4469" s="62" t="s">
        <v>372</v>
      </c>
      <c r="F4469" s="58">
        <v>0.20859227148460469</v>
      </c>
    </row>
    <row r="4470">
      <c r="A4470" s="61">
        <v>1.517477134E9</v>
      </c>
      <c r="B4470" s="61">
        <v>1.0</v>
      </c>
      <c r="C4470" s="61">
        <v>3255.0</v>
      </c>
      <c r="D4470" s="57" t="s">
        <v>374</v>
      </c>
      <c r="E4470" s="62" t="s">
        <v>372</v>
      </c>
      <c r="F4470" s="58">
        <v>0.20875890092197236</v>
      </c>
    </row>
    <row r="4471">
      <c r="A4471" s="61">
        <v>1.51641921E9</v>
      </c>
      <c r="B4471" s="61">
        <v>0.0</v>
      </c>
      <c r="C4471" s="61">
        <v>1517.0</v>
      </c>
      <c r="D4471" s="57" t="s">
        <v>371</v>
      </c>
      <c r="E4471" s="62" t="s">
        <v>372</v>
      </c>
      <c r="F4471" s="58">
        <v>0.20877167679914999</v>
      </c>
    </row>
    <row r="4472">
      <c r="A4472" s="61">
        <v>1.519322551E9</v>
      </c>
      <c r="B4472" s="61">
        <v>0.0</v>
      </c>
      <c r="C4472" s="61">
        <v>251.0</v>
      </c>
      <c r="D4472" s="57" t="s">
        <v>373</v>
      </c>
      <c r="E4472" s="62" t="s">
        <v>372</v>
      </c>
      <c r="F4472" s="58">
        <v>0.20880109893506948</v>
      </c>
    </row>
    <row r="4473">
      <c r="A4473" s="61">
        <v>1.513457807E9</v>
      </c>
      <c r="B4473" s="61">
        <v>1.0</v>
      </c>
      <c r="C4473" s="61">
        <v>315.0</v>
      </c>
      <c r="D4473" s="57" t="s">
        <v>374</v>
      </c>
      <c r="E4473" s="62" t="s">
        <v>372</v>
      </c>
      <c r="F4473" s="58">
        <v>0.20882476598723576</v>
      </c>
    </row>
    <row r="4474">
      <c r="A4474" s="61">
        <v>1.518916727E9</v>
      </c>
      <c r="B4474" s="61">
        <v>1.0</v>
      </c>
      <c r="C4474" s="61">
        <v>204.0</v>
      </c>
      <c r="D4474" s="57" t="s">
        <v>374</v>
      </c>
      <c r="E4474" s="62" t="s">
        <v>372</v>
      </c>
      <c r="F4474" s="58">
        <v>0.20882835053493676</v>
      </c>
    </row>
    <row r="4475">
      <c r="A4475" s="61">
        <v>1.512174844E9</v>
      </c>
      <c r="B4475" s="61">
        <v>1.0</v>
      </c>
      <c r="C4475" s="61">
        <v>455.0</v>
      </c>
      <c r="D4475" s="57" t="s">
        <v>374</v>
      </c>
      <c r="E4475" s="62" t="s">
        <v>372</v>
      </c>
      <c r="F4475" s="58">
        <v>0.20891183175705474</v>
      </c>
    </row>
    <row r="4476">
      <c r="A4476" s="61">
        <v>1.519852697E9</v>
      </c>
      <c r="B4476" s="61">
        <v>1.0</v>
      </c>
      <c r="C4476" s="61">
        <v>2275.0</v>
      </c>
      <c r="D4476" s="57" t="s">
        <v>371</v>
      </c>
      <c r="E4476" s="62" t="s">
        <v>372</v>
      </c>
      <c r="F4476" s="58">
        <v>0.20897259282816483</v>
      </c>
    </row>
    <row r="4477">
      <c r="A4477" s="61">
        <v>1.511989052E9</v>
      </c>
      <c r="B4477" s="61">
        <v>0.0</v>
      </c>
      <c r="C4477" s="61">
        <v>3777.0</v>
      </c>
      <c r="D4477" s="57" t="s">
        <v>374</v>
      </c>
      <c r="E4477" s="62" t="s">
        <v>372</v>
      </c>
      <c r="F4477" s="58">
        <v>0.2089839507720399</v>
      </c>
    </row>
    <row r="4478">
      <c r="A4478" s="61">
        <v>1.519066073E9</v>
      </c>
      <c r="B4478" s="61">
        <v>1.0</v>
      </c>
      <c r="C4478" s="61">
        <v>2227.0</v>
      </c>
      <c r="D4478" s="57" t="s">
        <v>373</v>
      </c>
      <c r="E4478" s="62" t="s">
        <v>372</v>
      </c>
      <c r="F4478" s="58">
        <v>0.20903903915129518</v>
      </c>
    </row>
    <row r="4479">
      <c r="A4479" s="61">
        <v>1.516651949E9</v>
      </c>
      <c r="B4479" s="61">
        <v>1.0</v>
      </c>
      <c r="C4479" s="61">
        <v>2721.0</v>
      </c>
      <c r="D4479" s="57" t="s">
        <v>374</v>
      </c>
      <c r="E4479" s="62" t="s">
        <v>372</v>
      </c>
      <c r="F4479" s="58">
        <v>0.20906654784699585</v>
      </c>
    </row>
    <row r="4480">
      <c r="A4480" s="61">
        <v>1.518008904E9</v>
      </c>
      <c r="B4480" s="61">
        <v>1.0</v>
      </c>
      <c r="C4480" s="61">
        <v>833.0</v>
      </c>
      <c r="D4480" s="57" t="s">
        <v>373</v>
      </c>
      <c r="E4480" s="62" t="s">
        <v>372</v>
      </c>
      <c r="F4480" s="58">
        <v>0.20907847388927436</v>
      </c>
    </row>
    <row r="4481">
      <c r="A4481" s="61">
        <v>1.518432238E9</v>
      </c>
      <c r="B4481" s="61">
        <v>1.0</v>
      </c>
      <c r="C4481" s="61">
        <v>753.0</v>
      </c>
      <c r="D4481" s="57" t="s">
        <v>374</v>
      </c>
      <c r="E4481" s="62" t="s">
        <v>372</v>
      </c>
      <c r="F4481" s="58">
        <v>0.20916069415228078</v>
      </c>
    </row>
    <row r="4482">
      <c r="A4482" s="61">
        <v>1.514770487E9</v>
      </c>
      <c r="B4482" s="61">
        <v>1.0</v>
      </c>
      <c r="C4482" s="61">
        <v>2889.0</v>
      </c>
      <c r="D4482" s="57" t="s">
        <v>374</v>
      </c>
      <c r="E4482" s="62" t="s">
        <v>372</v>
      </c>
      <c r="F4482" s="58">
        <v>0.20916408975452372</v>
      </c>
    </row>
    <row r="4483">
      <c r="A4483" s="61">
        <v>1.514560679E9</v>
      </c>
      <c r="B4483" s="61">
        <v>1.0</v>
      </c>
      <c r="C4483" s="61">
        <v>2085.0</v>
      </c>
      <c r="D4483" s="57" t="s">
        <v>374</v>
      </c>
      <c r="E4483" s="62" t="s">
        <v>372</v>
      </c>
      <c r="F4483" s="58">
        <v>0.20918275380073492</v>
      </c>
    </row>
    <row r="4484">
      <c r="A4484" s="61">
        <v>1.513040249E9</v>
      </c>
      <c r="B4484" s="61">
        <v>1.0</v>
      </c>
      <c r="C4484" s="61">
        <v>1792.0</v>
      </c>
      <c r="D4484" s="57" t="s">
        <v>373</v>
      </c>
      <c r="E4484" s="62" t="s">
        <v>372</v>
      </c>
      <c r="F4484" s="58">
        <v>0.20924759665619586</v>
      </c>
    </row>
    <row r="4485">
      <c r="A4485" s="61">
        <v>1.517608023E9</v>
      </c>
      <c r="B4485" s="61">
        <v>1.0</v>
      </c>
      <c r="C4485" s="61">
        <v>597.0</v>
      </c>
      <c r="D4485" s="57" t="s">
        <v>371</v>
      </c>
      <c r="E4485" s="62" t="s">
        <v>372</v>
      </c>
      <c r="F4485" s="58">
        <v>0.20926399989349964</v>
      </c>
    </row>
    <row r="4486">
      <c r="A4486" s="61">
        <v>1.513711896E9</v>
      </c>
      <c r="B4486" s="61">
        <v>1.0</v>
      </c>
      <c r="C4486" s="61">
        <v>1377.0</v>
      </c>
      <c r="D4486" s="57" t="s">
        <v>375</v>
      </c>
      <c r="E4486" s="62" t="s">
        <v>372</v>
      </c>
      <c r="F4486" s="58">
        <v>0.20927799854210793</v>
      </c>
    </row>
    <row r="4487">
      <c r="A4487" s="61">
        <v>1.511549804E9</v>
      </c>
      <c r="B4487" s="61">
        <v>1.0</v>
      </c>
      <c r="C4487" s="61">
        <v>2622.0</v>
      </c>
      <c r="D4487" s="57" t="s">
        <v>375</v>
      </c>
      <c r="E4487" s="62" t="s">
        <v>372</v>
      </c>
      <c r="F4487" s="58">
        <v>0.2093239734937271</v>
      </c>
    </row>
    <row r="4488">
      <c r="A4488" s="61">
        <v>1.513452895E9</v>
      </c>
      <c r="B4488" s="61">
        <v>1.0</v>
      </c>
      <c r="C4488" s="61">
        <v>3199.0</v>
      </c>
      <c r="D4488" s="57" t="s">
        <v>374</v>
      </c>
      <c r="E4488" s="62" t="s">
        <v>372</v>
      </c>
      <c r="F4488" s="58">
        <v>0.2093265188221448</v>
      </c>
    </row>
    <row r="4489">
      <c r="A4489" s="61">
        <v>1.518477935E9</v>
      </c>
      <c r="B4489" s="61">
        <v>1.0</v>
      </c>
      <c r="C4489" s="61">
        <v>774.0</v>
      </c>
      <c r="D4489" s="57" t="s">
        <v>374</v>
      </c>
      <c r="E4489" s="62" t="s">
        <v>372</v>
      </c>
      <c r="F4489" s="58">
        <v>0.2094026438883001</v>
      </c>
    </row>
    <row r="4490">
      <c r="A4490" s="61">
        <v>1.519055782E9</v>
      </c>
      <c r="B4490" s="61">
        <v>0.0</v>
      </c>
      <c r="C4490" s="61">
        <v>1875.0</v>
      </c>
      <c r="D4490" s="57" t="s">
        <v>375</v>
      </c>
      <c r="E4490" s="62" t="s">
        <v>372</v>
      </c>
      <c r="F4490" s="58">
        <v>0.20940936369478436</v>
      </c>
    </row>
    <row r="4491">
      <c r="A4491" s="61">
        <v>1.518839985E9</v>
      </c>
      <c r="B4491" s="61">
        <v>1.0</v>
      </c>
      <c r="C4491" s="61">
        <v>1822.0</v>
      </c>
      <c r="D4491" s="57" t="s">
        <v>371</v>
      </c>
      <c r="E4491" s="62" t="s">
        <v>372</v>
      </c>
      <c r="F4491" s="58">
        <v>0.20946157135216503</v>
      </c>
    </row>
    <row r="4492">
      <c r="A4492" s="61">
        <v>1.517822984E9</v>
      </c>
      <c r="B4492" s="61">
        <v>1.0</v>
      </c>
      <c r="C4492" s="61">
        <v>725.0</v>
      </c>
      <c r="D4492" s="57" t="s">
        <v>371</v>
      </c>
      <c r="E4492" s="62" t="s">
        <v>372</v>
      </c>
      <c r="F4492" s="58">
        <v>0.20946217241111376</v>
      </c>
    </row>
    <row r="4493">
      <c r="A4493" s="61">
        <v>1.512404045E9</v>
      </c>
      <c r="B4493" s="61">
        <v>1.0</v>
      </c>
      <c r="C4493" s="61">
        <v>2500.0</v>
      </c>
      <c r="D4493" s="57" t="s">
        <v>371</v>
      </c>
      <c r="E4493" s="62" t="s">
        <v>372</v>
      </c>
      <c r="F4493" s="58">
        <v>0.2095058556447107</v>
      </c>
    </row>
    <row r="4494">
      <c r="A4494" s="61">
        <v>1.512052957E9</v>
      </c>
      <c r="B4494" s="61">
        <v>1.0</v>
      </c>
      <c r="C4494" s="61">
        <v>3021.0</v>
      </c>
      <c r="D4494" s="57" t="s">
        <v>371</v>
      </c>
      <c r="E4494" s="62" t="s">
        <v>372</v>
      </c>
      <c r="F4494" s="58">
        <v>0.20954535189453982</v>
      </c>
    </row>
    <row r="4495">
      <c r="A4495" s="61">
        <v>1.511926293E9</v>
      </c>
      <c r="B4495" s="61">
        <v>1.0</v>
      </c>
      <c r="C4495" s="61">
        <v>505.0</v>
      </c>
      <c r="D4495" s="57" t="s">
        <v>375</v>
      </c>
      <c r="E4495" s="62" t="s">
        <v>372</v>
      </c>
      <c r="F4495" s="58">
        <v>0.209553559715835</v>
      </c>
    </row>
    <row r="4496">
      <c r="A4496" s="61">
        <v>1.515176783E9</v>
      </c>
      <c r="B4496" s="61">
        <v>1.0</v>
      </c>
      <c r="C4496" s="61">
        <v>3069.0</v>
      </c>
      <c r="D4496" s="57" t="s">
        <v>371</v>
      </c>
      <c r="E4496" s="62" t="s">
        <v>372</v>
      </c>
      <c r="F4496" s="58">
        <v>0.20961142632003038</v>
      </c>
    </row>
    <row r="4497">
      <c r="A4497" s="61">
        <v>1.514491702E9</v>
      </c>
      <c r="B4497" s="61">
        <v>0.0</v>
      </c>
      <c r="C4497" s="61">
        <v>1134.0</v>
      </c>
      <c r="D4497" s="57" t="s">
        <v>371</v>
      </c>
      <c r="E4497" s="62" t="s">
        <v>372</v>
      </c>
      <c r="F4497" s="58">
        <v>0.20973736772913842</v>
      </c>
    </row>
    <row r="4498">
      <c r="A4498" s="61">
        <v>1.512060225E9</v>
      </c>
      <c r="B4498" s="61">
        <v>1.0</v>
      </c>
      <c r="C4498" s="61">
        <v>799.0</v>
      </c>
      <c r="D4498" s="57" t="s">
        <v>373</v>
      </c>
      <c r="E4498" s="62" t="s">
        <v>372</v>
      </c>
      <c r="F4498" s="58">
        <v>0.20982152877860127</v>
      </c>
    </row>
    <row r="4499">
      <c r="A4499" s="61">
        <v>1.518231277E9</v>
      </c>
      <c r="B4499" s="61">
        <v>1.0</v>
      </c>
      <c r="C4499" s="61">
        <v>569.0</v>
      </c>
      <c r="D4499" s="57" t="s">
        <v>375</v>
      </c>
      <c r="E4499" s="62" t="s">
        <v>372</v>
      </c>
      <c r="F4499" s="58">
        <v>0.20983411459736734</v>
      </c>
    </row>
    <row r="4500">
      <c r="A4500" s="61">
        <v>1.519014677E9</v>
      </c>
      <c r="B4500" s="61">
        <v>1.0</v>
      </c>
      <c r="C4500" s="61">
        <v>128.0</v>
      </c>
      <c r="D4500" s="57" t="s">
        <v>371</v>
      </c>
      <c r="E4500" s="62" t="s">
        <v>372</v>
      </c>
      <c r="F4500" s="58">
        <v>0.2098829266525052</v>
      </c>
    </row>
    <row r="4501">
      <c r="A4501" s="61">
        <v>1.517866342E9</v>
      </c>
      <c r="B4501" s="61">
        <v>0.0</v>
      </c>
      <c r="C4501" s="61">
        <v>1960.0</v>
      </c>
      <c r="D4501" s="57" t="s">
        <v>375</v>
      </c>
      <c r="E4501" s="62" t="s">
        <v>372</v>
      </c>
      <c r="F4501" s="58">
        <v>0.2099085659971156</v>
      </c>
    </row>
    <row r="4502">
      <c r="A4502" s="61">
        <v>1.512252259E9</v>
      </c>
      <c r="B4502" s="61">
        <v>1.0</v>
      </c>
      <c r="C4502" s="61">
        <v>888.0</v>
      </c>
      <c r="D4502" s="57" t="s">
        <v>371</v>
      </c>
      <c r="E4502" s="62" t="s">
        <v>372</v>
      </c>
      <c r="F4502" s="58">
        <v>0.20995022079095071</v>
      </c>
    </row>
    <row r="4503">
      <c r="A4503" s="61">
        <v>1.512121221E9</v>
      </c>
      <c r="B4503" s="61">
        <v>0.0</v>
      </c>
      <c r="C4503" s="61">
        <v>2576.0</v>
      </c>
      <c r="D4503" s="57" t="s">
        <v>371</v>
      </c>
      <c r="E4503" s="62" t="s">
        <v>372</v>
      </c>
      <c r="F4503" s="58">
        <v>0.20995982947572756</v>
      </c>
    </row>
    <row r="4504">
      <c r="A4504" s="61">
        <v>1.511588392E9</v>
      </c>
      <c r="B4504" s="61">
        <v>0.0</v>
      </c>
      <c r="C4504" s="61">
        <v>3646.0</v>
      </c>
      <c r="D4504" s="57" t="s">
        <v>374</v>
      </c>
      <c r="E4504" s="62" t="s">
        <v>372</v>
      </c>
      <c r="F4504" s="58">
        <v>0.209964236784841</v>
      </c>
    </row>
    <row r="4505">
      <c r="A4505" s="61">
        <v>1.516007415E9</v>
      </c>
      <c r="B4505" s="61">
        <v>1.0</v>
      </c>
      <c r="C4505" s="61">
        <v>79.0</v>
      </c>
      <c r="D4505" s="57" t="s">
        <v>371</v>
      </c>
      <c r="E4505" s="62" t="s">
        <v>372</v>
      </c>
      <c r="F4505" s="58">
        <v>0.2099810161542639</v>
      </c>
    </row>
    <row r="4506">
      <c r="A4506" s="61">
        <v>1.512029924E9</v>
      </c>
      <c r="B4506" s="61">
        <v>1.0</v>
      </c>
      <c r="C4506" s="61">
        <v>823.0</v>
      </c>
      <c r="D4506" s="57" t="s">
        <v>374</v>
      </c>
      <c r="E4506" s="62" t="s">
        <v>372</v>
      </c>
      <c r="F4506" s="58">
        <v>0.21012855584483647</v>
      </c>
    </row>
    <row r="4507">
      <c r="A4507" s="61">
        <v>1.512310616E9</v>
      </c>
      <c r="B4507" s="61">
        <v>1.0</v>
      </c>
      <c r="C4507" s="61">
        <v>125.0</v>
      </c>
      <c r="D4507" s="57" t="s">
        <v>374</v>
      </c>
      <c r="E4507" s="62" t="s">
        <v>372</v>
      </c>
      <c r="F4507" s="58">
        <v>0.2101701957375104</v>
      </c>
    </row>
    <row r="4508">
      <c r="A4508" s="61">
        <v>1.516865227E9</v>
      </c>
      <c r="B4508" s="61">
        <v>1.0</v>
      </c>
      <c r="C4508" s="61">
        <v>1381.0</v>
      </c>
      <c r="D4508" s="57" t="s">
        <v>374</v>
      </c>
      <c r="E4508" s="62" t="s">
        <v>372</v>
      </c>
      <c r="F4508" s="58">
        <v>0.2102118995580441</v>
      </c>
    </row>
    <row r="4509">
      <c r="A4509" s="61">
        <v>1.51128531E9</v>
      </c>
      <c r="B4509" s="61">
        <v>0.0</v>
      </c>
      <c r="C4509" s="61">
        <v>3421.0</v>
      </c>
      <c r="D4509" s="57" t="s">
        <v>371</v>
      </c>
      <c r="E4509" s="62" t="s">
        <v>372</v>
      </c>
      <c r="F4509" s="58">
        <v>0.2102792085976508</v>
      </c>
    </row>
    <row r="4510">
      <c r="A4510" s="61">
        <v>1.518650083E9</v>
      </c>
      <c r="B4510" s="61">
        <v>1.0</v>
      </c>
      <c r="C4510" s="61">
        <v>1451.0</v>
      </c>
      <c r="D4510" s="57" t="s">
        <v>374</v>
      </c>
      <c r="E4510" s="62" t="s">
        <v>372</v>
      </c>
      <c r="F4510" s="58">
        <v>0.21038373808856725</v>
      </c>
    </row>
    <row r="4511">
      <c r="A4511" s="61">
        <v>1.51810988E9</v>
      </c>
      <c r="B4511" s="61">
        <v>0.0</v>
      </c>
      <c r="C4511" s="61">
        <v>1464.0</v>
      </c>
      <c r="D4511" s="57" t="s">
        <v>373</v>
      </c>
      <c r="E4511" s="62" t="s">
        <v>372</v>
      </c>
      <c r="F4511" s="58">
        <v>0.2104551449811034</v>
      </c>
    </row>
    <row r="4512">
      <c r="A4512" s="61">
        <v>1.519437152E9</v>
      </c>
      <c r="B4512" s="61">
        <v>0.0</v>
      </c>
      <c r="C4512" s="61">
        <v>840.0</v>
      </c>
      <c r="D4512" s="57" t="s">
        <v>374</v>
      </c>
      <c r="E4512" s="62" t="s">
        <v>372</v>
      </c>
      <c r="F4512" s="58">
        <v>0.21052657709987854</v>
      </c>
    </row>
    <row r="4513">
      <c r="A4513" s="61">
        <v>1.516317196E9</v>
      </c>
      <c r="B4513" s="61">
        <v>1.0</v>
      </c>
      <c r="C4513" s="61">
        <v>3245.0</v>
      </c>
      <c r="D4513" s="57" t="s">
        <v>371</v>
      </c>
      <c r="E4513" s="62" t="s">
        <v>372</v>
      </c>
      <c r="F4513" s="58">
        <v>0.21054172490364276</v>
      </c>
    </row>
    <row r="4514">
      <c r="A4514" s="61">
        <v>1.519003354E9</v>
      </c>
      <c r="B4514" s="61">
        <v>1.0</v>
      </c>
      <c r="C4514" s="61">
        <v>787.0</v>
      </c>
      <c r="D4514" s="57" t="s">
        <v>373</v>
      </c>
      <c r="E4514" s="62" t="s">
        <v>372</v>
      </c>
      <c r="F4514" s="58">
        <v>0.21056557658934838</v>
      </c>
    </row>
    <row r="4515">
      <c r="A4515" s="61">
        <v>1.516731018E9</v>
      </c>
      <c r="B4515" s="61">
        <v>1.0</v>
      </c>
      <c r="C4515" s="61">
        <v>993.0</v>
      </c>
      <c r="D4515" s="57" t="s">
        <v>374</v>
      </c>
      <c r="E4515" s="62" t="s">
        <v>372</v>
      </c>
      <c r="F4515" s="58">
        <v>0.21056662569478335</v>
      </c>
    </row>
    <row r="4516">
      <c r="A4516" s="61">
        <v>1.51265921E9</v>
      </c>
      <c r="B4516" s="61">
        <v>0.0</v>
      </c>
      <c r="C4516" s="61">
        <v>489.0</v>
      </c>
      <c r="D4516" s="57" t="s">
        <v>371</v>
      </c>
      <c r="E4516" s="62" t="s">
        <v>372</v>
      </c>
      <c r="F4516" s="58">
        <v>0.21058178839970876</v>
      </c>
    </row>
    <row r="4517">
      <c r="A4517" s="61">
        <v>1.518055174E9</v>
      </c>
      <c r="B4517" s="61">
        <v>1.0</v>
      </c>
      <c r="C4517" s="61">
        <v>1642.0</v>
      </c>
      <c r="D4517" s="57" t="s">
        <v>375</v>
      </c>
      <c r="E4517" s="62" t="s">
        <v>372</v>
      </c>
      <c r="F4517" s="58">
        <v>0.21060897941423928</v>
      </c>
    </row>
    <row r="4518">
      <c r="A4518" s="61">
        <v>1.519059432E9</v>
      </c>
      <c r="B4518" s="61">
        <v>0.0</v>
      </c>
      <c r="C4518" s="61">
        <v>960.0</v>
      </c>
      <c r="D4518" s="57" t="s">
        <v>374</v>
      </c>
      <c r="E4518" s="62" t="s">
        <v>372</v>
      </c>
      <c r="F4518" s="58">
        <v>0.21061658932351224</v>
      </c>
    </row>
    <row r="4519">
      <c r="A4519" s="61">
        <v>1.514941644E9</v>
      </c>
      <c r="B4519" s="61">
        <v>1.0</v>
      </c>
      <c r="C4519" s="61">
        <v>1738.0</v>
      </c>
      <c r="D4519" s="57" t="s">
        <v>374</v>
      </c>
      <c r="E4519" s="62" t="s">
        <v>372</v>
      </c>
      <c r="F4519" s="58">
        <v>0.21064905781146637</v>
      </c>
    </row>
    <row r="4520">
      <c r="A4520" s="61">
        <v>1.517728623E9</v>
      </c>
      <c r="B4520" s="61">
        <v>1.0</v>
      </c>
      <c r="C4520" s="61">
        <v>2485.0</v>
      </c>
      <c r="D4520" s="57" t="s">
        <v>371</v>
      </c>
      <c r="E4520" s="62" t="s">
        <v>372</v>
      </c>
      <c r="F4520" s="58">
        <v>0.21066785266163457</v>
      </c>
    </row>
    <row r="4521">
      <c r="A4521" s="61">
        <v>1.519543082E9</v>
      </c>
      <c r="B4521" s="61">
        <v>0.0</v>
      </c>
      <c r="C4521" s="61">
        <v>558.0</v>
      </c>
      <c r="D4521" s="57" t="s">
        <v>374</v>
      </c>
      <c r="E4521" s="62" t="s">
        <v>372</v>
      </c>
      <c r="F4521" s="58">
        <v>0.21069436961529642</v>
      </c>
    </row>
    <row r="4522">
      <c r="A4522" s="61">
        <v>1.512562091E9</v>
      </c>
      <c r="B4522" s="61">
        <v>0.0</v>
      </c>
      <c r="C4522" s="61">
        <v>2128.0</v>
      </c>
      <c r="D4522" s="57" t="s">
        <v>371</v>
      </c>
      <c r="E4522" s="62" t="s">
        <v>372</v>
      </c>
      <c r="F4522" s="58">
        <v>0.21070996846097245</v>
      </c>
    </row>
    <row r="4523">
      <c r="A4523" s="61">
        <v>1.519263484E9</v>
      </c>
      <c r="B4523" s="61">
        <v>1.0</v>
      </c>
      <c r="C4523" s="61">
        <v>1237.0</v>
      </c>
      <c r="D4523" s="57" t="s">
        <v>371</v>
      </c>
      <c r="E4523" s="62" t="s">
        <v>372</v>
      </c>
      <c r="F4523" s="58">
        <v>0.21087262529839523</v>
      </c>
    </row>
    <row r="4524">
      <c r="A4524" s="61">
        <v>1.518175418E9</v>
      </c>
      <c r="B4524" s="61">
        <v>1.0</v>
      </c>
      <c r="C4524" s="61">
        <v>1578.0</v>
      </c>
      <c r="D4524" s="57" t="s">
        <v>371</v>
      </c>
      <c r="E4524" s="62" t="s">
        <v>372</v>
      </c>
      <c r="F4524" s="58">
        <v>0.21099831956087178</v>
      </c>
    </row>
    <row r="4525">
      <c r="A4525" s="61">
        <v>1.518124332E9</v>
      </c>
      <c r="B4525" s="61">
        <v>0.0</v>
      </c>
      <c r="C4525" s="61">
        <v>415.0</v>
      </c>
      <c r="D4525" s="57" t="s">
        <v>374</v>
      </c>
      <c r="E4525" s="62" t="s">
        <v>372</v>
      </c>
      <c r="F4525" s="58">
        <v>0.21111859973054536</v>
      </c>
    </row>
    <row r="4526">
      <c r="A4526" s="61">
        <v>1.513933669E9</v>
      </c>
      <c r="B4526" s="61">
        <v>1.0</v>
      </c>
      <c r="C4526" s="61">
        <v>1903.0</v>
      </c>
      <c r="D4526" s="57" t="s">
        <v>371</v>
      </c>
      <c r="E4526" s="62" t="s">
        <v>372</v>
      </c>
      <c r="F4526" s="58">
        <v>0.21117249022638251</v>
      </c>
    </row>
    <row r="4527">
      <c r="A4527" s="61">
        <v>1.51864747E9</v>
      </c>
      <c r="B4527" s="61">
        <v>0.0</v>
      </c>
      <c r="C4527" s="61">
        <v>368.0</v>
      </c>
      <c r="D4527" s="57" t="s">
        <v>374</v>
      </c>
      <c r="E4527" s="62" t="s">
        <v>372</v>
      </c>
      <c r="F4527" s="58">
        <v>0.21120609394659828</v>
      </c>
    </row>
    <row r="4528">
      <c r="A4528" s="61">
        <v>1.518818755E9</v>
      </c>
      <c r="B4528" s="61">
        <v>1.0</v>
      </c>
      <c r="C4528" s="61">
        <v>2786.0</v>
      </c>
      <c r="D4528" s="57" t="s">
        <v>374</v>
      </c>
      <c r="E4528" s="62" t="s">
        <v>372</v>
      </c>
      <c r="F4528" s="58">
        <v>0.21130099941265057</v>
      </c>
    </row>
    <row r="4529">
      <c r="A4529" s="61">
        <v>1.513323015E9</v>
      </c>
      <c r="B4529" s="61">
        <v>1.0</v>
      </c>
      <c r="C4529" s="61">
        <v>3575.0</v>
      </c>
      <c r="D4529" s="57" t="s">
        <v>374</v>
      </c>
      <c r="E4529" s="62" t="s">
        <v>372</v>
      </c>
      <c r="F4529" s="58">
        <v>0.21130436808189634</v>
      </c>
    </row>
    <row r="4530">
      <c r="A4530" s="61">
        <v>1.515943366E9</v>
      </c>
      <c r="B4530" s="61">
        <v>1.0</v>
      </c>
      <c r="C4530" s="61">
        <v>2186.0</v>
      </c>
      <c r="D4530" s="57" t="s">
        <v>371</v>
      </c>
      <c r="E4530" s="62" t="s">
        <v>372</v>
      </c>
      <c r="F4530" s="58">
        <v>0.21135050259847787</v>
      </c>
    </row>
    <row r="4531">
      <c r="A4531" s="61">
        <v>1.518997765E9</v>
      </c>
      <c r="B4531" s="61">
        <v>1.0</v>
      </c>
      <c r="C4531" s="61">
        <v>2777.0</v>
      </c>
      <c r="D4531" s="57" t="s">
        <v>371</v>
      </c>
      <c r="E4531" s="62" t="s">
        <v>372</v>
      </c>
      <c r="F4531" s="58">
        <v>0.21136135115019195</v>
      </c>
    </row>
    <row r="4532">
      <c r="A4532" s="61">
        <v>1.513092814E9</v>
      </c>
      <c r="B4532" s="61">
        <v>1.0</v>
      </c>
      <c r="C4532" s="61">
        <v>2365.0</v>
      </c>
      <c r="D4532" s="57" t="s">
        <v>373</v>
      </c>
      <c r="E4532" s="62" t="s">
        <v>372</v>
      </c>
      <c r="F4532" s="58">
        <v>0.21140618374005926</v>
      </c>
    </row>
    <row r="4533">
      <c r="A4533" s="61">
        <v>1.515482191E9</v>
      </c>
      <c r="B4533" s="61">
        <v>0.0</v>
      </c>
      <c r="C4533" s="61">
        <v>1527.0</v>
      </c>
      <c r="D4533" s="57" t="s">
        <v>371</v>
      </c>
      <c r="E4533" s="62" t="s">
        <v>372</v>
      </c>
      <c r="F4533" s="58">
        <v>0.21147318733144627</v>
      </c>
    </row>
    <row r="4534">
      <c r="A4534" s="61">
        <v>1.515003378E9</v>
      </c>
      <c r="B4534" s="61">
        <v>1.0</v>
      </c>
      <c r="C4534" s="61">
        <v>1515.0</v>
      </c>
      <c r="D4534" s="57" t="s">
        <v>371</v>
      </c>
      <c r="E4534" s="62" t="s">
        <v>372</v>
      </c>
      <c r="F4534" s="58">
        <v>0.21152362758094134</v>
      </c>
    </row>
    <row r="4535">
      <c r="A4535" s="61">
        <v>1.519060117E9</v>
      </c>
      <c r="B4535" s="61">
        <v>1.0</v>
      </c>
      <c r="C4535" s="61">
        <v>1697.0</v>
      </c>
      <c r="D4535" s="57" t="s">
        <v>373</v>
      </c>
      <c r="E4535" s="62" t="s">
        <v>372</v>
      </c>
      <c r="F4535" s="58">
        <v>0.21152395975003224</v>
      </c>
    </row>
    <row r="4536">
      <c r="A4536" s="61">
        <v>1.513185282E9</v>
      </c>
      <c r="B4536" s="61">
        <v>0.0</v>
      </c>
      <c r="C4536" s="61">
        <v>3946.0</v>
      </c>
      <c r="D4536" s="57" t="s">
        <v>371</v>
      </c>
      <c r="E4536" s="62" t="s">
        <v>372</v>
      </c>
      <c r="F4536" s="58">
        <v>0.21155941636249453</v>
      </c>
    </row>
    <row r="4537">
      <c r="A4537" s="61">
        <v>1.514472051E9</v>
      </c>
      <c r="B4537" s="61">
        <v>0.0</v>
      </c>
      <c r="C4537" s="61">
        <v>844.0</v>
      </c>
      <c r="D4537" s="57" t="s">
        <v>371</v>
      </c>
      <c r="E4537" s="62" t="s">
        <v>372</v>
      </c>
      <c r="F4537" s="58">
        <v>0.2115602245499607</v>
      </c>
    </row>
    <row r="4538">
      <c r="A4538" s="61">
        <v>1.518801392E9</v>
      </c>
      <c r="B4538" s="61">
        <v>0.0</v>
      </c>
      <c r="C4538" s="61">
        <v>4760.0</v>
      </c>
      <c r="D4538" s="57" t="s">
        <v>375</v>
      </c>
      <c r="E4538" s="62" t="s">
        <v>372</v>
      </c>
      <c r="F4538" s="58">
        <v>0.21156450388921788</v>
      </c>
    </row>
    <row r="4539">
      <c r="A4539" s="61">
        <v>1.514840606E9</v>
      </c>
      <c r="B4539" s="61">
        <v>1.0</v>
      </c>
      <c r="C4539" s="61">
        <v>2163.0</v>
      </c>
      <c r="D4539" s="57" t="s">
        <v>371</v>
      </c>
      <c r="E4539" s="62" t="s">
        <v>372</v>
      </c>
      <c r="F4539" s="58">
        <v>0.2116156585449106</v>
      </c>
    </row>
    <row r="4540">
      <c r="A4540" s="61">
        <v>1.516791598E9</v>
      </c>
      <c r="B4540" s="61">
        <v>1.0</v>
      </c>
      <c r="C4540" s="61">
        <v>2116.0</v>
      </c>
      <c r="D4540" s="57" t="s">
        <v>373</v>
      </c>
      <c r="E4540" s="62" t="s">
        <v>372</v>
      </c>
      <c r="F4540" s="58">
        <v>0.21169849241264194</v>
      </c>
    </row>
    <row r="4541">
      <c r="A4541" s="61">
        <v>1.512564893E9</v>
      </c>
      <c r="B4541" s="61">
        <v>1.0</v>
      </c>
      <c r="C4541" s="61">
        <v>1657.0</v>
      </c>
      <c r="D4541" s="57" t="s">
        <v>374</v>
      </c>
      <c r="E4541" s="62" t="s">
        <v>372</v>
      </c>
      <c r="F4541" s="58">
        <v>0.21172658101206698</v>
      </c>
    </row>
    <row r="4542">
      <c r="A4542" s="61">
        <v>1.517824469E9</v>
      </c>
      <c r="B4542" s="61">
        <v>1.0</v>
      </c>
      <c r="C4542" s="61">
        <v>3009.0</v>
      </c>
      <c r="D4542" s="57" t="s">
        <v>371</v>
      </c>
      <c r="E4542" s="62" t="s">
        <v>372</v>
      </c>
      <c r="F4542" s="58">
        <v>0.21179271905259167</v>
      </c>
    </row>
    <row r="4543">
      <c r="A4543" s="61">
        <v>1.516797617E9</v>
      </c>
      <c r="B4543" s="61">
        <v>1.0</v>
      </c>
      <c r="C4543" s="61">
        <v>1057.0</v>
      </c>
      <c r="D4543" s="57" t="s">
        <v>371</v>
      </c>
      <c r="E4543" s="62" t="s">
        <v>372</v>
      </c>
      <c r="F4543" s="58">
        <v>0.21185056378746048</v>
      </c>
    </row>
    <row r="4544">
      <c r="A4544" s="61">
        <v>1.518968484E9</v>
      </c>
      <c r="B4544" s="61">
        <v>1.0</v>
      </c>
      <c r="C4544" s="61">
        <v>567.0</v>
      </c>
      <c r="D4544" s="57" t="s">
        <v>371</v>
      </c>
      <c r="E4544" s="62" t="s">
        <v>372</v>
      </c>
      <c r="F4544" s="58">
        <v>0.21191816601936098</v>
      </c>
    </row>
    <row r="4545">
      <c r="A4545" s="61">
        <v>1.515594723E9</v>
      </c>
      <c r="B4545" s="61">
        <v>1.0</v>
      </c>
      <c r="C4545" s="61">
        <v>887.0</v>
      </c>
      <c r="D4545" s="57" t="s">
        <v>374</v>
      </c>
      <c r="E4545" s="62" t="s">
        <v>372</v>
      </c>
      <c r="F4545" s="58">
        <v>0.21210370692474745</v>
      </c>
    </row>
    <row r="4546">
      <c r="A4546" s="61">
        <v>1.515272472E9</v>
      </c>
      <c r="B4546" s="61">
        <v>0.0</v>
      </c>
      <c r="C4546" s="61">
        <v>1399.0</v>
      </c>
      <c r="D4546" s="57" t="s">
        <v>371</v>
      </c>
      <c r="E4546" s="62" t="s">
        <v>372</v>
      </c>
      <c r="F4546" s="58">
        <v>0.21210615820773204</v>
      </c>
    </row>
    <row r="4547">
      <c r="A4547" s="61">
        <v>1.518367294E9</v>
      </c>
      <c r="B4547" s="61">
        <v>1.0</v>
      </c>
      <c r="C4547" s="61">
        <v>3181.0</v>
      </c>
      <c r="D4547" s="57" t="s">
        <v>374</v>
      </c>
      <c r="E4547" s="62" t="s">
        <v>372</v>
      </c>
      <c r="F4547" s="58">
        <v>0.21214499013376842</v>
      </c>
    </row>
    <row r="4548">
      <c r="A4548" s="61">
        <v>1.515869236E9</v>
      </c>
      <c r="B4548" s="61">
        <v>1.0</v>
      </c>
      <c r="C4548" s="61">
        <v>2674.0</v>
      </c>
      <c r="D4548" s="57" t="s">
        <v>374</v>
      </c>
      <c r="E4548" s="62" t="s">
        <v>372</v>
      </c>
      <c r="F4548" s="58">
        <v>0.21215757964767312</v>
      </c>
    </row>
    <row r="4549">
      <c r="A4549" s="61">
        <v>1.515751005E9</v>
      </c>
      <c r="B4549" s="61">
        <v>1.0</v>
      </c>
      <c r="C4549" s="61">
        <v>146.0</v>
      </c>
      <c r="D4549" s="57" t="s">
        <v>374</v>
      </c>
      <c r="E4549" s="62" t="s">
        <v>372</v>
      </c>
      <c r="F4549" s="58">
        <v>0.21217274235259842</v>
      </c>
    </row>
    <row r="4550">
      <c r="A4550" s="61">
        <v>1.516913065E9</v>
      </c>
      <c r="B4550" s="61">
        <v>1.0</v>
      </c>
      <c r="C4550" s="61">
        <v>1589.0</v>
      </c>
      <c r="D4550" s="57" t="s">
        <v>371</v>
      </c>
      <c r="E4550" s="62" t="s">
        <v>372</v>
      </c>
      <c r="F4550" s="58">
        <v>0.21229192655908302</v>
      </c>
    </row>
    <row r="4551">
      <c r="A4551" s="61">
        <v>1.51734141E9</v>
      </c>
      <c r="B4551" s="61">
        <v>0.0</v>
      </c>
      <c r="C4551" s="61">
        <v>3031.0</v>
      </c>
      <c r="D4551" s="57" t="s">
        <v>373</v>
      </c>
      <c r="E4551" s="62" t="s">
        <v>372</v>
      </c>
      <c r="F4551" s="58">
        <v>0.2123421577611766</v>
      </c>
    </row>
    <row r="4552">
      <c r="A4552" s="61">
        <v>1.511996021E9</v>
      </c>
      <c r="B4552" s="61">
        <v>0.0</v>
      </c>
      <c r="C4552" s="61">
        <v>3007.0</v>
      </c>
      <c r="D4552" s="57" t="s">
        <v>371</v>
      </c>
      <c r="E4552" s="62" t="s">
        <v>372</v>
      </c>
      <c r="F4552" s="58">
        <v>0.2123562837683789</v>
      </c>
    </row>
    <row r="4553">
      <c r="A4553" s="61">
        <v>1.517907424E9</v>
      </c>
      <c r="B4553" s="61">
        <v>1.0</v>
      </c>
      <c r="C4553" s="61">
        <v>3074.0</v>
      </c>
      <c r="D4553" s="57" t="s">
        <v>373</v>
      </c>
      <c r="E4553" s="62" t="s">
        <v>372</v>
      </c>
      <c r="F4553" s="58">
        <v>0.21236901174648537</v>
      </c>
    </row>
    <row r="4554">
      <c r="A4554" s="61">
        <v>1.518620805E9</v>
      </c>
      <c r="B4554" s="61">
        <v>1.0</v>
      </c>
      <c r="C4554" s="61">
        <v>4296.0</v>
      </c>
      <c r="D4554" s="57" t="s">
        <v>373</v>
      </c>
      <c r="E4554" s="62" t="s">
        <v>372</v>
      </c>
      <c r="F4554" s="58">
        <v>0.2124136858212936</v>
      </c>
    </row>
    <row r="4555">
      <c r="A4555" s="61">
        <v>1.518863947E9</v>
      </c>
      <c r="B4555" s="61">
        <v>1.0</v>
      </c>
      <c r="C4555" s="61">
        <v>4242.0</v>
      </c>
      <c r="D4555" s="57" t="s">
        <v>374</v>
      </c>
      <c r="E4555" s="62" t="s">
        <v>372</v>
      </c>
      <c r="F4555" s="58">
        <v>0.21241555094649067</v>
      </c>
    </row>
    <row r="4556">
      <c r="A4556" s="61">
        <v>1.516525986E9</v>
      </c>
      <c r="B4556" s="61">
        <v>1.0</v>
      </c>
      <c r="C4556" s="61">
        <v>619.0</v>
      </c>
      <c r="D4556" s="57" t="s">
        <v>375</v>
      </c>
      <c r="E4556" s="62" t="s">
        <v>372</v>
      </c>
      <c r="F4556" s="58">
        <v>0.21248462714420757</v>
      </c>
    </row>
    <row r="4557">
      <c r="A4557" s="61">
        <v>1.514638009E9</v>
      </c>
      <c r="B4557" s="61">
        <v>1.0</v>
      </c>
      <c r="C4557" s="61">
        <v>2407.0</v>
      </c>
      <c r="D4557" s="57" t="s">
        <v>371</v>
      </c>
      <c r="E4557" s="62" t="s">
        <v>372</v>
      </c>
      <c r="F4557" s="58">
        <v>0.21251031711056378</v>
      </c>
    </row>
    <row r="4558">
      <c r="A4558" s="61">
        <v>1.51805863E9</v>
      </c>
      <c r="B4558" s="61">
        <v>0.0</v>
      </c>
      <c r="C4558" s="61">
        <v>699.0</v>
      </c>
      <c r="D4558" s="57" t="s">
        <v>375</v>
      </c>
      <c r="E4558" s="62" t="s">
        <v>372</v>
      </c>
      <c r="F4558" s="58">
        <v>0.21251153682351875</v>
      </c>
    </row>
    <row r="4559">
      <c r="A4559" s="61">
        <v>1.519584389E9</v>
      </c>
      <c r="B4559" s="61">
        <v>1.0</v>
      </c>
      <c r="C4559" s="61">
        <v>527.0</v>
      </c>
      <c r="D4559" s="57" t="s">
        <v>373</v>
      </c>
      <c r="E4559" s="62" t="s">
        <v>372</v>
      </c>
      <c r="F4559" s="58">
        <v>0.21256818075698314</v>
      </c>
    </row>
    <row r="4560">
      <c r="A4560" s="61">
        <v>1.515603136E9</v>
      </c>
      <c r="B4560" s="61">
        <v>1.0</v>
      </c>
      <c r="C4560" s="61">
        <v>19.0</v>
      </c>
      <c r="D4560" s="57" t="s">
        <v>375</v>
      </c>
      <c r="E4560" s="62" t="s">
        <v>372</v>
      </c>
      <c r="F4560" s="58">
        <v>0.21266077583127418</v>
      </c>
    </row>
    <row r="4561">
      <c r="A4561" s="61">
        <v>1.512270803E9</v>
      </c>
      <c r="B4561" s="61">
        <v>1.0</v>
      </c>
      <c r="C4561" s="61">
        <v>2361.0</v>
      </c>
      <c r="D4561" s="57" t="s">
        <v>374</v>
      </c>
      <c r="E4561" s="62" t="s">
        <v>372</v>
      </c>
      <c r="F4561" s="58">
        <v>0.21275029131780898</v>
      </c>
    </row>
    <row r="4562">
      <c r="A4562" s="61">
        <v>1.512886217E9</v>
      </c>
      <c r="B4562" s="61">
        <v>1.0</v>
      </c>
      <c r="C4562" s="61">
        <v>2127.0</v>
      </c>
      <c r="D4562" s="57" t="s">
        <v>371</v>
      </c>
      <c r="E4562" s="62" t="s">
        <v>372</v>
      </c>
      <c r="F4562" s="58">
        <v>0.21278704363170053</v>
      </c>
    </row>
    <row r="4563">
      <c r="A4563" s="61">
        <v>1.51966233E9</v>
      </c>
      <c r="B4563" s="61">
        <v>0.0</v>
      </c>
      <c r="C4563" s="61">
        <v>4117.0</v>
      </c>
      <c r="D4563" s="57" t="s">
        <v>375</v>
      </c>
      <c r="E4563" s="62" t="s">
        <v>372</v>
      </c>
      <c r="F4563" s="58">
        <v>0.212855825784957</v>
      </c>
    </row>
    <row r="4564">
      <c r="A4564" s="61">
        <v>1.519587059E9</v>
      </c>
      <c r="B4564" s="61">
        <v>1.0</v>
      </c>
      <c r="C4564" s="61">
        <v>1432.0</v>
      </c>
      <c r="D4564" s="57" t="s">
        <v>371</v>
      </c>
      <c r="E4564" s="62" t="s">
        <v>372</v>
      </c>
      <c r="F4564" s="58">
        <v>0.21286038199815394</v>
      </c>
    </row>
    <row r="4565">
      <c r="A4565" s="61">
        <v>1.517396844E9</v>
      </c>
      <c r="B4565" s="61">
        <v>1.0</v>
      </c>
      <c r="C4565" s="61">
        <v>1618.0</v>
      </c>
      <c r="D4565" s="57" t="s">
        <v>374</v>
      </c>
      <c r="E4565" s="62" t="s">
        <v>372</v>
      </c>
      <c r="F4565" s="58">
        <v>0.21286718003369354</v>
      </c>
    </row>
    <row r="4566">
      <c r="A4566" s="61">
        <v>1.514429651E9</v>
      </c>
      <c r="B4566" s="61">
        <v>0.0</v>
      </c>
      <c r="C4566" s="61">
        <v>1755.0</v>
      </c>
      <c r="D4566" s="57" t="s">
        <v>375</v>
      </c>
      <c r="E4566" s="62" t="s">
        <v>372</v>
      </c>
      <c r="F4566" s="58">
        <v>0.21289622808005304</v>
      </c>
    </row>
    <row r="4567">
      <c r="A4567" s="61">
        <v>1.51656369E9</v>
      </c>
      <c r="B4567" s="61">
        <v>0.0</v>
      </c>
      <c r="C4567" s="61">
        <v>2113.0</v>
      </c>
      <c r="D4567" s="57" t="s">
        <v>375</v>
      </c>
      <c r="E4567" s="62" t="s">
        <v>372</v>
      </c>
      <c r="F4567" s="58">
        <v>0.2129433050998487</v>
      </c>
    </row>
    <row r="4568">
      <c r="A4568" s="61">
        <v>1.5114111E9</v>
      </c>
      <c r="B4568" s="61">
        <v>0.0</v>
      </c>
      <c r="C4568" s="61">
        <v>1826.0</v>
      </c>
      <c r="D4568" s="57" t="s">
        <v>371</v>
      </c>
      <c r="E4568" s="62" t="s">
        <v>372</v>
      </c>
      <c r="F4568" s="58">
        <v>0.21294330595201527</v>
      </c>
    </row>
    <row r="4569">
      <c r="A4569" s="61">
        <v>1.513188165E9</v>
      </c>
      <c r="B4569" s="61">
        <v>1.0</v>
      </c>
      <c r="C4569" s="61">
        <v>3842.0</v>
      </c>
      <c r="D4569" s="57" t="s">
        <v>374</v>
      </c>
      <c r="E4569" s="62" t="s">
        <v>372</v>
      </c>
      <c r="F4569" s="58">
        <v>0.21315395265677606</v>
      </c>
    </row>
    <row r="4570">
      <c r="A4570" s="61">
        <v>1.512051377E9</v>
      </c>
      <c r="B4570" s="61">
        <v>1.0</v>
      </c>
      <c r="C4570" s="61">
        <v>1606.0</v>
      </c>
      <c r="D4570" s="57" t="s">
        <v>371</v>
      </c>
      <c r="E4570" s="62" t="s">
        <v>372</v>
      </c>
      <c r="F4570" s="58">
        <v>0.21320565092199573</v>
      </c>
    </row>
    <row r="4571">
      <c r="A4571" s="61">
        <v>1.518242507E9</v>
      </c>
      <c r="B4571" s="61">
        <v>1.0</v>
      </c>
      <c r="C4571" s="61">
        <v>433.0</v>
      </c>
      <c r="D4571" s="57" t="s">
        <v>374</v>
      </c>
      <c r="E4571" s="62" t="s">
        <v>372</v>
      </c>
      <c r="F4571" s="58">
        <v>0.21320693693501003</v>
      </c>
    </row>
    <row r="4572">
      <c r="A4572" s="61">
        <v>1.518583349E9</v>
      </c>
      <c r="B4572" s="61">
        <v>1.0</v>
      </c>
      <c r="C4572" s="61">
        <v>2244.0</v>
      </c>
      <c r="D4572" s="57" t="s">
        <v>375</v>
      </c>
      <c r="E4572" s="62" t="s">
        <v>372</v>
      </c>
      <c r="F4572" s="58">
        <v>0.21330171504246842</v>
      </c>
    </row>
    <row r="4573">
      <c r="A4573" s="61">
        <v>1.519495424E9</v>
      </c>
      <c r="B4573" s="61">
        <v>1.0</v>
      </c>
      <c r="C4573" s="61">
        <v>576.0</v>
      </c>
      <c r="D4573" s="57" t="s">
        <v>371</v>
      </c>
      <c r="E4573" s="62" t="s">
        <v>372</v>
      </c>
      <c r="F4573" s="58">
        <v>0.21330592314409613</v>
      </c>
    </row>
    <row r="4574">
      <c r="A4574" s="61">
        <v>1.516651211E9</v>
      </c>
      <c r="B4574" s="61">
        <v>0.0</v>
      </c>
      <c r="C4574" s="61">
        <v>133.0</v>
      </c>
      <c r="D4574" s="57" t="s">
        <v>374</v>
      </c>
      <c r="E4574" s="62" t="s">
        <v>372</v>
      </c>
      <c r="F4574" s="58">
        <v>0.21330659736842972</v>
      </c>
    </row>
    <row r="4575">
      <c r="A4575" s="61">
        <v>1.517563075E9</v>
      </c>
      <c r="B4575" s="61">
        <v>1.0</v>
      </c>
      <c r="C4575" s="61">
        <v>5288.0</v>
      </c>
      <c r="D4575" s="57" t="s">
        <v>373</v>
      </c>
      <c r="E4575" s="62" t="s">
        <v>372</v>
      </c>
      <c r="F4575" s="58">
        <v>0.21331388510985239</v>
      </c>
    </row>
    <row r="4576">
      <c r="A4576" s="61">
        <v>1.513944714E9</v>
      </c>
      <c r="B4576" s="61">
        <v>1.0</v>
      </c>
      <c r="C4576" s="61">
        <v>1957.0</v>
      </c>
      <c r="D4576" s="57" t="s">
        <v>374</v>
      </c>
      <c r="E4576" s="62" t="s">
        <v>372</v>
      </c>
      <c r="F4576" s="58">
        <v>0.2133364763613982</v>
      </c>
    </row>
    <row r="4577">
      <c r="A4577" s="61">
        <v>1.512773647E9</v>
      </c>
      <c r="B4577" s="61">
        <v>1.0</v>
      </c>
      <c r="C4577" s="61">
        <v>1257.0</v>
      </c>
      <c r="D4577" s="57" t="s">
        <v>371</v>
      </c>
      <c r="E4577" s="62" t="s">
        <v>372</v>
      </c>
      <c r="F4577" s="58">
        <v>0.21336607712870936</v>
      </c>
    </row>
    <row r="4578">
      <c r="A4578" s="61">
        <v>1.514401531E9</v>
      </c>
      <c r="B4578" s="61">
        <v>0.0</v>
      </c>
      <c r="C4578" s="61">
        <v>937.0</v>
      </c>
      <c r="D4578" s="57" t="s">
        <v>373</v>
      </c>
      <c r="E4578" s="62" t="s">
        <v>372</v>
      </c>
      <c r="F4578" s="58">
        <v>0.21338734580887897</v>
      </c>
    </row>
    <row r="4579">
      <c r="A4579" s="61">
        <v>1.512894993E9</v>
      </c>
      <c r="B4579" s="61">
        <v>1.0</v>
      </c>
      <c r="C4579" s="61">
        <v>721.0</v>
      </c>
      <c r="D4579" s="57" t="s">
        <v>373</v>
      </c>
      <c r="E4579" s="62" t="s">
        <v>372</v>
      </c>
      <c r="F4579" s="58">
        <v>0.21341260142755347</v>
      </c>
    </row>
    <row r="4580">
      <c r="A4580" s="61">
        <v>1.519012778E9</v>
      </c>
      <c r="B4580" s="61">
        <v>1.0</v>
      </c>
      <c r="C4580" s="61">
        <v>4469.0</v>
      </c>
      <c r="D4580" s="57" t="s">
        <v>374</v>
      </c>
      <c r="E4580" s="62" t="s">
        <v>372</v>
      </c>
      <c r="F4580" s="58">
        <v>0.2134312276243101</v>
      </c>
    </row>
    <row r="4581">
      <c r="A4581" s="61">
        <v>1.517709367E9</v>
      </c>
      <c r="B4581" s="61">
        <v>1.0</v>
      </c>
      <c r="C4581" s="61">
        <v>384.0</v>
      </c>
      <c r="D4581" s="57" t="s">
        <v>375</v>
      </c>
      <c r="E4581" s="62" t="s">
        <v>372</v>
      </c>
      <c r="F4581" s="58">
        <v>0.21349358876638758</v>
      </c>
    </row>
    <row r="4582">
      <c r="A4582" s="61">
        <v>1.517432914E9</v>
      </c>
      <c r="B4582" s="61">
        <v>1.0</v>
      </c>
      <c r="C4582" s="61">
        <v>4620.0</v>
      </c>
      <c r="D4582" s="57" t="s">
        <v>371</v>
      </c>
      <c r="E4582" s="62" t="s">
        <v>372</v>
      </c>
      <c r="F4582" s="58">
        <v>0.21351872184036302</v>
      </c>
    </row>
    <row r="4583">
      <c r="A4583" s="61">
        <v>1.512256658E9</v>
      </c>
      <c r="B4583" s="61">
        <v>1.0</v>
      </c>
      <c r="C4583" s="61">
        <v>2255.0</v>
      </c>
      <c r="D4583" s="57" t="s">
        <v>374</v>
      </c>
      <c r="E4583" s="62" t="s">
        <v>372</v>
      </c>
      <c r="F4583" s="58">
        <v>0.21364269340973396</v>
      </c>
    </row>
    <row r="4584">
      <c r="A4584" s="61">
        <v>1.515048739E9</v>
      </c>
      <c r="B4584" s="61">
        <v>1.0</v>
      </c>
      <c r="C4584" s="61">
        <v>1122.0</v>
      </c>
      <c r="D4584" s="57" t="s">
        <v>371</v>
      </c>
      <c r="E4584" s="62" t="s">
        <v>372</v>
      </c>
      <c r="F4584" s="58">
        <v>0.2137250957240946</v>
      </c>
    </row>
    <row r="4585">
      <c r="A4585" s="61">
        <v>1.51919429E9</v>
      </c>
      <c r="B4585" s="61">
        <v>0.0</v>
      </c>
      <c r="C4585" s="61">
        <v>1047.0</v>
      </c>
      <c r="D4585" s="57" t="s">
        <v>371</v>
      </c>
      <c r="E4585" s="62" t="s">
        <v>372</v>
      </c>
      <c r="F4585" s="58">
        <v>0.21374100793902207</v>
      </c>
    </row>
    <row r="4586">
      <c r="A4586" s="61">
        <v>1.516684636E9</v>
      </c>
      <c r="B4586" s="61">
        <v>1.0</v>
      </c>
      <c r="C4586" s="61">
        <v>2033.0</v>
      </c>
      <c r="D4586" s="57" t="s">
        <v>371</v>
      </c>
      <c r="E4586" s="62" t="s">
        <v>372</v>
      </c>
      <c r="F4586" s="58">
        <v>0.21378262319103358</v>
      </c>
    </row>
    <row r="4587">
      <c r="A4587" s="61">
        <v>1.511790906E9</v>
      </c>
      <c r="B4587" s="61">
        <v>1.0</v>
      </c>
      <c r="C4587" s="61">
        <v>771.0</v>
      </c>
      <c r="D4587" s="57" t="s">
        <v>371</v>
      </c>
      <c r="E4587" s="62" t="s">
        <v>372</v>
      </c>
      <c r="F4587" s="58">
        <v>0.21383395672789351</v>
      </c>
    </row>
    <row r="4588">
      <c r="A4588" s="61">
        <v>1.512853059E9</v>
      </c>
      <c r="B4588" s="61">
        <v>1.0</v>
      </c>
      <c r="C4588" s="61">
        <v>826.0</v>
      </c>
      <c r="D4588" s="57" t="s">
        <v>371</v>
      </c>
      <c r="E4588" s="62" t="s">
        <v>372</v>
      </c>
      <c r="F4588" s="58">
        <v>0.21384746604649452</v>
      </c>
    </row>
    <row r="4589">
      <c r="A4589" s="61">
        <v>1.515701659E9</v>
      </c>
      <c r="B4589" s="61">
        <v>1.0</v>
      </c>
      <c r="C4589" s="61">
        <v>3174.0</v>
      </c>
      <c r="D4589" s="57" t="s">
        <v>374</v>
      </c>
      <c r="E4589" s="62" t="s">
        <v>372</v>
      </c>
      <c r="F4589" s="58">
        <v>0.21385696657379338</v>
      </c>
    </row>
    <row r="4590">
      <c r="A4590" s="61">
        <v>1.512753005E9</v>
      </c>
      <c r="B4590" s="61">
        <v>1.0</v>
      </c>
      <c r="C4590" s="61">
        <v>1837.0</v>
      </c>
      <c r="D4590" s="57" t="s">
        <v>371</v>
      </c>
      <c r="E4590" s="62" t="s">
        <v>372</v>
      </c>
      <c r="F4590" s="58">
        <v>0.21390642852785335</v>
      </c>
    </row>
    <row r="4591">
      <c r="A4591" s="61">
        <v>1.515482792E9</v>
      </c>
      <c r="B4591" s="61">
        <v>0.0</v>
      </c>
      <c r="C4591" s="61">
        <v>3371.0</v>
      </c>
      <c r="D4591" s="57" t="s">
        <v>373</v>
      </c>
      <c r="E4591" s="62" t="s">
        <v>372</v>
      </c>
      <c r="F4591" s="58">
        <v>0.21390659677998836</v>
      </c>
    </row>
    <row r="4592">
      <c r="A4592" s="61">
        <v>1.516927179E9</v>
      </c>
      <c r="B4592" s="61">
        <v>1.0</v>
      </c>
      <c r="C4592" s="61">
        <v>2572.0</v>
      </c>
      <c r="D4592" s="57" t="s">
        <v>373</v>
      </c>
      <c r="E4592" s="62" t="s">
        <v>372</v>
      </c>
      <c r="F4592" s="58">
        <v>0.21392441420127717</v>
      </c>
    </row>
    <row r="4593">
      <c r="A4593" s="61">
        <v>1.515552795E9</v>
      </c>
      <c r="B4593" s="61">
        <v>1.0</v>
      </c>
      <c r="C4593" s="61">
        <v>345.0</v>
      </c>
      <c r="D4593" s="57" t="s">
        <v>373</v>
      </c>
      <c r="E4593" s="62" t="s">
        <v>372</v>
      </c>
      <c r="F4593" s="58">
        <v>0.21394982746845503</v>
      </c>
    </row>
    <row r="4594">
      <c r="A4594" s="61">
        <v>1.515719646E9</v>
      </c>
      <c r="B4594" s="61">
        <v>1.0</v>
      </c>
      <c r="C4594" s="61">
        <v>1477.0</v>
      </c>
      <c r="D4594" s="57" t="s">
        <v>371</v>
      </c>
      <c r="E4594" s="62" t="s">
        <v>372</v>
      </c>
      <c r="F4594" s="58">
        <v>0.2140064863030806</v>
      </c>
    </row>
    <row r="4595">
      <c r="A4595" s="61">
        <v>1.511295734E9</v>
      </c>
      <c r="B4595" s="61">
        <v>1.0</v>
      </c>
      <c r="C4595" s="61">
        <v>2401.0</v>
      </c>
      <c r="D4595" s="57" t="s">
        <v>374</v>
      </c>
      <c r="E4595" s="62" t="s">
        <v>372</v>
      </c>
      <c r="F4595" s="58">
        <v>0.21410093063752977</v>
      </c>
    </row>
    <row r="4596">
      <c r="A4596" s="61">
        <v>1.512829354E9</v>
      </c>
      <c r="B4596" s="61">
        <v>1.0</v>
      </c>
      <c r="C4596" s="61">
        <v>1552.0</v>
      </c>
      <c r="D4596" s="57" t="s">
        <v>373</v>
      </c>
      <c r="E4596" s="62" t="s">
        <v>372</v>
      </c>
      <c r="F4596" s="58">
        <v>0.21414617921416546</v>
      </c>
    </row>
    <row r="4597">
      <c r="A4597" s="61">
        <v>1.516147968E9</v>
      </c>
      <c r="B4597" s="61">
        <v>1.0</v>
      </c>
      <c r="C4597" s="61">
        <v>1631.0</v>
      </c>
      <c r="D4597" s="57" t="s">
        <v>371</v>
      </c>
      <c r="E4597" s="62" t="s">
        <v>372</v>
      </c>
      <c r="F4597" s="58">
        <v>0.21416319537636386</v>
      </c>
    </row>
    <row r="4598">
      <c r="A4598" s="61">
        <v>1.518995531E9</v>
      </c>
      <c r="B4598" s="61">
        <v>0.0</v>
      </c>
      <c r="C4598" s="61">
        <v>305.0</v>
      </c>
      <c r="D4598" s="57" t="s">
        <v>375</v>
      </c>
      <c r="E4598" s="62" t="s">
        <v>372</v>
      </c>
      <c r="F4598" s="58">
        <v>0.2141636136092312</v>
      </c>
    </row>
    <row r="4599">
      <c r="A4599" s="61">
        <v>1.518054257E9</v>
      </c>
      <c r="B4599" s="61">
        <v>1.0</v>
      </c>
      <c r="C4599" s="61">
        <v>500.0</v>
      </c>
      <c r="D4599" s="57" t="s">
        <v>373</v>
      </c>
      <c r="E4599" s="62" t="s">
        <v>372</v>
      </c>
      <c r="F4599" s="58">
        <v>0.21421582126661187</v>
      </c>
    </row>
    <row r="4600">
      <c r="A4600" s="61">
        <v>1.514006566E9</v>
      </c>
      <c r="B4600" s="61">
        <v>1.0</v>
      </c>
      <c r="C4600" s="61">
        <v>2967.0</v>
      </c>
      <c r="D4600" s="57" t="s">
        <v>375</v>
      </c>
      <c r="E4600" s="62" t="s">
        <v>372</v>
      </c>
      <c r="F4600" s="58">
        <v>0.21435563021855697</v>
      </c>
    </row>
    <row r="4601">
      <c r="A4601" s="61">
        <v>1.516659501E9</v>
      </c>
      <c r="B4601" s="61">
        <v>0.0</v>
      </c>
      <c r="C4601" s="61">
        <v>2466.0</v>
      </c>
      <c r="D4601" s="57" t="s">
        <v>373</v>
      </c>
      <c r="E4601" s="62" t="s">
        <v>372</v>
      </c>
      <c r="F4601" s="58">
        <v>0.21444487988472116</v>
      </c>
    </row>
    <row r="4602">
      <c r="A4602" s="61">
        <v>1.517764367E9</v>
      </c>
      <c r="B4602" s="61">
        <v>1.0</v>
      </c>
      <c r="C4602" s="61">
        <v>4542.0</v>
      </c>
      <c r="D4602" s="57" t="s">
        <v>374</v>
      </c>
      <c r="E4602" s="62" t="s">
        <v>372</v>
      </c>
      <c r="F4602" s="58">
        <v>0.21450568860541197</v>
      </c>
    </row>
    <row r="4603">
      <c r="A4603" s="61">
        <v>1.511730283E9</v>
      </c>
      <c r="B4603" s="61">
        <v>1.0</v>
      </c>
      <c r="C4603" s="61">
        <v>1089.0</v>
      </c>
      <c r="D4603" s="57" t="s">
        <v>374</v>
      </c>
      <c r="E4603" s="62" t="s">
        <v>372</v>
      </c>
      <c r="F4603" s="58">
        <v>0.21455863711440037</v>
      </c>
    </row>
    <row r="4604">
      <c r="A4604" s="61">
        <v>1.513469896E9</v>
      </c>
      <c r="B4604" s="61">
        <v>1.0</v>
      </c>
      <c r="C4604" s="61">
        <v>2928.0</v>
      </c>
      <c r="D4604" s="57" t="s">
        <v>374</v>
      </c>
      <c r="E4604" s="62" t="s">
        <v>372</v>
      </c>
      <c r="F4604" s="58">
        <v>0.21456511281833968</v>
      </c>
    </row>
    <row r="4605">
      <c r="A4605" s="61">
        <v>1.515192336E9</v>
      </c>
      <c r="B4605" s="61">
        <v>1.0</v>
      </c>
      <c r="C4605" s="61">
        <v>3076.0</v>
      </c>
      <c r="D4605" s="57" t="s">
        <v>371</v>
      </c>
      <c r="E4605" s="62" t="s">
        <v>372</v>
      </c>
      <c r="F4605" s="58">
        <v>0.21457114176931058</v>
      </c>
    </row>
    <row r="4606">
      <c r="A4606" s="61">
        <v>1.515237824E9</v>
      </c>
      <c r="B4606" s="61">
        <v>1.0</v>
      </c>
      <c r="C4606" s="61">
        <v>3221.0</v>
      </c>
      <c r="D4606" s="57" t="s">
        <v>373</v>
      </c>
      <c r="E4606" s="62" t="s">
        <v>372</v>
      </c>
      <c r="F4606" s="58">
        <v>0.21458182857272834</v>
      </c>
    </row>
    <row r="4607">
      <c r="A4607" s="61">
        <v>1.515484128E9</v>
      </c>
      <c r="B4607" s="61">
        <v>1.0</v>
      </c>
      <c r="C4607" s="61">
        <v>3431.0</v>
      </c>
      <c r="D4607" s="57" t="s">
        <v>371</v>
      </c>
      <c r="E4607" s="62" t="s">
        <v>372</v>
      </c>
      <c r="F4607" s="58">
        <v>0.21472455148012926</v>
      </c>
    </row>
    <row r="4608">
      <c r="A4608" s="61">
        <v>1.515044355E9</v>
      </c>
      <c r="B4608" s="61">
        <v>1.0</v>
      </c>
      <c r="C4608" s="61">
        <v>2342.0</v>
      </c>
      <c r="D4608" s="57" t="s">
        <v>375</v>
      </c>
      <c r="E4608" s="62" t="s">
        <v>372</v>
      </c>
      <c r="F4608" s="58">
        <v>0.2147298291283143</v>
      </c>
    </row>
    <row r="4609">
      <c r="A4609" s="61">
        <v>1.519265968E9</v>
      </c>
      <c r="B4609" s="61">
        <v>1.0</v>
      </c>
      <c r="C4609" s="61">
        <v>3179.0</v>
      </c>
      <c r="D4609" s="57" t="s">
        <v>374</v>
      </c>
      <c r="E4609" s="62" t="s">
        <v>372</v>
      </c>
      <c r="F4609" s="58">
        <v>0.21475615388030556</v>
      </c>
    </row>
    <row r="4610">
      <c r="A4610" s="61">
        <v>1.511908636E9</v>
      </c>
      <c r="B4610" s="61">
        <v>1.0</v>
      </c>
      <c r="C4610" s="61">
        <v>4708.0</v>
      </c>
      <c r="D4610" s="57" t="s">
        <v>371</v>
      </c>
      <c r="E4610" s="62" t="s">
        <v>372</v>
      </c>
      <c r="F4610" s="58">
        <v>0.21478768083134847</v>
      </c>
    </row>
    <row r="4611">
      <c r="A4611" s="61">
        <v>1.518550679E9</v>
      </c>
      <c r="B4611" s="61">
        <v>1.0</v>
      </c>
      <c r="C4611" s="61">
        <v>992.0</v>
      </c>
      <c r="D4611" s="57" t="s">
        <v>373</v>
      </c>
      <c r="E4611" s="62" t="s">
        <v>372</v>
      </c>
      <c r="F4611" s="58">
        <v>0.21484853457077369</v>
      </c>
    </row>
    <row r="4612">
      <c r="A4612" s="61">
        <v>1.511831574E9</v>
      </c>
      <c r="B4612" s="61">
        <v>1.0</v>
      </c>
      <c r="C4612" s="61">
        <v>1967.0</v>
      </c>
      <c r="D4612" s="57" t="s">
        <v>373</v>
      </c>
      <c r="E4612" s="62" t="s">
        <v>372</v>
      </c>
      <c r="F4612" s="58">
        <v>0.2148568295577873</v>
      </c>
    </row>
    <row r="4613">
      <c r="A4613" s="61">
        <v>1.513528474E9</v>
      </c>
      <c r="B4613" s="61">
        <v>1.0</v>
      </c>
      <c r="C4613" s="61">
        <v>2314.0</v>
      </c>
      <c r="D4613" s="57" t="s">
        <v>375</v>
      </c>
      <c r="E4613" s="62" t="s">
        <v>372</v>
      </c>
      <c r="F4613" s="58">
        <v>0.21487359772118764</v>
      </c>
    </row>
    <row r="4614">
      <c r="A4614" s="61">
        <v>1.51772155E9</v>
      </c>
      <c r="B4614" s="61">
        <v>0.0</v>
      </c>
      <c r="C4614" s="61">
        <v>1011.0</v>
      </c>
      <c r="D4614" s="57" t="s">
        <v>374</v>
      </c>
      <c r="E4614" s="62" t="s">
        <v>372</v>
      </c>
      <c r="F4614" s="58">
        <v>0.21492929376393022</v>
      </c>
    </row>
    <row r="4615">
      <c r="A4615" s="61">
        <v>1.519813921E9</v>
      </c>
      <c r="B4615" s="61">
        <v>0.0</v>
      </c>
      <c r="C4615" s="61">
        <v>2520.0</v>
      </c>
      <c r="D4615" s="57" t="s">
        <v>371</v>
      </c>
      <c r="E4615" s="62" t="s">
        <v>372</v>
      </c>
      <c r="F4615" s="58">
        <v>0.21507056932568624</v>
      </c>
    </row>
    <row r="4616">
      <c r="A4616" s="61">
        <v>1.514799324E9</v>
      </c>
      <c r="B4616" s="61">
        <v>1.0</v>
      </c>
      <c r="C4616" s="61">
        <v>1594.0</v>
      </c>
      <c r="D4616" s="57" t="s">
        <v>371</v>
      </c>
      <c r="E4616" s="62" t="s">
        <v>372</v>
      </c>
      <c r="F4616" s="58">
        <v>0.21515202715732373</v>
      </c>
    </row>
    <row r="4617">
      <c r="A4617" s="61">
        <v>1.515568445E9</v>
      </c>
      <c r="B4617" s="61">
        <v>1.0</v>
      </c>
      <c r="C4617" s="61">
        <v>2137.0</v>
      </c>
      <c r="D4617" s="57" t="s">
        <v>371</v>
      </c>
      <c r="E4617" s="62" t="s">
        <v>372</v>
      </c>
      <c r="F4617" s="58">
        <v>0.2151563346576204</v>
      </c>
    </row>
    <row r="4618">
      <c r="A4618" s="61">
        <v>1.517061193E9</v>
      </c>
      <c r="B4618" s="61">
        <v>1.0</v>
      </c>
      <c r="C4618" s="61">
        <v>3832.0</v>
      </c>
      <c r="D4618" s="57" t="s">
        <v>373</v>
      </c>
      <c r="E4618" s="62" t="s">
        <v>372</v>
      </c>
      <c r="F4618" s="58">
        <v>0.21515793220945278</v>
      </c>
    </row>
    <row r="4619">
      <c r="A4619" s="61">
        <v>1.514144061E9</v>
      </c>
      <c r="B4619" s="61">
        <v>0.0</v>
      </c>
      <c r="C4619" s="61">
        <v>2987.0</v>
      </c>
      <c r="D4619" s="57" t="s">
        <v>375</v>
      </c>
      <c r="E4619" s="62" t="s">
        <v>372</v>
      </c>
      <c r="F4619" s="58">
        <v>0.21526772205193323</v>
      </c>
    </row>
    <row r="4620">
      <c r="A4620" s="61">
        <v>1.518429573E9</v>
      </c>
      <c r="B4620" s="61">
        <v>1.0</v>
      </c>
      <c r="C4620" s="61">
        <v>3341.0</v>
      </c>
      <c r="D4620" s="57" t="s">
        <v>375</v>
      </c>
      <c r="E4620" s="62" t="s">
        <v>372</v>
      </c>
      <c r="F4620" s="58">
        <v>0.2152763196554911</v>
      </c>
    </row>
    <row r="4621">
      <c r="A4621" s="61">
        <v>1.513538355E9</v>
      </c>
      <c r="B4621" s="61">
        <v>1.0</v>
      </c>
      <c r="C4621" s="61">
        <v>1942.0</v>
      </c>
      <c r="D4621" s="57" t="s">
        <v>375</v>
      </c>
      <c r="E4621" s="62" t="s">
        <v>372</v>
      </c>
      <c r="F4621" s="58">
        <v>0.21527979365025418</v>
      </c>
    </row>
    <row r="4622">
      <c r="A4622" s="61">
        <v>1.519535505E9</v>
      </c>
      <c r="B4622" s="61">
        <v>1.0</v>
      </c>
      <c r="C4622" s="61">
        <v>1089.0</v>
      </c>
      <c r="D4622" s="57" t="s">
        <v>374</v>
      </c>
      <c r="E4622" s="62" t="s">
        <v>372</v>
      </c>
      <c r="F4622" s="58">
        <v>0.21528569282419585</v>
      </c>
    </row>
    <row r="4623">
      <c r="A4623" s="61">
        <v>1.518319758E9</v>
      </c>
      <c r="B4623" s="61">
        <v>1.0</v>
      </c>
      <c r="C4623" s="61">
        <v>2269.0</v>
      </c>
      <c r="D4623" s="57" t="s">
        <v>371</v>
      </c>
      <c r="E4623" s="62" t="s">
        <v>372</v>
      </c>
      <c r="F4623" s="58">
        <v>0.21530896446811298</v>
      </c>
    </row>
    <row r="4624">
      <c r="A4624" s="61">
        <v>1.511805568E9</v>
      </c>
      <c r="B4624" s="61">
        <v>1.0</v>
      </c>
      <c r="C4624" s="61">
        <v>728.0</v>
      </c>
      <c r="D4624" s="57" t="s">
        <v>374</v>
      </c>
      <c r="E4624" s="62" t="s">
        <v>372</v>
      </c>
      <c r="F4624" s="58">
        <v>0.21536763219090915</v>
      </c>
    </row>
    <row r="4625">
      <c r="A4625" s="61">
        <v>1.512166836E9</v>
      </c>
      <c r="B4625" s="61">
        <v>1.0</v>
      </c>
      <c r="C4625" s="61">
        <v>159.0</v>
      </c>
      <c r="D4625" s="57" t="s">
        <v>371</v>
      </c>
      <c r="E4625" s="62" t="s">
        <v>372</v>
      </c>
      <c r="F4625" s="58">
        <v>0.2153687110986665</v>
      </c>
    </row>
    <row r="4626">
      <c r="A4626" s="61">
        <v>1.513370964E9</v>
      </c>
      <c r="B4626" s="61">
        <v>1.0</v>
      </c>
      <c r="C4626" s="61">
        <v>3184.0</v>
      </c>
      <c r="D4626" s="57" t="s">
        <v>375</v>
      </c>
      <c r="E4626" s="62" t="s">
        <v>372</v>
      </c>
      <c r="F4626" s="58">
        <v>0.2154171232212253</v>
      </c>
    </row>
    <row r="4627">
      <c r="A4627" s="61">
        <v>1.512631798E9</v>
      </c>
      <c r="B4627" s="61">
        <v>1.0</v>
      </c>
      <c r="C4627" s="61">
        <v>3149.0</v>
      </c>
      <c r="D4627" s="57" t="s">
        <v>374</v>
      </c>
      <c r="E4627" s="62" t="s">
        <v>372</v>
      </c>
      <c r="F4627" s="58">
        <v>0.21543243836190795</v>
      </c>
    </row>
    <row r="4628">
      <c r="A4628" s="61">
        <v>1.514591689E9</v>
      </c>
      <c r="B4628" s="61">
        <v>1.0</v>
      </c>
      <c r="C4628" s="61">
        <v>1424.0</v>
      </c>
      <c r="D4628" s="57" t="s">
        <v>374</v>
      </c>
      <c r="E4628" s="62" t="s">
        <v>372</v>
      </c>
      <c r="F4628" s="58">
        <v>0.21551553396460632</v>
      </c>
    </row>
    <row r="4629">
      <c r="A4629" s="61">
        <v>1.519822286E9</v>
      </c>
      <c r="B4629" s="61">
        <v>1.0</v>
      </c>
      <c r="C4629" s="61">
        <v>2524.0</v>
      </c>
      <c r="D4629" s="57" t="s">
        <v>374</v>
      </c>
      <c r="E4629" s="62" t="s">
        <v>372</v>
      </c>
      <c r="F4629" s="58">
        <v>0.21555267129552635</v>
      </c>
    </row>
    <row r="4630">
      <c r="A4630" s="61">
        <v>1.514479014E9</v>
      </c>
      <c r="B4630" s="61">
        <v>1.0</v>
      </c>
      <c r="C4630" s="61">
        <v>1524.0</v>
      </c>
      <c r="D4630" s="57" t="s">
        <v>375</v>
      </c>
      <c r="E4630" s="62" t="s">
        <v>372</v>
      </c>
      <c r="F4630" s="58">
        <v>0.21555983122746503</v>
      </c>
    </row>
    <row r="4631">
      <c r="A4631" s="61">
        <v>1.519788743E9</v>
      </c>
      <c r="B4631" s="61">
        <v>1.0</v>
      </c>
      <c r="C4631" s="61">
        <v>2582.0</v>
      </c>
      <c r="D4631" s="57" t="s">
        <v>371</v>
      </c>
      <c r="E4631" s="62" t="s">
        <v>372</v>
      </c>
      <c r="F4631" s="58">
        <v>0.21557446142847125</v>
      </c>
    </row>
    <row r="4632">
      <c r="A4632" s="61">
        <v>1.511954954E9</v>
      </c>
      <c r="B4632" s="61">
        <v>1.0</v>
      </c>
      <c r="C4632" s="61">
        <v>1495.0</v>
      </c>
      <c r="D4632" s="57" t="s">
        <v>375</v>
      </c>
      <c r="E4632" s="62" t="s">
        <v>372</v>
      </c>
      <c r="F4632" s="58">
        <v>0.21558050528060324</v>
      </c>
    </row>
    <row r="4633">
      <c r="A4633" s="61">
        <v>1.511433582E9</v>
      </c>
      <c r="B4633" s="61">
        <v>0.0</v>
      </c>
      <c r="C4633" s="61">
        <v>2505.0</v>
      </c>
      <c r="D4633" s="57" t="s">
        <v>374</v>
      </c>
      <c r="E4633" s="62" t="s">
        <v>372</v>
      </c>
      <c r="F4633" s="58">
        <v>0.21560275836119558</v>
      </c>
    </row>
    <row r="4634">
      <c r="A4634" s="61">
        <v>1.511698711E9</v>
      </c>
      <c r="B4634" s="61">
        <v>0.0</v>
      </c>
      <c r="C4634" s="61">
        <v>1069.0</v>
      </c>
      <c r="D4634" s="57" t="s">
        <v>371</v>
      </c>
      <c r="E4634" s="62" t="s">
        <v>372</v>
      </c>
      <c r="F4634" s="58">
        <v>0.2156312780750652</v>
      </c>
    </row>
    <row r="4635">
      <c r="A4635" s="61">
        <v>1.517415181E9</v>
      </c>
      <c r="B4635" s="61">
        <v>0.0</v>
      </c>
      <c r="C4635" s="61">
        <v>2181.0</v>
      </c>
      <c r="D4635" s="57" t="s">
        <v>374</v>
      </c>
      <c r="E4635" s="62" t="s">
        <v>372</v>
      </c>
      <c r="F4635" s="58">
        <v>0.2156316252570285</v>
      </c>
    </row>
    <row r="4636">
      <c r="A4636" s="61">
        <v>1.516587177E9</v>
      </c>
      <c r="B4636" s="61">
        <v>1.0</v>
      </c>
      <c r="C4636" s="61">
        <v>753.0</v>
      </c>
      <c r="D4636" s="57" t="s">
        <v>374</v>
      </c>
      <c r="E4636" s="62" t="s">
        <v>372</v>
      </c>
      <c r="F4636" s="58">
        <v>0.21567078701974618</v>
      </c>
    </row>
    <row r="4637">
      <c r="A4637" s="61">
        <v>1.51776934E9</v>
      </c>
      <c r="B4637" s="61">
        <v>0.0</v>
      </c>
      <c r="C4637" s="61">
        <v>1327.0</v>
      </c>
      <c r="D4637" s="57" t="s">
        <v>375</v>
      </c>
      <c r="E4637" s="62" t="s">
        <v>372</v>
      </c>
      <c r="F4637" s="58">
        <v>0.21568290363680154</v>
      </c>
    </row>
    <row r="4638">
      <c r="A4638" s="61">
        <v>1.517750827E9</v>
      </c>
      <c r="B4638" s="61">
        <v>1.0</v>
      </c>
      <c r="C4638" s="61">
        <v>1947.0</v>
      </c>
      <c r="D4638" s="57" t="s">
        <v>375</v>
      </c>
      <c r="E4638" s="62" t="s">
        <v>372</v>
      </c>
      <c r="F4638" s="58">
        <v>0.21575109038278162</v>
      </c>
    </row>
    <row r="4639">
      <c r="A4639" s="61">
        <v>1.519372946E9</v>
      </c>
      <c r="B4639" s="61">
        <v>1.0</v>
      </c>
      <c r="C4639" s="61">
        <v>2425.0</v>
      </c>
      <c r="D4639" s="57" t="s">
        <v>373</v>
      </c>
      <c r="E4639" s="62" t="s">
        <v>372</v>
      </c>
      <c r="F4639" s="58">
        <v>0.21575640288499554</v>
      </c>
    </row>
    <row r="4640">
      <c r="A4640" s="61">
        <v>1.513181253E9</v>
      </c>
      <c r="B4640" s="61">
        <v>1.0</v>
      </c>
      <c r="C4640" s="61">
        <v>255.0</v>
      </c>
      <c r="D4640" s="57" t="s">
        <v>375</v>
      </c>
      <c r="E4640" s="62" t="s">
        <v>372</v>
      </c>
      <c r="F4640" s="58">
        <v>0.21577398608130482</v>
      </c>
    </row>
    <row r="4641">
      <c r="A4641" s="61">
        <v>1.512423332E9</v>
      </c>
      <c r="B4641" s="61">
        <v>0.0</v>
      </c>
      <c r="C4641" s="61">
        <v>2896.0</v>
      </c>
      <c r="D4641" s="57" t="s">
        <v>371</v>
      </c>
      <c r="E4641" s="62" t="s">
        <v>372</v>
      </c>
      <c r="F4641" s="58">
        <v>0.215809125239112</v>
      </c>
    </row>
    <row r="4642">
      <c r="A4642" s="61">
        <v>1.515358541E9</v>
      </c>
      <c r="B4642" s="61">
        <v>0.0</v>
      </c>
      <c r="C4642" s="61">
        <v>915.0</v>
      </c>
      <c r="D4642" s="57" t="s">
        <v>374</v>
      </c>
      <c r="E4642" s="62" t="s">
        <v>372</v>
      </c>
      <c r="F4642" s="58">
        <v>0.2158357411007631</v>
      </c>
    </row>
    <row r="4643">
      <c r="A4643" s="61">
        <v>1.511453416E9</v>
      </c>
      <c r="B4643" s="61">
        <v>1.0</v>
      </c>
      <c r="C4643" s="61">
        <v>1511.0</v>
      </c>
      <c r="D4643" s="57" t="s">
        <v>371</v>
      </c>
      <c r="E4643" s="62" t="s">
        <v>372</v>
      </c>
      <c r="F4643" s="58">
        <v>0.21585870491538983</v>
      </c>
    </row>
    <row r="4644">
      <c r="A4644" s="61">
        <v>1.517557842E9</v>
      </c>
      <c r="B4644" s="61">
        <v>0.0</v>
      </c>
      <c r="C4644" s="61">
        <v>5064.0</v>
      </c>
      <c r="D4644" s="57" t="s">
        <v>374</v>
      </c>
      <c r="E4644" s="62" t="s">
        <v>372</v>
      </c>
      <c r="F4644" s="58">
        <v>0.2159230472235244</v>
      </c>
    </row>
    <row r="4645">
      <c r="A4645" s="61">
        <v>1.51277014E9</v>
      </c>
      <c r="B4645" s="61">
        <v>0.0</v>
      </c>
      <c r="C4645" s="61">
        <v>1476.0</v>
      </c>
      <c r="D4645" s="57" t="s">
        <v>374</v>
      </c>
      <c r="E4645" s="62" t="s">
        <v>372</v>
      </c>
      <c r="F4645" s="58">
        <v>0.21599653068169378</v>
      </c>
    </row>
    <row r="4646">
      <c r="A4646" s="61">
        <v>1.516568132E9</v>
      </c>
      <c r="B4646" s="61">
        <v>0.0</v>
      </c>
      <c r="C4646" s="61">
        <v>2116.0</v>
      </c>
      <c r="D4646" s="57" t="s">
        <v>374</v>
      </c>
      <c r="E4646" s="62" t="s">
        <v>372</v>
      </c>
      <c r="F4646" s="58">
        <v>0.21599999537830705</v>
      </c>
    </row>
    <row r="4647">
      <c r="A4647" s="61">
        <v>1.515430924E9</v>
      </c>
      <c r="B4647" s="61">
        <v>1.0</v>
      </c>
      <c r="C4647" s="61">
        <v>2330.0</v>
      </c>
      <c r="D4647" s="57" t="s">
        <v>374</v>
      </c>
      <c r="E4647" s="62" t="s">
        <v>372</v>
      </c>
      <c r="F4647" s="58">
        <v>0.21605134613434862</v>
      </c>
    </row>
    <row r="4648">
      <c r="A4648" s="61">
        <v>1.51933731E9</v>
      </c>
      <c r="B4648" s="61">
        <v>0.0</v>
      </c>
      <c r="C4648" s="61">
        <v>978.0</v>
      </c>
      <c r="D4648" s="57" t="s">
        <v>375</v>
      </c>
      <c r="E4648" s="62" t="s">
        <v>372</v>
      </c>
      <c r="F4648" s="58">
        <v>0.21609390537840356</v>
      </c>
    </row>
    <row r="4649">
      <c r="A4649" s="61">
        <v>1.512970058E9</v>
      </c>
      <c r="B4649" s="61">
        <v>1.0</v>
      </c>
      <c r="C4649" s="61">
        <v>2535.0</v>
      </c>
      <c r="D4649" s="57" t="s">
        <v>371</v>
      </c>
      <c r="E4649" s="62" t="s">
        <v>372</v>
      </c>
      <c r="F4649" s="58">
        <v>0.21609390623057012</v>
      </c>
    </row>
    <row r="4650">
      <c r="A4650" s="61">
        <v>1.519892651E9</v>
      </c>
      <c r="B4650" s="61">
        <v>0.0</v>
      </c>
      <c r="C4650" s="61">
        <v>884.0</v>
      </c>
      <c r="D4650" s="57" t="s">
        <v>375</v>
      </c>
      <c r="E4650" s="62" t="s">
        <v>372</v>
      </c>
      <c r="F4650" s="58">
        <v>0.2161064385846183</v>
      </c>
    </row>
    <row r="4651">
      <c r="A4651" s="61">
        <v>1.519128777E9</v>
      </c>
      <c r="B4651" s="61">
        <v>1.0</v>
      </c>
      <c r="C4651" s="61">
        <v>2735.0</v>
      </c>
      <c r="D4651" s="57" t="s">
        <v>375</v>
      </c>
      <c r="E4651" s="62" t="s">
        <v>372</v>
      </c>
      <c r="F4651" s="58">
        <v>0.21620798156595633</v>
      </c>
    </row>
    <row r="4652">
      <c r="A4652" s="61">
        <v>1.513402775E9</v>
      </c>
      <c r="B4652" s="61">
        <v>1.0</v>
      </c>
      <c r="C4652" s="61">
        <v>368.0</v>
      </c>
      <c r="D4652" s="57" t="s">
        <v>371</v>
      </c>
      <c r="E4652" s="62" t="s">
        <v>372</v>
      </c>
      <c r="F4652" s="58">
        <v>0.21621491308805285</v>
      </c>
    </row>
    <row r="4653">
      <c r="A4653" s="61">
        <v>1.514265619E9</v>
      </c>
      <c r="B4653" s="61">
        <v>1.0</v>
      </c>
      <c r="C4653" s="61">
        <v>16.0</v>
      </c>
      <c r="D4653" s="57" t="s">
        <v>373</v>
      </c>
      <c r="E4653" s="62" t="s">
        <v>372</v>
      </c>
      <c r="F4653" s="58">
        <v>0.21630274773002944</v>
      </c>
    </row>
    <row r="4654">
      <c r="A4654" s="61">
        <v>1.517337137E9</v>
      </c>
      <c r="B4654" s="61">
        <v>1.0</v>
      </c>
      <c r="C4654" s="61">
        <v>1406.0</v>
      </c>
      <c r="D4654" s="57" t="s">
        <v>373</v>
      </c>
      <c r="E4654" s="62" t="s">
        <v>372</v>
      </c>
      <c r="F4654" s="58">
        <v>0.21635351427042804</v>
      </c>
    </row>
    <row r="4655">
      <c r="A4655" s="61">
        <v>1.514049641E9</v>
      </c>
      <c r="B4655" s="61">
        <v>0.0</v>
      </c>
      <c r="C4655" s="61">
        <v>101.0</v>
      </c>
      <c r="D4655" s="57" t="s">
        <v>374</v>
      </c>
      <c r="E4655" s="62" t="s">
        <v>372</v>
      </c>
      <c r="F4655" s="58">
        <v>0.21636875124510546</v>
      </c>
    </row>
    <row r="4656">
      <c r="A4656" s="61">
        <v>1.516320625E9</v>
      </c>
      <c r="B4656" s="61">
        <v>1.0</v>
      </c>
      <c r="C4656" s="61">
        <v>1671.0</v>
      </c>
      <c r="D4656" s="57" t="s">
        <v>374</v>
      </c>
      <c r="E4656" s="62" t="s">
        <v>372</v>
      </c>
      <c r="F4656" s="58">
        <v>0.21638397564860612</v>
      </c>
    </row>
    <row r="4657">
      <c r="A4657" s="61">
        <v>1.511506342E9</v>
      </c>
      <c r="B4657" s="61">
        <v>0.0</v>
      </c>
      <c r="C4657" s="61">
        <v>1569.0</v>
      </c>
      <c r="D4657" s="57" t="s">
        <v>371</v>
      </c>
      <c r="E4657" s="62" t="s">
        <v>372</v>
      </c>
      <c r="F4657" s="58">
        <v>0.21639137292705024</v>
      </c>
    </row>
    <row r="4658">
      <c r="A4658" s="61">
        <v>1.515817023E9</v>
      </c>
      <c r="B4658" s="61">
        <v>1.0</v>
      </c>
      <c r="C4658" s="61">
        <v>1165.0</v>
      </c>
      <c r="D4658" s="57" t="s">
        <v>374</v>
      </c>
      <c r="E4658" s="62" t="s">
        <v>372</v>
      </c>
      <c r="F4658" s="58">
        <v>0.21645583191608564</v>
      </c>
    </row>
    <row r="4659">
      <c r="A4659" s="61">
        <v>1.512115944E9</v>
      </c>
      <c r="B4659" s="61">
        <v>1.0</v>
      </c>
      <c r="C4659" s="61">
        <v>1391.0</v>
      </c>
      <c r="D4659" s="57" t="s">
        <v>371</v>
      </c>
      <c r="E4659" s="62" t="s">
        <v>372</v>
      </c>
      <c r="F4659" s="58">
        <v>0.2164878648769767</v>
      </c>
    </row>
    <row r="4660">
      <c r="A4660" s="61">
        <v>1.513725101E9</v>
      </c>
      <c r="B4660" s="61">
        <v>0.0</v>
      </c>
      <c r="C4660" s="61">
        <v>2944.0</v>
      </c>
      <c r="D4660" s="57" t="s">
        <v>371</v>
      </c>
      <c r="E4660" s="62" t="s">
        <v>372</v>
      </c>
      <c r="F4660" s="58">
        <v>0.21649748670992064</v>
      </c>
    </row>
    <row r="4661">
      <c r="A4661" s="61">
        <v>1.514963712E9</v>
      </c>
      <c r="B4661" s="61">
        <v>0.0</v>
      </c>
      <c r="C4661" s="61">
        <v>2413.0</v>
      </c>
      <c r="D4661" s="57" t="s">
        <v>371</v>
      </c>
      <c r="E4661" s="62" t="s">
        <v>372</v>
      </c>
      <c r="F4661" s="58">
        <v>0.2165313577393364</v>
      </c>
    </row>
    <row r="4662">
      <c r="A4662" s="61">
        <v>1.517529321E9</v>
      </c>
      <c r="B4662" s="61">
        <v>0.0</v>
      </c>
      <c r="C4662" s="61">
        <v>1597.0</v>
      </c>
      <c r="D4662" s="57" t="s">
        <v>371</v>
      </c>
      <c r="E4662" s="62" t="s">
        <v>372</v>
      </c>
      <c r="F4662" s="58">
        <v>0.21658276377613994</v>
      </c>
    </row>
    <row r="4663">
      <c r="A4663" s="61">
        <v>1.518609855E9</v>
      </c>
      <c r="B4663" s="61">
        <v>1.0</v>
      </c>
      <c r="C4663" s="61">
        <v>2512.0</v>
      </c>
      <c r="D4663" s="57" t="s">
        <v>374</v>
      </c>
      <c r="E4663" s="62" t="s">
        <v>372</v>
      </c>
      <c r="F4663" s="58">
        <v>0.21667027289335405</v>
      </c>
    </row>
    <row r="4664">
      <c r="A4664" s="61">
        <v>1.511427337E9</v>
      </c>
      <c r="B4664" s="61">
        <v>1.0</v>
      </c>
      <c r="C4664" s="61">
        <v>3104.0</v>
      </c>
      <c r="D4664" s="57" t="s">
        <v>371</v>
      </c>
      <c r="E4664" s="62" t="s">
        <v>372</v>
      </c>
      <c r="F4664" s="58">
        <v>0.21672706428493071</v>
      </c>
    </row>
    <row r="4665">
      <c r="A4665" s="61">
        <v>1.515723354E9</v>
      </c>
      <c r="B4665" s="61">
        <v>1.0</v>
      </c>
      <c r="C4665" s="61">
        <v>1346.0</v>
      </c>
      <c r="D4665" s="57" t="s">
        <v>374</v>
      </c>
      <c r="E4665" s="62" t="s">
        <v>372</v>
      </c>
      <c r="F4665" s="58">
        <v>0.2167488693190368</v>
      </c>
    </row>
    <row r="4666">
      <c r="A4666" s="61">
        <v>1.513951574E9</v>
      </c>
      <c r="B4666" s="61">
        <v>1.0</v>
      </c>
      <c r="C4666" s="61">
        <v>1547.0</v>
      </c>
      <c r="D4666" s="57" t="s">
        <v>373</v>
      </c>
      <c r="E4666" s="62" t="s">
        <v>372</v>
      </c>
      <c r="F4666" s="58">
        <v>0.21695329244142447</v>
      </c>
    </row>
    <row r="4667">
      <c r="A4667" s="61">
        <v>1.517543089E9</v>
      </c>
      <c r="B4667" s="61">
        <v>1.0</v>
      </c>
      <c r="C4667" s="61">
        <v>246.0</v>
      </c>
      <c r="D4667" s="57" t="s">
        <v>374</v>
      </c>
      <c r="E4667" s="62" t="s">
        <v>372</v>
      </c>
      <c r="F4667" s="58">
        <v>0.21699071016908666</v>
      </c>
    </row>
    <row r="4668">
      <c r="A4668" s="61">
        <v>1.515423197E9</v>
      </c>
      <c r="B4668" s="61">
        <v>1.0</v>
      </c>
      <c r="C4668" s="61">
        <v>753.0</v>
      </c>
      <c r="D4668" s="57" t="s">
        <v>373</v>
      </c>
      <c r="E4668" s="62" t="s">
        <v>372</v>
      </c>
      <c r="F4668" s="58">
        <v>0.21704494498952598</v>
      </c>
    </row>
    <row r="4669">
      <c r="A4669" s="61">
        <v>1.512307024E9</v>
      </c>
      <c r="B4669" s="61">
        <v>1.0</v>
      </c>
      <c r="C4669" s="61">
        <v>33.0</v>
      </c>
      <c r="D4669" s="57" t="s">
        <v>371</v>
      </c>
      <c r="E4669" s="62" t="s">
        <v>372</v>
      </c>
      <c r="F4669" s="58">
        <v>0.21705797958084438</v>
      </c>
    </row>
    <row r="4670">
      <c r="A4670" s="61">
        <v>1.516636719E9</v>
      </c>
      <c r="B4670" s="61">
        <v>1.0</v>
      </c>
      <c r="C4670" s="61">
        <v>1767.0</v>
      </c>
      <c r="D4670" s="57" t="s">
        <v>374</v>
      </c>
      <c r="E4670" s="62" t="s">
        <v>372</v>
      </c>
      <c r="F4670" s="58">
        <v>0.2170965490832122</v>
      </c>
    </row>
    <row r="4671">
      <c r="A4671" s="61">
        <v>1.512424545E9</v>
      </c>
      <c r="B4671" s="61">
        <v>1.0</v>
      </c>
      <c r="C4671" s="61">
        <v>2074.0</v>
      </c>
      <c r="D4671" s="57" t="s">
        <v>371</v>
      </c>
      <c r="E4671" s="62" t="s">
        <v>372</v>
      </c>
      <c r="F4671" s="58">
        <v>0.21716946114669078</v>
      </c>
    </row>
    <row r="4672">
      <c r="A4672" s="61">
        <v>1.513149106E9</v>
      </c>
      <c r="B4672" s="61">
        <v>1.0</v>
      </c>
      <c r="C4672" s="61">
        <v>2240.0</v>
      </c>
      <c r="D4672" s="57" t="s">
        <v>371</v>
      </c>
      <c r="E4672" s="62" t="s">
        <v>372</v>
      </c>
      <c r="F4672" s="58">
        <v>0.217239271990613</v>
      </c>
    </row>
    <row r="4673">
      <c r="A4673" s="61">
        <v>1.514837116E9</v>
      </c>
      <c r="B4673" s="61">
        <v>1.0</v>
      </c>
      <c r="C4673" s="61">
        <v>4673.0</v>
      </c>
      <c r="D4673" s="57" t="s">
        <v>374</v>
      </c>
      <c r="E4673" s="62" t="s">
        <v>372</v>
      </c>
      <c r="F4673" s="58">
        <v>0.21725517616083356</v>
      </c>
    </row>
    <row r="4674">
      <c r="A4674" s="61">
        <v>1.511766668E9</v>
      </c>
      <c r="B4674" s="61">
        <v>1.0</v>
      </c>
      <c r="C4674" s="61">
        <v>583.0</v>
      </c>
      <c r="D4674" s="57" t="s">
        <v>374</v>
      </c>
      <c r="E4674" s="62" t="s">
        <v>372</v>
      </c>
      <c r="F4674" s="58">
        <v>0.21727610762263094</v>
      </c>
    </row>
    <row r="4675">
      <c r="A4675" s="61">
        <v>1.514724632E9</v>
      </c>
      <c r="B4675" s="61">
        <v>0.0</v>
      </c>
      <c r="C4675" s="61">
        <v>2669.0</v>
      </c>
      <c r="D4675" s="57" t="s">
        <v>374</v>
      </c>
      <c r="E4675" s="62" t="s">
        <v>372</v>
      </c>
      <c r="F4675" s="58">
        <v>0.21731167258172168</v>
      </c>
    </row>
    <row r="4676">
      <c r="A4676" s="61">
        <v>1.518047334E9</v>
      </c>
      <c r="B4676" s="61">
        <v>1.0</v>
      </c>
      <c r="C4676" s="61">
        <v>89.0</v>
      </c>
      <c r="D4676" s="57" t="s">
        <v>371</v>
      </c>
      <c r="E4676" s="62" t="s">
        <v>372</v>
      </c>
      <c r="F4676" s="58">
        <v>0.2173383758842674</v>
      </c>
    </row>
    <row r="4677">
      <c r="A4677" s="61">
        <v>1.516510692E9</v>
      </c>
      <c r="B4677" s="61">
        <v>0.0</v>
      </c>
      <c r="C4677" s="61">
        <v>1714.0</v>
      </c>
      <c r="D4677" s="57" t="s">
        <v>374</v>
      </c>
      <c r="E4677" s="62" t="s">
        <v>372</v>
      </c>
      <c r="F4677" s="58">
        <v>0.21743828602324322</v>
      </c>
    </row>
    <row r="4678">
      <c r="A4678" s="61">
        <v>1.516944514E9</v>
      </c>
      <c r="B4678" s="61">
        <v>1.0</v>
      </c>
      <c r="C4678" s="61">
        <v>3195.0</v>
      </c>
      <c r="D4678" s="57" t="s">
        <v>374</v>
      </c>
      <c r="E4678" s="62" t="s">
        <v>372</v>
      </c>
      <c r="F4678" s="58">
        <v>0.21743936493100058</v>
      </c>
    </row>
    <row r="4679">
      <c r="A4679" s="61">
        <v>1.515875906E9</v>
      </c>
      <c r="B4679" s="61">
        <v>1.0</v>
      </c>
      <c r="C4679" s="61">
        <v>4364.0</v>
      </c>
      <c r="D4679" s="57" t="s">
        <v>371</v>
      </c>
      <c r="E4679" s="62" t="s">
        <v>372</v>
      </c>
      <c r="F4679" s="58">
        <v>0.21748633879393853</v>
      </c>
    </row>
    <row r="4680">
      <c r="A4680" s="61">
        <v>1.513156528E9</v>
      </c>
      <c r="B4680" s="61">
        <v>1.0</v>
      </c>
      <c r="C4680" s="61">
        <v>485.0</v>
      </c>
      <c r="D4680" s="57" t="s">
        <v>374</v>
      </c>
      <c r="E4680" s="62" t="s">
        <v>372</v>
      </c>
      <c r="F4680" s="58">
        <v>0.2175039647252337</v>
      </c>
    </row>
    <row r="4681">
      <c r="A4681" s="61">
        <v>1.51761066E9</v>
      </c>
      <c r="B4681" s="61">
        <v>0.0</v>
      </c>
      <c r="C4681" s="61">
        <v>2234.0</v>
      </c>
      <c r="D4681" s="57" t="s">
        <v>375</v>
      </c>
      <c r="E4681" s="62" t="s">
        <v>372</v>
      </c>
      <c r="F4681" s="58">
        <v>0.21751121213571656</v>
      </c>
    </row>
    <row r="4682">
      <c r="A4682" s="61">
        <v>1.518124882E9</v>
      </c>
      <c r="B4682" s="61">
        <v>0.0</v>
      </c>
      <c r="C4682" s="61">
        <v>3705.0</v>
      </c>
      <c r="D4682" s="57" t="s">
        <v>373</v>
      </c>
      <c r="E4682" s="62" t="s">
        <v>372</v>
      </c>
      <c r="F4682" s="58">
        <v>0.21751227614231272</v>
      </c>
    </row>
    <row r="4683">
      <c r="A4683" s="61">
        <v>1.513214343E9</v>
      </c>
      <c r="B4683" s="61">
        <v>1.0</v>
      </c>
      <c r="C4683" s="61">
        <v>747.0</v>
      </c>
      <c r="D4683" s="57" t="s">
        <v>371</v>
      </c>
      <c r="E4683" s="62" t="s">
        <v>372</v>
      </c>
      <c r="F4683" s="58">
        <v>0.21753196825353815</v>
      </c>
    </row>
    <row r="4684">
      <c r="A4684" s="61">
        <v>1.511805386E9</v>
      </c>
      <c r="B4684" s="61">
        <v>1.0</v>
      </c>
      <c r="C4684" s="61">
        <v>492.0</v>
      </c>
      <c r="D4684" s="57" t="s">
        <v>374</v>
      </c>
      <c r="E4684" s="62" t="s">
        <v>372</v>
      </c>
      <c r="F4684" s="58">
        <v>0.21755666932082773</v>
      </c>
    </row>
    <row r="4685">
      <c r="A4685" s="61">
        <v>1.515910495E9</v>
      </c>
      <c r="B4685" s="61">
        <v>1.0</v>
      </c>
      <c r="C4685" s="61">
        <v>1882.0</v>
      </c>
      <c r="D4685" s="57" t="s">
        <v>371</v>
      </c>
      <c r="E4685" s="62" t="s">
        <v>372</v>
      </c>
      <c r="F4685" s="58">
        <v>0.2175929341207561</v>
      </c>
    </row>
    <row r="4686">
      <c r="A4686" s="61">
        <v>1.516456424E9</v>
      </c>
      <c r="B4686" s="61">
        <v>1.0</v>
      </c>
      <c r="C4686" s="61">
        <v>5286.0</v>
      </c>
      <c r="D4686" s="57" t="s">
        <v>371</v>
      </c>
      <c r="E4686" s="62" t="s">
        <v>372</v>
      </c>
      <c r="F4686" s="58">
        <v>0.217618633035072</v>
      </c>
    </row>
    <row r="4687">
      <c r="A4687" s="61">
        <v>1.518326898E9</v>
      </c>
      <c r="B4687" s="61">
        <v>1.0</v>
      </c>
      <c r="C4687" s="61">
        <v>1981.0</v>
      </c>
      <c r="D4687" s="57" t="s">
        <v>373</v>
      </c>
      <c r="E4687" s="62" t="s">
        <v>372</v>
      </c>
      <c r="F4687" s="58">
        <v>0.21764906491245695</v>
      </c>
    </row>
    <row r="4688">
      <c r="A4688" s="61">
        <v>1.513317476E9</v>
      </c>
      <c r="B4688" s="61">
        <v>1.0</v>
      </c>
      <c r="C4688" s="61">
        <v>861.0</v>
      </c>
      <c r="D4688" s="57" t="s">
        <v>375</v>
      </c>
      <c r="E4688" s="62" t="s">
        <v>372</v>
      </c>
      <c r="F4688" s="58">
        <v>0.2177093140324814</v>
      </c>
    </row>
    <row r="4689">
      <c r="A4689" s="61">
        <v>1.513830804E9</v>
      </c>
      <c r="B4689" s="61">
        <v>1.0</v>
      </c>
      <c r="C4689" s="61">
        <v>1545.0</v>
      </c>
      <c r="D4689" s="57" t="s">
        <v>374</v>
      </c>
      <c r="E4689" s="62" t="s">
        <v>372</v>
      </c>
      <c r="F4689" s="58">
        <v>0.21771421079770248</v>
      </c>
    </row>
    <row r="4690">
      <c r="A4690" s="61">
        <v>1.512716315E9</v>
      </c>
      <c r="B4690" s="61">
        <v>1.0</v>
      </c>
      <c r="C4690" s="61">
        <v>2975.0</v>
      </c>
      <c r="D4690" s="57" t="s">
        <v>375</v>
      </c>
      <c r="E4690" s="62" t="s">
        <v>372</v>
      </c>
      <c r="F4690" s="58">
        <v>0.21783198366074896</v>
      </c>
    </row>
    <row r="4691">
      <c r="A4691" s="61">
        <v>1.513129875E9</v>
      </c>
      <c r="B4691" s="61">
        <v>1.0</v>
      </c>
      <c r="C4691" s="61">
        <v>1179.0</v>
      </c>
      <c r="D4691" s="57" t="s">
        <v>373</v>
      </c>
      <c r="E4691" s="62" t="s">
        <v>372</v>
      </c>
      <c r="F4691" s="58">
        <v>0.21784160366325966</v>
      </c>
    </row>
    <row r="4692">
      <c r="A4692" s="61">
        <v>1.513600494E9</v>
      </c>
      <c r="B4692" s="61">
        <v>1.0</v>
      </c>
      <c r="C4692" s="61">
        <v>4071.0</v>
      </c>
      <c r="D4692" s="57" t="s">
        <v>371</v>
      </c>
      <c r="E4692" s="62" t="s">
        <v>372</v>
      </c>
      <c r="F4692" s="58">
        <v>0.21791853835704933</v>
      </c>
    </row>
    <row r="4693">
      <c r="A4693" s="61">
        <v>1.51155913E9</v>
      </c>
      <c r="B4693" s="61">
        <v>0.0</v>
      </c>
      <c r="C4693" s="61">
        <v>824.0</v>
      </c>
      <c r="D4693" s="57" t="s">
        <v>374</v>
      </c>
      <c r="E4693" s="62" t="s">
        <v>372</v>
      </c>
      <c r="F4693" s="58">
        <v>0.2180311705558695</v>
      </c>
    </row>
    <row r="4694">
      <c r="A4694" s="61">
        <v>1.511709601E9</v>
      </c>
      <c r="B4694" s="61">
        <v>0.0</v>
      </c>
      <c r="C4694" s="61">
        <v>2762.0</v>
      </c>
      <c r="D4694" s="57" t="s">
        <v>374</v>
      </c>
      <c r="E4694" s="62" t="s">
        <v>372</v>
      </c>
      <c r="F4694" s="58">
        <v>0.21805043111372435</v>
      </c>
    </row>
    <row r="4695">
      <c r="A4695" s="61">
        <v>1.519225385E9</v>
      </c>
      <c r="B4695" s="61">
        <v>1.0</v>
      </c>
      <c r="C4695" s="61">
        <v>3232.0</v>
      </c>
      <c r="D4695" s="57" t="s">
        <v>374</v>
      </c>
      <c r="E4695" s="62" t="s">
        <v>372</v>
      </c>
      <c r="F4695" s="58">
        <v>0.21807881513472782</v>
      </c>
    </row>
    <row r="4696">
      <c r="A4696" s="61">
        <v>1.512814064E9</v>
      </c>
      <c r="B4696" s="61">
        <v>1.0</v>
      </c>
      <c r="C4696" s="61">
        <v>582.0</v>
      </c>
      <c r="D4696" s="57" t="s">
        <v>371</v>
      </c>
      <c r="E4696" s="62" t="s">
        <v>372</v>
      </c>
      <c r="F4696" s="58">
        <v>0.21810999333753867</v>
      </c>
    </row>
    <row r="4697">
      <c r="A4697" s="61">
        <v>1.519647161E9</v>
      </c>
      <c r="B4697" s="61">
        <v>0.0</v>
      </c>
      <c r="C4697" s="61">
        <v>3336.0</v>
      </c>
      <c r="D4697" s="57" t="s">
        <v>373</v>
      </c>
      <c r="E4697" s="62" t="s">
        <v>372</v>
      </c>
      <c r="F4697" s="58">
        <v>0.21820695229725573</v>
      </c>
    </row>
    <row r="4698">
      <c r="A4698" s="61">
        <v>1.514293268E9</v>
      </c>
      <c r="B4698" s="61">
        <v>1.0</v>
      </c>
      <c r="C4698" s="61">
        <v>866.0</v>
      </c>
      <c r="D4698" s="57" t="s">
        <v>375</v>
      </c>
      <c r="E4698" s="62" t="s">
        <v>372</v>
      </c>
      <c r="F4698" s="58">
        <v>0.21827002278186025</v>
      </c>
    </row>
    <row r="4699">
      <c r="A4699" s="61">
        <v>1.519891011E9</v>
      </c>
      <c r="B4699" s="61">
        <v>0.0</v>
      </c>
      <c r="C4699" s="61">
        <v>467.0</v>
      </c>
      <c r="D4699" s="57" t="s">
        <v>374</v>
      </c>
      <c r="E4699" s="62" t="s">
        <v>372</v>
      </c>
      <c r="F4699" s="58">
        <v>0.21831856810141081</v>
      </c>
    </row>
    <row r="4700">
      <c r="A4700" s="61">
        <v>1.512667334E9</v>
      </c>
      <c r="B4700" s="61">
        <v>1.0</v>
      </c>
      <c r="C4700" s="61">
        <v>702.0</v>
      </c>
      <c r="D4700" s="57" t="s">
        <v>373</v>
      </c>
      <c r="E4700" s="62" t="s">
        <v>372</v>
      </c>
      <c r="F4700" s="58">
        <v>0.21834115597064363</v>
      </c>
    </row>
    <row r="4701">
      <c r="A4701" s="61">
        <v>1.518427108E9</v>
      </c>
      <c r="B4701" s="61">
        <v>1.0</v>
      </c>
      <c r="C4701" s="61">
        <v>1269.0</v>
      </c>
      <c r="D4701" s="57" t="s">
        <v>375</v>
      </c>
      <c r="E4701" s="62" t="s">
        <v>372</v>
      </c>
      <c r="F4701" s="58">
        <v>0.21835472500802577</v>
      </c>
    </row>
    <row r="4702">
      <c r="A4702" s="61">
        <v>1.517428762E9</v>
      </c>
      <c r="B4702" s="61">
        <v>0.0</v>
      </c>
      <c r="C4702" s="61">
        <v>112.0</v>
      </c>
      <c r="D4702" s="57" t="s">
        <v>375</v>
      </c>
      <c r="E4702" s="62" t="s">
        <v>372</v>
      </c>
      <c r="F4702" s="58">
        <v>0.21842553757196714</v>
      </c>
    </row>
    <row r="4703">
      <c r="A4703" s="61">
        <v>1.515515799E9</v>
      </c>
      <c r="B4703" s="61">
        <v>1.0</v>
      </c>
      <c r="C4703" s="61">
        <v>6.0</v>
      </c>
      <c r="D4703" s="57" t="s">
        <v>371</v>
      </c>
      <c r="E4703" s="62" t="s">
        <v>372</v>
      </c>
      <c r="F4703" s="58">
        <v>0.2184559774820951</v>
      </c>
    </row>
    <row r="4704">
      <c r="A4704" s="61">
        <v>1.51831837E9</v>
      </c>
      <c r="B4704" s="61">
        <v>0.0</v>
      </c>
      <c r="C4704" s="61">
        <v>3126.0</v>
      </c>
      <c r="D4704" s="57" t="s">
        <v>375</v>
      </c>
      <c r="E4704" s="62" t="s">
        <v>372</v>
      </c>
      <c r="F4704" s="58">
        <v>0.21848609537344843</v>
      </c>
    </row>
    <row r="4705">
      <c r="A4705" s="61">
        <v>1.516572084E9</v>
      </c>
      <c r="B4705" s="61">
        <v>1.0</v>
      </c>
      <c r="C4705" s="61">
        <v>2917.0</v>
      </c>
      <c r="D4705" s="57" t="s">
        <v>371</v>
      </c>
      <c r="E4705" s="62" t="s">
        <v>372</v>
      </c>
      <c r="F4705" s="58">
        <v>0.21853737613429214</v>
      </c>
    </row>
    <row r="4706">
      <c r="A4706" s="61">
        <v>1.513120921E9</v>
      </c>
      <c r="B4706" s="61">
        <v>0.0</v>
      </c>
      <c r="C4706" s="61">
        <v>3170.0</v>
      </c>
      <c r="D4706" s="57" t="s">
        <v>374</v>
      </c>
      <c r="E4706" s="62" t="s">
        <v>372</v>
      </c>
      <c r="F4706" s="58">
        <v>0.21854143680078308</v>
      </c>
    </row>
    <row r="4707">
      <c r="A4707" s="61">
        <v>1.517752058E9</v>
      </c>
      <c r="B4707" s="61">
        <v>1.0</v>
      </c>
      <c r="C4707" s="61">
        <v>4068.0</v>
      </c>
      <c r="D4707" s="57" t="s">
        <v>371</v>
      </c>
      <c r="E4707" s="62" t="s">
        <v>372</v>
      </c>
      <c r="F4707" s="58">
        <v>0.21854823731780793</v>
      </c>
    </row>
    <row r="4708">
      <c r="A4708" s="61">
        <v>1.51327356E9</v>
      </c>
      <c r="B4708" s="61">
        <v>0.0</v>
      </c>
      <c r="C4708" s="61">
        <v>1692.0</v>
      </c>
      <c r="D4708" s="57" t="s">
        <v>373</v>
      </c>
      <c r="E4708" s="62" t="s">
        <v>372</v>
      </c>
      <c r="F4708" s="58">
        <v>0.21855175917427772</v>
      </c>
    </row>
    <row r="4709">
      <c r="A4709" s="61">
        <v>1.51687862E9</v>
      </c>
      <c r="B4709" s="61">
        <v>0.0</v>
      </c>
      <c r="C4709" s="61">
        <v>6168.0</v>
      </c>
      <c r="D4709" s="57" t="s">
        <v>375</v>
      </c>
      <c r="E4709" s="62" t="s">
        <v>372</v>
      </c>
      <c r="F4709" s="58">
        <v>0.2186061039220033</v>
      </c>
    </row>
    <row r="4710">
      <c r="A4710" s="61">
        <v>1.51574731E9</v>
      </c>
      <c r="B4710" s="61">
        <v>0.0</v>
      </c>
      <c r="C4710" s="61">
        <v>2066.0</v>
      </c>
      <c r="D4710" s="57" t="s">
        <v>371</v>
      </c>
      <c r="E4710" s="62" t="s">
        <v>372</v>
      </c>
      <c r="F4710" s="58">
        <v>0.2186387400851021</v>
      </c>
    </row>
    <row r="4711">
      <c r="A4711" s="61">
        <v>1.517733051E9</v>
      </c>
      <c r="B4711" s="61">
        <v>0.0</v>
      </c>
      <c r="C4711" s="61">
        <v>3261.0</v>
      </c>
      <c r="D4711" s="57" t="s">
        <v>371</v>
      </c>
      <c r="E4711" s="62" t="s">
        <v>372</v>
      </c>
      <c r="F4711" s="58">
        <v>0.21864238362309296</v>
      </c>
    </row>
    <row r="4712">
      <c r="A4712" s="61">
        <v>1.515695327E9</v>
      </c>
      <c r="B4712" s="61">
        <v>1.0</v>
      </c>
      <c r="C4712" s="61">
        <v>181.0</v>
      </c>
      <c r="D4712" s="57" t="s">
        <v>371</v>
      </c>
      <c r="E4712" s="62" t="s">
        <v>372</v>
      </c>
      <c r="F4712" s="58">
        <v>0.21875886900969632</v>
      </c>
    </row>
    <row r="4713">
      <c r="A4713" s="61">
        <v>1.51584936E9</v>
      </c>
      <c r="B4713" s="61">
        <v>0.0</v>
      </c>
      <c r="C4713" s="61">
        <v>935.0</v>
      </c>
      <c r="D4713" s="57" t="s">
        <v>375</v>
      </c>
      <c r="E4713" s="62" t="s">
        <v>372</v>
      </c>
      <c r="F4713" s="58">
        <v>0.21882616314814196</v>
      </c>
    </row>
    <row r="4714">
      <c r="A4714" s="61">
        <v>1.512583007E9</v>
      </c>
      <c r="B4714" s="61">
        <v>1.0</v>
      </c>
      <c r="C4714" s="61">
        <v>2446.0</v>
      </c>
      <c r="D4714" s="57" t="s">
        <v>371</v>
      </c>
      <c r="E4714" s="62" t="s">
        <v>372</v>
      </c>
      <c r="F4714" s="58">
        <v>0.21883223578696487</v>
      </c>
    </row>
    <row r="4715">
      <c r="A4715" s="61">
        <v>1.514493804E9</v>
      </c>
      <c r="B4715" s="61">
        <v>1.0</v>
      </c>
      <c r="C4715" s="61">
        <v>785.0</v>
      </c>
      <c r="D4715" s="57" t="s">
        <v>371</v>
      </c>
      <c r="E4715" s="62" t="s">
        <v>372</v>
      </c>
      <c r="F4715" s="58">
        <v>0.21889105316559643</v>
      </c>
    </row>
    <row r="4716">
      <c r="A4716" s="61">
        <v>1.518429935E9</v>
      </c>
      <c r="B4716" s="61">
        <v>1.0</v>
      </c>
      <c r="C4716" s="61">
        <v>2868.0</v>
      </c>
      <c r="D4716" s="57" t="s">
        <v>371</v>
      </c>
      <c r="E4716" s="62" t="s">
        <v>372</v>
      </c>
      <c r="F4716" s="58">
        <v>0.21897135652863187</v>
      </c>
    </row>
    <row r="4717">
      <c r="A4717" s="61">
        <v>1.513312207E9</v>
      </c>
      <c r="B4717" s="61">
        <v>1.0</v>
      </c>
      <c r="C4717" s="61">
        <v>3808.0</v>
      </c>
      <c r="D4717" s="57" t="s">
        <v>371</v>
      </c>
      <c r="E4717" s="62" t="s">
        <v>372</v>
      </c>
      <c r="F4717" s="58">
        <v>0.2190587878413276</v>
      </c>
    </row>
    <row r="4718">
      <c r="A4718" s="61">
        <v>1.515866341E9</v>
      </c>
      <c r="B4718" s="61">
        <v>0.0</v>
      </c>
      <c r="C4718" s="61">
        <v>1679.0</v>
      </c>
      <c r="D4718" s="57" t="s">
        <v>375</v>
      </c>
      <c r="E4718" s="62" t="s">
        <v>372</v>
      </c>
      <c r="F4718" s="58">
        <v>0.21912608197977312</v>
      </c>
    </row>
    <row r="4719">
      <c r="A4719" s="61">
        <v>1.519800383E9</v>
      </c>
      <c r="B4719" s="61">
        <v>1.0</v>
      </c>
      <c r="C4719" s="61">
        <v>1791.0</v>
      </c>
      <c r="D4719" s="57" t="s">
        <v>375</v>
      </c>
      <c r="E4719" s="62" t="s">
        <v>372</v>
      </c>
      <c r="F4719" s="58">
        <v>0.21912660958377173</v>
      </c>
    </row>
    <row r="4720">
      <c r="A4720" s="61">
        <v>1.511766178E9</v>
      </c>
      <c r="B4720" s="61">
        <v>1.0</v>
      </c>
      <c r="C4720" s="61">
        <v>2903.0</v>
      </c>
      <c r="D4720" s="57" t="s">
        <v>371</v>
      </c>
      <c r="E4720" s="62" t="s">
        <v>372</v>
      </c>
      <c r="F4720" s="58">
        <v>0.21926185966869838</v>
      </c>
    </row>
    <row r="4721">
      <c r="A4721" s="61">
        <v>1.517457685E9</v>
      </c>
      <c r="B4721" s="61">
        <v>1.0</v>
      </c>
      <c r="C4721" s="61">
        <v>444.0</v>
      </c>
      <c r="D4721" s="57" t="s">
        <v>371</v>
      </c>
      <c r="E4721" s="62" t="s">
        <v>372</v>
      </c>
      <c r="F4721" s="58">
        <v>0.21930741478353188</v>
      </c>
    </row>
    <row r="4722">
      <c r="A4722" s="61">
        <v>1.512402632E9</v>
      </c>
      <c r="B4722" s="61">
        <v>0.0</v>
      </c>
      <c r="C4722" s="61">
        <v>3069.0</v>
      </c>
      <c r="D4722" s="57" t="s">
        <v>375</v>
      </c>
      <c r="E4722" s="62" t="s">
        <v>372</v>
      </c>
      <c r="F4722" s="58">
        <v>0.21931992494103858</v>
      </c>
    </row>
    <row r="4723">
      <c r="A4723" s="61">
        <v>1.518918127E9</v>
      </c>
      <c r="B4723" s="61">
        <v>1.0</v>
      </c>
      <c r="C4723" s="61">
        <v>2358.0</v>
      </c>
      <c r="D4723" s="57" t="s">
        <v>374</v>
      </c>
      <c r="E4723" s="62" t="s">
        <v>372</v>
      </c>
      <c r="F4723" s="58">
        <v>0.2193267174253205</v>
      </c>
    </row>
    <row r="4724">
      <c r="A4724" s="61">
        <v>1.517694948E9</v>
      </c>
      <c r="B4724" s="61">
        <v>1.0</v>
      </c>
      <c r="C4724" s="61">
        <v>1374.0</v>
      </c>
      <c r="D4724" s="57" t="s">
        <v>374</v>
      </c>
      <c r="E4724" s="62" t="s">
        <v>372</v>
      </c>
      <c r="F4724" s="58">
        <v>0.21938327921666212</v>
      </c>
    </row>
    <row r="4725">
      <c r="A4725" s="61">
        <v>1.513343742E9</v>
      </c>
      <c r="B4725" s="61">
        <v>0.0</v>
      </c>
      <c r="C4725" s="61">
        <v>2215.0</v>
      </c>
      <c r="D4725" s="57" t="s">
        <v>371</v>
      </c>
      <c r="E4725" s="62" t="s">
        <v>372</v>
      </c>
      <c r="F4725" s="58">
        <v>0.21939025546792779</v>
      </c>
    </row>
    <row r="4726">
      <c r="A4726" s="61">
        <v>1.513444474E9</v>
      </c>
      <c r="B4726" s="61">
        <v>1.0</v>
      </c>
      <c r="C4726" s="61">
        <v>1873.0</v>
      </c>
      <c r="D4726" s="57" t="s">
        <v>374</v>
      </c>
      <c r="E4726" s="62" t="s">
        <v>372</v>
      </c>
      <c r="F4726" s="58">
        <v>0.21939397193591703</v>
      </c>
    </row>
    <row r="4727">
      <c r="A4727" s="61">
        <v>1.518938094E9</v>
      </c>
      <c r="B4727" s="61">
        <v>1.0</v>
      </c>
      <c r="C4727" s="61">
        <v>2685.0</v>
      </c>
      <c r="D4727" s="57" t="s">
        <v>374</v>
      </c>
      <c r="E4727" s="62" t="s">
        <v>372</v>
      </c>
      <c r="F4727" s="58">
        <v>0.2194042965157208</v>
      </c>
    </row>
    <row r="4728">
      <c r="A4728" s="61">
        <v>1.511600805E9</v>
      </c>
      <c r="B4728" s="61">
        <v>1.0</v>
      </c>
      <c r="C4728" s="61">
        <v>2150.0</v>
      </c>
      <c r="D4728" s="57" t="s">
        <v>371</v>
      </c>
      <c r="E4728" s="62" t="s">
        <v>372</v>
      </c>
      <c r="F4728" s="58">
        <v>0.21946942543156023</v>
      </c>
    </row>
    <row r="4729">
      <c r="A4729" s="61">
        <v>1.51202045E9</v>
      </c>
      <c r="B4729" s="61">
        <v>0.0</v>
      </c>
      <c r="C4729" s="61">
        <v>2721.0</v>
      </c>
      <c r="D4729" s="57" t="s">
        <v>374</v>
      </c>
      <c r="E4729" s="62" t="s">
        <v>372</v>
      </c>
      <c r="F4729" s="58">
        <v>0.21955788005842547</v>
      </c>
    </row>
    <row r="4730">
      <c r="A4730" s="61">
        <v>1.512481198E9</v>
      </c>
      <c r="B4730" s="61">
        <v>1.0</v>
      </c>
      <c r="C4730" s="61">
        <v>255.0</v>
      </c>
      <c r="D4730" s="57" t="s">
        <v>371</v>
      </c>
      <c r="E4730" s="62" t="s">
        <v>372</v>
      </c>
      <c r="F4730" s="58">
        <v>0.21960279938638172</v>
      </c>
    </row>
    <row r="4731">
      <c r="A4731" s="61">
        <v>1.513399883E9</v>
      </c>
      <c r="B4731" s="61">
        <v>1.0</v>
      </c>
      <c r="C4731" s="61">
        <v>171.0</v>
      </c>
      <c r="D4731" s="57" t="s">
        <v>373</v>
      </c>
      <c r="E4731" s="62" t="s">
        <v>372</v>
      </c>
      <c r="F4731" s="58">
        <v>0.21962301565286502</v>
      </c>
    </row>
    <row r="4732">
      <c r="A4732" s="61">
        <v>1.512400843E9</v>
      </c>
      <c r="B4732" s="61">
        <v>1.0</v>
      </c>
      <c r="C4732" s="61">
        <v>1476.0</v>
      </c>
      <c r="D4732" s="57" t="s">
        <v>374</v>
      </c>
      <c r="E4732" s="62" t="s">
        <v>372</v>
      </c>
      <c r="F4732" s="58">
        <v>0.219768388227348</v>
      </c>
    </row>
    <row r="4733">
      <c r="A4733" s="61">
        <v>1.514018624E9</v>
      </c>
      <c r="B4733" s="61">
        <v>1.0</v>
      </c>
      <c r="C4733" s="61">
        <v>980.0</v>
      </c>
      <c r="D4733" s="57" t="s">
        <v>375</v>
      </c>
      <c r="E4733" s="62" t="s">
        <v>372</v>
      </c>
      <c r="F4733" s="58">
        <v>0.21979720445277418</v>
      </c>
    </row>
    <row r="4734">
      <c r="A4734" s="61">
        <v>1.513314624E9</v>
      </c>
      <c r="B4734" s="61">
        <v>1.0</v>
      </c>
      <c r="C4734" s="61">
        <v>4229.0</v>
      </c>
      <c r="D4734" s="57" t="s">
        <v>371</v>
      </c>
      <c r="E4734" s="62" t="s">
        <v>372</v>
      </c>
      <c r="F4734" s="58">
        <v>0.21981372162532864</v>
      </c>
    </row>
    <row r="4735">
      <c r="A4735" s="61">
        <v>1.517778518E9</v>
      </c>
      <c r="B4735" s="61">
        <v>1.0</v>
      </c>
      <c r="C4735" s="61">
        <v>1229.0</v>
      </c>
      <c r="D4735" s="57" t="s">
        <v>371</v>
      </c>
      <c r="E4735" s="62" t="s">
        <v>372</v>
      </c>
      <c r="F4735" s="58">
        <v>0.21983702313461817</v>
      </c>
    </row>
    <row r="4736">
      <c r="A4736" s="61">
        <v>1.515815774E9</v>
      </c>
      <c r="B4736" s="61">
        <v>1.0</v>
      </c>
      <c r="C4736" s="61">
        <v>5158.0</v>
      </c>
      <c r="D4736" s="57" t="s">
        <v>375</v>
      </c>
      <c r="E4736" s="62" t="s">
        <v>372</v>
      </c>
      <c r="F4736" s="58">
        <v>0.21983783132208434</v>
      </c>
    </row>
    <row r="4737">
      <c r="A4737" s="61">
        <v>1.512610358E9</v>
      </c>
      <c r="B4737" s="61">
        <v>1.0</v>
      </c>
      <c r="C4737" s="61">
        <v>710.0</v>
      </c>
      <c r="D4737" s="57" t="s">
        <v>373</v>
      </c>
      <c r="E4737" s="62" t="s">
        <v>372</v>
      </c>
      <c r="F4737" s="58">
        <v>0.21987328793454664</v>
      </c>
    </row>
    <row r="4738">
      <c r="A4738" s="61">
        <v>1.515387484E9</v>
      </c>
      <c r="B4738" s="61">
        <v>1.0</v>
      </c>
      <c r="C4738" s="61">
        <v>4669.0</v>
      </c>
      <c r="D4738" s="57" t="s">
        <v>375</v>
      </c>
      <c r="E4738" s="62" t="s">
        <v>372</v>
      </c>
      <c r="F4738" s="58">
        <v>0.21994561438200366</v>
      </c>
    </row>
    <row r="4739">
      <c r="A4739" s="61">
        <v>1.514252078E9</v>
      </c>
      <c r="B4739" s="61">
        <v>1.0</v>
      </c>
      <c r="C4739" s="61">
        <v>4732.0</v>
      </c>
      <c r="D4739" s="57" t="s">
        <v>371</v>
      </c>
      <c r="E4739" s="62" t="s">
        <v>372</v>
      </c>
      <c r="F4739" s="58">
        <v>0.21998966784627194</v>
      </c>
    </row>
    <row r="4740">
      <c r="A4740" s="61">
        <v>1.514887931E9</v>
      </c>
      <c r="B4740" s="61">
        <v>0.0</v>
      </c>
      <c r="C4740" s="61">
        <v>798.0</v>
      </c>
      <c r="D4740" s="57" t="s">
        <v>374</v>
      </c>
      <c r="E4740" s="62" t="s">
        <v>372</v>
      </c>
      <c r="F4740" s="58">
        <v>0.2200259326462003</v>
      </c>
    </row>
    <row r="4741">
      <c r="A4741" s="61">
        <v>1.511611528E9</v>
      </c>
      <c r="B4741" s="61">
        <v>1.0</v>
      </c>
      <c r="C4741" s="61">
        <v>242.0</v>
      </c>
      <c r="D4741" s="57" t="s">
        <v>374</v>
      </c>
      <c r="E4741" s="62" t="s">
        <v>372</v>
      </c>
      <c r="F4741" s="58">
        <v>0.22014954213244675</v>
      </c>
    </row>
    <row r="4742">
      <c r="A4742" s="61">
        <v>1.512137944E9</v>
      </c>
      <c r="B4742" s="61">
        <v>1.0</v>
      </c>
      <c r="C4742" s="61">
        <v>342.0</v>
      </c>
      <c r="D4742" s="57" t="s">
        <v>375</v>
      </c>
      <c r="E4742" s="62" t="s">
        <v>372</v>
      </c>
      <c r="F4742" s="58">
        <v>0.22017891505251685</v>
      </c>
    </row>
    <row r="4743">
      <c r="A4743" s="61">
        <v>1.519369173E9</v>
      </c>
      <c r="B4743" s="61">
        <v>1.0</v>
      </c>
      <c r="C4743" s="61">
        <v>20.0</v>
      </c>
      <c r="D4743" s="57" t="s">
        <v>371</v>
      </c>
      <c r="E4743" s="62" t="s">
        <v>372</v>
      </c>
      <c r="F4743" s="58">
        <v>0.22018063226871165</v>
      </c>
    </row>
    <row r="4744">
      <c r="A4744" s="61">
        <v>1.516161088E9</v>
      </c>
      <c r="B4744" s="61">
        <v>1.0</v>
      </c>
      <c r="C4744" s="61">
        <v>1360.0</v>
      </c>
      <c r="D4744" s="57" t="s">
        <v>375</v>
      </c>
      <c r="E4744" s="62" t="s">
        <v>372</v>
      </c>
      <c r="F4744" s="58">
        <v>0.22027460218870387</v>
      </c>
    </row>
    <row r="4745">
      <c r="A4745" s="61">
        <v>1.514129082E9</v>
      </c>
      <c r="B4745" s="61">
        <v>0.0</v>
      </c>
      <c r="C4745" s="61">
        <v>1350.0</v>
      </c>
      <c r="D4745" s="57" t="s">
        <v>371</v>
      </c>
      <c r="E4745" s="62" t="s">
        <v>372</v>
      </c>
      <c r="F4745" s="58">
        <v>0.22027551192910944</v>
      </c>
    </row>
    <row r="4746">
      <c r="A4746" s="61">
        <v>1.519540243E9</v>
      </c>
      <c r="B4746" s="61">
        <v>1.0</v>
      </c>
      <c r="C4746" s="61">
        <v>1807.0</v>
      </c>
      <c r="D4746" s="57" t="s">
        <v>374</v>
      </c>
      <c r="E4746" s="62" t="s">
        <v>372</v>
      </c>
      <c r="F4746" s="58">
        <v>0.22028651332982108</v>
      </c>
    </row>
    <row r="4747">
      <c r="A4747" s="61">
        <v>1.514581209E9</v>
      </c>
      <c r="B4747" s="61">
        <v>1.0</v>
      </c>
      <c r="C4747" s="61">
        <v>574.0</v>
      </c>
      <c r="D4747" s="57" t="s">
        <v>374</v>
      </c>
      <c r="E4747" s="62" t="s">
        <v>372</v>
      </c>
      <c r="F4747" s="58">
        <v>0.22034067661419432</v>
      </c>
    </row>
    <row r="4748">
      <c r="A4748" s="61">
        <v>1.519138367E9</v>
      </c>
      <c r="B4748" s="61">
        <v>1.0</v>
      </c>
      <c r="C4748" s="61">
        <v>2757.0</v>
      </c>
      <c r="D4748" s="57" t="s">
        <v>371</v>
      </c>
      <c r="E4748" s="62" t="s">
        <v>372</v>
      </c>
      <c r="F4748" s="58">
        <v>0.22034332997641504</v>
      </c>
    </row>
    <row r="4749">
      <c r="A4749" s="61">
        <v>1.513863473E9</v>
      </c>
      <c r="B4749" s="61">
        <v>1.0</v>
      </c>
      <c r="C4749" s="61">
        <v>1237.0</v>
      </c>
      <c r="D4749" s="57" t="s">
        <v>371</v>
      </c>
      <c r="E4749" s="62" t="s">
        <v>372</v>
      </c>
      <c r="F4749" s="58">
        <v>0.22036024785627562</v>
      </c>
    </row>
    <row r="4750">
      <c r="A4750" s="61">
        <v>1.515854979E9</v>
      </c>
      <c r="B4750" s="61">
        <v>1.0</v>
      </c>
      <c r="C4750" s="61">
        <v>557.0</v>
      </c>
      <c r="D4750" s="57" t="s">
        <v>374</v>
      </c>
      <c r="E4750" s="62" t="s">
        <v>372</v>
      </c>
      <c r="F4750" s="58">
        <v>0.2203877402966724</v>
      </c>
    </row>
    <row r="4751">
      <c r="A4751" s="61">
        <v>1.517253342E9</v>
      </c>
      <c r="B4751" s="61">
        <v>0.0</v>
      </c>
      <c r="C4751" s="61">
        <v>434.0</v>
      </c>
      <c r="D4751" s="57" t="s">
        <v>371</v>
      </c>
      <c r="E4751" s="62" t="s">
        <v>372</v>
      </c>
      <c r="F4751" s="58">
        <v>0.22047205423520755</v>
      </c>
    </row>
    <row r="4752">
      <c r="A4752" s="61">
        <v>1.514064192E9</v>
      </c>
      <c r="B4752" s="61">
        <v>0.0</v>
      </c>
      <c r="C4752" s="61">
        <v>2700.0</v>
      </c>
      <c r="D4752" s="57" t="s">
        <v>371</v>
      </c>
      <c r="E4752" s="62" t="s">
        <v>372</v>
      </c>
      <c r="F4752" s="58">
        <v>0.2206030445067826</v>
      </c>
    </row>
    <row r="4753">
      <c r="A4753" s="61">
        <v>1.518994432E9</v>
      </c>
      <c r="B4753" s="61">
        <v>0.0</v>
      </c>
      <c r="C4753" s="61">
        <v>4159.0</v>
      </c>
      <c r="D4753" s="57" t="s">
        <v>374</v>
      </c>
      <c r="E4753" s="62" t="s">
        <v>372</v>
      </c>
      <c r="F4753" s="58">
        <v>0.2206350325263785</v>
      </c>
    </row>
    <row r="4754">
      <c r="A4754" s="61">
        <v>1.513800741E9</v>
      </c>
      <c r="B4754" s="61">
        <v>0.0</v>
      </c>
      <c r="C4754" s="61">
        <v>1788.0</v>
      </c>
      <c r="D4754" s="57" t="s">
        <v>374</v>
      </c>
      <c r="E4754" s="62" t="s">
        <v>372</v>
      </c>
      <c r="F4754" s="58">
        <v>0.2207139099864187</v>
      </c>
    </row>
    <row r="4755">
      <c r="A4755" s="61">
        <v>1.516100076E9</v>
      </c>
      <c r="B4755" s="61">
        <v>1.0</v>
      </c>
      <c r="C4755" s="61">
        <v>1460.0</v>
      </c>
      <c r="D4755" s="57" t="s">
        <v>371</v>
      </c>
      <c r="E4755" s="62" t="s">
        <v>372</v>
      </c>
      <c r="F4755" s="58">
        <v>0.22081545928487023</v>
      </c>
    </row>
    <row r="4756">
      <c r="A4756" s="61">
        <v>1.513634886E9</v>
      </c>
      <c r="B4756" s="61">
        <v>1.0</v>
      </c>
      <c r="C4756" s="61">
        <v>301.0</v>
      </c>
      <c r="D4756" s="57" t="s">
        <v>371</v>
      </c>
      <c r="E4756" s="62" t="s">
        <v>372</v>
      </c>
      <c r="F4756" s="58">
        <v>0.22083344652456272</v>
      </c>
    </row>
    <row r="4757">
      <c r="A4757" s="61">
        <v>1.512914603E9</v>
      </c>
      <c r="B4757" s="61">
        <v>1.0</v>
      </c>
      <c r="C4757" s="61">
        <v>552.0</v>
      </c>
      <c r="D4757" s="57" t="s">
        <v>371</v>
      </c>
      <c r="E4757" s="62" t="s">
        <v>372</v>
      </c>
      <c r="F4757" s="58">
        <v>0.2209377848781009</v>
      </c>
    </row>
    <row r="4758">
      <c r="A4758" s="61">
        <v>1.51896131E9</v>
      </c>
      <c r="B4758" s="61">
        <v>0.0</v>
      </c>
      <c r="C4758" s="61">
        <v>199.0</v>
      </c>
      <c r="D4758" s="57" t="s">
        <v>373</v>
      </c>
      <c r="E4758" s="62" t="s">
        <v>372</v>
      </c>
      <c r="F4758" s="58">
        <v>0.22104218384023644</v>
      </c>
    </row>
    <row r="4759">
      <c r="A4759" s="61">
        <v>1.517617651E9</v>
      </c>
      <c r="B4759" s="61">
        <v>0.0</v>
      </c>
      <c r="C4759" s="61">
        <v>1646.0</v>
      </c>
      <c r="D4759" s="57" t="s">
        <v>374</v>
      </c>
      <c r="E4759" s="62" t="s">
        <v>372</v>
      </c>
      <c r="F4759" s="58">
        <v>0.2210609618470989</v>
      </c>
    </row>
    <row r="4760">
      <c r="A4760" s="61">
        <v>1.514636189E9</v>
      </c>
      <c r="B4760" s="61">
        <v>1.0</v>
      </c>
      <c r="C4760" s="61">
        <v>665.0</v>
      </c>
      <c r="D4760" s="57" t="s">
        <v>374</v>
      </c>
      <c r="E4760" s="62" t="s">
        <v>372</v>
      </c>
      <c r="F4760" s="58">
        <v>0.22112782032136957</v>
      </c>
    </row>
    <row r="4761">
      <c r="A4761" s="61">
        <v>1.516438128E9</v>
      </c>
      <c r="B4761" s="61">
        <v>1.0</v>
      </c>
      <c r="C4761" s="61">
        <v>2047.0</v>
      </c>
      <c r="D4761" s="57" t="s">
        <v>374</v>
      </c>
      <c r="E4761" s="62" t="s">
        <v>372</v>
      </c>
      <c r="F4761" s="58">
        <v>0.22115827513265862</v>
      </c>
    </row>
    <row r="4762">
      <c r="A4762" s="61">
        <v>1.514895904E9</v>
      </c>
      <c r="B4762" s="61">
        <v>1.0</v>
      </c>
      <c r="C4762" s="61">
        <v>1847.0</v>
      </c>
      <c r="D4762" s="57" t="s">
        <v>373</v>
      </c>
      <c r="E4762" s="62" t="s">
        <v>372</v>
      </c>
      <c r="F4762" s="58">
        <v>0.22116788381743546</v>
      </c>
    </row>
    <row r="4763">
      <c r="A4763" s="61">
        <v>1.512243538E9</v>
      </c>
      <c r="B4763" s="61">
        <v>1.0</v>
      </c>
      <c r="C4763" s="61">
        <v>2112.0</v>
      </c>
      <c r="D4763" s="57" t="s">
        <v>374</v>
      </c>
      <c r="E4763" s="62" t="s">
        <v>372</v>
      </c>
      <c r="F4763" s="58">
        <v>0.2212036847544998</v>
      </c>
    </row>
    <row r="4764">
      <c r="A4764" s="61">
        <v>1.517709881E9</v>
      </c>
      <c r="B4764" s="61">
        <v>0.0</v>
      </c>
      <c r="C4764" s="61">
        <v>4733.0</v>
      </c>
      <c r="D4764" s="57" t="s">
        <v>374</v>
      </c>
      <c r="E4764" s="62" t="s">
        <v>372</v>
      </c>
      <c r="F4764" s="58">
        <v>0.22124229465085765</v>
      </c>
    </row>
    <row r="4765">
      <c r="A4765" s="61">
        <v>1.516490782E9</v>
      </c>
      <c r="B4765" s="61">
        <v>0.0</v>
      </c>
      <c r="C4765" s="61">
        <v>2925.0</v>
      </c>
      <c r="D4765" s="57" t="s">
        <v>373</v>
      </c>
      <c r="E4765" s="62" t="s">
        <v>372</v>
      </c>
      <c r="F4765" s="58">
        <v>0.2212691107842868</v>
      </c>
    </row>
    <row r="4766">
      <c r="A4766" s="61">
        <v>1.517579863E9</v>
      </c>
      <c r="B4766" s="61">
        <v>1.0</v>
      </c>
      <c r="C4766" s="61">
        <v>442.0</v>
      </c>
      <c r="D4766" s="57" t="s">
        <v>374</v>
      </c>
      <c r="E4766" s="62" t="s">
        <v>372</v>
      </c>
      <c r="F4766" s="58">
        <v>0.22135725339604329</v>
      </c>
    </row>
    <row r="4767">
      <c r="A4767" s="61">
        <v>1.518360355E9</v>
      </c>
      <c r="B4767" s="61">
        <v>1.0</v>
      </c>
      <c r="C4767" s="61">
        <v>3545.0</v>
      </c>
      <c r="D4767" s="57" t="s">
        <v>371</v>
      </c>
      <c r="E4767" s="62" t="s">
        <v>372</v>
      </c>
      <c r="F4767" s="58">
        <v>0.22138500265709737</v>
      </c>
    </row>
    <row r="4768">
      <c r="A4768" s="61">
        <v>1.517727149E9</v>
      </c>
      <c r="B4768" s="61">
        <v>1.0</v>
      </c>
      <c r="C4768" s="61">
        <v>9.0</v>
      </c>
      <c r="D4768" s="57" t="s">
        <v>371</v>
      </c>
      <c r="E4768" s="62" t="s">
        <v>372</v>
      </c>
      <c r="F4768" s="58">
        <v>0.22139146620552552</v>
      </c>
    </row>
    <row r="4769">
      <c r="A4769" s="61">
        <v>1.51748227E9</v>
      </c>
      <c r="B4769" s="61">
        <v>0.0</v>
      </c>
      <c r="C4769" s="61">
        <v>354.0</v>
      </c>
      <c r="D4769" s="57" t="s">
        <v>374</v>
      </c>
      <c r="E4769" s="62" t="s">
        <v>372</v>
      </c>
      <c r="F4769" s="58">
        <v>0.22160707123911105</v>
      </c>
    </row>
    <row r="4770">
      <c r="A4770" s="61">
        <v>1.512121765E9</v>
      </c>
      <c r="B4770" s="61">
        <v>1.0</v>
      </c>
      <c r="C4770" s="61">
        <v>3149.0</v>
      </c>
      <c r="D4770" s="57" t="s">
        <v>371</v>
      </c>
      <c r="E4770" s="62" t="s">
        <v>372</v>
      </c>
      <c r="F4770" s="58">
        <v>0.22183904205968208</v>
      </c>
    </row>
    <row r="4771">
      <c r="A4771" s="61">
        <v>1.513244579E9</v>
      </c>
      <c r="B4771" s="61">
        <v>1.0</v>
      </c>
      <c r="C4771" s="61">
        <v>850.0</v>
      </c>
      <c r="D4771" s="57" t="s">
        <v>371</v>
      </c>
      <c r="E4771" s="62" t="s">
        <v>372</v>
      </c>
      <c r="F4771" s="58">
        <v>0.2218759070033426</v>
      </c>
    </row>
    <row r="4772">
      <c r="A4772" s="61">
        <v>1.512411009E9</v>
      </c>
      <c r="B4772" s="61">
        <v>1.0</v>
      </c>
      <c r="C4772" s="61">
        <v>1166.0</v>
      </c>
      <c r="D4772" s="57" t="s">
        <v>373</v>
      </c>
      <c r="E4772" s="62" t="s">
        <v>372</v>
      </c>
      <c r="F4772" s="58">
        <v>0.22190160730916575</v>
      </c>
    </row>
    <row r="4773">
      <c r="A4773" s="61">
        <v>1.518268789E9</v>
      </c>
      <c r="B4773" s="61">
        <v>1.0</v>
      </c>
      <c r="C4773" s="61">
        <v>3553.0</v>
      </c>
      <c r="D4773" s="57" t="s">
        <v>375</v>
      </c>
      <c r="E4773" s="62" t="s">
        <v>372</v>
      </c>
      <c r="F4773" s="58">
        <v>0.22191434914711639</v>
      </c>
    </row>
    <row r="4774">
      <c r="A4774" s="61">
        <v>1.511615974E9</v>
      </c>
      <c r="B4774" s="61">
        <v>1.0</v>
      </c>
      <c r="C4774" s="61">
        <v>2468.0</v>
      </c>
      <c r="D4774" s="57" t="s">
        <v>374</v>
      </c>
      <c r="E4774" s="62" t="s">
        <v>372</v>
      </c>
      <c r="F4774" s="58">
        <v>0.22193509017462631</v>
      </c>
    </row>
    <row r="4775">
      <c r="A4775" s="61">
        <v>1.516920503E9</v>
      </c>
      <c r="B4775" s="61">
        <v>1.0</v>
      </c>
      <c r="C4775" s="61">
        <v>1232.0</v>
      </c>
      <c r="D4775" s="57" t="s">
        <v>371</v>
      </c>
      <c r="E4775" s="62" t="s">
        <v>372</v>
      </c>
      <c r="F4775" s="58">
        <v>0.22193752655644972</v>
      </c>
    </row>
    <row r="4776">
      <c r="A4776" s="61">
        <v>1.518583001E9</v>
      </c>
      <c r="B4776" s="61">
        <v>0.0</v>
      </c>
      <c r="C4776" s="61">
        <v>3086.0</v>
      </c>
      <c r="D4776" s="57" t="s">
        <v>371</v>
      </c>
      <c r="E4776" s="62" t="s">
        <v>372</v>
      </c>
      <c r="F4776" s="58">
        <v>0.2219932225991923</v>
      </c>
    </row>
    <row r="4777">
      <c r="A4777" s="61">
        <v>1.513080606E9</v>
      </c>
      <c r="B4777" s="61">
        <v>1.0</v>
      </c>
      <c r="C4777" s="61">
        <v>1212.0</v>
      </c>
      <c r="D4777" s="57" t="s">
        <v>371</v>
      </c>
      <c r="E4777" s="62" t="s">
        <v>372</v>
      </c>
      <c r="F4777" s="58">
        <v>0.2222015261407969</v>
      </c>
    </row>
    <row r="4778">
      <c r="A4778" s="61">
        <v>1.511889339E9</v>
      </c>
      <c r="B4778" s="61">
        <v>1.0</v>
      </c>
      <c r="C4778" s="61">
        <v>2271.0</v>
      </c>
      <c r="D4778" s="57" t="s">
        <v>375</v>
      </c>
      <c r="E4778" s="62" t="s">
        <v>372</v>
      </c>
      <c r="F4778" s="58">
        <v>0.22221733331977234</v>
      </c>
    </row>
    <row r="4779">
      <c r="A4779" s="61">
        <v>1.516578211E9</v>
      </c>
      <c r="B4779" s="61">
        <v>0.0</v>
      </c>
      <c r="C4779" s="61">
        <v>3480.0</v>
      </c>
      <c r="D4779" s="57" t="s">
        <v>371</v>
      </c>
      <c r="E4779" s="62" t="s">
        <v>372</v>
      </c>
      <c r="F4779" s="58">
        <v>0.2222803424042381</v>
      </c>
    </row>
    <row r="4780">
      <c r="A4780" s="61">
        <v>1.514651707E9</v>
      </c>
      <c r="B4780" s="61">
        <v>1.0</v>
      </c>
      <c r="C4780" s="61">
        <v>1170.0</v>
      </c>
      <c r="D4780" s="57" t="s">
        <v>374</v>
      </c>
      <c r="E4780" s="62" t="s">
        <v>372</v>
      </c>
      <c r="F4780" s="58">
        <v>0.22234025566003301</v>
      </c>
    </row>
    <row r="4781">
      <c r="A4781" s="61">
        <v>1.518098398E9</v>
      </c>
      <c r="B4781" s="61">
        <v>1.0</v>
      </c>
      <c r="C4781" s="61">
        <v>2812.0</v>
      </c>
      <c r="D4781" s="57" t="s">
        <v>374</v>
      </c>
      <c r="E4781" s="62" t="s">
        <v>372</v>
      </c>
      <c r="F4781" s="58">
        <v>0.22236566448919193</v>
      </c>
    </row>
    <row r="4782">
      <c r="A4782" s="61">
        <v>1.514905247E9</v>
      </c>
      <c r="B4782" s="61">
        <v>1.0</v>
      </c>
      <c r="C4782" s="61">
        <v>855.0</v>
      </c>
      <c r="D4782" s="57" t="s">
        <v>371</v>
      </c>
      <c r="E4782" s="62" t="s">
        <v>372</v>
      </c>
      <c r="F4782" s="58">
        <v>0.22239498972231686</v>
      </c>
    </row>
    <row r="4783">
      <c r="A4783" s="61">
        <v>1.513437584E9</v>
      </c>
      <c r="B4783" s="61">
        <v>1.0</v>
      </c>
      <c r="C4783" s="61">
        <v>1336.0</v>
      </c>
      <c r="D4783" s="57" t="s">
        <v>371</v>
      </c>
      <c r="E4783" s="62" t="s">
        <v>372</v>
      </c>
      <c r="F4783" s="58">
        <v>0.22255855694018578</v>
      </c>
    </row>
    <row r="4784">
      <c r="A4784" s="61">
        <v>1.517841045E9</v>
      </c>
      <c r="B4784" s="61">
        <v>1.0</v>
      </c>
      <c r="C4784" s="61">
        <v>1271.0</v>
      </c>
      <c r="D4784" s="57" t="s">
        <v>371</v>
      </c>
      <c r="E4784" s="62" t="s">
        <v>372</v>
      </c>
      <c r="F4784" s="58">
        <v>0.22265299757949641</v>
      </c>
    </row>
    <row r="4785">
      <c r="A4785" s="61">
        <v>1.518985386E9</v>
      </c>
      <c r="B4785" s="61">
        <v>1.0</v>
      </c>
      <c r="C4785" s="61">
        <v>1473.0</v>
      </c>
      <c r="D4785" s="57" t="s">
        <v>373</v>
      </c>
      <c r="E4785" s="62" t="s">
        <v>372</v>
      </c>
      <c r="F4785" s="58">
        <v>0.22270989908508476</v>
      </c>
    </row>
    <row r="4786">
      <c r="A4786" s="61">
        <v>1.51700273E9</v>
      </c>
      <c r="B4786" s="61">
        <v>0.0</v>
      </c>
      <c r="C4786" s="61">
        <v>2488.0</v>
      </c>
      <c r="D4786" s="57" t="s">
        <v>373</v>
      </c>
      <c r="E4786" s="62" t="s">
        <v>372</v>
      </c>
      <c r="F4786" s="58">
        <v>0.22272397752901707</v>
      </c>
    </row>
    <row r="4787">
      <c r="A4787" s="61">
        <v>1.511375091E9</v>
      </c>
      <c r="B4787" s="61">
        <v>0.0</v>
      </c>
      <c r="C4787" s="61">
        <v>2505.0</v>
      </c>
      <c r="D4787" s="57" t="s">
        <v>374</v>
      </c>
      <c r="E4787" s="62" t="s">
        <v>372</v>
      </c>
      <c r="F4787" s="58">
        <v>0.22285250161644632</v>
      </c>
    </row>
    <row r="4788">
      <c r="A4788" s="61">
        <v>1.515585436E9</v>
      </c>
      <c r="B4788" s="61">
        <v>1.0</v>
      </c>
      <c r="C4788" s="61">
        <v>636.0</v>
      </c>
      <c r="D4788" s="57" t="s">
        <v>374</v>
      </c>
      <c r="E4788" s="62" t="s">
        <v>372</v>
      </c>
      <c r="F4788" s="58">
        <v>0.22286442680655827</v>
      </c>
    </row>
    <row r="4789">
      <c r="A4789" s="61">
        <v>1.517577787E9</v>
      </c>
      <c r="B4789" s="61">
        <v>1.0</v>
      </c>
      <c r="C4789" s="61">
        <v>3782.0</v>
      </c>
      <c r="D4789" s="57" t="s">
        <v>374</v>
      </c>
      <c r="E4789" s="62" t="s">
        <v>372</v>
      </c>
      <c r="F4789" s="58">
        <v>0.222917307787445</v>
      </c>
    </row>
    <row r="4790">
      <c r="A4790" s="61">
        <v>1.518565196E9</v>
      </c>
      <c r="B4790" s="61">
        <v>1.0</v>
      </c>
      <c r="C4790" s="61">
        <v>3190.0</v>
      </c>
      <c r="D4790" s="57" t="s">
        <v>374</v>
      </c>
      <c r="E4790" s="62" t="s">
        <v>372</v>
      </c>
      <c r="F4790" s="58">
        <v>0.2229281540697997</v>
      </c>
    </row>
    <row r="4791">
      <c r="A4791" s="61">
        <v>1.512901064E9</v>
      </c>
      <c r="B4791" s="61">
        <v>1.0</v>
      </c>
      <c r="C4791" s="61">
        <v>1863.0</v>
      </c>
      <c r="D4791" s="57" t="s">
        <v>371</v>
      </c>
      <c r="E4791" s="62" t="s">
        <v>372</v>
      </c>
      <c r="F4791" s="58">
        <v>0.22294364744059747</v>
      </c>
    </row>
    <row r="4792">
      <c r="A4792" s="61">
        <v>1.513404039E9</v>
      </c>
      <c r="B4792" s="61">
        <v>1.0</v>
      </c>
      <c r="C4792" s="61">
        <v>1063.0</v>
      </c>
      <c r="D4792" s="57" t="s">
        <v>374</v>
      </c>
      <c r="E4792" s="62" t="s">
        <v>372</v>
      </c>
      <c r="F4792" s="58">
        <v>0.22298076987035642</v>
      </c>
    </row>
    <row r="4793">
      <c r="A4793" s="61">
        <v>1.518702025E9</v>
      </c>
      <c r="B4793" s="61">
        <v>1.0</v>
      </c>
      <c r="C4793" s="61">
        <v>462.0</v>
      </c>
      <c r="D4793" s="57" t="s">
        <v>375</v>
      </c>
      <c r="E4793" s="62" t="s">
        <v>372</v>
      </c>
      <c r="F4793" s="58">
        <v>0.22298760851201183</v>
      </c>
    </row>
    <row r="4794">
      <c r="A4794" s="61">
        <v>1.517164662E9</v>
      </c>
      <c r="B4794" s="61">
        <v>0.0</v>
      </c>
      <c r="C4794" s="61">
        <v>3246.0</v>
      </c>
      <c r="D4794" s="57" t="s">
        <v>371</v>
      </c>
      <c r="E4794" s="62" t="s">
        <v>372</v>
      </c>
      <c r="F4794" s="58">
        <v>0.2230025749044624</v>
      </c>
    </row>
    <row r="4795">
      <c r="A4795" s="61">
        <v>1.517982665E9</v>
      </c>
      <c r="B4795" s="61">
        <v>1.0</v>
      </c>
      <c r="C4795" s="61">
        <v>735.0</v>
      </c>
      <c r="D4795" s="57" t="s">
        <v>375</v>
      </c>
      <c r="E4795" s="62" t="s">
        <v>372</v>
      </c>
      <c r="F4795" s="58">
        <v>0.22302927820700813</v>
      </c>
    </row>
    <row r="4796">
      <c r="A4796" s="61">
        <v>1.519154241E9</v>
      </c>
      <c r="B4796" s="61">
        <v>0.0</v>
      </c>
      <c r="C4796" s="61">
        <v>3929.0</v>
      </c>
      <c r="D4796" s="57" t="s">
        <v>373</v>
      </c>
      <c r="E4796" s="62" t="s">
        <v>372</v>
      </c>
      <c r="F4796" s="58">
        <v>0.22331421254943995</v>
      </c>
    </row>
    <row r="4797">
      <c r="A4797" s="61">
        <v>1.518122248E9</v>
      </c>
      <c r="B4797" s="61">
        <v>1.0</v>
      </c>
      <c r="C4797" s="61">
        <v>513.0</v>
      </c>
      <c r="D4797" s="57" t="s">
        <v>371</v>
      </c>
      <c r="E4797" s="62" t="s">
        <v>372</v>
      </c>
      <c r="F4797" s="58">
        <v>0.22340865318875058</v>
      </c>
    </row>
    <row r="4798">
      <c r="A4798" s="61">
        <v>1.515744386E9</v>
      </c>
      <c r="B4798" s="61">
        <v>1.0</v>
      </c>
      <c r="C4798" s="61">
        <v>4099.0</v>
      </c>
      <c r="D4798" s="57" t="s">
        <v>371</v>
      </c>
      <c r="E4798" s="62" t="s">
        <v>372</v>
      </c>
      <c r="F4798" s="58">
        <v>0.22352693527162182</v>
      </c>
    </row>
    <row r="4799">
      <c r="A4799" s="61">
        <v>1.511391214E9</v>
      </c>
      <c r="B4799" s="61">
        <v>1.0</v>
      </c>
      <c r="C4799" s="61">
        <v>982.0</v>
      </c>
      <c r="D4799" s="57" t="s">
        <v>371</v>
      </c>
      <c r="E4799" s="62" t="s">
        <v>372</v>
      </c>
      <c r="F4799" s="58">
        <v>0.22358646379443559</v>
      </c>
    </row>
    <row r="4800">
      <c r="A4800" s="61">
        <v>1.511291246E9</v>
      </c>
      <c r="B4800" s="61">
        <v>1.0</v>
      </c>
      <c r="C4800" s="61">
        <v>1689.0</v>
      </c>
      <c r="D4800" s="57" t="s">
        <v>375</v>
      </c>
      <c r="E4800" s="62" t="s">
        <v>372</v>
      </c>
      <c r="F4800" s="58">
        <v>0.22362590893493184</v>
      </c>
    </row>
    <row r="4801">
      <c r="A4801" s="61">
        <v>1.51153158E9</v>
      </c>
      <c r="B4801" s="61">
        <v>0.0</v>
      </c>
      <c r="C4801" s="61">
        <v>513.0</v>
      </c>
      <c r="D4801" s="57" t="s">
        <v>374</v>
      </c>
      <c r="E4801" s="62" t="s">
        <v>372</v>
      </c>
      <c r="F4801" s="58">
        <v>0.22369655151700452</v>
      </c>
    </row>
    <row r="4802">
      <c r="A4802" s="61">
        <v>1.51150493E9</v>
      </c>
      <c r="B4802" s="61">
        <v>0.0</v>
      </c>
      <c r="C4802" s="61">
        <v>1821.0</v>
      </c>
      <c r="D4802" s="57" t="s">
        <v>374</v>
      </c>
      <c r="E4802" s="62" t="s">
        <v>372</v>
      </c>
      <c r="F4802" s="58">
        <v>0.2237183565511105</v>
      </c>
    </row>
    <row r="4803">
      <c r="A4803" s="61">
        <v>1.514622795E9</v>
      </c>
      <c r="B4803" s="61">
        <v>1.0</v>
      </c>
      <c r="C4803" s="61">
        <v>5112.0</v>
      </c>
      <c r="D4803" s="57" t="s">
        <v>375</v>
      </c>
      <c r="E4803" s="62" t="s">
        <v>372</v>
      </c>
      <c r="F4803" s="58">
        <v>0.22371957626406558</v>
      </c>
    </row>
    <row r="4804">
      <c r="A4804" s="61">
        <v>1.516914563E9</v>
      </c>
      <c r="B4804" s="61">
        <v>1.0</v>
      </c>
      <c r="C4804" s="61">
        <v>2297.0</v>
      </c>
      <c r="D4804" s="57" t="s">
        <v>375</v>
      </c>
      <c r="E4804" s="62" t="s">
        <v>372</v>
      </c>
      <c r="F4804" s="58">
        <v>0.22372449182912602</v>
      </c>
    </row>
    <row r="4805">
      <c r="A4805" s="61">
        <v>1.51236868E9</v>
      </c>
      <c r="B4805" s="61">
        <v>0.0</v>
      </c>
      <c r="C4805" s="61">
        <v>1647.0</v>
      </c>
      <c r="D4805" s="57" t="s">
        <v>374</v>
      </c>
      <c r="E4805" s="62" t="s">
        <v>372</v>
      </c>
      <c r="F4805" s="58">
        <v>0.22375818701258987</v>
      </c>
    </row>
    <row r="4806">
      <c r="A4806" s="61">
        <v>1.518340696E9</v>
      </c>
      <c r="B4806" s="61">
        <v>1.0</v>
      </c>
      <c r="C4806" s="61">
        <v>2450.0</v>
      </c>
      <c r="D4806" s="57" t="s">
        <v>374</v>
      </c>
      <c r="E4806" s="62" t="s">
        <v>372</v>
      </c>
      <c r="F4806" s="58">
        <v>0.22378402035193978</v>
      </c>
    </row>
    <row r="4807">
      <c r="A4807" s="61">
        <v>1.519259994E9</v>
      </c>
      <c r="B4807" s="61">
        <v>1.0</v>
      </c>
      <c r="C4807" s="61">
        <v>2516.0</v>
      </c>
      <c r="D4807" s="57" t="s">
        <v>375</v>
      </c>
      <c r="E4807" s="62" t="s">
        <v>372</v>
      </c>
      <c r="F4807" s="58">
        <v>0.22378535222146578</v>
      </c>
    </row>
    <row r="4808">
      <c r="A4808" s="61">
        <v>1.516344373E9</v>
      </c>
      <c r="B4808" s="61">
        <v>1.0</v>
      </c>
      <c r="C4808" s="61">
        <v>1359.0</v>
      </c>
      <c r="D4808" s="57" t="s">
        <v>371</v>
      </c>
      <c r="E4808" s="62" t="s">
        <v>372</v>
      </c>
      <c r="F4808" s="58">
        <v>0.22381863813441105</v>
      </c>
    </row>
    <row r="4809">
      <c r="A4809" s="61">
        <v>1.516121423E9</v>
      </c>
      <c r="B4809" s="61">
        <v>1.0</v>
      </c>
      <c r="C4809" s="61">
        <v>646.0</v>
      </c>
      <c r="D4809" s="57" t="s">
        <v>374</v>
      </c>
      <c r="E4809" s="62" t="s">
        <v>372</v>
      </c>
      <c r="F4809" s="58">
        <v>0.22390090906782423</v>
      </c>
    </row>
    <row r="4810">
      <c r="A4810" s="61">
        <v>1.511285676E9</v>
      </c>
      <c r="B4810" s="61">
        <v>1.0</v>
      </c>
      <c r="C4810" s="61">
        <v>1897.0</v>
      </c>
      <c r="D4810" s="57" t="s">
        <v>371</v>
      </c>
      <c r="E4810" s="62" t="s">
        <v>372</v>
      </c>
      <c r="F4810" s="58">
        <v>0.22391432527059796</v>
      </c>
    </row>
    <row r="4811">
      <c r="A4811" s="61">
        <v>1.517924415E9</v>
      </c>
      <c r="B4811" s="61">
        <v>1.0</v>
      </c>
      <c r="C4811" s="61">
        <v>2761.0</v>
      </c>
      <c r="D4811" s="57" t="s">
        <v>371</v>
      </c>
      <c r="E4811" s="62" t="s">
        <v>372</v>
      </c>
      <c r="F4811" s="58">
        <v>0.22393873729404745</v>
      </c>
    </row>
    <row r="4812">
      <c r="A4812" s="61">
        <v>1.514023212E9</v>
      </c>
      <c r="B4812" s="61">
        <v>0.0</v>
      </c>
      <c r="C4812" s="61">
        <v>1531.0</v>
      </c>
      <c r="D4812" s="57" t="s">
        <v>371</v>
      </c>
      <c r="E4812" s="62" t="s">
        <v>372</v>
      </c>
      <c r="F4812" s="58">
        <v>0.2239500685314405</v>
      </c>
    </row>
    <row r="4813">
      <c r="A4813" s="61">
        <v>1.519570979E9</v>
      </c>
      <c r="B4813" s="61">
        <v>1.0</v>
      </c>
      <c r="C4813" s="61">
        <v>3906.0</v>
      </c>
      <c r="D4813" s="57" t="s">
        <v>374</v>
      </c>
      <c r="E4813" s="62" t="s">
        <v>372</v>
      </c>
      <c r="F4813" s="58">
        <v>0.22399713150224143</v>
      </c>
    </row>
    <row r="4814">
      <c r="A4814" s="61">
        <v>1.512728198E9</v>
      </c>
      <c r="B4814" s="61">
        <v>1.0</v>
      </c>
      <c r="C4814" s="61">
        <v>2166.0</v>
      </c>
      <c r="D4814" s="57" t="s">
        <v>374</v>
      </c>
      <c r="E4814" s="62" t="s">
        <v>372</v>
      </c>
      <c r="F4814" s="58">
        <v>0.2239996253855252</v>
      </c>
    </row>
    <row r="4815">
      <c r="A4815" s="61">
        <v>1.516096176E9</v>
      </c>
      <c r="B4815" s="61">
        <v>1.0</v>
      </c>
      <c r="C4815" s="61">
        <v>2419.0</v>
      </c>
      <c r="D4815" s="57" t="s">
        <v>375</v>
      </c>
      <c r="E4815" s="62" t="s">
        <v>372</v>
      </c>
      <c r="F4815" s="58">
        <v>0.2240934630093534</v>
      </c>
    </row>
    <row r="4816">
      <c r="A4816" s="61">
        <v>1.515487553E9</v>
      </c>
      <c r="B4816" s="61">
        <v>1.0</v>
      </c>
      <c r="C4816" s="61">
        <v>2806.0</v>
      </c>
      <c r="D4816" s="57" t="s">
        <v>373</v>
      </c>
      <c r="E4816" s="62" t="s">
        <v>372</v>
      </c>
      <c r="F4816" s="58">
        <v>0.2244582246964455</v>
      </c>
    </row>
    <row r="4817">
      <c r="A4817" s="61">
        <v>1.512815839E9</v>
      </c>
      <c r="B4817" s="61">
        <v>1.0</v>
      </c>
      <c r="C4817" s="61">
        <v>286.0</v>
      </c>
      <c r="D4817" s="57" t="s">
        <v>371</v>
      </c>
      <c r="E4817" s="62" t="s">
        <v>372</v>
      </c>
      <c r="F4817" s="58">
        <v>0.22451465171013762</v>
      </c>
    </row>
    <row r="4818">
      <c r="A4818" s="61">
        <v>1.517211312E9</v>
      </c>
      <c r="B4818" s="61">
        <v>0.0</v>
      </c>
      <c r="C4818" s="61">
        <v>524.0</v>
      </c>
      <c r="D4818" s="57" t="s">
        <v>374</v>
      </c>
      <c r="E4818" s="62" t="s">
        <v>372</v>
      </c>
      <c r="F4818" s="58">
        <v>0.2246753435361074</v>
      </c>
    </row>
    <row r="4819">
      <c r="A4819" s="61">
        <v>1.51382923E9</v>
      </c>
      <c r="B4819" s="61">
        <v>0.0</v>
      </c>
      <c r="C4819" s="61">
        <v>3172.0</v>
      </c>
      <c r="D4819" s="57" t="s">
        <v>375</v>
      </c>
      <c r="E4819" s="62" t="s">
        <v>372</v>
      </c>
      <c r="F4819" s="58">
        <v>0.2247147782740866</v>
      </c>
    </row>
    <row r="4820">
      <c r="A4820" s="61">
        <v>1.519955491E9</v>
      </c>
      <c r="B4820" s="61">
        <v>0.0</v>
      </c>
      <c r="C4820" s="61">
        <v>3647.0</v>
      </c>
      <c r="D4820" s="57" t="s">
        <v>374</v>
      </c>
      <c r="E4820" s="62" t="s">
        <v>372</v>
      </c>
      <c r="F4820" s="58">
        <v>0.22473711345672676</v>
      </c>
    </row>
    <row r="4821">
      <c r="A4821" s="61">
        <v>1.51747942E9</v>
      </c>
      <c r="B4821" s="61">
        <v>0.0</v>
      </c>
      <c r="C4821" s="61">
        <v>501.0</v>
      </c>
      <c r="D4821" s="57" t="s">
        <v>374</v>
      </c>
      <c r="E4821" s="62" t="s">
        <v>372</v>
      </c>
      <c r="F4821" s="58">
        <v>0.22476650426141975</v>
      </c>
    </row>
    <row r="4822">
      <c r="A4822" s="61">
        <v>1.515322613E9</v>
      </c>
      <c r="B4822" s="61">
        <v>1.0</v>
      </c>
      <c r="C4822" s="61">
        <v>1308.0</v>
      </c>
      <c r="D4822" s="57" t="s">
        <v>375</v>
      </c>
      <c r="E4822" s="62" t="s">
        <v>372</v>
      </c>
      <c r="F4822" s="58">
        <v>0.22477723358769752</v>
      </c>
    </row>
    <row r="4823">
      <c r="A4823" s="61">
        <v>1.517207855E9</v>
      </c>
      <c r="B4823" s="61">
        <v>1.0</v>
      </c>
      <c r="C4823" s="61">
        <v>2171.0</v>
      </c>
      <c r="D4823" s="57" t="s">
        <v>374</v>
      </c>
      <c r="E4823" s="62" t="s">
        <v>372</v>
      </c>
      <c r="F4823" s="58">
        <v>0.22491048429472926</v>
      </c>
    </row>
    <row r="4824">
      <c r="A4824" s="61">
        <v>1.511939029E9</v>
      </c>
      <c r="B4824" s="61">
        <v>1.0</v>
      </c>
      <c r="C4824" s="61">
        <v>1529.0</v>
      </c>
      <c r="D4824" s="57" t="s">
        <v>375</v>
      </c>
      <c r="E4824" s="62" t="s">
        <v>372</v>
      </c>
      <c r="F4824" s="58">
        <v>0.22491412783272002</v>
      </c>
    </row>
    <row r="4825">
      <c r="A4825" s="61">
        <v>1.516634289E9</v>
      </c>
      <c r="B4825" s="61">
        <v>1.0</v>
      </c>
      <c r="C4825" s="61">
        <v>5441.0</v>
      </c>
      <c r="D4825" s="57" t="s">
        <v>373</v>
      </c>
      <c r="E4825" s="62" t="s">
        <v>372</v>
      </c>
      <c r="F4825" s="58">
        <v>0.22491581169810437</v>
      </c>
    </row>
    <row r="4826">
      <c r="A4826" s="61">
        <v>1.516116515E9</v>
      </c>
      <c r="B4826" s="61">
        <v>1.0</v>
      </c>
      <c r="C4826" s="61">
        <v>960.0</v>
      </c>
      <c r="D4826" s="57" t="s">
        <v>371</v>
      </c>
      <c r="E4826" s="62" t="s">
        <v>372</v>
      </c>
      <c r="F4826" s="58">
        <v>0.22494594090719155</v>
      </c>
    </row>
    <row r="4827">
      <c r="A4827" s="61">
        <v>1.512791699E9</v>
      </c>
      <c r="B4827" s="61">
        <v>1.0</v>
      </c>
      <c r="C4827" s="61">
        <v>3435.0</v>
      </c>
      <c r="D4827" s="57" t="s">
        <v>371</v>
      </c>
      <c r="E4827" s="62" t="s">
        <v>372</v>
      </c>
      <c r="F4827" s="58">
        <v>0.22495125340940536</v>
      </c>
    </row>
    <row r="4828">
      <c r="A4828" s="61">
        <v>1.512319159E9</v>
      </c>
      <c r="B4828" s="61">
        <v>1.0</v>
      </c>
      <c r="C4828" s="61">
        <v>522.0</v>
      </c>
      <c r="D4828" s="57" t="s">
        <v>375</v>
      </c>
      <c r="E4828" s="62" t="s">
        <v>372</v>
      </c>
      <c r="F4828" s="58">
        <v>0.22495844314366642</v>
      </c>
    </row>
    <row r="4829">
      <c r="A4829" s="61">
        <v>1.512980481E9</v>
      </c>
      <c r="B4829" s="61">
        <v>0.0</v>
      </c>
      <c r="C4829" s="61">
        <v>83.0</v>
      </c>
      <c r="D4829" s="57" t="s">
        <v>374</v>
      </c>
      <c r="E4829" s="62" t="s">
        <v>372</v>
      </c>
      <c r="F4829" s="58">
        <v>0.22500378564206025</v>
      </c>
    </row>
    <row r="4830">
      <c r="A4830" s="61">
        <v>1.519489023E9</v>
      </c>
      <c r="B4830" s="61">
        <v>1.0</v>
      </c>
      <c r="C4830" s="61">
        <v>921.0</v>
      </c>
      <c r="D4830" s="57" t="s">
        <v>375</v>
      </c>
      <c r="E4830" s="62" t="s">
        <v>372</v>
      </c>
      <c r="F4830" s="58">
        <v>0.22506463113323882</v>
      </c>
    </row>
    <row r="4831">
      <c r="A4831" s="61">
        <v>1.517860511E9</v>
      </c>
      <c r="B4831" s="61">
        <v>0.0</v>
      </c>
      <c r="C4831" s="61">
        <v>742.0</v>
      </c>
      <c r="D4831" s="57" t="s">
        <v>375</v>
      </c>
      <c r="E4831" s="62" t="s">
        <v>372</v>
      </c>
      <c r="F4831" s="58">
        <v>0.2251142207731075</v>
      </c>
    </row>
    <row r="4832">
      <c r="A4832" s="61">
        <v>1.51326477E9</v>
      </c>
      <c r="B4832" s="61">
        <v>0.0</v>
      </c>
      <c r="C4832" s="61">
        <v>3178.0</v>
      </c>
      <c r="D4832" s="57" t="s">
        <v>374</v>
      </c>
      <c r="E4832" s="62" t="s">
        <v>372</v>
      </c>
      <c r="F4832" s="58">
        <v>0.2251373958876809</v>
      </c>
    </row>
    <row r="4833">
      <c r="A4833" s="61">
        <v>1.515199142E9</v>
      </c>
      <c r="B4833" s="61">
        <v>0.0</v>
      </c>
      <c r="C4833" s="61">
        <v>993.0</v>
      </c>
      <c r="D4833" s="57" t="s">
        <v>371</v>
      </c>
      <c r="E4833" s="62" t="s">
        <v>372</v>
      </c>
      <c r="F4833" s="58">
        <v>0.225145864342001</v>
      </c>
    </row>
    <row r="4834">
      <c r="A4834" s="61">
        <v>1.516981336E9</v>
      </c>
      <c r="B4834" s="61">
        <v>1.0</v>
      </c>
      <c r="C4834" s="61">
        <v>1070.0</v>
      </c>
      <c r="D4834" s="57" t="s">
        <v>371</v>
      </c>
      <c r="E4834" s="62" t="s">
        <v>372</v>
      </c>
      <c r="F4834" s="58">
        <v>0.22522516183656371</v>
      </c>
    </row>
    <row r="4835">
      <c r="A4835" s="61">
        <v>1.517798871E9</v>
      </c>
      <c r="B4835" s="61">
        <v>0.0</v>
      </c>
      <c r="C4835" s="61">
        <v>1826.0</v>
      </c>
      <c r="D4835" s="57" t="s">
        <v>371</v>
      </c>
      <c r="E4835" s="62" t="s">
        <v>372</v>
      </c>
      <c r="F4835" s="58">
        <v>0.22522580549581173</v>
      </c>
    </row>
    <row r="4836">
      <c r="A4836" s="61">
        <v>1.514537205E9</v>
      </c>
      <c r="B4836" s="61">
        <v>1.0</v>
      </c>
      <c r="C4836" s="61">
        <v>100.0</v>
      </c>
      <c r="D4836" s="57" t="s">
        <v>375</v>
      </c>
      <c r="E4836" s="62" t="s">
        <v>372</v>
      </c>
      <c r="F4836" s="58">
        <v>0.22525330014251765</v>
      </c>
    </row>
    <row r="4837">
      <c r="A4837" s="61">
        <v>1.519541537E9</v>
      </c>
      <c r="B4837" s="61">
        <v>1.0</v>
      </c>
      <c r="C4837" s="61">
        <v>2985.0</v>
      </c>
      <c r="D4837" s="57" t="s">
        <v>374</v>
      </c>
      <c r="E4837" s="62" t="s">
        <v>372</v>
      </c>
      <c r="F4837" s="58">
        <v>0.22543727140733583</v>
      </c>
    </row>
    <row r="4838">
      <c r="A4838" s="61">
        <v>1.518488344E9</v>
      </c>
      <c r="B4838" s="61">
        <v>1.0</v>
      </c>
      <c r="C4838" s="61">
        <v>427.0</v>
      </c>
      <c r="D4838" s="57" t="s">
        <v>375</v>
      </c>
      <c r="E4838" s="62" t="s">
        <v>372</v>
      </c>
      <c r="F4838" s="58">
        <v>0.22548168484911912</v>
      </c>
    </row>
    <row r="4839">
      <c r="A4839" s="61">
        <v>1.511272585E9</v>
      </c>
      <c r="B4839" s="61">
        <v>1.0</v>
      </c>
      <c r="C4839" s="61">
        <v>2915.0</v>
      </c>
      <c r="D4839" s="57" t="s">
        <v>373</v>
      </c>
      <c r="E4839" s="62" t="s">
        <v>372</v>
      </c>
      <c r="F4839" s="58">
        <v>0.22553244321871047</v>
      </c>
    </row>
    <row r="4840">
      <c r="A4840" s="61">
        <v>1.519962224E9</v>
      </c>
      <c r="B4840" s="61">
        <v>1.0</v>
      </c>
      <c r="C4840" s="61">
        <v>1431.0</v>
      </c>
      <c r="D4840" s="57" t="s">
        <v>371</v>
      </c>
      <c r="E4840" s="62" t="s">
        <v>372</v>
      </c>
      <c r="F4840" s="58">
        <v>0.22571956728870834</v>
      </c>
    </row>
    <row r="4841">
      <c r="A4841" s="61">
        <v>1.516997371E9</v>
      </c>
      <c r="B4841" s="61">
        <v>0.0</v>
      </c>
      <c r="C4841" s="61">
        <v>488.0</v>
      </c>
      <c r="D4841" s="57" t="s">
        <v>373</v>
      </c>
      <c r="E4841" s="62" t="s">
        <v>372</v>
      </c>
      <c r="F4841" s="58">
        <v>0.22572088425707315</v>
      </c>
    </row>
    <row r="4842">
      <c r="A4842" s="61">
        <v>1.511854902E9</v>
      </c>
      <c r="B4842" s="61">
        <v>0.0</v>
      </c>
      <c r="C4842" s="61">
        <v>3339.0</v>
      </c>
      <c r="D4842" s="57" t="s">
        <v>371</v>
      </c>
      <c r="E4842" s="62" t="s">
        <v>372</v>
      </c>
      <c r="F4842" s="58">
        <v>0.22577191214217374</v>
      </c>
    </row>
    <row r="4843">
      <c r="A4843" s="61">
        <v>1.519639333E9</v>
      </c>
      <c r="B4843" s="61">
        <v>1.0</v>
      </c>
      <c r="C4843" s="61">
        <v>2595.0</v>
      </c>
      <c r="D4843" s="57" t="s">
        <v>371</v>
      </c>
      <c r="E4843" s="62" t="s">
        <v>372</v>
      </c>
      <c r="F4843" s="58">
        <v>0.22577982662209928</v>
      </c>
    </row>
    <row r="4844">
      <c r="A4844" s="61">
        <v>1.515774202E9</v>
      </c>
      <c r="B4844" s="61">
        <v>0.0</v>
      </c>
      <c r="C4844" s="61">
        <v>2556.0</v>
      </c>
      <c r="D4844" s="57" t="s">
        <v>373</v>
      </c>
      <c r="E4844" s="62" t="s">
        <v>372</v>
      </c>
      <c r="F4844" s="58">
        <v>0.22578656295906363</v>
      </c>
    </row>
    <row r="4845">
      <c r="A4845" s="61">
        <v>1.518691658E9</v>
      </c>
      <c r="B4845" s="61">
        <v>1.0</v>
      </c>
      <c r="C4845" s="61">
        <v>517.0</v>
      </c>
      <c r="D4845" s="57" t="s">
        <v>374</v>
      </c>
      <c r="E4845" s="62" t="s">
        <v>372</v>
      </c>
      <c r="F4845" s="58">
        <v>0.22578988291443636</v>
      </c>
    </row>
    <row r="4846">
      <c r="A4846" s="61">
        <v>1.518379921E9</v>
      </c>
      <c r="B4846" s="61">
        <v>0.0</v>
      </c>
      <c r="C4846" s="61">
        <v>1943.0</v>
      </c>
      <c r="D4846" s="57" t="s">
        <v>374</v>
      </c>
      <c r="E4846" s="62" t="s">
        <v>372</v>
      </c>
      <c r="F4846" s="58">
        <v>0.22580237352035182</v>
      </c>
    </row>
    <row r="4847">
      <c r="A4847" s="61">
        <v>1.514369546E9</v>
      </c>
      <c r="B4847" s="61">
        <v>1.0</v>
      </c>
      <c r="C4847" s="61">
        <v>1571.0</v>
      </c>
      <c r="D4847" s="57" t="s">
        <v>374</v>
      </c>
      <c r="E4847" s="62" t="s">
        <v>372</v>
      </c>
      <c r="F4847" s="58">
        <v>0.22580835309200842</v>
      </c>
    </row>
    <row r="4848">
      <c r="A4848" s="61">
        <v>1.514983933E9</v>
      </c>
      <c r="B4848" s="61">
        <v>1.0</v>
      </c>
      <c r="C4848" s="61">
        <v>1032.0</v>
      </c>
      <c r="D4848" s="57" t="s">
        <v>375</v>
      </c>
      <c r="E4848" s="62" t="s">
        <v>372</v>
      </c>
      <c r="F4848" s="58">
        <v>0.2258471207605448</v>
      </c>
    </row>
    <row r="4849">
      <c r="A4849" s="61">
        <v>1.518021445E9</v>
      </c>
      <c r="B4849" s="61">
        <v>1.0</v>
      </c>
      <c r="C4849" s="61">
        <v>2291.0</v>
      </c>
      <c r="D4849" s="57" t="s">
        <v>371</v>
      </c>
      <c r="E4849" s="62" t="s">
        <v>372</v>
      </c>
      <c r="F4849" s="58">
        <v>0.22588647309803944</v>
      </c>
    </row>
    <row r="4850">
      <c r="A4850" s="61">
        <v>1.519199404E9</v>
      </c>
      <c r="B4850" s="61">
        <v>1.0</v>
      </c>
      <c r="C4850" s="61">
        <v>949.0</v>
      </c>
      <c r="D4850" s="57" t="s">
        <v>373</v>
      </c>
      <c r="E4850" s="62" t="s">
        <v>372</v>
      </c>
      <c r="F4850" s="58">
        <v>0.22592471105696776</v>
      </c>
    </row>
    <row r="4851">
      <c r="A4851" s="61">
        <v>1.517191388E9</v>
      </c>
      <c r="B4851" s="61">
        <v>1.0</v>
      </c>
      <c r="C4851" s="61">
        <v>1954.0</v>
      </c>
      <c r="D4851" s="57" t="s">
        <v>373</v>
      </c>
      <c r="E4851" s="62" t="s">
        <v>372</v>
      </c>
      <c r="F4851" s="58">
        <v>0.22602165257098805</v>
      </c>
    </row>
    <row r="4852">
      <c r="A4852" s="61">
        <v>1.517360057E9</v>
      </c>
      <c r="B4852" s="61">
        <v>1.0</v>
      </c>
      <c r="C4852" s="61">
        <v>495.0</v>
      </c>
      <c r="D4852" s="57" t="s">
        <v>371</v>
      </c>
      <c r="E4852" s="62" t="s">
        <v>372</v>
      </c>
      <c r="F4852" s="58">
        <v>0.22615523154843242</v>
      </c>
    </row>
    <row r="4853">
      <c r="A4853" s="61">
        <v>1.519147285E9</v>
      </c>
      <c r="B4853" s="61">
        <v>1.0</v>
      </c>
      <c r="C4853" s="61">
        <v>1785.0</v>
      </c>
      <c r="D4853" s="57" t="s">
        <v>375</v>
      </c>
      <c r="E4853" s="62" t="s">
        <v>372</v>
      </c>
      <c r="F4853" s="58">
        <v>0.22616624856440748</v>
      </c>
    </row>
    <row r="4854">
      <c r="A4854" s="61">
        <v>1.518632693E9</v>
      </c>
      <c r="B4854" s="61">
        <v>1.0</v>
      </c>
      <c r="C4854" s="61">
        <v>364.0</v>
      </c>
      <c r="D4854" s="57" t="s">
        <v>374</v>
      </c>
      <c r="E4854" s="62" t="s">
        <v>372</v>
      </c>
      <c r="F4854" s="58">
        <v>0.2261964668957468</v>
      </c>
    </row>
    <row r="4855">
      <c r="A4855" s="61">
        <v>1.514811454E9</v>
      </c>
      <c r="B4855" s="61">
        <v>1.0</v>
      </c>
      <c r="C4855" s="61">
        <v>1633.0</v>
      </c>
      <c r="D4855" s="57" t="s">
        <v>373</v>
      </c>
      <c r="E4855" s="62" t="s">
        <v>372</v>
      </c>
      <c r="F4855" s="58">
        <v>0.2262173883939531</v>
      </c>
    </row>
    <row r="4856">
      <c r="A4856" s="61">
        <v>1.513096647E9</v>
      </c>
      <c r="B4856" s="61">
        <v>1.0</v>
      </c>
      <c r="C4856" s="61">
        <v>2325.0</v>
      </c>
      <c r="D4856" s="57" t="s">
        <v>373</v>
      </c>
      <c r="E4856" s="62" t="s">
        <v>372</v>
      </c>
      <c r="F4856" s="58">
        <v>0.22626992759477338</v>
      </c>
    </row>
    <row r="4857">
      <c r="A4857" s="61">
        <v>1.514037278E9</v>
      </c>
      <c r="B4857" s="61">
        <v>1.0</v>
      </c>
      <c r="C4857" s="61">
        <v>1399.0</v>
      </c>
      <c r="D4857" s="57" t="s">
        <v>375</v>
      </c>
      <c r="E4857" s="62" t="s">
        <v>372</v>
      </c>
      <c r="F4857" s="58">
        <v>0.22627798000814625</v>
      </c>
    </row>
    <row r="4858">
      <c r="A4858" s="61">
        <v>1.51430375E9</v>
      </c>
      <c r="B4858" s="61">
        <v>0.0</v>
      </c>
      <c r="C4858" s="61">
        <v>1725.0</v>
      </c>
      <c r="D4858" s="57" t="s">
        <v>374</v>
      </c>
      <c r="E4858" s="62" t="s">
        <v>372</v>
      </c>
      <c r="F4858" s="58">
        <v>0.2262782189839705</v>
      </c>
    </row>
    <row r="4859">
      <c r="A4859" s="61">
        <v>1.514373785E9</v>
      </c>
      <c r="B4859" s="61">
        <v>1.0</v>
      </c>
      <c r="C4859" s="61">
        <v>2549.0</v>
      </c>
      <c r="D4859" s="57" t="s">
        <v>373</v>
      </c>
      <c r="E4859" s="62" t="s">
        <v>372</v>
      </c>
      <c r="F4859" s="58">
        <v>0.22631467483496648</v>
      </c>
    </row>
    <row r="4860">
      <c r="A4860" s="61">
        <v>1.515150519E9</v>
      </c>
      <c r="B4860" s="61">
        <v>1.0</v>
      </c>
      <c r="C4860" s="61">
        <v>787.0</v>
      </c>
      <c r="D4860" s="57" t="s">
        <v>371</v>
      </c>
      <c r="E4860" s="62" t="s">
        <v>372</v>
      </c>
      <c r="F4860" s="58">
        <v>0.22635064037768826</v>
      </c>
    </row>
    <row r="4861">
      <c r="A4861" s="61">
        <v>1.516966518E9</v>
      </c>
      <c r="B4861" s="61">
        <v>1.0</v>
      </c>
      <c r="C4861" s="61">
        <v>336.0</v>
      </c>
      <c r="D4861" s="57" t="s">
        <v>371</v>
      </c>
      <c r="E4861" s="62" t="s">
        <v>372</v>
      </c>
      <c r="F4861" s="58">
        <v>0.226475641303166</v>
      </c>
    </row>
    <row r="4862">
      <c r="A4862" s="61">
        <v>1.511818619E9</v>
      </c>
      <c r="B4862" s="61">
        <v>1.0</v>
      </c>
      <c r="C4862" s="61">
        <v>1268.0</v>
      </c>
      <c r="D4862" s="57" t="s">
        <v>375</v>
      </c>
      <c r="E4862" s="62" t="s">
        <v>372</v>
      </c>
      <c r="F4862" s="58">
        <v>0.22647576149248005</v>
      </c>
    </row>
    <row r="4863">
      <c r="A4863" s="61">
        <v>1.519147163E9</v>
      </c>
      <c r="B4863" s="61">
        <v>1.0</v>
      </c>
      <c r="C4863" s="61">
        <v>2660.0</v>
      </c>
      <c r="D4863" s="57" t="s">
        <v>371</v>
      </c>
      <c r="E4863" s="62" t="s">
        <v>372</v>
      </c>
      <c r="F4863" s="58">
        <v>0.22649776979621494</v>
      </c>
    </row>
    <row r="4864">
      <c r="A4864" s="61">
        <v>1.518029816E9</v>
      </c>
      <c r="B4864" s="61">
        <v>1.0</v>
      </c>
      <c r="C4864" s="61">
        <v>2096.0</v>
      </c>
      <c r="D4864" s="57" t="s">
        <v>371</v>
      </c>
      <c r="E4864" s="62" t="s">
        <v>372</v>
      </c>
      <c r="F4864" s="58">
        <v>0.22656127206957666</v>
      </c>
    </row>
    <row r="4865">
      <c r="A4865" s="61">
        <v>1.512414029E9</v>
      </c>
      <c r="B4865" s="61">
        <v>1.0</v>
      </c>
      <c r="C4865" s="61">
        <v>1914.0</v>
      </c>
      <c r="D4865" s="57" t="s">
        <v>371</v>
      </c>
      <c r="E4865" s="62" t="s">
        <v>372</v>
      </c>
      <c r="F4865" s="58">
        <v>0.22657570143377836</v>
      </c>
    </row>
    <row r="4866">
      <c r="A4866" s="61">
        <v>1.512217068E9</v>
      </c>
      <c r="B4866" s="61">
        <v>1.0</v>
      </c>
      <c r="C4866" s="61">
        <v>1341.0</v>
      </c>
      <c r="D4866" s="57" t="s">
        <v>373</v>
      </c>
      <c r="E4866" s="62" t="s">
        <v>372</v>
      </c>
      <c r="F4866" s="58">
        <v>0.22658761172272912</v>
      </c>
    </row>
    <row r="4867">
      <c r="A4867" s="61">
        <v>1.514315428E9</v>
      </c>
      <c r="B4867" s="61">
        <v>1.0</v>
      </c>
      <c r="C4867" s="61">
        <v>667.0</v>
      </c>
      <c r="D4867" s="57" t="s">
        <v>371</v>
      </c>
      <c r="E4867" s="62" t="s">
        <v>372</v>
      </c>
      <c r="F4867" s="58">
        <v>0.22662517756293332</v>
      </c>
    </row>
    <row r="4868">
      <c r="A4868" s="61">
        <v>1.514936858E9</v>
      </c>
      <c r="B4868" s="61">
        <v>1.0</v>
      </c>
      <c r="C4868" s="61">
        <v>954.0</v>
      </c>
      <c r="D4868" s="57" t="s">
        <v>371</v>
      </c>
      <c r="E4868" s="62" t="s">
        <v>372</v>
      </c>
      <c r="F4868" s="58">
        <v>0.22664047780245467</v>
      </c>
    </row>
    <row r="4869">
      <c r="A4869" s="61">
        <v>1.518242255E9</v>
      </c>
      <c r="B4869" s="61">
        <v>1.0</v>
      </c>
      <c r="C4869" s="61">
        <v>1969.0</v>
      </c>
      <c r="D4869" s="57" t="s">
        <v>374</v>
      </c>
      <c r="E4869" s="62" t="s">
        <v>372</v>
      </c>
      <c r="F4869" s="58">
        <v>0.22671598901168433</v>
      </c>
    </row>
    <row r="4870">
      <c r="A4870" s="61">
        <v>1.51471093E9</v>
      </c>
      <c r="B4870" s="61">
        <v>0.0</v>
      </c>
      <c r="C4870" s="61">
        <v>63.0</v>
      </c>
      <c r="D4870" s="57" t="s">
        <v>374</v>
      </c>
      <c r="E4870" s="62" t="s">
        <v>372</v>
      </c>
      <c r="F4870" s="58">
        <v>0.2267284912481593</v>
      </c>
    </row>
    <row r="4871">
      <c r="A4871" s="61">
        <v>1.517188415E9</v>
      </c>
      <c r="B4871" s="61">
        <v>1.0</v>
      </c>
      <c r="C4871" s="61">
        <v>3519.0</v>
      </c>
      <c r="D4871" s="57" t="s">
        <v>375</v>
      </c>
      <c r="E4871" s="62" t="s">
        <v>372</v>
      </c>
      <c r="F4871" s="58">
        <v>0.22675232803270373</v>
      </c>
    </row>
    <row r="4872">
      <c r="A4872" s="61">
        <v>1.517230746E9</v>
      </c>
      <c r="B4872" s="61">
        <v>1.0</v>
      </c>
      <c r="C4872" s="61">
        <v>1041.0</v>
      </c>
      <c r="D4872" s="57" t="s">
        <v>375</v>
      </c>
      <c r="E4872" s="62" t="s">
        <v>372</v>
      </c>
      <c r="F4872" s="58">
        <v>0.22679500552392817</v>
      </c>
    </row>
    <row r="4873">
      <c r="A4873" s="61">
        <v>1.515724961E9</v>
      </c>
      <c r="B4873" s="61">
        <v>0.0</v>
      </c>
      <c r="C4873" s="61">
        <v>2548.0</v>
      </c>
      <c r="D4873" s="57" t="s">
        <v>371</v>
      </c>
      <c r="E4873" s="62" t="s">
        <v>372</v>
      </c>
      <c r="F4873" s="58">
        <v>0.22679574575875572</v>
      </c>
    </row>
    <row r="4874">
      <c r="A4874" s="61">
        <v>1.513522286E9</v>
      </c>
      <c r="B4874" s="61">
        <v>1.0</v>
      </c>
      <c r="C4874" s="61">
        <v>296.0</v>
      </c>
      <c r="D4874" s="57" t="s">
        <v>374</v>
      </c>
      <c r="E4874" s="62" t="s">
        <v>372</v>
      </c>
      <c r="F4874" s="58">
        <v>0.22683933241677312</v>
      </c>
    </row>
    <row r="4875">
      <c r="A4875" s="61">
        <v>1.514970581E9</v>
      </c>
      <c r="B4875" s="61">
        <v>0.0</v>
      </c>
      <c r="C4875" s="61">
        <v>3368.0</v>
      </c>
      <c r="D4875" s="57" t="s">
        <v>374</v>
      </c>
      <c r="E4875" s="62" t="s">
        <v>372</v>
      </c>
      <c r="F4875" s="58">
        <v>0.22685161130707632</v>
      </c>
    </row>
    <row r="4876">
      <c r="A4876" s="61">
        <v>1.514232228E9</v>
      </c>
      <c r="B4876" s="61">
        <v>1.0</v>
      </c>
      <c r="C4876" s="61">
        <v>162.0</v>
      </c>
      <c r="D4876" s="57" t="s">
        <v>373</v>
      </c>
      <c r="E4876" s="62" t="s">
        <v>372</v>
      </c>
      <c r="F4876" s="58">
        <v>0.2269557752030773</v>
      </c>
    </row>
    <row r="4877">
      <c r="A4877" s="61">
        <v>1.516265062E9</v>
      </c>
      <c r="B4877" s="61">
        <v>0.0</v>
      </c>
      <c r="C4877" s="61">
        <v>3251.0</v>
      </c>
      <c r="D4877" s="57" t="s">
        <v>371</v>
      </c>
      <c r="E4877" s="62" t="s">
        <v>372</v>
      </c>
      <c r="F4877" s="58">
        <v>0.2269905112957682</v>
      </c>
    </row>
    <row r="4878">
      <c r="A4878" s="61">
        <v>1.512265462E9</v>
      </c>
      <c r="B4878" s="61">
        <v>0.0</v>
      </c>
      <c r="C4878" s="61">
        <v>2007.0</v>
      </c>
      <c r="D4878" s="57" t="s">
        <v>373</v>
      </c>
      <c r="E4878" s="62" t="s">
        <v>372</v>
      </c>
      <c r="F4878" s="58">
        <v>0.22707615696333994</v>
      </c>
    </row>
    <row r="4879">
      <c r="A4879" s="61">
        <v>1.513076387E9</v>
      </c>
      <c r="B4879" s="61">
        <v>1.0</v>
      </c>
      <c r="C4879" s="61">
        <v>585.0</v>
      </c>
      <c r="D4879" s="57" t="s">
        <v>375</v>
      </c>
      <c r="E4879" s="62" t="s">
        <v>372</v>
      </c>
      <c r="F4879" s="58">
        <v>0.22713829890769943</v>
      </c>
    </row>
    <row r="4880">
      <c r="A4880" s="61">
        <v>1.518124649E9</v>
      </c>
      <c r="B4880" s="61">
        <v>1.0</v>
      </c>
      <c r="C4880" s="61">
        <v>3425.0</v>
      </c>
      <c r="D4880" s="57" t="s">
        <v>371</v>
      </c>
      <c r="E4880" s="62" t="s">
        <v>372</v>
      </c>
      <c r="F4880" s="58">
        <v>0.22723066978365225</v>
      </c>
    </row>
    <row r="4881">
      <c r="A4881" s="61">
        <v>1.514709515E9</v>
      </c>
      <c r="B4881" s="61">
        <v>1.0</v>
      </c>
      <c r="C4881" s="61">
        <v>660.0</v>
      </c>
      <c r="D4881" s="57" t="s">
        <v>374</v>
      </c>
      <c r="E4881" s="62" t="s">
        <v>372</v>
      </c>
      <c r="F4881" s="58">
        <v>0.22738446422745218</v>
      </c>
    </row>
    <row r="4882">
      <c r="A4882" s="61">
        <v>1.51347532E9</v>
      </c>
      <c r="B4882" s="61">
        <v>0.0</v>
      </c>
      <c r="C4882" s="61">
        <v>2655.0</v>
      </c>
      <c r="D4882" s="57" t="s">
        <v>371</v>
      </c>
      <c r="E4882" s="62" t="s">
        <v>372</v>
      </c>
      <c r="F4882" s="58">
        <v>0.22743001934228568</v>
      </c>
    </row>
    <row r="4883">
      <c r="A4883" s="61">
        <v>1.512817648E9</v>
      </c>
      <c r="B4883" s="61">
        <v>1.0</v>
      </c>
      <c r="C4883" s="61">
        <v>1491.0</v>
      </c>
      <c r="D4883" s="57" t="s">
        <v>375</v>
      </c>
      <c r="E4883" s="62" t="s">
        <v>372</v>
      </c>
      <c r="F4883" s="58">
        <v>0.22747542896412687</v>
      </c>
    </row>
    <row r="4884">
      <c r="A4884" s="61">
        <v>1.518456535E9</v>
      </c>
      <c r="B4884" s="61">
        <v>1.0</v>
      </c>
      <c r="C4884" s="61">
        <v>1720.0</v>
      </c>
      <c r="D4884" s="57" t="s">
        <v>374</v>
      </c>
      <c r="E4884" s="62" t="s">
        <v>372</v>
      </c>
      <c r="F4884" s="58">
        <v>0.2275336539563082</v>
      </c>
    </row>
    <row r="4885">
      <c r="A4885" s="61">
        <v>1.515621005E9</v>
      </c>
      <c r="B4885" s="61">
        <v>1.0</v>
      </c>
      <c r="C4885" s="61">
        <v>1738.0</v>
      </c>
      <c r="D4885" s="57" t="s">
        <v>371</v>
      </c>
      <c r="E4885" s="62" t="s">
        <v>372</v>
      </c>
      <c r="F4885" s="58">
        <v>0.22754557914642015</v>
      </c>
    </row>
    <row r="4886">
      <c r="A4886" s="61">
        <v>1.514177262E9</v>
      </c>
      <c r="B4886" s="61">
        <v>0.0</v>
      </c>
      <c r="C4886" s="61">
        <v>2412.0</v>
      </c>
      <c r="D4886" s="57" t="s">
        <v>373</v>
      </c>
      <c r="E4886" s="62" t="s">
        <v>372</v>
      </c>
      <c r="F4886" s="58">
        <v>0.22759353709452979</v>
      </c>
    </row>
    <row r="4887">
      <c r="A4887" s="61">
        <v>1.519977299E9</v>
      </c>
      <c r="B4887" s="61">
        <v>1.0</v>
      </c>
      <c r="C4887" s="61">
        <v>3791.0</v>
      </c>
      <c r="D4887" s="57" t="s">
        <v>374</v>
      </c>
      <c r="E4887" s="62" t="s">
        <v>372</v>
      </c>
      <c r="F4887" s="58">
        <v>0.22763706122506588</v>
      </c>
    </row>
    <row r="4888">
      <c r="A4888" s="61">
        <v>1.513239026E9</v>
      </c>
      <c r="B4888" s="61">
        <v>1.0</v>
      </c>
      <c r="C4888" s="61">
        <v>2924.0</v>
      </c>
      <c r="D4888" s="57" t="s">
        <v>375</v>
      </c>
      <c r="E4888" s="62" t="s">
        <v>372</v>
      </c>
      <c r="F4888" s="58">
        <v>0.22767553680567565</v>
      </c>
    </row>
    <row r="4889">
      <c r="A4889" s="61">
        <v>1.516889535E9</v>
      </c>
      <c r="B4889" s="61">
        <v>1.0</v>
      </c>
      <c r="C4889" s="61">
        <v>113.0</v>
      </c>
      <c r="D4889" s="57" t="s">
        <v>371</v>
      </c>
      <c r="E4889" s="62" t="s">
        <v>372</v>
      </c>
      <c r="F4889" s="58">
        <v>0.2278017775350405</v>
      </c>
    </row>
    <row r="4890">
      <c r="A4890" s="61">
        <v>1.519956639E9</v>
      </c>
      <c r="B4890" s="61">
        <v>1.0</v>
      </c>
      <c r="C4890" s="61">
        <v>1036.0</v>
      </c>
      <c r="D4890" s="57" t="s">
        <v>374</v>
      </c>
      <c r="E4890" s="62" t="s">
        <v>372</v>
      </c>
      <c r="F4890" s="58">
        <v>0.2278568696094344</v>
      </c>
    </row>
    <row r="4891">
      <c r="A4891" s="61">
        <v>1.51174897E9</v>
      </c>
      <c r="B4891" s="61">
        <v>0.0</v>
      </c>
      <c r="C4891" s="61">
        <v>977.0</v>
      </c>
      <c r="D4891" s="57" t="s">
        <v>371</v>
      </c>
      <c r="E4891" s="62" t="s">
        <v>372</v>
      </c>
      <c r="F4891" s="58">
        <v>0.2278873309876125</v>
      </c>
    </row>
    <row r="4892">
      <c r="A4892" s="61">
        <v>1.512867454E9</v>
      </c>
      <c r="B4892" s="61">
        <v>1.0</v>
      </c>
      <c r="C4892" s="61">
        <v>253.0</v>
      </c>
      <c r="D4892" s="57" t="s">
        <v>371</v>
      </c>
      <c r="E4892" s="62" t="s">
        <v>372</v>
      </c>
      <c r="F4892" s="58">
        <v>0.22792691724613212</v>
      </c>
    </row>
    <row r="4893">
      <c r="A4893" s="61">
        <v>1.513536534E9</v>
      </c>
      <c r="B4893" s="61">
        <v>1.0</v>
      </c>
      <c r="C4893" s="61">
        <v>148.0</v>
      </c>
      <c r="D4893" s="57" t="s">
        <v>373</v>
      </c>
      <c r="E4893" s="62" t="s">
        <v>372</v>
      </c>
      <c r="F4893" s="58">
        <v>0.22797908244370302</v>
      </c>
    </row>
    <row r="4894">
      <c r="A4894" s="61">
        <v>1.511485969E9</v>
      </c>
      <c r="B4894" s="61">
        <v>1.0</v>
      </c>
      <c r="C4894" s="61">
        <v>772.0</v>
      </c>
      <c r="D4894" s="57" t="s">
        <v>374</v>
      </c>
      <c r="E4894" s="62" t="s">
        <v>372</v>
      </c>
      <c r="F4894" s="58">
        <v>0.22803997569926615</v>
      </c>
    </row>
    <row r="4895">
      <c r="A4895" s="61">
        <v>1.519073281E9</v>
      </c>
      <c r="B4895" s="61">
        <v>0.0</v>
      </c>
      <c r="C4895" s="61">
        <v>5243.0</v>
      </c>
      <c r="D4895" s="57" t="s">
        <v>373</v>
      </c>
      <c r="E4895" s="62" t="s">
        <v>372</v>
      </c>
      <c r="F4895" s="58">
        <v>0.22812042955591427</v>
      </c>
    </row>
    <row r="4896">
      <c r="A4896" s="61">
        <v>1.512466443E9</v>
      </c>
      <c r="B4896" s="61">
        <v>1.0</v>
      </c>
      <c r="C4896" s="61">
        <v>43.0</v>
      </c>
      <c r="D4896" s="57" t="s">
        <v>375</v>
      </c>
      <c r="E4896" s="62" t="s">
        <v>372</v>
      </c>
      <c r="F4896" s="58">
        <v>0.22818609335674345</v>
      </c>
    </row>
    <row r="4897">
      <c r="A4897" s="61">
        <v>1.513416004E9</v>
      </c>
      <c r="B4897" s="61">
        <v>1.0</v>
      </c>
      <c r="C4897" s="61">
        <v>1419.0</v>
      </c>
      <c r="D4897" s="57" t="s">
        <v>374</v>
      </c>
      <c r="E4897" s="62" t="s">
        <v>372</v>
      </c>
      <c r="F4897" s="58">
        <v>0.22830123475567432</v>
      </c>
    </row>
    <row r="4898">
      <c r="A4898" s="61">
        <v>1.513596015E9</v>
      </c>
      <c r="B4898" s="61">
        <v>1.0</v>
      </c>
      <c r="C4898" s="61">
        <v>902.0</v>
      </c>
      <c r="D4898" s="57" t="s">
        <v>375</v>
      </c>
      <c r="E4898" s="62" t="s">
        <v>372</v>
      </c>
      <c r="F4898" s="58">
        <v>0.22850132824427394</v>
      </c>
    </row>
    <row r="4899">
      <c r="A4899" s="61">
        <v>1.517477067E9</v>
      </c>
      <c r="B4899" s="61">
        <v>1.0</v>
      </c>
      <c r="C4899" s="61">
        <v>564.0</v>
      </c>
      <c r="D4899" s="57" t="s">
        <v>371</v>
      </c>
      <c r="E4899" s="62" t="s">
        <v>372</v>
      </c>
      <c r="F4899" s="58">
        <v>0.22854019414648707</v>
      </c>
    </row>
    <row r="4900">
      <c r="A4900" s="61">
        <v>1.517425498E9</v>
      </c>
      <c r="B4900" s="61">
        <v>1.0</v>
      </c>
      <c r="C4900" s="61">
        <v>1411.0</v>
      </c>
      <c r="D4900" s="57" t="s">
        <v>371</v>
      </c>
      <c r="E4900" s="62" t="s">
        <v>372</v>
      </c>
      <c r="F4900" s="58">
        <v>0.22856713463207312</v>
      </c>
    </row>
    <row r="4901">
      <c r="A4901" s="61">
        <v>1.513253499E9</v>
      </c>
      <c r="B4901" s="61">
        <v>1.0</v>
      </c>
      <c r="C4901" s="61">
        <v>2016.0</v>
      </c>
      <c r="D4901" s="57" t="s">
        <v>374</v>
      </c>
      <c r="E4901" s="62" t="s">
        <v>372</v>
      </c>
      <c r="F4901" s="58">
        <v>0.22858670354417</v>
      </c>
    </row>
    <row r="4902">
      <c r="A4902" s="61">
        <v>1.513349554E9</v>
      </c>
      <c r="B4902" s="61">
        <v>1.0</v>
      </c>
      <c r="C4902" s="61">
        <v>1389.0</v>
      </c>
      <c r="D4902" s="57" t="s">
        <v>371</v>
      </c>
      <c r="E4902" s="62" t="s">
        <v>372</v>
      </c>
      <c r="F4902" s="58">
        <v>0.22858882246032686</v>
      </c>
    </row>
    <row r="4903">
      <c r="A4903" s="61">
        <v>1.519795393E9</v>
      </c>
      <c r="B4903" s="61">
        <v>1.0</v>
      </c>
      <c r="C4903" s="61">
        <v>1925.0</v>
      </c>
      <c r="D4903" s="57" t="s">
        <v>375</v>
      </c>
      <c r="E4903" s="62" t="s">
        <v>372</v>
      </c>
      <c r="F4903" s="58">
        <v>0.22865489688581742</v>
      </c>
    </row>
    <row r="4904">
      <c r="A4904" s="61">
        <v>1.511274387E9</v>
      </c>
      <c r="B4904" s="61">
        <v>1.0</v>
      </c>
      <c r="C4904" s="61">
        <v>2637.0</v>
      </c>
      <c r="D4904" s="57" t="s">
        <v>374</v>
      </c>
      <c r="E4904" s="62" t="s">
        <v>372</v>
      </c>
      <c r="F4904" s="58">
        <v>0.2286604121789444</v>
      </c>
    </row>
    <row r="4905">
      <c r="A4905" s="61">
        <v>1.515915238E9</v>
      </c>
      <c r="B4905" s="61">
        <v>1.0</v>
      </c>
      <c r="C4905" s="61">
        <v>219.0</v>
      </c>
      <c r="D4905" s="57" t="s">
        <v>373</v>
      </c>
      <c r="E4905" s="62" t="s">
        <v>372</v>
      </c>
      <c r="F4905" s="58">
        <v>0.22884474904968943</v>
      </c>
    </row>
    <row r="4906">
      <c r="A4906" s="61">
        <v>1.519115606E9</v>
      </c>
      <c r="B4906" s="61">
        <v>1.0</v>
      </c>
      <c r="C4906" s="61">
        <v>797.0</v>
      </c>
      <c r="D4906" s="57" t="s">
        <v>373</v>
      </c>
      <c r="E4906" s="62" t="s">
        <v>372</v>
      </c>
      <c r="F4906" s="58">
        <v>0.22898388469251763</v>
      </c>
    </row>
    <row r="4907">
      <c r="A4907" s="61">
        <v>1.512175225E9</v>
      </c>
      <c r="B4907" s="61">
        <v>1.0</v>
      </c>
      <c r="C4907" s="61">
        <v>2766.0</v>
      </c>
      <c r="D4907" s="57" t="s">
        <v>374</v>
      </c>
      <c r="E4907" s="62" t="s">
        <v>372</v>
      </c>
      <c r="F4907" s="58">
        <v>0.22903268184649417</v>
      </c>
    </row>
    <row r="4908">
      <c r="A4908" s="61">
        <v>1.511723167E9</v>
      </c>
      <c r="B4908" s="61">
        <v>1.0</v>
      </c>
      <c r="C4908" s="61">
        <v>2365.0</v>
      </c>
      <c r="D4908" s="57" t="s">
        <v>375</v>
      </c>
      <c r="E4908" s="62" t="s">
        <v>372</v>
      </c>
      <c r="F4908" s="58">
        <v>0.22918792918691155</v>
      </c>
    </row>
    <row r="4909">
      <c r="A4909" s="61">
        <v>1.5147898E9</v>
      </c>
      <c r="B4909" s="61">
        <v>0.0</v>
      </c>
      <c r="C4909" s="61">
        <v>2400.0</v>
      </c>
      <c r="D4909" s="57" t="s">
        <v>371</v>
      </c>
      <c r="E4909" s="62" t="s">
        <v>372</v>
      </c>
      <c r="F4909" s="58">
        <v>0.2292293926799035</v>
      </c>
    </row>
    <row r="4910">
      <c r="A4910" s="61">
        <v>1.515381326E9</v>
      </c>
      <c r="B4910" s="61">
        <v>1.0</v>
      </c>
      <c r="C4910" s="61">
        <v>5195.0</v>
      </c>
      <c r="D4910" s="57" t="s">
        <v>374</v>
      </c>
      <c r="E4910" s="62" t="s">
        <v>372</v>
      </c>
      <c r="F4910" s="58">
        <v>0.22926786826051326</v>
      </c>
    </row>
    <row r="4911">
      <c r="A4911" s="61">
        <v>1.517500316E9</v>
      </c>
      <c r="B4911" s="61">
        <v>1.0</v>
      </c>
      <c r="C4911" s="61">
        <v>61.0</v>
      </c>
      <c r="D4911" s="57" t="s">
        <v>374</v>
      </c>
      <c r="E4911" s="62" t="s">
        <v>372</v>
      </c>
      <c r="F4911" s="58">
        <v>0.2292954259973019</v>
      </c>
    </row>
    <row r="4912">
      <c r="A4912" s="61">
        <v>1.513293825E9</v>
      </c>
      <c r="B4912" s="61">
        <v>1.0</v>
      </c>
      <c r="C4912" s="61">
        <v>4432.0</v>
      </c>
      <c r="D4912" s="57" t="s">
        <v>374</v>
      </c>
      <c r="E4912" s="62" t="s">
        <v>372</v>
      </c>
      <c r="F4912" s="58">
        <v>0.2293716339172569</v>
      </c>
    </row>
    <row r="4913">
      <c r="A4913" s="61">
        <v>1.518418354E9</v>
      </c>
      <c r="B4913" s="61">
        <v>1.0</v>
      </c>
      <c r="C4913" s="61">
        <v>3254.0</v>
      </c>
      <c r="D4913" s="57" t="s">
        <v>371</v>
      </c>
      <c r="E4913" s="62" t="s">
        <v>372</v>
      </c>
      <c r="F4913" s="58">
        <v>0.22939904571016312</v>
      </c>
    </row>
    <row r="4914">
      <c r="A4914" s="61">
        <v>1.518673056E9</v>
      </c>
      <c r="B4914" s="61">
        <v>1.0</v>
      </c>
      <c r="C4914" s="61">
        <v>963.0</v>
      </c>
      <c r="D4914" s="57" t="s">
        <v>371</v>
      </c>
      <c r="E4914" s="62" t="s">
        <v>372</v>
      </c>
      <c r="F4914" s="58">
        <v>0.22953155290934046</v>
      </c>
    </row>
    <row r="4915">
      <c r="A4915" s="61">
        <v>1.515789056E9</v>
      </c>
      <c r="B4915" s="61">
        <v>1.0</v>
      </c>
      <c r="C4915" s="61">
        <v>1379.0</v>
      </c>
      <c r="D4915" s="57" t="s">
        <v>371</v>
      </c>
      <c r="E4915" s="62" t="s">
        <v>372</v>
      </c>
      <c r="F4915" s="58">
        <v>0.2295371975032059</v>
      </c>
    </row>
    <row r="4916">
      <c r="A4916" s="61">
        <v>1.511774992E9</v>
      </c>
      <c r="B4916" s="61">
        <v>0.0</v>
      </c>
      <c r="C4916" s="61">
        <v>1587.0</v>
      </c>
      <c r="D4916" s="57" t="s">
        <v>375</v>
      </c>
      <c r="E4916" s="62" t="s">
        <v>372</v>
      </c>
      <c r="F4916" s="58">
        <v>0.2296630558837529</v>
      </c>
    </row>
    <row r="4917">
      <c r="A4917" s="61">
        <v>1.51302303E9</v>
      </c>
      <c r="B4917" s="61">
        <v>0.0</v>
      </c>
      <c r="C4917" s="61">
        <v>1002.0</v>
      </c>
      <c r="D4917" s="57" t="s">
        <v>373</v>
      </c>
      <c r="E4917" s="62" t="s">
        <v>372</v>
      </c>
      <c r="F4917" s="58">
        <v>0.22970151656320148</v>
      </c>
    </row>
    <row r="4918">
      <c r="A4918" s="61">
        <v>1.519230195E9</v>
      </c>
      <c r="B4918" s="61">
        <v>1.0</v>
      </c>
      <c r="C4918" s="61">
        <v>1535.0</v>
      </c>
      <c r="D4918" s="57" t="s">
        <v>375</v>
      </c>
      <c r="E4918" s="62" t="s">
        <v>372</v>
      </c>
      <c r="F4918" s="58">
        <v>0.22970771505739995</v>
      </c>
    </row>
    <row r="4919">
      <c r="A4919" s="61">
        <v>1.516653365E9</v>
      </c>
      <c r="B4919" s="61">
        <v>1.0</v>
      </c>
      <c r="C4919" s="61">
        <v>2530.0</v>
      </c>
      <c r="D4919" s="57" t="s">
        <v>373</v>
      </c>
      <c r="E4919" s="62" t="s">
        <v>372</v>
      </c>
      <c r="F4919" s="58">
        <v>0.22984341085640314</v>
      </c>
    </row>
    <row r="4920">
      <c r="A4920" s="61">
        <v>1.51689429E9</v>
      </c>
      <c r="B4920" s="61">
        <v>0.0</v>
      </c>
      <c r="C4920" s="61">
        <v>1155.0</v>
      </c>
      <c r="D4920" s="57" t="s">
        <v>371</v>
      </c>
      <c r="E4920" s="62" t="s">
        <v>372</v>
      </c>
      <c r="F4920" s="58">
        <v>0.22989824801249448</v>
      </c>
    </row>
    <row r="4921">
      <c r="A4921" s="61">
        <v>1.517277061E9</v>
      </c>
      <c r="B4921" s="61">
        <v>0.0</v>
      </c>
      <c r="C4921" s="61">
        <v>2624.0</v>
      </c>
      <c r="D4921" s="57" t="s">
        <v>371</v>
      </c>
      <c r="E4921" s="62" t="s">
        <v>372</v>
      </c>
      <c r="F4921" s="58">
        <v>0.22996937463438893</v>
      </c>
    </row>
    <row r="4922">
      <c r="A4922" s="61">
        <v>1.511593723E9</v>
      </c>
      <c r="B4922" s="61">
        <v>1.0</v>
      </c>
      <c r="C4922" s="61">
        <v>1375.0</v>
      </c>
      <c r="D4922" s="57" t="s">
        <v>374</v>
      </c>
      <c r="E4922" s="62" t="s">
        <v>372</v>
      </c>
      <c r="F4922" s="58">
        <v>0.22999132047369264</v>
      </c>
    </row>
    <row r="4923">
      <c r="A4923" s="61">
        <v>1.513154051E9</v>
      </c>
      <c r="B4923" s="61">
        <v>0.0</v>
      </c>
      <c r="C4923" s="61">
        <v>586.0</v>
      </c>
      <c r="D4923" s="57" t="s">
        <v>374</v>
      </c>
      <c r="E4923" s="62" t="s">
        <v>372</v>
      </c>
      <c r="F4923" s="58">
        <v>0.2300058568303801</v>
      </c>
    </row>
    <row r="4924">
      <c r="A4924" s="61">
        <v>1.515623494E9</v>
      </c>
      <c r="B4924" s="61">
        <v>1.0</v>
      </c>
      <c r="C4924" s="61">
        <v>750.0</v>
      </c>
      <c r="D4924" s="57" t="s">
        <v>371</v>
      </c>
      <c r="E4924" s="62" t="s">
        <v>372</v>
      </c>
      <c r="F4924" s="58">
        <v>0.23001304296682468</v>
      </c>
    </row>
    <row r="4925">
      <c r="A4925" s="61">
        <v>1.51764038E9</v>
      </c>
      <c r="B4925" s="61">
        <v>0.0</v>
      </c>
      <c r="C4925" s="61">
        <v>1876.0</v>
      </c>
      <c r="D4925" s="57" t="s">
        <v>373</v>
      </c>
      <c r="E4925" s="62" t="s">
        <v>372</v>
      </c>
      <c r="F4925" s="58">
        <v>0.23003846081008594</v>
      </c>
    </row>
    <row r="4926">
      <c r="A4926" s="61">
        <v>1.517844227E9</v>
      </c>
      <c r="B4926" s="61">
        <v>1.0</v>
      </c>
      <c r="C4926" s="61">
        <v>2021.0</v>
      </c>
      <c r="D4926" s="57" t="s">
        <v>375</v>
      </c>
      <c r="E4926" s="62" t="s">
        <v>372</v>
      </c>
      <c r="F4926" s="58">
        <v>0.23005368592768882</v>
      </c>
    </row>
    <row r="4927">
      <c r="A4927" s="61">
        <v>1.511954969E9</v>
      </c>
      <c r="B4927" s="61">
        <v>1.0</v>
      </c>
      <c r="C4927" s="61">
        <v>1115.0</v>
      </c>
      <c r="D4927" s="57" t="s">
        <v>375</v>
      </c>
      <c r="E4927" s="62" t="s">
        <v>372</v>
      </c>
      <c r="F4927" s="58">
        <v>0.230121640293512</v>
      </c>
    </row>
    <row r="4928">
      <c r="A4928" s="61">
        <v>1.513236505E9</v>
      </c>
      <c r="B4928" s="61">
        <v>1.0</v>
      </c>
      <c r="C4928" s="61">
        <v>1427.0</v>
      </c>
      <c r="D4928" s="57" t="s">
        <v>373</v>
      </c>
      <c r="E4928" s="62" t="s">
        <v>372</v>
      </c>
      <c r="F4928" s="58">
        <v>0.2301795068977074</v>
      </c>
    </row>
    <row r="4929">
      <c r="A4929" s="61">
        <v>1.519325193E9</v>
      </c>
      <c r="B4929" s="61">
        <v>1.0</v>
      </c>
      <c r="C4929" s="61">
        <v>2461.0</v>
      </c>
      <c r="D4929" s="57" t="s">
        <v>371</v>
      </c>
      <c r="E4929" s="62" t="s">
        <v>372</v>
      </c>
      <c r="F4929" s="58">
        <v>0.23018497966797435</v>
      </c>
    </row>
    <row r="4930">
      <c r="A4930" s="61">
        <v>1.518224098E9</v>
      </c>
      <c r="B4930" s="61">
        <v>1.0</v>
      </c>
      <c r="C4930" s="61">
        <v>3302.0</v>
      </c>
      <c r="D4930" s="57" t="s">
        <v>371</v>
      </c>
      <c r="E4930" s="62" t="s">
        <v>372</v>
      </c>
      <c r="F4930" s="58">
        <v>0.23020727105992256</v>
      </c>
    </row>
    <row r="4931">
      <c r="A4931" s="61">
        <v>1.518894349E9</v>
      </c>
      <c r="B4931" s="61">
        <v>1.0</v>
      </c>
      <c r="C4931" s="61">
        <v>1589.0</v>
      </c>
      <c r="D4931" s="57" t="s">
        <v>371</v>
      </c>
      <c r="E4931" s="62" t="s">
        <v>372</v>
      </c>
      <c r="F4931" s="58">
        <v>0.2302248371487614</v>
      </c>
    </row>
    <row r="4932">
      <c r="A4932" s="61">
        <v>1.517193295E9</v>
      </c>
      <c r="B4932" s="61">
        <v>1.0</v>
      </c>
      <c r="C4932" s="61">
        <v>726.0</v>
      </c>
      <c r="D4932" s="57" t="s">
        <v>375</v>
      </c>
      <c r="E4932" s="62" t="s">
        <v>372</v>
      </c>
      <c r="F4932" s="58">
        <v>0.23026316852747153</v>
      </c>
    </row>
    <row r="4933">
      <c r="A4933" s="61">
        <v>1.51873792E9</v>
      </c>
      <c r="B4933" s="61">
        <v>0.0</v>
      </c>
      <c r="C4933" s="61">
        <v>1688.0</v>
      </c>
      <c r="D4933" s="57" t="s">
        <v>375</v>
      </c>
      <c r="E4933" s="62" t="s">
        <v>372</v>
      </c>
      <c r="F4933" s="58">
        <v>0.23036307866644745</v>
      </c>
    </row>
    <row r="4934">
      <c r="A4934" s="61">
        <v>1.517341337E9</v>
      </c>
      <c r="B4934" s="61">
        <v>1.0</v>
      </c>
      <c r="C4934" s="61">
        <v>516.0</v>
      </c>
      <c r="D4934" s="57" t="s">
        <v>373</v>
      </c>
      <c r="E4934" s="62" t="s">
        <v>372</v>
      </c>
      <c r="F4934" s="58">
        <v>0.2303967738499112</v>
      </c>
    </row>
    <row r="4935">
      <c r="A4935" s="61">
        <v>1.517369991E9</v>
      </c>
      <c r="B4935" s="61">
        <v>0.0</v>
      </c>
      <c r="C4935" s="61">
        <v>4411.0</v>
      </c>
      <c r="D4935" s="57" t="s">
        <v>371</v>
      </c>
      <c r="E4935" s="62" t="s">
        <v>372</v>
      </c>
      <c r="F4935" s="58">
        <v>0.23044611676768534</v>
      </c>
    </row>
    <row r="4936">
      <c r="A4936" s="61">
        <v>1.514579473E9</v>
      </c>
      <c r="B4936" s="61">
        <v>1.0</v>
      </c>
      <c r="C4936" s="61">
        <v>3170.0</v>
      </c>
      <c r="D4936" s="57" t="s">
        <v>371</v>
      </c>
      <c r="E4936" s="62" t="s">
        <v>372</v>
      </c>
      <c r="F4936" s="58">
        <v>0.23047257081799</v>
      </c>
    </row>
    <row r="4937">
      <c r="A4937" s="61">
        <v>1.516046303E9</v>
      </c>
      <c r="B4937" s="61">
        <v>1.0</v>
      </c>
      <c r="C4937" s="61">
        <v>127.0</v>
      </c>
      <c r="D4937" s="57" t="s">
        <v>374</v>
      </c>
      <c r="E4937" s="62" t="s">
        <v>372</v>
      </c>
      <c r="F4937" s="58">
        <v>0.2305444114702061</v>
      </c>
    </row>
    <row r="4938">
      <c r="A4938" s="61">
        <v>1.512321069E9</v>
      </c>
      <c r="B4938" s="61">
        <v>1.0</v>
      </c>
      <c r="C4938" s="61">
        <v>2507.0</v>
      </c>
      <c r="D4938" s="57" t="s">
        <v>375</v>
      </c>
      <c r="E4938" s="62" t="s">
        <v>372</v>
      </c>
      <c r="F4938" s="58">
        <v>0.2305573045532361</v>
      </c>
    </row>
    <row r="4939">
      <c r="A4939" s="61">
        <v>1.518029176E9</v>
      </c>
      <c r="B4939" s="61">
        <v>1.0</v>
      </c>
      <c r="C4939" s="61">
        <v>45.0</v>
      </c>
      <c r="D4939" s="57" t="s">
        <v>374</v>
      </c>
      <c r="E4939" s="62" t="s">
        <v>372</v>
      </c>
      <c r="F4939" s="58">
        <v>0.23061170560865163</v>
      </c>
    </row>
    <row r="4940">
      <c r="A4940" s="61">
        <v>1.516193013E9</v>
      </c>
      <c r="B4940" s="61">
        <v>1.0</v>
      </c>
      <c r="C4940" s="61">
        <v>489.0</v>
      </c>
      <c r="D4940" s="57" t="s">
        <v>371</v>
      </c>
      <c r="E4940" s="62" t="s">
        <v>372</v>
      </c>
      <c r="F4940" s="58">
        <v>0.2306117064608182</v>
      </c>
    </row>
    <row r="4941">
      <c r="A4941" s="61">
        <v>1.5158405E9</v>
      </c>
      <c r="B4941" s="61">
        <v>0.0</v>
      </c>
      <c r="C4941" s="61">
        <v>739.0</v>
      </c>
      <c r="D4941" s="57" t="s">
        <v>371</v>
      </c>
      <c r="E4941" s="62" t="s">
        <v>372</v>
      </c>
      <c r="F4941" s="58">
        <v>0.23069510051721764</v>
      </c>
    </row>
    <row r="4942">
      <c r="A4942" s="61">
        <v>1.515523737E9</v>
      </c>
      <c r="B4942" s="61">
        <v>1.0</v>
      </c>
      <c r="C4942" s="61">
        <v>3186.0</v>
      </c>
      <c r="D4942" s="57" t="s">
        <v>371</v>
      </c>
      <c r="E4942" s="62" t="s">
        <v>372</v>
      </c>
      <c r="F4942" s="58">
        <v>0.23075078535393767</v>
      </c>
    </row>
    <row r="4943">
      <c r="A4943" s="61">
        <v>1.513224456E9</v>
      </c>
      <c r="B4943" s="61">
        <v>1.0</v>
      </c>
      <c r="C4943" s="61">
        <v>1978.0</v>
      </c>
      <c r="D4943" s="57" t="s">
        <v>371</v>
      </c>
      <c r="E4943" s="62" t="s">
        <v>372</v>
      </c>
      <c r="F4943" s="58">
        <v>0.2308395111400201</v>
      </c>
    </row>
    <row r="4944">
      <c r="A4944" s="61">
        <v>1.519541639E9</v>
      </c>
      <c r="B4944" s="61">
        <v>1.0</v>
      </c>
      <c r="C4944" s="61">
        <v>3511.0</v>
      </c>
      <c r="D4944" s="57" t="s">
        <v>371</v>
      </c>
      <c r="E4944" s="62" t="s">
        <v>372</v>
      </c>
      <c r="F4944" s="58">
        <v>0.23086253588708117</v>
      </c>
    </row>
    <row r="4945">
      <c r="A4945" s="61">
        <v>1.513304573E9</v>
      </c>
      <c r="B4945" s="61">
        <v>1.0</v>
      </c>
      <c r="C4945" s="61">
        <v>2905.0</v>
      </c>
      <c r="D4945" s="57" t="s">
        <v>374</v>
      </c>
      <c r="E4945" s="62" t="s">
        <v>372</v>
      </c>
      <c r="F4945" s="58">
        <v>0.23090436889664234</v>
      </c>
    </row>
    <row r="4946">
      <c r="A4946" s="61">
        <v>1.518672759E9</v>
      </c>
      <c r="B4946" s="61">
        <v>1.0</v>
      </c>
      <c r="C4946" s="61">
        <v>1232.0</v>
      </c>
      <c r="D4946" s="57" t="s">
        <v>374</v>
      </c>
      <c r="E4946" s="62" t="s">
        <v>372</v>
      </c>
      <c r="F4946" s="58">
        <v>0.23104892712691782</v>
      </c>
    </row>
    <row r="4947">
      <c r="A4947" s="61">
        <v>1.513598045E9</v>
      </c>
      <c r="B4947" s="61">
        <v>1.0</v>
      </c>
      <c r="C4947" s="61">
        <v>2208.0</v>
      </c>
      <c r="D4947" s="57" t="s">
        <v>374</v>
      </c>
      <c r="E4947" s="62" t="s">
        <v>372</v>
      </c>
      <c r="F4947" s="58">
        <v>0.2311400729510691</v>
      </c>
    </row>
    <row r="4948">
      <c r="A4948" s="61">
        <v>1.517306773E9</v>
      </c>
      <c r="B4948" s="61">
        <v>1.0</v>
      </c>
      <c r="C4948" s="61">
        <v>2278.0</v>
      </c>
      <c r="D4948" s="57" t="s">
        <v>374</v>
      </c>
      <c r="E4948" s="62" t="s">
        <v>372</v>
      </c>
      <c r="F4948" s="58">
        <v>0.23121619801722426</v>
      </c>
    </row>
    <row r="4949">
      <c r="A4949" s="61">
        <v>1.51205376E9</v>
      </c>
      <c r="B4949" s="61">
        <v>0.0</v>
      </c>
      <c r="C4949" s="61">
        <v>3185.0</v>
      </c>
      <c r="D4949" s="57" t="s">
        <v>371</v>
      </c>
      <c r="E4949" s="62" t="s">
        <v>372</v>
      </c>
      <c r="F4949" s="58">
        <v>0.23121944468111189</v>
      </c>
    </row>
    <row r="4950">
      <c r="A4950" s="61">
        <v>1.51376251E9</v>
      </c>
      <c r="B4950" s="61">
        <v>0.0</v>
      </c>
      <c r="C4950" s="61">
        <v>809.0</v>
      </c>
      <c r="D4950" s="57" t="s">
        <v>373</v>
      </c>
      <c r="E4950" s="62" t="s">
        <v>372</v>
      </c>
      <c r="F4950" s="58">
        <v>0.2312219025309854</v>
      </c>
    </row>
    <row r="4951">
      <c r="A4951" s="61">
        <v>1.515102218E9</v>
      </c>
      <c r="B4951" s="61">
        <v>1.0</v>
      </c>
      <c r="C4951" s="61">
        <v>2291.0</v>
      </c>
      <c r="D4951" s="57" t="s">
        <v>371</v>
      </c>
      <c r="E4951" s="62" t="s">
        <v>372</v>
      </c>
      <c r="F4951" s="58">
        <v>0.2312845902391425</v>
      </c>
    </row>
    <row r="4952">
      <c r="A4952" s="61">
        <v>1.512395038E9</v>
      </c>
      <c r="B4952" s="61">
        <v>1.0</v>
      </c>
      <c r="C4952" s="61">
        <v>1572.0</v>
      </c>
      <c r="D4952" s="57" t="s">
        <v>373</v>
      </c>
      <c r="E4952" s="62" t="s">
        <v>372</v>
      </c>
      <c r="F4952" s="58">
        <v>0.23132932343034085</v>
      </c>
    </row>
    <row r="4953">
      <c r="A4953" s="61">
        <v>1.512599689E9</v>
      </c>
      <c r="B4953" s="61">
        <v>1.0</v>
      </c>
      <c r="C4953" s="61">
        <v>176.0</v>
      </c>
      <c r="D4953" s="57" t="s">
        <v>374</v>
      </c>
      <c r="E4953" s="62" t="s">
        <v>372</v>
      </c>
      <c r="F4953" s="58">
        <v>0.2313293374793356</v>
      </c>
    </row>
    <row r="4954">
      <c r="A4954" s="61">
        <v>1.515522056E9</v>
      </c>
      <c r="B4954" s="61">
        <v>1.0</v>
      </c>
      <c r="C4954" s="61">
        <v>1064.0</v>
      </c>
      <c r="D4954" s="57" t="s">
        <v>374</v>
      </c>
      <c r="E4954" s="62" t="s">
        <v>372</v>
      </c>
      <c r="F4954" s="58">
        <v>0.2313710071743318</v>
      </c>
    </row>
    <row r="4955">
      <c r="A4955" s="61">
        <v>1.515349658E9</v>
      </c>
      <c r="B4955" s="61">
        <v>1.0</v>
      </c>
      <c r="C4955" s="61">
        <v>3191.0</v>
      </c>
      <c r="D4955" s="57" t="s">
        <v>373</v>
      </c>
      <c r="E4955" s="62" t="s">
        <v>372</v>
      </c>
      <c r="F4955" s="58">
        <v>0.2313966068910932</v>
      </c>
    </row>
    <row r="4956">
      <c r="A4956" s="61">
        <v>1.515330679E9</v>
      </c>
      <c r="B4956" s="61">
        <v>1.0</v>
      </c>
      <c r="C4956" s="61">
        <v>952.0</v>
      </c>
      <c r="D4956" s="57" t="s">
        <v>374</v>
      </c>
      <c r="E4956" s="62" t="s">
        <v>372</v>
      </c>
      <c r="F4956" s="58">
        <v>0.23139753082098302</v>
      </c>
    </row>
    <row r="4957">
      <c r="A4957" s="61">
        <v>1.513018439E9</v>
      </c>
      <c r="B4957" s="61">
        <v>1.0</v>
      </c>
      <c r="C4957" s="61">
        <v>1716.0</v>
      </c>
      <c r="D4957" s="57" t="s">
        <v>371</v>
      </c>
      <c r="E4957" s="62" t="s">
        <v>372</v>
      </c>
      <c r="F4957" s="58">
        <v>0.23140175382377193</v>
      </c>
    </row>
    <row r="4958">
      <c r="A4958" s="61">
        <v>1.516860736E9</v>
      </c>
      <c r="B4958" s="61">
        <v>1.0</v>
      </c>
      <c r="C4958" s="61">
        <v>323.0</v>
      </c>
      <c r="D4958" s="57" t="s">
        <v>374</v>
      </c>
      <c r="E4958" s="62" t="s">
        <v>372</v>
      </c>
      <c r="F4958" s="58">
        <v>0.23145448839644978</v>
      </c>
    </row>
    <row r="4959">
      <c r="A4959" s="61">
        <v>1.513258718E9</v>
      </c>
      <c r="B4959" s="61">
        <v>1.0</v>
      </c>
      <c r="C4959" s="61">
        <v>2118.0</v>
      </c>
      <c r="D4959" s="57" t="s">
        <v>374</v>
      </c>
      <c r="E4959" s="62" t="s">
        <v>372</v>
      </c>
      <c r="F4959" s="58">
        <v>0.2314682830007021</v>
      </c>
    </row>
    <row r="4960">
      <c r="A4960" s="61">
        <v>1.518769819E9</v>
      </c>
      <c r="B4960" s="61">
        <v>1.0</v>
      </c>
      <c r="C4960" s="61">
        <v>1447.0</v>
      </c>
      <c r="D4960" s="57" t="s">
        <v>371</v>
      </c>
      <c r="E4960" s="62" t="s">
        <v>372</v>
      </c>
      <c r="F4960" s="58">
        <v>0.2315543985354257</v>
      </c>
    </row>
    <row r="4961">
      <c r="A4961" s="61">
        <v>1.517453045E9</v>
      </c>
      <c r="B4961" s="61">
        <v>1.0</v>
      </c>
      <c r="C4961" s="61">
        <v>3823.0</v>
      </c>
      <c r="D4961" s="57" t="s">
        <v>375</v>
      </c>
      <c r="E4961" s="62" t="s">
        <v>372</v>
      </c>
      <c r="F4961" s="58">
        <v>0.23166626767722542</v>
      </c>
    </row>
    <row r="4962">
      <c r="A4962" s="61">
        <v>1.519484688E9</v>
      </c>
      <c r="B4962" s="61">
        <v>1.0</v>
      </c>
      <c r="C4962" s="61">
        <v>4853.0</v>
      </c>
      <c r="D4962" s="57" t="s">
        <v>371</v>
      </c>
      <c r="E4962" s="62" t="s">
        <v>372</v>
      </c>
      <c r="F4962" s="58">
        <v>0.2317394227388817</v>
      </c>
    </row>
    <row r="4963">
      <c r="A4963" s="61">
        <v>1.513932231E9</v>
      </c>
      <c r="B4963" s="61">
        <v>0.0</v>
      </c>
      <c r="C4963" s="61">
        <v>264.0</v>
      </c>
      <c r="D4963" s="57" t="s">
        <v>374</v>
      </c>
      <c r="E4963" s="62" t="s">
        <v>372</v>
      </c>
      <c r="F4963" s="58">
        <v>0.23175491993091846</v>
      </c>
    </row>
    <row r="4964">
      <c r="A4964" s="61">
        <v>1.519989825E9</v>
      </c>
      <c r="B4964" s="61">
        <v>1.0</v>
      </c>
      <c r="C4964" s="61">
        <v>2234.0</v>
      </c>
      <c r="D4964" s="57" t="s">
        <v>374</v>
      </c>
      <c r="E4964" s="62" t="s">
        <v>372</v>
      </c>
      <c r="F4964" s="58">
        <v>0.23176014886523044</v>
      </c>
    </row>
    <row r="4965">
      <c r="A4965" s="61">
        <v>1.513417791E9</v>
      </c>
      <c r="B4965" s="61">
        <v>0.0</v>
      </c>
      <c r="C4965" s="61">
        <v>380.0</v>
      </c>
      <c r="D4965" s="57" t="s">
        <v>371</v>
      </c>
      <c r="E4965" s="62" t="s">
        <v>372</v>
      </c>
      <c r="F4965" s="58">
        <v>0.2317834613019888</v>
      </c>
    </row>
    <row r="4966">
      <c r="A4966" s="61">
        <v>1.51481546E9</v>
      </c>
      <c r="B4966" s="61">
        <v>0.0</v>
      </c>
      <c r="C4966" s="61">
        <v>2058.0</v>
      </c>
      <c r="D4966" s="57" t="s">
        <v>374</v>
      </c>
      <c r="E4966" s="62" t="s">
        <v>372</v>
      </c>
      <c r="F4966" s="58">
        <v>0.23185585459771718</v>
      </c>
    </row>
    <row r="4967">
      <c r="A4967" s="61">
        <v>1.514093172E9</v>
      </c>
      <c r="B4967" s="61">
        <v>0.0</v>
      </c>
      <c r="C4967" s="61">
        <v>911.0</v>
      </c>
      <c r="D4967" s="57" t="s">
        <v>373</v>
      </c>
      <c r="E4967" s="62" t="s">
        <v>372</v>
      </c>
      <c r="F4967" s="58">
        <v>0.2318834440183477</v>
      </c>
    </row>
    <row r="4968">
      <c r="A4968" s="61">
        <v>1.514183854E9</v>
      </c>
      <c r="B4968" s="61">
        <v>1.0</v>
      </c>
      <c r="C4968" s="61">
        <v>2136.0</v>
      </c>
      <c r="D4968" s="57" t="s">
        <v>375</v>
      </c>
      <c r="E4968" s="62" t="s">
        <v>372</v>
      </c>
      <c r="F4968" s="58">
        <v>0.23191198538941804</v>
      </c>
    </row>
    <row r="4969">
      <c r="A4969" s="61">
        <v>1.515741978E9</v>
      </c>
      <c r="B4969" s="61">
        <v>1.0</v>
      </c>
      <c r="C4969" s="61">
        <v>2943.0</v>
      </c>
      <c r="D4969" s="57" t="s">
        <v>371</v>
      </c>
      <c r="E4969" s="62" t="s">
        <v>372</v>
      </c>
      <c r="F4969" s="58">
        <v>0.23197458984249886</v>
      </c>
    </row>
    <row r="4970">
      <c r="A4970" s="61">
        <v>1.51179683E9</v>
      </c>
      <c r="B4970" s="61">
        <v>0.0</v>
      </c>
      <c r="C4970" s="61">
        <v>4117.0</v>
      </c>
      <c r="D4970" s="57" t="s">
        <v>375</v>
      </c>
      <c r="E4970" s="62" t="s">
        <v>372</v>
      </c>
      <c r="F4970" s="58">
        <v>0.2320185658150744</v>
      </c>
    </row>
    <row r="4971">
      <c r="A4971" s="61">
        <v>1.516964707E9</v>
      </c>
      <c r="B4971" s="61">
        <v>1.0</v>
      </c>
      <c r="C4971" s="61">
        <v>53.0</v>
      </c>
      <c r="D4971" s="57" t="s">
        <v>371</v>
      </c>
      <c r="E4971" s="62" t="s">
        <v>372</v>
      </c>
      <c r="F4971" s="58">
        <v>0.2320602206089094</v>
      </c>
    </row>
    <row r="4972">
      <c r="A4972" s="61">
        <v>1.519943247E9</v>
      </c>
      <c r="B4972" s="61">
        <v>1.0</v>
      </c>
      <c r="C4972" s="61">
        <v>2016.0</v>
      </c>
      <c r="D4972" s="57" t="s">
        <v>371</v>
      </c>
      <c r="E4972" s="62" t="s">
        <v>372</v>
      </c>
      <c r="F4972" s="58">
        <v>0.23213536542309587</v>
      </c>
    </row>
    <row r="4973">
      <c r="A4973" s="61">
        <v>1.515070585E9</v>
      </c>
      <c r="B4973" s="61">
        <v>1.0</v>
      </c>
      <c r="C4973" s="61">
        <v>3605.0</v>
      </c>
      <c r="D4973" s="57" t="s">
        <v>371</v>
      </c>
      <c r="E4973" s="62" t="s">
        <v>372</v>
      </c>
      <c r="F4973" s="58">
        <v>0.23218950755224466</v>
      </c>
    </row>
    <row r="4974">
      <c r="A4974" s="61">
        <v>1.515045664E9</v>
      </c>
      <c r="B4974" s="61">
        <v>1.0</v>
      </c>
      <c r="C4974" s="61">
        <v>1571.0</v>
      </c>
      <c r="D4974" s="57" t="s">
        <v>374</v>
      </c>
      <c r="E4974" s="62" t="s">
        <v>372</v>
      </c>
      <c r="F4974" s="58">
        <v>0.23223035999701125</v>
      </c>
    </row>
    <row r="4975">
      <c r="A4975" s="61">
        <v>1.519015963E9</v>
      </c>
      <c r="B4975" s="61">
        <v>1.0</v>
      </c>
      <c r="C4975" s="61">
        <v>2982.0</v>
      </c>
      <c r="D4975" s="57" t="s">
        <v>371</v>
      </c>
      <c r="E4975" s="62" t="s">
        <v>372</v>
      </c>
      <c r="F4975" s="58">
        <v>0.2322690310899681</v>
      </c>
    </row>
    <row r="4976">
      <c r="A4976" s="61">
        <v>1.515086684E9</v>
      </c>
      <c r="B4976" s="61">
        <v>1.0</v>
      </c>
      <c r="C4976" s="61">
        <v>3302.0</v>
      </c>
      <c r="D4976" s="57" t="s">
        <v>375</v>
      </c>
      <c r="E4976" s="62" t="s">
        <v>372</v>
      </c>
      <c r="F4976" s="58">
        <v>0.2322934116817763</v>
      </c>
    </row>
    <row r="4977">
      <c r="A4977" s="61">
        <v>1.516585131E9</v>
      </c>
      <c r="B4977" s="61">
        <v>0.0</v>
      </c>
      <c r="C4977" s="61">
        <v>1806.0</v>
      </c>
      <c r="D4977" s="57" t="s">
        <v>373</v>
      </c>
      <c r="E4977" s="62" t="s">
        <v>372</v>
      </c>
      <c r="F4977" s="58">
        <v>0.2323496385871553</v>
      </c>
    </row>
    <row r="4978">
      <c r="A4978" s="61">
        <v>1.516764516E9</v>
      </c>
      <c r="B4978" s="61">
        <v>1.0</v>
      </c>
      <c r="C4978" s="61">
        <v>1014.0</v>
      </c>
      <c r="D4978" s="57" t="s">
        <v>375</v>
      </c>
      <c r="E4978" s="62" t="s">
        <v>372</v>
      </c>
      <c r="F4978" s="58">
        <v>0.2323989972582572</v>
      </c>
    </row>
    <row r="4979">
      <c r="A4979" s="61">
        <v>1.518542165E9</v>
      </c>
      <c r="B4979" s="61">
        <v>1.0</v>
      </c>
      <c r="C4979" s="61">
        <v>608.0</v>
      </c>
      <c r="D4979" s="57" t="s">
        <v>373</v>
      </c>
      <c r="E4979" s="62" t="s">
        <v>372</v>
      </c>
      <c r="F4979" s="58">
        <v>0.23244693992932974</v>
      </c>
    </row>
    <row r="4980">
      <c r="A4980" s="61">
        <v>1.515870497E9</v>
      </c>
      <c r="B4980" s="61">
        <v>1.0</v>
      </c>
      <c r="C4980" s="61">
        <v>906.0</v>
      </c>
      <c r="D4980" s="57" t="s">
        <v>374</v>
      </c>
      <c r="E4980" s="62" t="s">
        <v>372</v>
      </c>
      <c r="F4980" s="58">
        <v>0.23245036389372675</v>
      </c>
    </row>
    <row r="4981">
      <c r="A4981" s="61">
        <v>1.513155841E9</v>
      </c>
      <c r="B4981" s="61">
        <v>0.0</v>
      </c>
      <c r="C4981" s="61">
        <v>1951.0</v>
      </c>
      <c r="D4981" s="57" t="s">
        <v>371</v>
      </c>
      <c r="E4981" s="62" t="s">
        <v>372</v>
      </c>
      <c r="F4981" s="58">
        <v>0.23245636746358</v>
      </c>
    </row>
    <row r="4982">
      <c r="A4982" s="61">
        <v>1.518788223E9</v>
      </c>
      <c r="B4982" s="61">
        <v>1.0</v>
      </c>
      <c r="C4982" s="61">
        <v>330.0</v>
      </c>
      <c r="D4982" s="57" t="s">
        <v>373</v>
      </c>
      <c r="E4982" s="62" t="s">
        <v>372</v>
      </c>
      <c r="F4982" s="58">
        <v>0.23250121883889763</v>
      </c>
    </row>
    <row r="4983">
      <c r="A4983" s="61">
        <v>1.514902564E9</v>
      </c>
      <c r="B4983" s="61">
        <v>1.0</v>
      </c>
      <c r="C4983" s="61">
        <v>1723.0</v>
      </c>
      <c r="D4983" s="57" t="s">
        <v>373</v>
      </c>
      <c r="E4983" s="62" t="s">
        <v>372</v>
      </c>
      <c r="F4983" s="58">
        <v>0.23251419443992627</v>
      </c>
    </row>
    <row r="4984">
      <c r="A4984" s="61">
        <v>1.519585992E9</v>
      </c>
      <c r="B4984" s="61">
        <v>0.0</v>
      </c>
      <c r="C4984" s="61">
        <v>833.0</v>
      </c>
      <c r="D4984" s="57" t="s">
        <v>371</v>
      </c>
      <c r="E4984" s="62" t="s">
        <v>372</v>
      </c>
      <c r="F4984" s="58">
        <v>0.23256794886702137</v>
      </c>
    </row>
    <row r="4985">
      <c r="A4985" s="61">
        <v>1.513986755E9</v>
      </c>
      <c r="B4985" s="61">
        <v>1.0</v>
      </c>
      <c r="C4985" s="61">
        <v>581.0</v>
      </c>
      <c r="D4985" s="57" t="s">
        <v>375</v>
      </c>
      <c r="E4985" s="62" t="s">
        <v>372</v>
      </c>
      <c r="F4985" s="58">
        <v>0.2325997619414929</v>
      </c>
    </row>
    <row r="4986">
      <c r="A4986" s="61">
        <v>1.518885104E9</v>
      </c>
      <c r="B4986" s="61">
        <v>1.0</v>
      </c>
      <c r="C4986" s="61">
        <v>2181.0</v>
      </c>
      <c r="D4986" s="57" t="s">
        <v>374</v>
      </c>
      <c r="E4986" s="62" t="s">
        <v>372</v>
      </c>
      <c r="F4986" s="58">
        <v>0.23263258399157405</v>
      </c>
    </row>
    <row r="4987">
      <c r="A4987" s="61">
        <v>1.518747478E9</v>
      </c>
      <c r="B4987" s="61">
        <v>1.0</v>
      </c>
      <c r="C4987" s="61">
        <v>352.0</v>
      </c>
      <c r="D4987" s="57" t="s">
        <v>374</v>
      </c>
      <c r="E4987" s="62" t="s">
        <v>372</v>
      </c>
      <c r="F4987" s="58">
        <v>0.23268539270790345</v>
      </c>
    </row>
    <row r="4988">
      <c r="A4988" s="61">
        <v>1.517228239E9</v>
      </c>
      <c r="B4988" s="61">
        <v>1.0</v>
      </c>
      <c r="C4988" s="61">
        <v>278.0</v>
      </c>
      <c r="D4988" s="57" t="s">
        <v>371</v>
      </c>
      <c r="E4988" s="62" t="s">
        <v>372</v>
      </c>
      <c r="F4988" s="58">
        <v>0.2326979140714328</v>
      </c>
    </row>
    <row r="4989">
      <c r="A4989" s="61">
        <v>1.514880274E9</v>
      </c>
      <c r="B4989" s="61">
        <v>1.0</v>
      </c>
      <c r="C4989" s="61">
        <v>211.0</v>
      </c>
      <c r="D4989" s="57" t="s">
        <v>375</v>
      </c>
      <c r="E4989" s="62" t="s">
        <v>372</v>
      </c>
      <c r="F4989" s="58">
        <v>0.23276857219132951</v>
      </c>
    </row>
    <row r="4990">
      <c r="A4990" s="61">
        <v>1.517651164E9</v>
      </c>
      <c r="B4990" s="61">
        <v>1.0</v>
      </c>
      <c r="C4990" s="61">
        <v>3541.0</v>
      </c>
      <c r="D4990" s="57" t="s">
        <v>373</v>
      </c>
      <c r="E4990" s="62" t="s">
        <v>372</v>
      </c>
      <c r="F4990" s="58">
        <v>0.23283466151798127</v>
      </c>
    </row>
    <row r="4991">
      <c r="A4991" s="61">
        <v>1.514929303E9</v>
      </c>
      <c r="B4991" s="61">
        <v>1.0</v>
      </c>
      <c r="C4991" s="61">
        <v>1516.0</v>
      </c>
      <c r="D4991" s="57" t="s">
        <v>375</v>
      </c>
      <c r="E4991" s="62" t="s">
        <v>372</v>
      </c>
      <c r="F4991" s="58">
        <v>0.23284403468668613</v>
      </c>
    </row>
    <row r="4992">
      <c r="A4992" s="61">
        <v>1.516094052E9</v>
      </c>
      <c r="B4992" s="61">
        <v>0.0</v>
      </c>
      <c r="C4992" s="61">
        <v>2141.0</v>
      </c>
      <c r="D4992" s="57" t="s">
        <v>374</v>
      </c>
      <c r="E4992" s="62" t="s">
        <v>372</v>
      </c>
      <c r="F4992" s="58">
        <v>0.23285596033011324</v>
      </c>
    </row>
    <row r="4993">
      <c r="A4993" s="61">
        <v>1.516902073E9</v>
      </c>
      <c r="B4993" s="61">
        <v>1.0</v>
      </c>
      <c r="C4993" s="61">
        <v>2303.0</v>
      </c>
      <c r="D4993" s="57" t="s">
        <v>371</v>
      </c>
      <c r="E4993" s="62" t="s">
        <v>372</v>
      </c>
      <c r="F4993" s="58">
        <v>0.232922140832873</v>
      </c>
    </row>
    <row r="4994">
      <c r="A4994" s="61">
        <v>1.516601214E9</v>
      </c>
      <c r="B4994" s="61">
        <v>1.0</v>
      </c>
      <c r="C4994" s="61">
        <v>4195.0</v>
      </c>
      <c r="D4994" s="57" t="s">
        <v>371</v>
      </c>
      <c r="E4994" s="62" t="s">
        <v>372</v>
      </c>
      <c r="F4994" s="58">
        <v>0.23294474613341343</v>
      </c>
    </row>
    <row r="4995">
      <c r="A4995" s="61">
        <v>1.517220468E9</v>
      </c>
      <c r="B4995" s="61">
        <v>1.0</v>
      </c>
      <c r="C4995" s="61">
        <v>1193.0</v>
      </c>
      <c r="D4995" s="57" t="s">
        <v>371</v>
      </c>
      <c r="E4995" s="62" t="s">
        <v>372</v>
      </c>
      <c r="F4995" s="58">
        <v>0.23298729132847373</v>
      </c>
    </row>
    <row r="4996">
      <c r="A4996" s="61">
        <v>1.516167078E9</v>
      </c>
      <c r="B4996" s="61">
        <v>1.0</v>
      </c>
      <c r="C4996" s="61">
        <v>657.0</v>
      </c>
      <c r="D4996" s="57" t="s">
        <v>371</v>
      </c>
      <c r="E4996" s="62" t="s">
        <v>372</v>
      </c>
      <c r="F4996" s="58">
        <v>0.23306409163487896</v>
      </c>
    </row>
    <row r="4997">
      <c r="A4997" s="61">
        <v>1.515105806E9</v>
      </c>
      <c r="B4997" s="61">
        <v>1.0</v>
      </c>
      <c r="C4997" s="61">
        <v>1739.0</v>
      </c>
      <c r="D4997" s="57" t="s">
        <v>374</v>
      </c>
      <c r="E4997" s="62" t="s">
        <v>372</v>
      </c>
      <c r="F4997" s="58">
        <v>0.2331195809592519</v>
      </c>
    </row>
    <row r="4998">
      <c r="A4998" s="61">
        <v>1.512326016E9</v>
      </c>
      <c r="B4998" s="61">
        <v>1.0</v>
      </c>
      <c r="C4998" s="61">
        <v>1777.0</v>
      </c>
      <c r="D4998" s="57" t="s">
        <v>374</v>
      </c>
      <c r="E4998" s="62" t="s">
        <v>372</v>
      </c>
      <c r="F4998" s="58">
        <v>0.23314558089815762</v>
      </c>
    </row>
    <row r="4999">
      <c r="A4999" s="61">
        <v>1.514274493E9</v>
      </c>
      <c r="B4999" s="61">
        <v>1.0</v>
      </c>
      <c r="C4999" s="61">
        <v>2504.0</v>
      </c>
      <c r="D4999" s="57" t="s">
        <v>375</v>
      </c>
      <c r="E4999" s="62" t="s">
        <v>372</v>
      </c>
      <c r="F4999" s="58">
        <v>0.23315654031535016</v>
      </c>
    </row>
    <row r="5000">
      <c r="A5000" s="61">
        <v>1.512030542E9</v>
      </c>
      <c r="B5000" s="61">
        <v>0.0</v>
      </c>
      <c r="C5000" s="61">
        <v>1856.0</v>
      </c>
      <c r="D5000" s="57" t="s">
        <v>371</v>
      </c>
      <c r="E5000" s="62" t="s">
        <v>372</v>
      </c>
      <c r="F5000" s="58">
        <v>0.23339848092555582</v>
      </c>
    </row>
    <row r="5001">
      <c r="A5001" s="61">
        <v>1.516953505E9</v>
      </c>
      <c r="B5001" s="61">
        <v>1.0</v>
      </c>
      <c r="C5001" s="61">
        <v>577.0</v>
      </c>
      <c r="D5001" s="57" t="s">
        <v>374</v>
      </c>
      <c r="E5001" s="62" t="s">
        <v>372</v>
      </c>
      <c r="F5001" s="58">
        <v>0.23342042676485952</v>
      </c>
    </row>
    <row r="5002">
      <c r="A5002" s="61">
        <v>1.512676857E9</v>
      </c>
      <c r="B5002" s="61">
        <v>1.0</v>
      </c>
      <c r="C5002" s="61">
        <v>3289.0</v>
      </c>
      <c r="D5002" s="57" t="s">
        <v>371</v>
      </c>
      <c r="E5002" s="62" t="s">
        <v>372</v>
      </c>
      <c r="F5002" s="58">
        <v>0.23349019814439764</v>
      </c>
    </row>
    <row r="5003">
      <c r="A5003" s="61">
        <v>1.518622662E9</v>
      </c>
      <c r="B5003" s="61">
        <v>0.0</v>
      </c>
      <c r="C5003" s="61">
        <v>2391.0</v>
      </c>
      <c r="D5003" s="57" t="s">
        <v>375</v>
      </c>
      <c r="E5003" s="62" t="s">
        <v>372</v>
      </c>
      <c r="F5003" s="58">
        <v>0.2335214158115928</v>
      </c>
    </row>
    <row r="5004">
      <c r="A5004" s="61">
        <v>1.516582113E9</v>
      </c>
      <c r="B5004" s="61">
        <v>1.0</v>
      </c>
      <c r="C5004" s="61">
        <v>3768.0</v>
      </c>
      <c r="D5004" s="57" t="s">
        <v>371</v>
      </c>
      <c r="E5004" s="62" t="s">
        <v>372</v>
      </c>
      <c r="F5004" s="58">
        <v>0.23355525642499864</v>
      </c>
    </row>
    <row r="5005">
      <c r="A5005" s="61">
        <v>1.513262089E9</v>
      </c>
      <c r="B5005" s="61">
        <v>1.0</v>
      </c>
      <c r="C5005" s="61">
        <v>2910.0</v>
      </c>
      <c r="D5005" s="57" t="s">
        <v>374</v>
      </c>
      <c r="E5005" s="62" t="s">
        <v>372</v>
      </c>
      <c r="F5005" s="58">
        <v>0.23359436204039863</v>
      </c>
    </row>
    <row r="5006">
      <c r="A5006" s="61">
        <v>1.516711639E9</v>
      </c>
      <c r="B5006" s="61">
        <v>1.0</v>
      </c>
      <c r="C5006" s="61">
        <v>5524.0</v>
      </c>
      <c r="D5006" s="57" t="s">
        <v>373</v>
      </c>
      <c r="E5006" s="62" t="s">
        <v>372</v>
      </c>
      <c r="F5006" s="58">
        <v>0.23364919654266847</v>
      </c>
    </row>
    <row r="5007">
      <c r="A5007" s="61">
        <v>1.516899717E9</v>
      </c>
      <c r="B5007" s="61">
        <v>1.0</v>
      </c>
      <c r="C5007" s="61">
        <v>432.0</v>
      </c>
      <c r="D5007" s="57" t="s">
        <v>374</v>
      </c>
      <c r="E5007" s="62" t="s">
        <v>372</v>
      </c>
      <c r="F5007" s="58">
        <v>0.23366994126531704</v>
      </c>
    </row>
    <row r="5008">
      <c r="A5008" s="61">
        <v>1.518401872E9</v>
      </c>
      <c r="B5008" s="61">
        <v>0.0</v>
      </c>
      <c r="C5008" s="61">
        <v>1611.0</v>
      </c>
      <c r="D5008" s="57" t="s">
        <v>375</v>
      </c>
      <c r="E5008" s="62" t="s">
        <v>372</v>
      </c>
      <c r="F5008" s="58">
        <v>0.23367526866869215</v>
      </c>
    </row>
    <row r="5009">
      <c r="A5009" s="61">
        <v>1.51495408E9</v>
      </c>
      <c r="B5009" s="61">
        <v>0.0</v>
      </c>
      <c r="C5009" s="61">
        <v>554.0</v>
      </c>
      <c r="D5009" s="57" t="s">
        <v>375</v>
      </c>
      <c r="E5009" s="62" t="s">
        <v>372</v>
      </c>
      <c r="F5009" s="58">
        <v>0.2337348422102402</v>
      </c>
    </row>
    <row r="5010">
      <c r="A5010" s="61">
        <v>1.514957353E9</v>
      </c>
      <c r="B5010" s="61">
        <v>1.0</v>
      </c>
      <c r="C5010" s="61">
        <v>87.0</v>
      </c>
      <c r="D5010" s="57" t="s">
        <v>371</v>
      </c>
      <c r="E5010" s="62" t="s">
        <v>372</v>
      </c>
      <c r="F5010" s="58">
        <v>0.23382221999516795</v>
      </c>
    </row>
    <row r="5011">
      <c r="A5011" s="61">
        <v>1.514911136E9</v>
      </c>
      <c r="B5011" s="61">
        <v>1.0</v>
      </c>
      <c r="C5011" s="61">
        <v>1383.0</v>
      </c>
      <c r="D5011" s="57" t="s">
        <v>375</v>
      </c>
      <c r="E5011" s="62" t="s">
        <v>372</v>
      </c>
      <c r="F5011" s="58">
        <v>0.23383475234921614</v>
      </c>
    </row>
    <row r="5012">
      <c r="A5012" s="61">
        <v>1.516604441E9</v>
      </c>
      <c r="B5012" s="61">
        <v>0.0</v>
      </c>
      <c r="C5012" s="61">
        <v>1322.0</v>
      </c>
      <c r="D5012" s="57" t="s">
        <v>373</v>
      </c>
      <c r="E5012" s="62" t="s">
        <v>372</v>
      </c>
      <c r="F5012" s="58">
        <v>0.23384666349033345</v>
      </c>
    </row>
    <row r="5013">
      <c r="A5013" s="61">
        <v>1.518632923E9</v>
      </c>
      <c r="B5013" s="61">
        <v>1.0</v>
      </c>
      <c r="C5013" s="61">
        <v>638.0</v>
      </c>
      <c r="D5013" s="57" t="s">
        <v>371</v>
      </c>
      <c r="E5013" s="62" t="s">
        <v>372</v>
      </c>
      <c r="F5013" s="58">
        <v>0.23385799387555994</v>
      </c>
    </row>
    <row r="5014">
      <c r="A5014" s="61">
        <v>1.513948625E9</v>
      </c>
      <c r="B5014" s="61">
        <v>1.0</v>
      </c>
      <c r="C5014" s="61">
        <v>1847.0</v>
      </c>
      <c r="D5014" s="57" t="s">
        <v>373</v>
      </c>
      <c r="E5014" s="62" t="s">
        <v>372</v>
      </c>
      <c r="F5014" s="58">
        <v>0.23390541352758865</v>
      </c>
    </row>
    <row r="5015">
      <c r="A5015" s="61">
        <v>1.519279219E9</v>
      </c>
      <c r="B5015" s="61">
        <v>1.0</v>
      </c>
      <c r="C5015" s="61">
        <v>3042.0</v>
      </c>
      <c r="D5015" s="57" t="s">
        <v>373</v>
      </c>
      <c r="E5015" s="62" t="s">
        <v>372</v>
      </c>
      <c r="F5015" s="58">
        <v>0.23394057349042996</v>
      </c>
    </row>
    <row r="5016">
      <c r="A5016" s="61">
        <v>1.51553927E9</v>
      </c>
      <c r="B5016" s="61">
        <v>0.0</v>
      </c>
      <c r="C5016" s="61">
        <v>2301.0</v>
      </c>
      <c r="D5016" s="57" t="s">
        <v>374</v>
      </c>
      <c r="E5016" s="62" t="s">
        <v>372</v>
      </c>
      <c r="F5016" s="58">
        <v>0.23395411275184297</v>
      </c>
    </row>
    <row r="5017">
      <c r="A5017" s="61">
        <v>1.515123771E9</v>
      </c>
      <c r="B5017" s="61">
        <v>0.0</v>
      </c>
      <c r="C5017" s="61">
        <v>1878.0</v>
      </c>
      <c r="D5017" s="57" t="s">
        <v>374</v>
      </c>
      <c r="E5017" s="62" t="s">
        <v>372</v>
      </c>
      <c r="F5017" s="58">
        <v>0.233989400446729</v>
      </c>
    </row>
    <row r="5018">
      <c r="A5018" s="61">
        <v>1.514412796E9</v>
      </c>
      <c r="B5018" s="61">
        <v>1.0</v>
      </c>
      <c r="C5018" s="61">
        <v>564.0</v>
      </c>
      <c r="D5018" s="57" t="s">
        <v>375</v>
      </c>
      <c r="E5018" s="62" t="s">
        <v>372</v>
      </c>
      <c r="F5018" s="58">
        <v>0.23401977655267214</v>
      </c>
    </row>
    <row r="5019">
      <c r="A5019" s="61">
        <v>1.516439309E9</v>
      </c>
      <c r="B5019" s="61">
        <v>1.0</v>
      </c>
      <c r="C5019" s="61">
        <v>227.0</v>
      </c>
      <c r="D5019" s="57" t="s">
        <v>371</v>
      </c>
      <c r="E5019" s="62" t="s">
        <v>372</v>
      </c>
      <c r="F5019" s="58">
        <v>0.23407248114826618</v>
      </c>
    </row>
    <row r="5020">
      <c r="A5020" s="61">
        <v>1.512068012E9</v>
      </c>
      <c r="B5020" s="61">
        <v>0.0</v>
      </c>
      <c r="C5020" s="61">
        <v>2319.0</v>
      </c>
      <c r="D5020" s="57" t="s">
        <v>375</v>
      </c>
      <c r="E5020" s="62" t="s">
        <v>372</v>
      </c>
      <c r="F5020" s="58">
        <v>0.2341133534198001</v>
      </c>
    </row>
    <row r="5021">
      <c r="A5021" s="61">
        <v>1.513611703E9</v>
      </c>
      <c r="B5021" s="61">
        <v>1.0</v>
      </c>
      <c r="C5021" s="61">
        <v>5832.0</v>
      </c>
      <c r="D5021" s="57" t="s">
        <v>371</v>
      </c>
      <c r="E5021" s="62" t="s">
        <v>372</v>
      </c>
      <c r="F5021" s="58">
        <v>0.23413159783276538</v>
      </c>
    </row>
    <row r="5022">
      <c r="A5022" s="61">
        <v>1.51772878E9</v>
      </c>
      <c r="B5022" s="61">
        <v>0.0</v>
      </c>
      <c r="C5022" s="61">
        <v>1049.0</v>
      </c>
      <c r="D5022" s="57" t="s">
        <v>374</v>
      </c>
      <c r="E5022" s="62" t="s">
        <v>372</v>
      </c>
      <c r="F5022" s="58">
        <v>0.2341362233126688</v>
      </c>
    </row>
    <row r="5023">
      <c r="A5023" s="61">
        <v>1.51519308E9</v>
      </c>
      <c r="B5023" s="61">
        <v>0.0</v>
      </c>
      <c r="C5023" s="61">
        <v>583.0</v>
      </c>
      <c r="D5023" s="57" t="s">
        <v>371</v>
      </c>
      <c r="E5023" s="62" t="s">
        <v>372</v>
      </c>
      <c r="F5023" s="58">
        <v>0.23414410248767548</v>
      </c>
    </row>
    <row r="5024">
      <c r="A5024" s="61">
        <v>1.515792512E9</v>
      </c>
      <c r="B5024" s="61">
        <v>0.0</v>
      </c>
      <c r="C5024" s="61">
        <v>1764.0</v>
      </c>
      <c r="D5024" s="57" t="s">
        <v>374</v>
      </c>
      <c r="E5024" s="62" t="s">
        <v>372</v>
      </c>
      <c r="F5024" s="58">
        <v>0.23418415108258028</v>
      </c>
    </row>
    <row r="5025">
      <c r="A5025" s="61">
        <v>1.512996328E9</v>
      </c>
      <c r="B5025" s="61">
        <v>1.0</v>
      </c>
      <c r="C5025" s="61">
        <v>1257.0</v>
      </c>
      <c r="D5025" s="57" t="s">
        <v>371</v>
      </c>
      <c r="E5025" s="62" t="s">
        <v>372</v>
      </c>
      <c r="F5025" s="58">
        <v>0.23422756880863227</v>
      </c>
    </row>
    <row r="5026">
      <c r="A5026" s="61">
        <v>1.512738319E9</v>
      </c>
      <c r="B5026" s="61">
        <v>1.0</v>
      </c>
      <c r="C5026" s="61">
        <v>5175.0</v>
      </c>
      <c r="D5026" s="57" t="s">
        <v>374</v>
      </c>
      <c r="E5026" s="62" t="s">
        <v>372</v>
      </c>
      <c r="F5026" s="58">
        <v>0.23428424254441904</v>
      </c>
    </row>
    <row r="5027">
      <c r="A5027" s="61">
        <v>1.51433773E9</v>
      </c>
      <c r="B5027" s="61">
        <v>0.0</v>
      </c>
      <c r="C5027" s="61">
        <v>1968.0</v>
      </c>
      <c r="D5027" s="57" t="s">
        <v>374</v>
      </c>
      <c r="E5027" s="62" t="s">
        <v>372</v>
      </c>
      <c r="F5027" s="58">
        <v>0.23428886802432247</v>
      </c>
    </row>
    <row r="5028">
      <c r="A5028" s="61">
        <v>1.51229628E9</v>
      </c>
      <c r="B5028" s="61">
        <v>0.0</v>
      </c>
      <c r="C5028" s="61">
        <v>836.0</v>
      </c>
      <c r="D5028" s="57" t="s">
        <v>371</v>
      </c>
      <c r="E5028" s="62" t="s">
        <v>372</v>
      </c>
      <c r="F5028" s="58">
        <v>0.23429164217824816</v>
      </c>
    </row>
    <row r="5029">
      <c r="A5029" s="61">
        <v>1.518531196E9</v>
      </c>
      <c r="B5029" s="61">
        <v>1.0</v>
      </c>
      <c r="C5029" s="61">
        <v>86.0</v>
      </c>
      <c r="D5029" s="57" t="s">
        <v>371</v>
      </c>
      <c r="E5029" s="62" t="s">
        <v>372</v>
      </c>
      <c r="F5029" s="58">
        <v>0.2343128288567845</v>
      </c>
    </row>
    <row r="5030">
      <c r="A5030" s="61">
        <v>1.514705177E9</v>
      </c>
      <c r="B5030" s="61">
        <v>1.0</v>
      </c>
      <c r="C5030" s="61">
        <v>1253.0</v>
      </c>
      <c r="D5030" s="57" t="s">
        <v>373</v>
      </c>
      <c r="E5030" s="62" t="s">
        <v>372</v>
      </c>
      <c r="F5030" s="58">
        <v>0.2343714476391926</v>
      </c>
    </row>
    <row r="5031">
      <c r="A5031" s="61">
        <v>1.511647786E9</v>
      </c>
      <c r="B5031" s="61">
        <v>1.0</v>
      </c>
      <c r="C5031" s="61">
        <v>23.0</v>
      </c>
      <c r="D5031" s="57" t="s">
        <v>371</v>
      </c>
      <c r="E5031" s="62" t="s">
        <v>372</v>
      </c>
      <c r="F5031" s="58">
        <v>0.2344239205543427</v>
      </c>
    </row>
    <row r="5032">
      <c r="A5032" s="61">
        <v>1.512874647E9</v>
      </c>
      <c r="B5032" s="61">
        <v>1.0</v>
      </c>
      <c r="C5032" s="61">
        <v>805.0</v>
      </c>
      <c r="D5032" s="57" t="s">
        <v>371</v>
      </c>
      <c r="E5032" s="62" t="s">
        <v>372</v>
      </c>
      <c r="F5032" s="58">
        <v>0.2345601210864906</v>
      </c>
    </row>
    <row r="5033">
      <c r="A5033" s="61">
        <v>1.514464668E9</v>
      </c>
      <c r="B5033" s="61">
        <v>1.0</v>
      </c>
      <c r="C5033" s="61">
        <v>1745.0</v>
      </c>
      <c r="D5033" s="57" t="s">
        <v>371</v>
      </c>
      <c r="E5033" s="62" t="s">
        <v>372</v>
      </c>
      <c r="F5033" s="58">
        <v>0.2345718726712317</v>
      </c>
    </row>
    <row r="5034">
      <c r="A5034" s="61">
        <v>1.518421593E9</v>
      </c>
      <c r="B5034" s="61">
        <v>1.0</v>
      </c>
      <c r="C5034" s="61">
        <v>2905.0</v>
      </c>
      <c r="D5034" s="57" t="s">
        <v>374</v>
      </c>
      <c r="E5034" s="62" t="s">
        <v>372</v>
      </c>
      <c r="F5034" s="58">
        <v>0.23458572080325202</v>
      </c>
    </row>
    <row r="5035">
      <c r="A5035" s="61">
        <v>1.512948907E9</v>
      </c>
      <c r="B5035" s="61">
        <v>1.0</v>
      </c>
      <c r="C5035" s="61">
        <v>1823.0</v>
      </c>
      <c r="D5035" s="57" t="s">
        <v>375</v>
      </c>
      <c r="E5035" s="62" t="s">
        <v>372</v>
      </c>
      <c r="F5035" s="58">
        <v>0.23461174663383777</v>
      </c>
    </row>
    <row r="5036">
      <c r="A5036" s="61">
        <v>1.516389026E9</v>
      </c>
      <c r="B5036" s="61">
        <v>1.0</v>
      </c>
      <c r="C5036" s="61">
        <v>975.0</v>
      </c>
      <c r="D5036" s="57" t="s">
        <v>371</v>
      </c>
      <c r="E5036" s="62" t="s">
        <v>372</v>
      </c>
      <c r="F5036" s="58">
        <v>0.23462755381281308</v>
      </c>
    </row>
    <row r="5037">
      <c r="A5037" s="61">
        <v>1.517309082E9</v>
      </c>
      <c r="B5037" s="61">
        <v>0.0</v>
      </c>
      <c r="C5037" s="61">
        <v>989.0</v>
      </c>
      <c r="D5037" s="57" t="s">
        <v>373</v>
      </c>
      <c r="E5037" s="62" t="s">
        <v>372</v>
      </c>
      <c r="F5037" s="58">
        <v>0.23462940403684895</v>
      </c>
    </row>
    <row r="5038">
      <c r="A5038" s="61">
        <v>1.519576736E9</v>
      </c>
      <c r="B5038" s="61">
        <v>1.0</v>
      </c>
      <c r="C5038" s="61">
        <v>74.0</v>
      </c>
      <c r="D5038" s="57" t="s">
        <v>375</v>
      </c>
      <c r="E5038" s="62" t="s">
        <v>372</v>
      </c>
      <c r="F5038" s="58">
        <v>0.23464073442207545</v>
      </c>
    </row>
    <row r="5039">
      <c r="A5039" s="61">
        <v>1.513704743E9</v>
      </c>
      <c r="B5039" s="61">
        <v>1.0</v>
      </c>
      <c r="C5039" s="61">
        <v>3019.0</v>
      </c>
      <c r="D5039" s="57" t="s">
        <v>371</v>
      </c>
      <c r="E5039" s="62" t="s">
        <v>372</v>
      </c>
      <c r="F5039" s="58">
        <v>0.23473498961332984</v>
      </c>
    </row>
    <row r="5040">
      <c r="A5040" s="61">
        <v>1.519873152E9</v>
      </c>
      <c r="B5040" s="61">
        <v>0.0</v>
      </c>
      <c r="C5040" s="61">
        <v>1716.0</v>
      </c>
      <c r="D5040" s="57" t="s">
        <v>371</v>
      </c>
      <c r="E5040" s="62" t="s">
        <v>372</v>
      </c>
      <c r="F5040" s="58">
        <v>0.23473500366232447</v>
      </c>
    </row>
    <row r="5041">
      <c r="A5041" s="61">
        <v>1.519858036E9</v>
      </c>
      <c r="B5041" s="61">
        <v>1.0</v>
      </c>
      <c r="C5041" s="61">
        <v>1282.0</v>
      </c>
      <c r="D5041" s="57" t="s">
        <v>374</v>
      </c>
      <c r="E5041" s="62" t="s">
        <v>372</v>
      </c>
      <c r="F5041" s="58">
        <v>0.23478263665928423</v>
      </c>
    </row>
    <row r="5042">
      <c r="A5042" s="61">
        <v>1.516854622E9</v>
      </c>
      <c r="B5042" s="61">
        <v>0.0</v>
      </c>
      <c r="C5042" s="61">
        <v>11.0</v>
      </c>
      <c r="D5042" s="57" t="s">
        <v>373</v>
      </c>
      <c r="E5042" s="62" t="s">
        <v>372</v>
      </c>
      <c r="F5042" s="58">
        <v>0.23478623805029097</v>
      </c>
    </row>
    <row r="5043">
      <c r="A5043" s="61">
        <v>1.513606984E9</v>
      </c>
      <c r="B5043" s="61">
        <v>1.0</v>
      </c>
      <c r="C5043" s="61">
        <v>980.0</v>
      </c>
      <c r="D5043" s="57" t="s">
        <v>374</v>
      </c>
      <c r="E5043" s="62" t="s">
        <v>372</v>
      </c>
      <c r="F5043" s="58">
        <v>0.23482468019406477</v>
      </c>
    </row>
    <row r="5044">
      <c r="A5044" s="61">
        <v>1.518447792E9</v>
      </c>
      <c r="B5044" s="61">
        <v>0.0</v>
      </c>
      <c r="C5044" s="61">
        <v>1956.0</v>
      </c>
      <c r="D5044" s="57" t="s">
        <v>374</v>
      </c>
      <c r="E5044" s="62" t="s">
        <v>372</v>
      </c>
      <c r="F5044" s="58">
        <v>0.23487001444421196</v>
      </c>
    </row>
    <row r="5045">
      <c r="A5045" s="61">
        <v>1.512173497E9</v>
      </c>
      <c r="B5045" s="61">
        <v>1.0</v>
      </c>
      <c r="C5045" s="61">
        <v>737.0</v>
      </c>
      <c r="D5045" s="57" t="s">
        <v>371</v>
      </c>
      <c r="E5045" s="62" t="s">
        <v>372</v>
      </c>
      <c r="F5045" s="58">
        <v>0.23493215638857146</v>
      </c>
    </row>
    <row r="5046">
      <c r="A5046" s="61">
        <v>1.515890662E9</v>
      </c>
      <c r="B5046" s="61">
        <v>0.0</v>
      </c>
      <c r="C5046" s="61">
        <v>1874.0</v>
      </c>
      <c r="D5046" s="57" t="s">
        <v>374</v>
      </c>
      <c r="E5046" s="62" t="s">
        <v>372</v>
      </c>
      <c r="F5046" s="58">
        <v>0.23493982159299565</v>
      </c>
    </row>
    <row r="5047">
      <c r="A5047" s="61">
        <v>1.514417106E9</v>
      </c>
      <c r="B5047" s="61">
        <v>1.0</v>
      </c>
      <c r="C5047" s="61">
        <v>3463.0</v>
      </c>
      <c r="D5047" s="57" t="s">
        <v>374</v>
      </c>
      <c r="E5047" s="62" t="s">
        <v>372</v>
      </c>
      <c r="F5047" s="58">
        <v>0.2349753513708427</v>
      </c>
    </row>
    <row r="5048">
      <c r="A5048" s="61">
        <v>1.518981906E9</v>
      </c>
      <c r="B5048" s="61">
        <v>1.0</v>
      </c>
      <c r="C5048" s="61">
        <v>661.0</v>
      </c>
      <c r="D5048" s="57" t="s">
        <v>375</v>
      </c>
      <c r="E5048" s="62" t="s">
        <v>372</v>
      </c>
      <c r="F5048" s="58">
        <v>0.2349768304633797</v>
      </c>
    </row>
    <row r="5049">
      <c r="A5049" s="61">
        <v>1.511431091E9</v>
      </c>
      <c r="B5049" s="61">
        <v>0.0</v>
      </c>
      <c r="C5049" s="61">
        <v>1356.0</v>
      </c>
      <c r="D5049" s="57" t="s">
        <v>371</v>
      </c>
      <c r="E5049" s="62" t="s">
        <v>372</v>
      </c>
      <c r="F5049" s="58">
        <v>0.23500651467249245</v>
      </c>
    </row>
    <row r="5050">
      <c r="A5050" s="61">
        <v>1.518132473E9</v>
      </c>
      <c r="B5050" s="61">
        <v>1.0</v>
      </c>
      <c r="C5050" s="61">
        <v>3763.0</v>
      </c>
      <c r="D5050" s="57" t="s">
        <v>371</v>
      </c>
      <c r="E5050" s="62" t="s">
        <v>372</v>
      </c>
      <c r="F5050" s="58">
        <v>0.2350153999657475</v>
      </c>
    </row>
    <row r="5051">
      <c r="A5051" s="61">
        <v>1.512171456E9</v>
      </c>
      <c r="B5051" s="61">
        <v>1.0</v>
      </c>
      <c r="C5051" s="61">
        <v>171.0</v>
      </c>
      <c r="D5051" s="57" t="s">
        <v>371</v>
      </c>
      <c r="E5051" s="62" t="s">
        <v>372</v>
      </c>
      <c r="F5051" s="58">
        <v>0.23506697114754938</v>
      </c>
    </row>
    <row r="5052">
      <c r="A5052" s="61">
        <v>1.513498078E9</v>
      </c>
      <c r="B5052" s="61">
        <v>1.0</v>
      </c>
      <c r="C5052" s="61">
        <v>340.0</v>
      </c>
      <c r="D5052" s="57" t="s">
        <v>375</v>
      </c>
      <c r="E5052" s="62" t="s">
        <v>372</v>
      </c>
      <c r="F5052" s="58">
        <v>0.2351941844432377</v>
      </c>
    </row>
    <row r="5053">
      <c r="A5053" s="61">
        <v>1.518469619E9</v>
      </c>
      <c r="B5053" s="61">
        <v>1.0</v>
      </c>
      <c r="C5053" s="61">
        <v>2306.0</v>
      </c>
      <c r="D5053" s="57" t="s">
        <v>374</v>
      </c>
      <c r="E5053" s="62" t="s">
        <v>372</v>
      </c>
      <c r="F5053" s="58">
        <v>0.235227394396487</v>
      </c>
    </row>
    <row r="5054">
      <c r="A5054" s="61">
        <v>1.513788925E9</v>
      </c>
      <c r="B5054" s="61">
        <v>1.0</v>
      </c>
      <c r="C5054" s="61">
        <v>1649.0</v>
      </c>
      <c r="D5054" s="57" t="s">
        <v>371</v>
      </c>
      <c r="E5054" s="62" t="s">
        <v>372</v>
      </c>
      <c r="F5054" s="58">
        <v>0.23529261715664507</v>
      </c>
    </row>
    <row r="5055">
      <c r="A5055" s="61">
        <v>1.519875642E9</v>
      </c>
      <c r="B5055" s="61">
        <v>0.0</v>
      </c>
      <c r="C5055" s="61">
        <v>2357.0</v>
      </c>
      <c r="D5055" s="57" t="s">
        <v>374</v>
      </c>
      <c r="E5055" s="62" t="s">
        <v>372</v>
      </c>
      <c r="F5055" s="58">
        <v>0.23534518568349705</v>
      </c>
    </row>
    <row r="5056">
      <c r="A5056" s="61">
        <v>1.518935567E9</v>
      </c>
      <c r="B5056" s="61">
        <v>1.0</v>
      </c>
      <c r="C5056" s="61">
        <v>636.0</v>
      </c>
      <c r="D5056" s="57" t="s">
        <v>371</v>
      </c>
      <c r="E5056" s="62" t="s">
        <v>372</v>
      </c>
      <c r="F5056" s="58">
        <v>0.23541247982194258</v>
      </c>
    </row>
    <row r="5057">
      <c r="A5057" s="61">
        <v>1.519356718E9</v>
      </c>
      <c r="B5057" s="61">
        <v>1.0</v>
      </c>
      <c r="C5057" s="61">
        <v>2683.0</v>
      </c>
      <c r="D5057" s="57" t="s">
        <v>373</v>
      </c>
      <c r="E5057" s="62" t="s">
        <v>372</v>
      </c>
      <c r="F5057" s="58">
        <v>0.23556450467480805</v>
      </c>
    </row>
    <row r="5058">
      <c r="A5058" s="61">
        <v>1.512605362E9</v>
      </c>
      <c r="B5058" s="61">
        <v>0.0</v>
      </c>
      <c r="C5058" s="61">
        <v>538.0</v>
      </c>
      <c r="D5058" s="57" t="s">
        <v>371</v>
      </c>
      <c r="E5058" s="62" t="s">
        <v>372</v>
      </c>
      <c r="F5058" s="58">
        <v>0.23562132217356846</v>
      </c>
    </row>
    <row r="5059">
      <c r="A5059" s="61">
        <v>1.517264076E9</v>
      </c>
      <c r="B5059" s="61">
        <v>1.0</v>
      </c>
      <c r="C5059" s="61">
        <v>1929.0</v>
      </c>
      <c r="D5059" s="57" t="s">
        <v>371</v>
      </c>
      <c r="E5059" s="62" t="s">
        <v>372</v>
      </c>
      <c r="F5059" s="58">
        <v>0.23563517030558878</v>
      </c>
    </row>
    <row r="5060">
      <c r="A5060" s="61">
        <v>1.518050849E9</v>
      </c>
      <c r="B5060" s="61">
        <v>1.0</v>
      </c>
      <c r="C5060" s="61">
        <v>98.0</v>
      </c>
      <c r="D5060" s="57" t="s">
        <v>371</v>
      </c>
      <c r="E5060" s="62" t="s">
        <v>372</v>
      </c>
      <c r="F5060" s="58">
        <v>0.2356369061180833</v>
      </c>
    </row>
    <row r="5061">
      <c r="A5061" s="61">
        <v>1.513379791E9</v>
      </c>
      <c r="B5061" s="61">
        <v>0.0</v>
      </c>
      <c r="C5061" s="61">
        <v>2236.0</v>
      </c>
      <c r="D5061" s="57" t="s">
        <v>371</v>
      </c>
      <c r="E5061" s="62" t="s">
        <v>372</v>
      </c>
      <c r="F5061" s="58">
        <v>0.23564337812688396</v>
      </c>
    </row>
    <row r="5062">
      <c r="A5062" s="61">
        <v>1.519560044E9</v>
      </c>
      <c r="B5062" s="61">
        <v>1.0</v>
      </c>
      <c r="C5062" s="61">
        <v>1326.0</v>
      </c>
      <c r="D5062" s="57" t="s">
        <v>371</v>
      </c>
      <c r="E5062" s="62" t="s">
        <v>372</v>
      </c>
      <c r="F5062" s="58">
        <v>0.23578956573089815</v>
      </c>
    </row>
    <row r="5063">
      <c r="A5063" s="61">
        <v>1.517551045E9</v>
      </c>
      <c r="B5063" s="61">
        <v>1.0</v>
      </c>
      <c r="C5063" s="61">
        <v>1314.0</v>
      </c>
      <c r="D5063" s="57" t="s">
        <v>371</v>
      </c>
      <c r="E5063" s="62" t="s">
        <v>372</v>
      </c>
      <c r="F5063" s="58">
        <v>0.23586221119927897</v>
      </c>
    </row>
    <row r="5064">
      <c r="A5064" s="61">
        <v>1.512192833E9</v>
      </c>
      <c r="B5064" s="61">
        <v>1.0</v>
      </c>
      <c r="C5064" s="61">
        <v>138.0</v>
      </c>
      <c r="D5064" s="57" t="s">
        <v>374</v>
      </c>
      <c r="E5064" s="62" t="s">
        <v>372</v>
      </c>
      <c r="F5064" s="58">
        <v>0.23589872572773896</v>
      </c>
    </row>
    <row r="5065">
      <c r="A5065" s="61">
        <v>1.513483791E9</v>
      </c>
      <c r="B5065" s="61">
        <v>0.0</v>
      </c>
      <c r="C5065" s="61">
        <v>448.0</v>
      </c>
      <c r="D5065" s="57" t="s">
        <v>374</v>
      </c>
      <c r="E5065" s="62" t="s">
        <v>372</v>
      </c>
      <c r="F5065" s="58">
        <v>0.2359438483253241</v>
      </c>
    </row>
    <row r="5066">
      <c r="A5066" s="61">
        <v>1.513732299E9</v>
      </c>
      <c r="B5066" s="61">
        <v>1.0</v>
      </c>
      <c r="C5066" s="61">
        <v>5248.0</v>
      </c>
      <c r="D5066" s="57" t="s">
        <v>374</v>
      </c>
      <c r="E5066" s="62" t="s">
        <v>372</v>
      </c>
      <c r="F5066" s="58">
        <v>0.23597945926702701</v>
      </c>
    </row>
    <row r="5067">
      <c r="A5067" s="61">
        <v>1.519469228E9</v>
      </c>
      <c r="B5067" s="61">
        <v>1.0</v>
      </c>
      <c r="C5067" s="61">
        <v>657.0</v>
      </c>
      <c r="D5067" s="57" t="s">
        <v>371</v>
      </c>
      <c r="E5067" s="62" t="s">
        <v>372</v>
      </c>
      <c r="F5067" s="58">
        <v>0.23598619397467246</v>
      </c>
    </row>
    <row r="5068">
      <c r="A5068" s="61">
        <v>1.516445713E9</v>
      </c>
      <c r="B5068" s="61">
        <v>1.0</v>
      </c>
      <c r="C5068" s="61">
        <v>2762.0</v>
      </c>
      <c r="D5068" s="57" t="s">
        <v>371</v>
      </c>
      <c r="E5068" s="62" t="s">
        <v>372</v>
      </c>
      <c r="F5068" s="58">
        <v>0.23608360229494363</v>
      </c>
    </row>
    <row r="5069">
      <c r="A5069" s="61">
        <v>1.512905082E9</v>
      </c>
      <c r="B5069" s="61">
        <v>0.0</v>
      </c>
      <c r="C5069" s="61">
        <v>420.0</v>
      </c>
      <c r="D5069" s="57" t="s">
        <v>374</v>
      </c>
      <c r="E5069" s="62" t="s">
        <v>372</v>
      </c>
      <c r="F5069" s="58">
        <v>0.23611449899907033</v>
      </c>
    </row>
    <row r="5070">
      <c r="A5070" s="61">
        <v>1.513126021E9</v>
      </c>
      <c r="B5070" s="61">
        <v>0.0</v>
      </c>
      <c r="C5070" s="61">
        <v>1003.0</v>
      </c>
      <c r="D5070" s="57" t="s">
        <v>371</v>
      </c>
      <c r="E5070" s="62" t="s">
        <v>372</v>
      </c>
      <c r="F5070" s="58">
        <v>0.23613884238146476</v>
      </c>
    </row>
    <row r="5071">
      <c r="A5071" s="61">
        <v>1.514545137E9</v>
      </c>
      <c r="B5071" s="61">
        <v>1.0</v>
      </c>
      <c r="C5071" s="61">
        <v>690.0</v>
      </c>
      <c r="D5071" s="57" t="s">
        <v>371</v>
      </c>
      <c r="E5071" s="62" t="s">
        <v>372</v>
      </c>
      <c r="F5071" s="58">
        <v>0.23614288814679452</v>
      </c>
    </row>
    <row r="5072">
      <c r="A5072" s="61">
        <v>1.516202663E9</v>
      </c>
      <c r="B5072" s="61">
        <v>1.0</v>
      </c>
      <c r="C5072" s="61">
        <v>1717.0</v>
      </c>
      <c r="D5072" s="57" t="s">
        <v>371</v>
      </c>
      <c r="E5072" s="62" t="s">
        <v>372</v>
      </c>
      <c r="F5072" s="58">
        <v>0.23627760104000728</v>
      </c>
    </row>
    <row r="5073">
      <c r="A5073" s="61">
        <v>1.515620565E9</v>
      </c>
      <c r="B5073" s="61">
        <v>1.0</v>
      </c>
      <c r="C5073" s="61">
        <v>701.0</v>
      </c>
      <c r="D5073" s="57" t="s">
        <v>371</v>
      </c>
      <c r="E5073" s="62" t="s">
        <v>372</v>
      </c>
      <c r="F5073" s="58">
        <v>0.23629789036016424</v>
      </c>
    </row>
    <row r="5074">
      <c r="A5074" s="61">
        <v>1.511907257E9</v>
      </c>
      <c r="B5074" s="61">
        <v>1.0</v>
      </c>
      <c r="C5074" s="61">
        <v>2307.0</v>
      </c>
      <c r="D5074" s="57" t="s">
        <v>374</v>
      </c>
      <c r="E5074" s="62" t="s">
        <v>372</v>
      </c>
      <c r="F5074" s="58">
        <v>0.23636282543062503</v>
      </c>
    </row>
    <row r="5075">
      <c r="A5075" s="61">
        <v>1.517755399E9</v>
      </c>
      <c r="B5075" s="61">
        <v>1.0</v>
      </c>
      <c r="C5075" s="61">
        <v>4184.0</v>
      </c>
      <c r="D5075" s="57" t="s">
        <v>374</v>
      </c>
      <c r="E5075" s="62" t="s">
        <v>372</v>
      </c>
      <c r="F5075" s="58">
        <v>0.2363739266312822</v>
      </c>
    </row>
    <row r="5076">
      <c r="A5076" s="61">
        <v>1.514523034E9</v>
      </c>
      <c r="B5076" s="61">
        <v>1.0</v>
      </c>
      <c r="C5076" s="61">
        <v>1981.0</v>
      </c>
      <c r="D5076" s="57" t="s">
        <v>371</v>
      </c>
      <c r="E5076" s="62" t="s">
        <v>372</v>
      </c>
      <c r="F5076" s="58">
        <v>0.23643321617827162</v>
      </c>
    </row>
    <row r="5077">
      <c r="A5077" s="61">
        <v>1.518336401E9</v>
      </c>
      <c r="B5077" s="61">
        <v>0.0</v>
      </c>
      <c r="C5077" s="61">
        <v>2385.0</v>
      </c>
      <c r="D5077" s="57" t="s">
        <v>373</v>
      </c>
      <c r="E5077" s="62" t="s">
        <v>372</v>
      </c>
      <c r="F5077" s="58">
        <v>0.23647221566774146</v>
      </c>
    </row>
    <row r="5078">
      <c r="A5078" s="61">
        <v>1.518643939E9</v>
      </c>
      <c r="B5078" s="61">
        <v>1.0</v>
      </c>
      <c r="C5078" s="61">
        <v>4080.0</v>
      </c>
      <c r="D5078" s="57" t="s">
        <v>371</v>
      </c>
      <c r="E5078" s="62" t="s">
        <v>372</v>
      </c>
      <c r="F5078" s="58">
        <v>0.23664534065020493</v>
      </c>
    </row>
    <row r="5079">
      <c r="A5079" s="61">
        <v>1.515175936E9</v>
      </c>
      <c r="B5079" s="61">
        <v>1.0</v>
      </c>
      <c r="C5079" s="61">
        <v>4119.0</v>
      </c>
      <c r="D5079" s="57" t="s">
        <v>375</v>
      </c>
      <c r="E5079" s="62" t="s">
        <v>372</v>
      </c>
      <c r="F5079" s="58">
        <v>0.23667848822504867</v>
      </c>
    </row>
    <row r="5080">
      <c r="A5080" s="61">
        <v>1.513170127E9</v>
      </c>
      <c r="B5080" s="61">
        <v>1.0</v>
      </c>
      <c r="C5080" s="61">
        <v>2960.0</v>
      </c>
      <c r="D5080" s="57" t="s">
        <v>371</v>
      </c>
      <c r="E5080" s="62" t="s">
        <v>372</v>
      </c>
      <c r="F5080" s="58">
        <v>0.23670313498984297</v>
      </c>
    </row>
    <row r="5081">
      <c r="A5081" s="61">
        <v>1.516230462E9</v>
      </c>
      <c r="B5081" s="61">
        <v>0.0</v>
      </c>
      <c r="C5081" s="61">
        <v>1844.0</v>
      </c>
      <c r="D5081" s="57" t="s">
        <v>374</v>
      </c>
      <c r="E5081" s="62" t="s">
        <v>372</v>
      </c>
      <c r="F5081" s="58">
        <v>0.23671631559910533</v>
      </c>
    </row>
    <row r="5082">
      <c r="A5082" s="61">
        <v>1.518294812E9</v>
      </c>
      <c r="B5082" s="61">
        <v>0.0</v>
      </c>
      <c r="C5082" s="61">
        <v>807.0</v>
      </c>
      <c r="D5082" s="57" t="s">
        <v>371</v>
      </c>
      <c r="E5082" s="62" t="s">
        <v>372</v>
      </c>
      <c r="F5082" s="58">
        <v>0.23678661621196095</v>
      </c>
    </row>
    <row r="5083">
      <c r="A5083" s="61">
        <v>1.511307837E9</v>
      </c>
      <c r="B5083" s="61">
        <v>1.0</v>
      </c>
      <c r="C5083" s="61">
        <v>1060.0</v>
      </c>
      <c r="D5083" s="57" t="s">
        <v>374</v>
      </c>
      <c r="E5083" s="62" t="s">
        <v>372</v>
      </c>
      <c r="F5083" s="58">
        <v>0.23679705989110078</v>
      </c>
    </row>
    <row r="5084">
      <c r="A5084" s="61">
        <v>1.513978545E9</v>
      </c>
      <c r="B5084" s="61">
        <v>1.0</v>
      </c>
      <c r="C5084" s="61">
        <v>976.0</v>
      </c>
      <c r="D5084" s="57" t="s">
        <v>371</v>
      </c>
      <c r="E5084" s="62" t="s">
        <v>372</v>
      </c>
      <c r="F5084" s="58">
        <v>0.2370113330551602</v>
      </c>
    </row>
    <row r="5085">
      <c r="A5085" s="61">
        <v>1.518936052E9</v>
      </c>
      <c r="B5085" s="61">
        <v>0.0</v>
      </c>
      <c r="C5085" s="61">
        <v>572.0</v>
      </c>
      <c r="D5085" s="57" t="s">
        <v>374</v>
      </c>
      <c r="E5085" s="62" t="s">
        <v>372</v>
      </c>
      <c r="F5085" s="58">
        <v>0.2370680104860855</v>
      </c>
    </row>
    <row r="5086">
      <c r="A5086" s="61">
        <v>1.516278624E9</v>
      </c>
      <c r="B5086" s="61">
        <v>1.0</v>
      </c>
      <c r="C5086" s="61">
        <v>3187.0</v>
      </c>
      <c r="D5086" s="57" t="s">
        <v>374</v>
      </c>
      <c r="E5086" s="62" t="s">
        <v>372</v>
      </c>
      <c r="F5086" s="58">
        <v>0.23709452743974746</v>
      </c>
    </row>
    <row r="5087">
      <c r="A5087" s="61">
        <v>1.512918487E9</v>
      </c>
      <c r="B5087" s="61">
        <v>1.0</v>
      </c>
      <c r="C5087" s="61">
        <v>2356.0</v>
      </c>
      <c r="D5087" s="57" t="s">
        <v>371</v>
      </c>
      <c r="E5087" s="62" t="s">
        <v>372</v>
      </c>
      <c r="F5087" s="58">
        <v>0.2372297065998703</v>
      </c>
    </row>
    <row r="5088">
      <c r="A5088" s="61">
        <v>1.517004122E9</v>
      </c>
      <c r="B5088" s="61">
        <v>0.0</v>
      </c>
      <c r="C5088" s="61">
        <v>1007.0</v>
      </c>
      <c r="D5088" s="57" t="s">
        <v>371</v>
      </c>
      <c r="E5088" s="62" t="s">
        <v>372</v>
      </c>
      <c r="F5088" s="58">
        <v>0.2372655102825847</v>
      </c>
    </row>
    <row r="5089">
      <c r="A5089" s="61">
        <v>1.518678346E9</v>
      </c>
      <c r="B5089" s="61">
        <v>1.0</v>
      </c>
      <c r="C5089" s="61">
        <v>3811.0</v>
      </c>
      <c r="D5089" s="57" t="s">
        <v>375</v>
      </c>
      <c r="E5089" s="62" t="s">
        <v>372</v>
      </c>
      <c r="F5089" s="58">
        <v>0.23727119989518464</v>
      </c>
    </row>
    <row r="5090">
      <c r="A5090" s="61">
        <v>1.518137849E9</v>
      </c>
      <c r="B5090" s="61">
        <v>1.0</v>
      </c>
      <c r="C5090" s="61">
        <v>1390.0</v>
      </c>
      <c r="D5090" s="57" t="s">
        <v>374</v>
      </c>
      <c r="E5090" s="62" t="s">
        <v>372</v>
      </c>
      <c r="F5090" s="58">
        <v>0.23730301296965606</v>
      </c>
    </row>
    <row r="5091">
      <c r="A5091" s="61">
        <v>1.513585627E9</v>
      </c>
      <c r="B5091" s="61">
        <v>1.0</v>
      </c>
      <c r="C5091" s="61">
        <v>1004.0</v>
      </c>
      <c r="D5091" s="57" t="s">
        <v>373</v>
      </c>
      <c r="E5091" s="62" t="s">
        <v>372</v>
      </c>
      <c r="F5091" s="58">
        <v>0.2373473249613398</v>
      </c>
    </row>
    <row r="5092">
      <c r="A5092" s="61">
        <v>1.519169898E9</v>
      </c>
      <c r="B5092" s="61">
        <v>1.0</v>
      </c>
      <c r="C5092" s="61">
        <v>1891.0</v>
      </c>
      <c r="D5092" s="57" t="s">
        <v>373</v>
      </c>
      <c r="E5092" s="62" t="s">
        <v>372</v>
      </c>
      <c r="F5092" s="58">
        <v>0.23737431780727658</v>
      </c>
    </row>
    <row r="5093">
      <c r="A5093" s="61">
        <v>1.511791423E9</v>
      </c>
      <c r="B5093" s="61">
        <v>1.0</v>
      </c>
      <c r="C5093" s="61">
        <v>2411.0</v>
      </c>
      <c r="D5093" s="57" t="s">
        <v>375</v>
      </c>
      <c r="E5093" s="62" t="s">
        <v>372</v>
      </c>
      <c r="F5093" s="58">
        <v>0.23742477223186664</v>
      </c>
    </row>
    <row r="5094">
      <c r="A5094" s="61">
        <v>1.516111228E9</v>
      </c>
      <c r="B5094" s="61">
        <v>1.0</v>
      </c>
      <c r="C5094" s="61">
        <v>2208.0</v>
      </c>
      <c r="D5094" s="57" t="s">
        <v>374</v>
      </c>
      <c r="E5094" s="62" t="s">
        <v>372</v>
      </c>
      <c r="F5094" s="58">
        <v>0.23743026665933442</v>
      </c>
    </row>
    <row r="5095">
      <c r="A5095" s="61">
        <v>1.51353961E9</v>
      </c>
      <c r="B5095" s="61">
        <v>0.0</v>
      </c>
      <c r="C5095" s="61">
        <v>3951.0</v>
      </c>
      <c r="D5095" s="57" t="s">
        <v>374</v>
      </c>
      <c r="E5095" s="62" t="s">
        <v>372</v>
      </c>
      <c r="F5095" s="58">
        <v>0.23743847078549107</v>
      </c>
    </row>
    <row r="5096">
      <c r="A5096" s="61">
        <v>1.518535942E9</v>
      </c>
      <c r="B5096" s="61">
        <v>0.0</v>
      </c>
      <c r="C5096" s="61">
        <v>1797.0</v>
      </c>
      <c r="D5096" s="57" t="s">
        <v>374</v>
      </c>
      <c r="E5096" s="62" t="s">
        <v>372</v>
      </c>
      <c r="F5096" s="58">
        <v>0.23752165026891703</v>
      </c>
    </row>
    <row r="5097">
      <c r="A5097" s="61">
        <v>1.515615664E9</v>
      </c>
      <c r="B5097" s="61">
        <v>1.0</v>
      </c>
      <c r="C5097" s="61">
        <v>130.0</v>
      </c>
      <c r="D5097" s="57" t="s">
        <v>373</v>
      </c>
      <c r="E5097" s="62" t="s">
        <v>372</v>
      </c>
      <c r="F5097" s="58">
        <v>0.2375937297420787</v>
      </c>
    </row>
    <row r="5098">
      <c r="A5098" s="61">
        <v>1.516152401E9</v>
      </c>
      <c r="B5098" s="61">
        <v>0.0</v>
      </c>
      <c r="C5098" s="61">
        <v>21.0</v>
      </c>
      <c r="D5098" s="57" t="s">
        <v>375</v>
      </c>
      <c r="E5098" s="62" t="s">
        <v>372</v>
      </c>
      <c r="F5098" s="58">
        <v>0.23761837079215065</v>
      </c>
    </row>
    <row r="5099">
      <c r="A5099" s="61">
        <v>1.516365939E9</v>
      </c>
      <c r="B5099" s="61">
        <v>1.0</v>
      </c>
      <c r="C5099" s="61">
        <v>3969.0</v>
      </c>
      <c r="D5099" s="57" t="s">
        <v>371</v>
      </c>
      <c r="E5099" s="62" t="s">
        <v>372</v>
      </c>
      <c r="F5099" s="58">
        <v>0.2377938226824663</v>
      </c>
    </row>
    <row r="5100">
      <c r="A5100" s="61">
        <v>1.511612953E9</v>
      </c>
      <c r="B5100" s="61">
        <v>1.0</v>
      </c>
      <c r="C5100" s="61">
        <v>713.0</v>
      </c>
      <c r="D5100" s="57" t="s">
        <v>374</v>
      </c>
      <c r="E5100" s="62" t="s">
        <v>372</v>
      </c>
      <c r="F5100" s="58">
        <v>0.23799097540871328</v>
      </c>
    </row>
    <row r="5101">
      <c r="A5101" s="61">
        <v>1.513898973E9</v>
      </c>
      <c r="B5101" s="61">
        <v>1.0</v>
      </c>
      <c r="C5101" s="61">
        <v>1322.0</v>
      </c>
      <c r="D5101" s="57" t="s">
        <v>375</v>
      </c>
      <c r="E5101" s="62" t="s">
        <v>372</v>
      </c>
      <c r="F5101" s="58">
        <v>0.2380148270944189</v>
      </c>
    </row>
    <row r="5102">
      <c r="A5102" s="61">
        <v>1.515249748E9</v>
      </c>
      <c r="B5102" s="61">
        <v>1.0</v>
      </c>
      <c r="C5102" s="61">
        <v>4442.0</v>
      </c>
      <c r="D5102" s="57" t="s">
        <v>375</v>
      </c>
      <c r="E5102" s="62" t="s">
        <v>372</v>
      </c>
      <c r="F5102" s="58">
        <v>0.2382600668803636</v>
      </c>
    </row>
    <row r="5103">
      <c r="A5103" s="61">
        <v>1.514022787E9</v>
      </c>
      <c r="B5103" s="61">
        <v>1.0</v>
      </c>
      <c r="C5103" s="61">
        <v>2207.0</v>
      </c>
      <c r="D5103" s="57" t="s">
        <v>371</v>
      </c>
      <c r="E5103" s="62" t="s">
        <v>372</v>
      </c>
      <c r="F5103" s="58">
        <v>0.2382625607636475</v>
      </c>
    </row>
    <row r="5104">
      <c r="A5104" s="61">
        <v>1.512765022E9</v>
      </c>
      <c r="B5104" s="61">
        <v>0.0</v>
      </c>
      <c r="C5104" s="61">
        <v>1881.0</v>
      </c>
      <c r="D5104" s="57" t="s">
        <v>375</v>
      </c>
      <c r="E5104" s="62" t="s">
        <v>372</v>
      </c>
      <c r="F5104" s="58">
        <v>0.23829635387683357</v>
      </c>
    </row>
    <row r="5105">
      <c r="A5105" s="61">
        <v>1.512941492E9</v>
      </c>
      <c r="B5105" s="61">
        <v>0.0</v>
      </c>
      <c r="C5105" s="61">
        <v>896.0</v>
      </c>
      <c r="D5105" s="57" t="s">
        <v>371</v>
      </c>
      <c r="E5105" s="62" t="s">
        <v>372</v>
      </c>
      <c r="F5105" s="58">
        <v>0.23829882556357584</v>
      </c>
    </row>
    <row r="5106">
      <c r="A5106" s="61">
        <v>1.512389346E9</v>
      </c>
      <c r="B5106" s="61">
        <v>1.0</v>
      </c>
      <c r="C5106" s="61">
        <v>3385.0</v>
      </c>
      <c r="D5106" s="57" t="s">
        <v>371</v>
      </c>
      <c r="E5106" s="62" t="s">
        <v>372</v>
      </c>
      <c r="F5106" s="58">
        <v>0.23838880149301234</v>
      </c>
    </row>
    <row r="5107">
      <c r="A5107" s="61">
        <v>1.51565271E9</v>
      </c>
      <c r="B5107" s="61">
        <v>0.0</v>
      </c>
      <c r="C5107" s="61">
        <v>388.0</v>
      </c>
      <c r="D5107" s="57" t="s">
        <v>371</v>
      </c>
      <c r="E5107" s="62" t="s">
        <v>372</v>
      </c>
      <c r="F5107" s="58">
        <v>0.23839913876766805</v>
      </c>
    </row>
    <row r="5108">
      <c r="A5108" s="61">
        <v>1.516857286E9</v>
      </c>
      <c r="B5108" s="61">
        <v>1.0</v>
      </c>
      <c r="C5108" s="61">
        <v>2014.0</v>
      </c>
      <c r="D5108" s="57" t="s">
        <v>375</v>
      </c>
      <c r="E5108" s="62" t="s">
        <v>372</v>
      </c>
      <c r="F5108" s="58">
        <v>0.23850659994930234</v>
      </c>
    </row>
    <row r="5109">
      <c r="A5109" s="61">
        <v>1.514930487E9</v>
      </c>
      <c r="B5109" s="61">
        <v>1.0</v>
      </c>
      <c r="C5109" s="61">
        <v>896.0</v>
      </c>
      <c r="D5109" s="57" t="s">
        <v>375</v>
      </c>
      <c r="E5109" s="62" t="s">
        <v>372</v>
      </c>
      <c r="F5109" s="58">
        <v>0.2387574518074933</v>
      </c>
    </row>
    <row r="5110">
      <c r="A5110" s="61">
        <v>1.512364204E9</v>
      </c>
      <c r="B5110" s="61">
        <v>1.0</v>
      </c>
      <c r="C5110" s="61">
        <v>748.0</v>
      </c>
      <c r="D5110" s="57" t="s">
        <v>371</v>
      </c>
      <c r="E5110" s="62" t="s">
        <v>372</v>
      </c>
      <c r="F5110" s="58">
        <v>0.23889966324252432</v>
      </c>
    </row>
    <row r="5111">
      <c r="A5111" s="61">
        <v>1.514937136E9</v>
      </c>
      <c r="B5111" s="61">
        <v>1.0</v>
      </c>
      <c r="C5111" s="61">
        <v>3321.0</v>
      </c>
      <c r="D5111" s="57" t="s">
        <v>374</v>
      </c>
      <c r="E5111" s="62" t="s">
        <v>372</v>
      </c>
      <c r="F5111" s="58">
        <v>0.2389550083649975</v>
      </c>
    </row>
    <row r="5112">
      <c r="A5112" s="61">
        <v>1.518259865E9</v>
      </c>
      <c r="B5112" s="61">
        <v>1.0</v>
      </c>
      <c r="C5112" s="61">
        <v>501.0</v>
      </c>
      <c r="D5112" s="57" t="s">
        <v>373</v>
      </c>
      <c r="E5112" s="62" t="s">
        <v>372</v>
      </c>
      <c r="F5112" s="58">
        <v>0.23908835220224578</v>
      </c>
    </row>
    <row r="5113">
      <c r="A5113" s="61">
        <v>1.513353432E9</v>
      </c>
      <c r="B5113" s="61">
        <v>0.0</v>
      </c>
      <c r="C5113" s="61">
        <v>3388.0</v>
      </c>
      <c r="D5113" s="57" t="s">
        <v>371</v>
      </c>
      <c r="E5113" s="62" t="s">
        <v>372</v>
      </c>
      <c r="F5113" s="58">
        <v>0.23916753621487286</v>
      </c>
    </row>
    <row r="5114">
      <c r="A5114" s="61">
        <v>1.514269398E9</v>
      </c>
      <c r="B5114" s="61">
        <v>1.0</v>
      </c>
      <c r="C5114" s="61">
        <v>1575.0</v>
      </c>
      <c r="D5114" s="57" t="s">
        <v>371</v>
      </c>
      <c r="E5114" s="62" t="s">
        <v>372</v>
      </c>
      <c r="F5114" s="58">
        <v>0.23917372750214172</v>
      </c>
    </row>
    <row r="5115">
      <c r="A5115" s="61">
        <v>1.518831375E9</v>
      </c>
      <c r="B5115" s="61">
        <v>1.0</v>
      </c>
      <c r="C5115" s="61">
        <v>1512.0</v>
      </c>
      <c r="D5115" s="57" t="s">
        <v>371</v>
      </c>
      <c r="E5115" s="62" t="s">
        <v>372</v>
      </c>
      <c r="F5115" s="58">
        <v>0.23927271620710244</v>
      </c>
    </row>
    <row r="5116">
      <c r="A5116" s="61">
        <v>1.519850342E9</v>
      </c>
      <c r="B5116" s="61">
        <v>0.0</v>
      </c>
      <c r="C5116" s="61">
        <v>1095.0</v>
      </c>
      <c r="D5116" s="57" t="s">
        <v>371</v>
      </c>
      <c r="E5116" s="62" t="s">
        <v>372</v>
      </c>
      <c r="F5116" s="58">
        <v>0.23928076492533668</v>
      </c>
    </row>
    <row r="5117">
      <c r="A5117" s="61">
        <v>1.512488077E9</v>
      </c>
      <c r="B5117" s="61">
        <v>1.0</v>
      </c>
      <c r="C5117" s="61">
        <v>4029.0</v>
      </c>
      <c r="D5117" s="57" t="s">
        <v>371</v>
      </c>
      <c r="E5117" s="62" t="s">
        <v>372</v>
      </c>
      <c r="F5117" s="58">
        <v>0.23933470887150254</v>
      </c>
    </row>
    <row r="5118">
      <c r="A5118" s="61">
        <v>1.514666733E9</v>
      </c>
      <c r="B5118" s="61">
        <v>1.0</v>
      </c>
      <c r="C5118" s="61">
        <v>1397.0</v>
      </c>
      <c r="D5118" s="57" t="s">
        <v>371</v>
      </c>
      <c r="E5118" s="62" t="s">
        <v>372</v>
      </c>
      <c r="F5118" s="58">
        <v>0.23934187969663812</v>
      </c>
    </row>
    <row r="5119">
      <c r="A5119" s="61">
        <v>1.514107816E9</v>
      </c>
      <c r="B5119" s="61">
        <v>1.0</v>
      </c>
      <c r="C5119" s="61">
        <v>713.0</v>
      </c>
      <c r="D5119" s="57" t="s">
        <v>375</v>
      </c>
      <c r="E5119" s="62" t="s">
        <v>372</v>
      </c>
      <c r="F5119" s="58">
        <v>0.23943144083857026</v>
      </c>
    </row>
    <row r="5120">
      <c r="A5120" s="61">
        <v>1.514565813E9</v>
      </c>
      <c r="B5120" s="61">
        <v>1.0</v>
      </c>
      <c r="C5120" s="61">
        <v>4809.0</v>
      </c>
      <c r="D5120" s="57" t="s">
        <v>374</v>
      </c>
      <c r="E5120" s="62" t="s">
        <v>372</v>
      </c>
      <c r="F5120" s="58">
        <v>0.2394519569392507</v>
      </c>
    </row>
    <row r="5121">
      <c r="A5121" s="61">
        <v>1.51808639E9</v>
      </c>
      <c r="B5121" s="61">
        <v>0.0</v>
      </c>
      <c r="C5121" s="61">
        <v>37.0</v>
      </c>
      <c r="D5121" s="57" t="s">
        <v>371</v>
      </c>
      <c r="E5121" s="62" t="s">
        <v>372</v>
      </c>
      <c r="F5121" s="58">
        <v>0.23952013537973693</v>
      </c>
    </row>
    <row r="5122">
      <c r="A5122" s="61">
        <v>1.516927061E9</v>
      </c>
      <c r="B5122" s="61">
        <v>0.0</v>
      </c>
      <c r="C5122" s="61">
        <v>410.0</v>
      </c>
      <c r="D5122" s="57" t="s">
        <v>375</v>
      </c>
      <c r="E5122" s="62" t="s">
        <v>372</v>
      </c>
      <c r="F5122" s="58">
        <v>0.23955297233097916</v>
      </c>
    </row>
    <row r="5123">
      <c r="A5123" s="61">
        <v>1.517946275E9</v>
      </c>
      <c r="B5123" s="61">
        <v>1.0</v>
      </c>
      <c r="C5123" s="61">
        <v>3840.0</v>
      </c>
      <c r="D5123" s="57" t="s">
        <v>374</v>
      </c>
      <c r="E5123" s="62" t="s">
        <v>372</v>
      </c>
      <c r="F5123" s="58">
        <v>0.23958164916840063</v>
      </c>
    </row>
    <row r="5124">
      <c r="A5124" s="61">
        <v>1.514618229E9</v>
      </c>
      <c r="B5124" s="61">
        <v>1.0</v>
      </c>
      <c r="C5124" s="61">
        <v>1574.0</v>
      </c>
      <c r="D5124" s="57" t="s">
        <v>375</v>
      </c>
      <c r="E5124" s="62" t="s">
        <v>372</v>
      </c>
      <c r="F5124" s="58">
        <v>0.23960552558079407</v>
      </c>
    </row>
    <row r="5125">
      <c r="A5125" s="61">
        <v>1.514673737E9</v>
      </c>
      <c r="B5125" s="61">
        <v>1.0</v>
      </c>
      <c r="C5125" s="61">
        <v>516.0</v>
      </c>
      <c r="D5125" s="57" t="s">
        <v>374</v>
      </c>
      <c r="E5125" s="62" t="s">
        <v>372</v>
      </c>
      <c r="F5125" s="58">
        <v>0.23964894330684616</v>
      </c>
    </row>
    <row r="5126">
      <c r="A5126" s="61">
        <v>1.513187635E9</v>
      </c>
      <c r="B5126" s="61">
        <v>1.0</v>
      </c>
      <c r="C5126" s="61">
        <v>4883.0</v>
      </c>
      <c r="D5126" s="57" t="s">
        <v>374</v>
      </c>
      <c r="E5126" s="62" t="s">
        <v>372</v>
      </c>
      <c r="F5126" s="58">
        <v>0.23971066397425167</v>
      </c>
    </row>
    <row r="5127">
      <c r="A5127" s="61">
        <v>1.511500226E9</v>
      </c>
      <c r="B5127" s="61">
        <v>1.0</v>
      </c>
      <c r="C5127" s="61">
        <v>2185.0</v>
      </c>
      <c r="D5127" s="57" t="s">
        <v>371</v>
      </c>
      <c r="E5127" s="62" t="s">
        <v>372</v>
      </c>
      <c r="F5127" s="58">
        <v>0.23974824848819498</v>
      </c>
    </row>
    <row r="5128">
      <c r="A5128" s="61">
        <v>1.516000261E9</v>
      </c>
      <c r="B5128" s="61">
        <v>0.0</v>
      </c>
      <c r="C5128" s="61">
        <v>1886.0</v>
      </c>
      <c r="D5128" s="57" t="s">
        <v>374</v>
      </c>
      <c r="E5128" s="62" t="s">
        <v>372</v>
      </c>
      <c r="F5128" s="58">
        <v>0.23978858477279708</v>
      </c>
    </row>
    <row r="5129">
      <c r="A5129" s="61">
        <v>1.516684313E9</v>
      </c>
      <c r="B5129" s="61">
        <v>1.0</v>
      </c>
      <c r="C5129" s="61">
        <v>546.0</v>
      </c>
      <c r="D5129" s="57" t="s">
        <v>375</v>
      </c>
      <c r="E5129" s="62" t="s">
        <v>372</v>
      </c>
      <c r="F5129" s="58">
        <v>0.23981202792506173</v>
      </c>
    </row>
    <row r="5130">
      <c r="A5130" s="61">
        <v>1.512091814E9</v>
      </c>
      <c r="B5130" s="61">
        <v>1.0</v>
      </c>
      <c r="C5130" s="61">
        <v>1335.0</v>
      </c>
      <c r="D5130" s="57" t="s">
        <v>375</v>
      </c>
      <c r="E5130" s="62" t="s">
        <v>372</v>
      </c>
      <c r="F5130" s="58">
        <v>0.23983250102659148</v>
      </c>
    </row>
    <row r="5131">
      <c r="A5131" s="61">
        <v>1.517524886E9</v>
      </c>
      <c r="B5131" s="61">
        <v>1.0</v>
      </c>
      <c r="C5131" s="61">
        <v>2226.0</v>
      </c>
      <c r="D5131" s="57" t="s">
        <v>371</v>
      </c>
      <c r="E5131" s="62" t="s">
        <v>372</v>
      </c>
      <c r="F5131" s="58">
        <v>0.23990544441242534</v>
      </c>
    </row>
    <row r="5132">
      <c r="A5132" s="61">
        <v>1.511952108E9</v>
      </c>
      <c r="B5132" s="61">
        <v>1.0</v>
      </c>
      <c r="C5132" s="61">
        <v>1132.0</v>
      </c>
      <c r="D5132" s="57" t="s">
        <v>375</v>
      </c>
      <c r="E5132" s="62" t="s">
        <v>372</v>
      </c>
      <c r="F5132" s="58">
        <v>0.2399595676156343</v>
      </c>
    </row>
    <row r="5133">
      <c r="A5133" s="61">
        <v>1.513418147E9</v>
      </c>
      <c r="B5133" s="61">
        <v>1.0</v>
      </c>
      <c r="C5133" s="61">
        <v>3443.0</v>
      </c>
      <c r="D5133" s="57" t="s">
        <v>375</v>
      </c>
      <c r="E5133" s="62" t="s">
        <v>372</v>
      </c>
      <c r="F5133" s="58">
        <v>0.24004274709906037</v>
      </c>
    </row>
    <row r="5134">
      <c r="A5134" s="61">
        <v>1.515145393E9</v>
      </c>
      <c r="B5134" s="61">
        <v>1.0</v>
      </c>
      <c r="C5134" s="61">
        <v>736.0</v>
      </c>
      <c r="D5134" s="57" t="s">
        <v>373</v>
      </c>
      <c r="E5134" s="62" t="s">
        <v>372</v>
      </c>
      <c r="F5134" s="58">
        <v>0.24021570760196675</v>
      </c>
    </row>
    <row r="5135">
      <c r="A5135" s="61">
        <v>1.515628292E9</v>
      </c>
      <c r="B5135" s="61">
        <v>0.0</v>
      </c>
      <c r="C5135" s="61">
        <v>1876.0</v>
      </c>
      <c r="D5135" s="57" t="s">
        <v>374</v>
      </c>
      <c r="E5135" s="62" t="s">
        <v>372</v>
      </c>
      <c r="F5135" s="58">
        <v>0.2402559740006569</v>
      </c>
    </row>
    <row r="5136">
      <c r="A5136" s="61">
        <v>1.515166414E9</v>
      </c>
      <c r="B5136" s="61">
        <v>1.0</v>
      </c>
      <c r="C5136" s="61">
        <v>2344.0</v>
      </c>
      <c r="D5136" s="57" t="s">
        <v>374</v>
      </c>
      <c r="E5136" s="62" t="s">
        <v>372</v>
      </c>
      <c r="F5136" s="58">
        <v>0.24026428420408263</v>
      </c>
    </row>
    <row r="5137">
      <c r="A5137" s="61">
        <v>1.515680464E9</v>
      </c>
      <c r="B5137" s="61">
        <v>1.0</v>
      </c>
      <c r="C5137" s="61">
        <v>890.0</v>
      </c>
      <c r="D5137" s="57" t="s">
        <v>375</v>
      </c>
      <c r="E5137" s="62" t="s">
        <v>372</v>
      </c>
      <c r="F5137" s="58">
        <v>0.2403221657094392</v>
      </c>
    </row>
    <row r="5138">
      <c r="A5138" s="61">
        <v>1.517836429E9</v>
      </c>
      <c r="B5138" s="61">
        <v>1.0</v>
      </c>
      <c r="C5138" s="61">
        <v>12.0</v>
      </c>
      <c r="D5138" s="57" t="s">
        <v>375</v>
      </c>
      <c r="E5138" s="62" t="s">
        <v>372</v>
      </c>
      <c r="F5138" s="58">
        <v>0.2404046467147567</v>
      </c>
    </row>
    <row r="5139">
      <c r="A5139" s="61">
        <v>1.512124937E9</v>
      </c>
      <c r="B5139" s="61">
        <v>1.0</v>
      </c>
      <c r="C5139" s="61">
        <v>3141.0</v>
      </c>
      <c r="D5139" s="57" t="s">
        <v>371</v>
      </c>
      <c r="E5139" s="62" t="s">
        <v>372</v>
      </c>
      <c r="F5139" s="58">
        <v>0.24043951541643738</v>
      </c>
    </row>
    <row r="5140">
      <c r="A5140" s="61">
        <v>1.512863802E9</v>
      </c>
      <c r="B5140" s="61">
        <v>0.0</v>
      </c>
      <c r="C5140" s="61">
        <v>1489.0</v>
      </c>
      <c r="D5140" s="57" t="s">
        <v>371</v>
      </c>
      <c r="E5140" s="62" t="s">
        <v>372</v>
      </c>
      <c r="F5140" s="58">
        <v>0.24046586545771775</v>
      </c>
    </row>
    <row r="5141">
      <c r="A5141" s="61">
        <v>1.51393376E9</v>
      </c>
      <c r="B5141" s="61">
        <v>0.0</v>
      </c>
      <c r="C5141" s="61">
        <v>4214.0</v>
      </c>
      <c r="D5141" s="57" t="s">
        <v>373</v>
      </c>
      <c r="E5141" s="62" t="s">
        <v>372</v>
      </c>
      <c r="F5141" s="58">
        <v>0.24047530419799057</v>
      </c>
    </row>
    <row r="5142">
      <c r="A5142" s="61">
        <v>1.51457776E9</v>
      </c>
      <c r="B5142" s="61">
        <v>0.0</v>
      </c>
      <c r="C5142" s="61">
        <v>2129.0</v>
      </c>
      <c r="D5142" s="57" t="s">
        <v>374</v>
      </c>
      <c r="E5142" s="62" t="s">
        <v>372</v>
      </c>
      <c r="F5142" s="58">
        <v>0.24053652888218924</v>
      </c>
    </row>
    <row r="5143">
      <c r="A5143" s="61">
        <v>1.516180588E9</v>
      </c>
      <c r="B5143" s="61">
        <v>1.0</v>
      </c>
      <c r="C5143" s="61">
        <v>1681.0</v>
      </c>
      <c r="D5143" s="57" t="s">
        <v>375</v>
      </c>
      <c r="E5143" s="62" t="s">
        <v>372</v>
      </c>
      <c r="F5143" s="58">
        <v>0.24059308775311938</v>
      </c>
    </row>
    <row r="5144">
      <c r="A5144" s="61">
        <v>1.519584244E9</v>
      </c>
      <c r="B5144" s="61">
        <v>1.0</v>
      </c>
      <c r="C5144" s="61">
        <v>2055.0</v>
      </c>
      <c r="D5144" s="57" t="s">
        <v>371</v>
      </c>
      <c r="E5144" s="62" t="s">
        <v>372</v>
      </c>
      <c r="F5144" s="58">
        <v>0.2406000818259576</v>
      </c>
    </row>
    <row r="5145">
      <c r="A5145" s="61">
        <v>1.513286789E9</v>
      </c>
      <c r="B5145" s="61">
        <v>1.0</v>
      </c>
      <c r="C5145" s="61">
        <v>1114.0</v>
      </c>
      <c r="D5145" s="57" t="s">
        <v>371</v>
      </c>
      <c r="E5145" s="62" t="s">
        <v>372</v>
      </c>
      <c r="F5145" s="58">
        <v>0.2406025438386742</v>
      </c>
    </row>
    <row r="5146">
      <c r="A5146" s="61">
        <v>1.514645685E9</v>
      </c>
      <c r="B5146" s="61">
        <v>1.0</v>
      </c>
      <c r="C5146" s="61">
        <v>471.0</v>
      </c>
      <c r="D5146" s="57" t="s">
        <v>375</v>
      </c>
      <c r="E5146" s="62" t="s">
        <v>372</v>
      </c>
      <c r="F5146" s="58">
        <v>0.240700354048058</v>
      </c>
    </row>
    <row r="5147">
      <c r="A5147" s="61">
        <v>1.517637711E9</v>
      </c>
      <c r="B5147" s="61">
        <v>0.0</v>
      </c>
      <c r="C5147" s="61">
        <v>4243.0</v>
      </c>
      <c r="D5147" s="57" t="s">
        <v>371</v>
      </c>
      <c r="E5147" s="62" t="s">
        <v>372</v>
      </c>
      <c r="F5147" s="58">
        <v>0.24075518855032785</v>
      </c>
    </row>
    <row r="5148">
      <c r="A5148" s="61">
        <v>1.517253095E9</v>
      </c>
      <c r="B5148" s="61">
        <v>1.0</v>
      </c>
      <c r="C5148" s="61">
        <v>33.0</v>
      </c>
      <c r="D5148" s="57" t="s">
        <v>373</v>
      </c>
      <c r="E5148" s="62" t="s">
        <v>372</v>
      </c>
      <c r="F5148" s="58">
        <v>0.24076166913121233</v>
      </c>
    </row>
    <row r="5149">
      <c r="A5149" s="61">
        <v>1.515632189E9</v>
      </c>
      <c r="B5149" s="61">
        <v>1.0</v>
      </c>
      <c r="C5149" s="61">
        <v>3392.0</v>
      </c>
      <c r="D5149" s="57" t="s">
        <v>375</v>
      </c>
      <c r="E5149" s="62" t="s">
        <v>372</v>
      </c>
      <c r="F5149" s="58">
        <v>0.2407764940153745</v>
      </c>
    </row>
    <row r="5150">
      <c r="A5150" s="61">
        <v>1.51718317E9</v>
      </c>
      <c r="B5150" s="61">
        <v>0.0</v>
      </c>
      <c r="C5150" s="61">
        <v>718.0</v>
      </c>
      <c r="D5150" s="57" t="s">
        <v>375</v>
      </c>
      <c r="E5150" s="62" t="s">
        <v>372</v>
      </c>
      <c r="F5150" s="58">
        <v>0.24081603404150642</v>
      </c>
    </row>
    <row r="5151">
      <c r="A5151" s="61">
        <v>1.517487149E9</v>
      </c>
      <c r="B5151" s="61">
        <v>1.0</v>
      </c>
      <c r="C5151" s="61">
        <v>723.0</v>
      </c>
      <c r="D5151" s="57" t="s">
        <v>374</v>
      </c>
      <c r="E5151" s="62" t="s">
        <v>372</v>
      </c>
      <c r="F5151" s="58">
        <v>0.2408505471008513</v>
      </c>
    </row>
    <row r="5152">
      <c r="A5152" s="61">
        <v>1.514316022E9</v>
      </c>
      <c r="B5152" s="61">
        <v>0.0</v>
      </c>
      <c r="C5152" s="61">
        <v>3290.0</v>
      </c>
      <c r="D5152" s="57" t="s">
        <v>374</v>
      </c>
      <c r="E5152" s="62" t="s">
        <v>372</v>
      </c>
      <c r="F5152" s="58">
        <v>0.24088047812938063</v>
      </c>
    </row>
    <row r="5153">
      <c r="A5153" s="61">
        <v>1.515405021E9</v>
      </c>
      <c r="B5153" s="61">
        <v>0.0</v>
      </c>
      <c r="C5153" s="61">
        <v>2221.0</v>
      </c>
      <c r="D5153" s="57" t="s">
        <v>371</v>
      </c>
      <c r="E5153" s="62" t="s">
        <v>372</v>
      </c>
      <c r="F5153" s="58">
        <v>0.24091432874402718</v>
      </c>
    </row>
    <row r="5154">
      <c r="A5154" s="61">
        <v>1.511425848E9</v>
      </c>
      <c r="B5154" s="61">
        <v>1.0</v>
      </c>
      <c r="C5154" s="61">
        <v>4740.0</v>
      </c>
      <c r="D5154" s="57" t="s">
        <v>375</v>
      </c>
      <c r="E5154" s="62" t="s">
        <v>372</v>
      </c>
      <c r="F5154" s="58">
        <v>0.24093616296610065</v>
      </c>
    </row>
    <row r="5155">
      <c r="A5155" s="61">
        <v>1.513385235E9</v>
      </c>
      <c r="B5155" s="61">
        <v>1.0</v>
      </c>
      <c r="C5155" s="61">
        <v>2441.0</v>
      </c>
      <c r="D5155" s="57" t="s">
        <v>375</v>
      </c>
      <c r="E5155" s="62" t="s">
        <v>372</v>
      </c>
      <c r="F5155" s="58">
        <v>0.24098038826835655</v>
      </c>
    </row>
    <row r="5156">
      <c r="A5156" s="61">
        <v>1.512238938E9</v>
      </c>
      <c r="B5156" s="61">
        <v>1.0</v>
      </c>
      <c r="C5156" s="61">
        <v>1460.0</v>
      </c>
      <c r="D5156" s="57" t="s">
        <v>374</v>
      </c>
      <c r="E5156" s="62" t="s">
        <v>372</v>
      </c>
      <c r="F5156" s="58">
        <v>0.2409816228824727</v>
      </c>
    </row>
    <row r="5157">
      <c r="A5157" s="61">
        <v>1.51463336E9</v>
      </c>
      <c r="B5157" s="61">
        <v>0.0</v>
      </c>
      <c r="C5157" s="61">
        <v>2266.0</v>
      </c>
      <c r="D5157" s="57" t="s">
        <v>374</v>
      </c>
      <c r="E5157" s="62" t="s">
        <v>372</v>
      </c>
      <c r="F5157" s="58">
        <v>0.2410152634108259</v>
      </c>
    </row>
    <row r="5158">
      <c r="A5158" s="61">
        <v>1.516906433E9</v>
      </c>
      <c r="B5158" s="61">
        <v>1.0</v>
      </c>
      <c r="C5158" s="61">
        <v>2886.0</v>
      </c>
      <c r="D5158" s="57" t="s">
        <v>373</v>
      </c>
      <c r="E5158" s="62" t="s">
        <v>372</v>
      </c>
      <c r="F5158" s="58">
        <v>0.24103607310507658</v>
      </c>
    </row>
    <row r="5159">
      <c r="A5159" s="61">
        <v>1.516268046E9</v>
      </c>
      <c r="B5159" s="61">
        <v>1.0</v>
      </c>
      <c r="C5159" s="61">
        <v>207.0</v>
      </c>
      <c r="D5159" s="57" t="s">
        <v>371</v>
      </c>
      <c r="E5159" s="62" t="s">
        <v>372</v>
      </c>
      <c r="F5159" s="58">
        <v>0.24109087990820832</v>
      </c>
    </row>
    <row r="5160">
      <c r="A5160" s="61">
        <v>1.51382472E9</v>
      </c>
      <c r="B5160" s="61">
        <v>0.0</v>
      </c>
      <c r="C5160" s="61">
        <v>1059.0</v>
      </c>
      <c r="D5160" s="57" t="s">
        <v>375</v>
      </c>
      <c r="E5160" s="62" t="s">
        <v>372</v>
      </c>
      <c r="F5160" s="58">
        <v>0.241119032263157</v>
      </c>
    </row>
    <row r="5161">
      <c r="A5161" s="61">
        <v>1.512176688E9</v>
      </c>
      <c r="B5161" s="61">
        <v>1.0</v>
      </c>
      <c r="C5161" s="61">
        <v>1299.0</v>
      </c>
      <c r="D5161" s="57" t="s">
        <v>374</v>
      </c>
      <c r="E5161" s="62" t="s">
        <v>372</v>
      </c>
      <c r="F5161" s="58">
        <v>0.2411779605791885</v>
      </c>
    </row>
    <row r="5162">
      <c r="A5162" s="61">
        <v>1.511627443E9</v>
      </c>
      <c r="B5162" s="61">
        <v>1.0</v>
      </c>
      <c r="C5162" s="61">
        <v>2202.0</v>
      </c>
      <c r="D5162" s="57" t="s">
        <v>374</v>
      </c>
      <c r="E5162" s="62" t="s">
        <v>372</v>
      </c>
      <c r="F5162" s="58">
        <v>0.24117797462818313</v>
      </c>
    </row>
    <row r="5163">
      <c r="A5163" s="61">
        <v>1.515132656E9</v>
      </c>
      <c r="B5163" s="61">
        <v>1.0</v>
      </c>
      <c r="C5163" s="61">
        <v>5650.0</v>
      </c>
      <c r="D5163" s="57" t="s">
        <v>371</v>
      </c>
      <c r="E5163" s="62" t="s">
        <v>372</v>
      </c>
      <c r="F5163" s="58">
        <v>0.2411918689549416</v>
      </c>
    </row>
    <row r="5164">
      <c r="A5164" s="61">
        <v>1.513284859E9</v>
      </c>
      <c r="B5164" s="61">
        <v>1.0</v>
      </c>
      <c r="C5164" s="61">
        <v>726.0</v>
      </c>
      <c r="D5164" s="57" t="s">
        <v>373</v>
      </c>
      <c r="E5164" s="62" t="s">
        <v>372</v>
      </c>
      <c r="F5164" s="58">
        <v>0.24121961452085705</v>
      </c>
    </row>
    <row r="5165">
      <c r="A5165" s="61">
        <v>1.514083206E9</v>
      </c>
      <c r="B5165" s="61">
        <v>1.0</v>
      </c>
      <c r="C5165" s="61">
        <v>3505.0</v>
      </c>
      <c r="D5165" s="57" t="s">
        <v>373</v>
      </c>
      <c r="E5165" s="62" t="s">
        <v>372</v>
      </c>
      <c r="F5165" s="58">
        <v>0.24125540699754877</v>
      </c>
    </row>
    <row r="5166">
      <c r="A5166" s="61">
        <v>1.514693942E9</v>
      </c>
      <c r="B5166" s="61">
        <v>0.0</v>
      </c>
      <c r="C5166" s="61">
        <v>1991.0</v>
      </c>
      <c r="D5166" s="57" t="s">
        <v>373</v>
      </c>
      <c r="E5166" s="62" t="s">
        <v>372</v>
      </c>
      <c r="F5166" s="58">
        <v>0.24127427126930223</v>
      </c>
    </row>
    <row r="5167">
      <c r="A5167" s="61">
        <v>1.513026989E9</v>
      </c>
      <c r="B5167" s="61">
        <v>1.0</v>
      </c>
      <c r="C5167" s="61">
        <v>535.0</v>
      </c>
      <c r="D5167" s="57" t="s">
        <v>371</v>
      </c>
      <c r="E5167" s="62" t="s">
        <v>372</v>
      </c>
      <c r="F5167" s="58">
        <v>0.2412901834842297</v>
      </c>
    </row>
    <row r="5168">
      <c r="A5168" s="61">
        <v>1.512160826E9</v>
      </c>
      <c r="B5168" s="61">
        <v>1.0</v>
      </c>
      <c r="C5168" s="61">
        <v>1385.0</v>
      </c>
      <c r="D5168" s="57" t="s">
        <v>371</v>
      </c>
      <c r="E5168" s="62" t="s">
        <v>372</v>
      </c>
      <c r="F5168" s="58">
        <v>0.24130203543151751</v>
      </c>
    </row>
    <row r="5169">
      <c r="A5169" s="61">
        <v>1.511379678E9</v>
      </c>
      <c r="B5169" s="61">
        <v>1.0</v>
      </c>
      <c r="C5169" s="61">
        <v>2330.0</v>
      </c>
      <c r="D5169" s="57" t="s">
        <v>374</v>
      </c>
      <c r="E5169" s="62" t="s">
        <v>372</v>
      </c>
      <c r="F5169" s="58">
        <v>0.24133179873624122</v>
      </c>
    </row>
    <row r="5170">
      <c r="A5170" s="61">
        <v>1.514428183E9</v>
      </c>
      <c r="B5170" s="61">
        <v>1.0</v>
      </c>
      <c r="C5170" s="61">
        <v>3161.0</v>
      </c>
      <c r="D5170" s="57" t="s">
        <v>371</v>
      </c>
      <c r="E5170" s="62" t="s">
        <v>372</v>
      </c>
      <c r="F5170" s="58">
        <v>0.2413378093119095</v>
      </c>
    </row>
    <row r="5171">
      <c r="A5171" s="61">
        <v>1.519967796E9</v>
      </c>
      <c r="B5171" s="61">
        <v>1.0</v>
      </c>
      <c r="C5171" s="61">
        <v>2863.0</v>
      </c>
      <c r="D5171" s="57" t="s">
        <v>371</v>
      </c>
      <c r="E5171" s="62" t="s">
        <v>372</v>
      </c>
      <c r="F5171" s="58">
        <v>0.24138975390895878</v>
      </c>
    </row>
    <row r="5172">
      <c r="A5172" s="61">
        <v>1.518471196E9</v>
      </c>
      <c r="B5172" s="61">
        <v>1.0</v>
      </c>
      <c r="C5172" s="61">
        <v>3040.0</v>
      </c>
      <c r="D5172" s="57" t="s">
        <v>373</v>
      </c>
      <c r="E5172" s="62" t="s">
        <v>372</v>
      </c>
      <c r="F5172" s="58">
        <v>0.2414478900286634</v>
      </c>
    </row>
    <row r="5173">
      <c r="A5173" s="61">
        <v>1.518195262E9</v>
      </c>
      <c r="B5173" s="61">
        <v>0.0</v>
      </c>
      <c r="C5173" s="61">
        <v>886.0</v>
      </c>
      <c r="D5173" s="57" t="s">
        <v>373</v>
      </c>
      <c r="E5173" s="62" t="s">
        <v>372</v>
      </c>
      <c r="F5173" s="58">
        <v>0.24151544817143533</v>
      </c>
    </row>
    <row r="5174">
      <c r="A5174" s="61">
        <v>1.518775812E9</v>
      </c>
      <c r="B5174" s="61">
        <v>0.0</v>
      </c>
      <c r="C5174" s="61">
        <v>1828.0</v>
      </c>
      <c r="D5174" s="57" t="s">
        <v>374</v>
      </c>
      <c r="E5174" s="62" t="s">
        <v>372</v>
      </c>
      <c r="F5174" s="58">
        <v>0.24154475981746715</v>
      </c>
    </row>
    <row r="5175">
      <c r="A5175" s="61">
        <v>1.518741912E9</v>
      </c>
      <c r="B5175" s="61">
        <v>0.0</v>
      </c>
      <c r="C5175" s="61">
        <v>567.0</v>
      </c>
      <c r="D5175" s="57" t="s">
        <v>371</v>
      </c>
      <c r="E5175" s="62" t="s">
        <v>372</v>
      </c>
      <c r="F5175" s="58">
        <v>0.24160143355325392</v>
      </c>
    </row>
    <row r="5176">
      <c r="A5176" s="61">
        <v>1.514489711E9</v>
      </c>
      <c r="B5176" s="61">
        <v>0.0</v>
      </c>
      <c r="C5176" s="61">
        <v>3329.0</v>
      </c>
      <c r="D5176" s="57" t="s">
        <v>371</v>
      </c>
      <c r="E5176" s="62" t="s">
        <v>372</v>
      </c>
      <c r="F5176" s="58">
        <v>0.24166813697221767</v>
      </c>
    </row>
    <row r="5177">
      <c r="A5177" s="61">
        <v>1.513289844E9</v>
      </c>
      <c r="B5177" s="61">
        <v>1.0</v>
      </c>
      <c r="C5177" s="61">
        <v>1553.0</v>
      </c>
      <c r="D5177" s="57" t="s">
        <v>373</v>
      </c>
      <c r="E5177" s="62" t="s">
        <v>372</v>
      </c>
      <c r="F5177" s="58">
        <v>0.24167703789512518</v>
      </c>
    </row>
    <row r="5178">
      <c r="A5178" s="61">
        <v>1.51633199E9</v>
      </c>
      <c r="B5178" s="61">
        <v>0.0</v>
      </c>
      <c r="C5178" s="61">
        <v>106.0</v>
      </c>
      <c r="D5178" s="57" t="s">
        <v>375</v>
      </c>
      <c r="E5178" s="62" t="s">
        <v>372</v>
      </c>
      <c r="F5178" s="58">
        <v>0.2416974045291208</v>
      </c>
    </row>
    <row r="5179">
      <c r="A5179" s="61">
        <v>1.516455114E9</v>
      </c>
      <c r="B5179" s="61">
        <v>1.0</v>
      </c>
      <c r="C5179" s="61">
        <v>2364.0</v>
      </c>
      <c r="D5179" s="57" t="s">
        <v>375</v>
      </c>
      <c r="E5179" s="62" t="s">
        <v>372</v>
      </c>
      <c r="F5179" s="58">
        <v>0.2417123560204102</v>
      </c>
    </row>
    <row r="5180">
      <c r="A5180" s="61">
        <v>1.515793605E9</v>
      </c>
      <c r="B5180" s="61">
        <v>1.0</v>
      </c>
      <c r="C5180" s="61">
        <v>1619.0</v>
      </c>
      <c r="D5180" s="57" t="s">
        <v>374</v>
      </c>
      <c r="E5180" s="62" t="s">
        <v>372</v>
      </c>
      <c r="F5180" s="58">
        <v>0.2417614629975755</v>
      </c>
    </row>
    <row r="5181">
      <c r="A5181" s="61">
        <v>1.518754602E9</v>
      </c>
      <c r="B5181" s="61">
        <v>0.0</v>
      </c>
      <c r="C5181" s="61">
        <v>2259.0</v>
      </c>
      <c r="D5181" s="57" t="s">
        <v>373</v>
      </c>
      <c r="E5181" s="62" t="s">
        <v>372</v>
      </c>
      <c r="F5181" s="58">
        <v>0.2418048807236275</v>
      </c>
    </row>
    <row r="5182">
      <c r="A5182" s="61">
        <v>1.519627765E9</v>
      </c>
      <c r="B5182" s="61">
        <v>1.0</v>
      </c>
      <c r="C5182" s="61">
        <v>1510.0</v>
      </c>
      <c r="D5182" s="57" t="s">
        <v>375</v>
      </c>
      <c r="E5182" s="62" t="s">
        <v>372</v>
      </c>
      <c r="F5182" s="58">
        <v>0.2418287324093331</v>
      </c>
    </row>
    <row r="5183">
      <c r="A5183" s="61">
        <v>1.51344506E9</v>
      </c>
      <c r="B5183" s="61">
        <v>0.0</v>
      </c>
      <c r="C5183" s="61">
        <v>605.0</v>
      </c>
      <c r="D5183" s="57" t="s">
        <v>375</v>
      </c>
      <c r="E5183" s="62" t="s">
        <v>372</v>
      </c>
      <c r="F5183" s="58">
        <v>0.24186560391988254</v>
      </c>
    </row>
    <row r="5184">
      <c r="A5184" s="61">
        <v>1.519104049E9</v>
      </c>
      <c r="B5184" s="61">
        <v>1.0</v>
      </c>
      <c r="C5184" s="61">
        <v>157.0</v>
      </c>
      <c r="D5184" s="57" t="s">
        <v>374</v>
      </c>
      <c r="E5184" s="62" t="s">
        <v>372</v>
      </c>
      <c r="F5184" s="58">
        <v>0.24190316976008674</v>
      </c>
    </row>
    <row r="5185">
      <c r="A5185" s="61">
        <v>1.513982637E9</v>
      </c>
      <c r="B5185" s="61">
        <v>1.0</v>
      </c>
      <c r="C5185" s="61">
        <v>524.0</v>
      </c>
      <c r="D5185" s="57" t="s">
        <v>374</v>
      </c>
      <c r="E5185" s="62" t="s">
        <v>372</v>
      </c>
      <c r="F5185" s="58">
        <v>0.2419722503958227</v>
      </c>
    </row>
    <row r="5186">
      <c r="A5186" s="61">
        <v>1.517079506E9</v>
      </c>
      <c r="B5186" s="61">
        <v>1.0</v>
      </c>
      <c r="C5186" s="61">
        <v>3250.0</v>
      </c>
      <c r="D5186" s="57" t="s">
        <v>373</v>
      </c>
      <c r="E5186" s="62" t="s">
        <v>372</v>
      </c>
      <c r="F5186" s="58">
        <v>0.24204756548172812</v>
      </c>
    </row>
    <row r="5187">
      <c r="A5187" s="61">
        <v>1.519617735E9</v>
      </c>
      <c r="B5187" s="61">
        <v>1.0</v>
      </c>
      <c r="C5187" s="61">
        <v>2804.0</v>
      </c>
      <c r="D5187" s="57" t="s">
        <v>371</v>
      </c>
      <c r="E5187" s="62" t="s">
        <v>372</v>
      </c>
      <c r="F5187" s="58">
        <v>0.2420903207630818</v>
      </c>
    </row>
    <row r="5188">
      <c r="A5188" s="61">
        <v>1.513871307E9</v>
      </c>
      <c r="B5188" s="61">
        <v>1.0</v>
      </c>
      <c r="C5188" s="61">
        <v>2628.0</v>
      </c>
      <c r="D5188" s="57" t="s">
        <v>373</v>
      </c>
      <c r="E5188" s="62" t="s">
        <v>372</v>
      </c>
      <c r="F5188" s="58">
        <v>0.24211427346238612</v>
      </c>
    </row>
    <row r="5189">
      <c r="A5189" s="61">
        <v>1.513358516E9</v>
      </c>
      <c r="B5189" s="61">
        <v>1.0</v>
      </c>
      <c r="C5189" s="61">
        <v>1520.0</v>
      </c>
      <c r="D5189" s="57" t="s">
        <v>374</v>
      </c>
      <c r="E5189" s="62" t="s">
        <v>372</v>
      </c>
      <c r="F5189" s="58">
        <v>0.24224296547473545</v>
      </c>
    </row>
    <row r="5190">
      <c r="A5190" s="61">
        <v>1.514021464E9</v>
      </c>
      <c r="B5190" s="61">
        <v>1.0</v>
      </c>
      <c r="C5190" s="61">
        <v>2868.0</v>
      </c>
      <c r="D5190" s="57" t="s">
        <v>371</v>
      </c>
      <c r="E5190" s="62" t="s">
        <v>372</v>
      </c>
      <c r="F5190" s="58">
        <v>0.24225245747861157</v>
      </c>
    </row>
    <row r="5191">
      <c r="A5191" s="61">
        <v>1.518837443E9</v>
      </c>
      <c r="B5191" s="61">
        <v>1.0</v>
      </c>
      <c r="C5191" s="61">
        <v>246.0</v>
      </c>
      <c r="D5191" s="57" t="s">
        <v>375</v>
      </c>
      <c r="E5191" s="62" t="s">
        <v>372</v>
      </c>
      <c r="F5191" s="58">
        <v>0.2422819649642054</v>
      </c>
    </row>
    <row r="5192">
      <c r="A5192" s="61">
        <v>1.512780476E9</v>
      </c>
      <c r="B5192" s="61">
        <v>1.0</v>
      </c>
      <c r="C5192" s="61">
        <v>2450.0</v>
      </c>
      <c r="D5192" s="57" t="s">
        <v>371</v>
      </c>
      <c r="E5192" s="62" t="s">
        <v>372</v>
      </c>
      <c r="F5192" s="58">
        <v>0.24231910544205193</v>
      </c>
    </row>
    <row r="5193">
      <c r="A5193" s="61">
        <v>1.517986762E9</v>
      </c>
      <c r="B5193" s="61">
        <v>0.0</v>
      </c>
      <c r="C5193" s="61">
        <v>4248.0</v>
      </c>
      <c r="D5193" s="57" t="s">
        <v>373</v>
      </c>
      <c r="E5193" s="62" t="s">
        <v>372</v>
      </c>
      <c r="F5193" s="58">
        <v>0.2423197268903693</v>
      </c>
    </row>
    <row r="5194">
      <c r="A5194" s="61">
        <v>1.517155516E9</v>
      </c>
      <c r="B5194" s="61">
        <v>1.0</v>
      </c>
      <c r="C5194" s="61">
        <v>1911.0</v>
      </c>
      <c r="D5194" s="57" t="s">
        <v>371</v>
      </c>
      <c r="E5194" s="62" t="s">
        <v>372</v>
      </c>
      <c r="F5194" s="58">
        <v>0.24239940880508748</v>
      </c>
    </row>
    <row r="5195">
      <c r="A5195" s="61">
        <v>1.511414465E9</v>
      </c>
      <c r="B5195" s="61">
        <v>1.0</v>
      </c>
      <c r="C5195" s="61">
        <v>1852.0</v>
      </c>
      <c r="D5195" s="57" t="s">
        <v>374</v>
      </c>
      <c r="E5195" s="62" t="s">
        <v>372</v>
      </c>
      <c r="F5195" s="58">
        <v>0.2425374067222047</v>
      </c>
    </row>
    <row r="5196">
      <c r="A5196" s="61">
        <v>1.516171096E9</v>
      </c>
      <c r="B5196" s="61">
        <v>1.0</v>
      </c>
      <c r="C5196" s="61">
        <v>704.0</v>
      </c>
      <c r="D5196" s="57" t="s">
        <v>375</v>
      </c>
      <c r="E5196" s="62" t="s">
        <v>372</v>
      </c>
      <c r="F5196" s="58">
        <v>0.24257134222124632</v>
      </c>
    </row>
    <row r="5197">
      <c r="A5197" s="61">
        <v>1.519350706E9</v>
      </c>
      <c r="B5197" s="61">
        <v>1.0</v>
      </c>
      <c r="C5197" s="61">
        <v>3287.0</v>
      </c>
      <c r="D5197" s="57" t="s">
        <v>374</v>
      </c>
      <c r="E5197" s="62" t="s">
        <v>372</v>
      </c>
      <c r="F5197" s="58">
        <v>0.2425790466148785</v>
      </c>
    </row>
    <row r="5198">
      <c r="A5198" s="61">
        <v>1.51945709E9</v>
      </c>
      <c r="B5198" s="61">
        <v>0.0</v>
      </c>
      <c r="C5198" s="61">
        <v>1275.0</v>
      </c>
      <c r="D5198" s="57" t="s">
        <v>373</v>
      </c>
      <c r="E5198" s="62" t="s">
        <v>372</v>
      </c>
      <c r="F5198" s="58">
        <v>0.24264068106914682</v>
      </c>
    </row>
    <row r="5199">
      <c r="A5199" s="61">
        <v>1.513587919E9</v>
      </c>
      <c r="B5199" s="61">
        <v>1.0</v>
      </c>
      <c r="C5199" s="61">
        <v>1345.0</v>
      </c>
      <c r="D5199" s="57" t="s">
        <v>374</v>
      </c>
      <c r="E5199" s="62" t="s">
        <v>372</v>
      </c>
      <c r="F5199" s="58">
        <v>0.24266146383040044</v>
      </c>
    </row>
    <row r="5200">
      <c r="A5200" s="61">
        <v>1.511384061E9</v>
      </c>
      <c r="B5200" s="61">
        <v>0.0</v>
      </c>
      <c r="C5200" s="61">
        <v>1807.0</v>
      </c>
      <c r="D5200" s="57" t="s">
        <v>374</v>
      </c>
      <c r="E5200" s="62" t="s">
        <v>372</v>
      </c>
      <c r="F5200" s="58">
        <v>0.2426733890205124</v>
      </c>
    </row>
    <row r="5201">
      <c r="A5201" s="61">
        <v>1.517552347E9</v>
      </c>
      <c r="B5201" s="61">
        <v>1.0</v>
      </c>
      <c r="C5201" s="61">
        <v>1568.0</v>
      </c>
      <c r="D5201" s="57" t="s">
        <v>375</v>
      </c>
      <c r="E5201" s="62" t="s">
        <v>372</v>
      </c>
      <c r="F5201" s="58">
        <v>0.2427624528771336</v>
      </c>
    </row>
    <row r="5202">
      <c r="A5202" s="61">
        <v>1.519123931E9</v>
      </c>
      <c r="B5202" s="61">
        <v>0.0</v>
      </c>
      <c r="C5202" s="61">
        <v>206.0</v>
      </c>
      <c r="D5202" s="57" t="s">
        <v>371</v>
      </c>
      <c r="E5202" s="62" t="s">
        <v>372</v>
      </c>
      <c r="F5202" s="58">
        <v>0.24281688269597967</v>
      </c>
    </row>
    <row r="5203">
      <c r="A5203" s="61">
        <v>1.511576242E9</v>
      </c>
      <c r="B5203" s="61">
        <v>0.0</v>
      </c>
      <c r="C5203" s="61">
        <v>1010.0</v>
      </c>
      <c r="D5203" s="57" t="s">
        <v>374</v>
      </c>
      <c r="E5203" s="62" t="s">
        <v>372</v>
      </c>
      <c r="F5203" s="58">
        <v>0.24288043563974815</v>
      </c>
    </row>
    <row r="5204">
      <c r="A5204" s="61">
        <v>1.517078771E9</v>
      </c>
      <c r="B5204" s="61">
        <v>0.0</v>
      </c>
      <c r="C5204" s="61">
        <v>881.0</v>
      </c>
      <c r="D5204" s="57" t="s">
        <v>371</v>
      </c>
      <c r="E5204" s="62" t="s">
        <v>372</v>
      </c>
      <c r="F5204" s="58">
        <v>0.24292908010819203</v>
      </c>
    </row>
    <row r="5205">
      <c r="A5205" s="61">
        <v>1.514669812E9</v>
      </c>
      <c r="B5205" s="61">
        <v>0.0</v>
      </c>
      <c r="C5205" s="61">
        <v>2221.0</v>
      </c>
      <c r="D5205" s="57" t="s">
        <v>374</v>
      </c>
      <c r="E5205" s="62" t="s">
        <v>372</v>
      </c>
      <c r="F5205" s="58">
        <v>0.24298070786184855</v>
      </c>
    </row>
    <row r="5206">
      <c r="A5206" s="61">
        <v>1.519893202E9</v>
      </c>
      <c r="B5206" s="61">
        <v>0.0</v>
      </c>
      <c r="C5206" s="61">
        <v>796.0</v>
      </c>
      <c r="D5206" s="57" t="s">
        <v>375</v>
      </c>
      <c r="E5206" s="62" t="s">
        <v>372</v>
      </c>
      <c r="F5206" s="58">
        <v>0.24298159900595429</v>
      </c>
    </row>
    <row r="5207">
      <c r="A5207" s="61">
        <v>1.517816472E9</v>
      </c>
      <c r="B5207" s="61">
        <v>0.0</v>
      </c>
      <c r="C5207" s="61">
        <v>3262.0</v>
      </c>
      <c r="D5207" s="57" t="s">
        <v>375</v>
      </c>
      <c r="E5207" s="62" t="s">
        <v>372</v>
      </c>
      <c r="F5207" s="58">
        <v>0.2430999823035388</v>
      </c>
    </row>
    <row r="5208">
      <c r="A5208" s="61">
        <v>1.516504873E9</v>
      </c>
      <c r="B5208" s="61">
        <v>1.0</v>
      </c>
      <c r="C5208" s="61">
        <v>1313.0</v>
      </c>
      <c r="D5208" s="57" t="s">
        <v>371</v>
      </c>
      <c r="E5208" s="62" t="s">
        <v>372</v>
      </c>
      <c r="F5208" s="58">
        <v>0.24312936190220913</v>
      </c>
    </row>
    <row r="5209">
      <c r="A5209" s="61">
        <v>1.511618381E9</v>
      </c>
      <c r="B5209" s="61">
        <v>0.0</v>
      </c>
      <c r="C5209" s="61">
        <v>2091.0</v>
      </c>
      <c r="D5209" s="57" t="s">
        <v>371</v>
      </c>
      <c r="E5209" s="62" t="s">
        <v>372</v>
      </c>
      <c r="F5209" s="58">
        <v>0.24324001595579836</v>
      </c>
    </row>
    <row r="5210">
      <c r="A5210" s="61">
        <v>1.514907784E9</v>
      </c>
      <c r="B5210" s="61">
        <v>1.0</v>
      </c>
      <c r="C5210" s="61">
        <v>1009.0</v>
      </c>
      <c r="D5210" s="57" t="s">
        <v>374</v>
      </c>
      <c r="E5210" s="62" t="s">
        <v>372</v>
      </c>
      <c r="F5210" s="58">
        <v>0.24330392351497476</v>
      </c>
    </row>
    <row r="5211">
      <c r="A5211" s="61">
        <v>1.513220076E9</v>
      </c>
      <c r="B5211" s="61">
        <v>1.0</v>
      </c>
      <c r="C5211" s="61">
        <v>632.0</v>
      </c>
      <c r="D5211" s="57" t="s">
        <v>371</v>
      </c>
      <c r="E5211" s="62" t="s">
        <v>372</v>
      </c>
      <c r="F5211" s="58">
        <v>0.2433721282230169</v>
      </c>
    </row>
    <row r="5212">
      <c r="A5212" s="61">
        <v>1.51544088E9</v>
      </c>
      <c r="B5212" s="61">
        <v>0.0</v>
      </c>
      <c r="C5212" s="61">
        <v>303.0</v>
      </c>
      <c r="D5212" s="57" t="s">
        <v>374</v>
      </c>
      <c r="E5212" s="62" t="s">
        <v>372</v>
      </c>
      <c r="F5212" s="58">
        <v>0.24338928476587607</v>
      </c>
    </row>
    <row r="5213">
      <c r="A5213" s="61">
        <v>1.517235833E9</v>
      </c>
      <c r="B5213" s="61">
        <v>1.0</v>
      </c>
      <c r="C5213" s="61">
        <v>1906.0</v>
      </c>
      <c r="D5213" s="57" t="s">
        <v>375</v>
      </c>
      <c r="E5213" s="62" t="s">
        <v>372</v>
      </c>
      <c r="F5213" s="58">
        <v>0.24345655417763368</v>
      </c>
    </row>
    <row r="5214">
      <c r="A5214" s="61">
        <v>1.517789162E9</v>
      </c>
      <c r="B5214" s="61">
        <v>0.0</v>
      </c>
      <c r="C5214" s="61">
        <v>2131.0</v>
      </c>
      <c r="D5214" s="57" t="s">
        <v>374</v>
      </c>
      <c r="E5214" s="62" t="s">
        <v>372</v>
      </c>
      <c r="F5214" s="58">
        <v>0.24347222276873204</v>
      </c>
    </row>
    <row r="5215">
      <c r="A5215" s="61">
        <v>1.51310897E9</v>
      </c>
      <c r="B5215" s="61">
        <v>0.0</v>
      </c>
      <c r="C5215" s="61">
        <v>2.0</v>
      </c>
      <c r="D5215" s="57" t="s">
        <v>373</v>
      </c>
      <c r="E5215" s="62" t="s">
        <v>372</v>
      </c>
      <c r="F5215" s="58">
        <v>0.24353267924378896</v>
      </c>
    </row>
    <row r="5216">
      <c r="A5216" s="61">
        <v>1.517983019E9</v>
      </c>
      <c r="B5216" s="61">
        <v>1.0</v>
      </c>
      <c r="C5216" s="61">
        <v>3839.0</v>
      </c>
      <c r="D5216" s="57" t="s">
        <v>374</v>
      </c>
      <c r="E5216" s="62" t="s">
        <v>372</v>
      </c>
      <c r="F5216" s="58">
        <v>0.24354209187687803</v>
      </c>
    </row>
    <row r="5217">
      <c r="A5217" s="61">
        <v>1.513803426E9</v>
      </c>
      <c r="B5217" s="61">
        <v>1.0</v>
      </c>
      <c r="C5217" s="61">
        <v>2034.0</v>
      </c>
      <c r="D5217" s="57" t="s">
        <v>374</v>
      </c>
      <c r="E5217" s="62" t="s">
        <v>372</v>
      </c>
      <c r="F5217" s="58">
        <v>0.24357073587985434</v>
      </c>
    </row>
    <row r="5218">
      <c r="A5218" s="61">
        <v>1.513142809E9</v>
      </c>
      <c r="B5218" s="61">
        <v>1.0</v>
      </c>
      <c r="C5218" s="61">
        <v>1475.0</v>
      </c>
      <c r="D5218" s="57" t="s">
        <v>371</v>
      </c>
      <c r="E5218" s="62" t="s">
        <v>372</v>
      </c>
      <c r="F5218" s="58">
        <v>0.24370661981838493</v>
      </c>
    </row>
    <row r="5219">
      <c r="A5219" s="61">
        <v>1.512022121E9</v>
      </c>
      <c r="B5219" s="61">
        <v>0.0</v>
      </c>
      <c r="C5219" s="61">
        <v>198.0</v>
      </c>
      <c r="D5219" s="57" t="s">
        <v>371</v>
      </c>
      <c r="E5219" s="62" t="s">
        <v>372</v>
      </c>
      <c r="F5219" s="58">
        <v>0.24370927318060553</v>
      </c>
    </row>
    <row r="5220">
      <c r="A5220" s="61">
        <v>1.515276624E9</v>
      </c>
      <c r="B5220" s="61">
        <v>1.0</v>
      </c>
      <c r="C5220" s="61">
        <v>1023.0</v>
      </c>
      <c r="D5220" s="57" t="s">
        <v>374</v>
      </c>
      <c r="E5220" s="62" t="s">
        <v>372</v>
      </c>
      <c r="F5220" s="58">
        <v>0.24373126658317934</v>
      </c>
    </row>
    <row r="5221">
      <c r="A5221" s="61">
        <v>1.512887076E9</v>
      </c>
      <c r="B5221" s="61">
        <v>1.0</v>
      </c>
      <c r="C5221" s="61">
        <v>2334.0</v>
      </c>
      <c r="D5221" s="57" t="s">
        <v>371</v>
      </c>
      <c r="E5221" s="62" t="s">
        <v>372</v>
      </c>
      <c r="F5221" s="58">
        <v>0.24385148461563655</v>
      </c>
    </row>
    <row r="5222">
      <c r="A5222" s="61">
        <v>1.517528632E9</v>
      </c>
      <c r="B5222" s="61">
        <v>0.0</v>
      </c>
      <c r="C5222" s="61">
        <v>2548.0</v>
      </c>
      <c r="D5222" s="57" t="s">
        <v>371</v>
      </c>
      <c r="E5222" s="62" t="s">
        <v>372</v>
      </c>
      <c r="F5222" s="58">
        <v>0.24390936612099312</v>
      </c>
    </row>
    <row r="5223">
      <c r="A5223" s="61">
        <v>1.518090729E9</v>
      </c>
      <c r="B5223" s="61">
        <v>1.0</v>
      </c>
      <c r="C5223" s="61">
        <v>2323.0</v>
      </c>
      <c r="D5223" s="57" t="s">
        <v>374</v>
      </c>
      <c r="E5223" s="62" t="s">
        <v>372</v>
      </c>
      <c r="F5223" s="58">
        <v>0.2439371302832084</v>
      </c>
    </row>
    <row r="5224">
      <c r="A5224" s="61">
        <v>1.511462384E9</v>
      </c>
      <c r="B5224" s="61">
        <v>1.0</v>
      </c>
      <c r="C5224" s="61">
        <v>1045.0</v>
      </c>
      <c r="D5224" s="57" t="s">
        <v>375</v>
      </c>
      <c r="E5224" s="62" t="s">
        <v>372</v>
      </c>
      <c r="F5224" s="58">
        <v>0.2439900034205027</v>
      </c>
    </row>
    <row r="5225">
      <c r="A5225" s="61">
        <v>1.511828012E9</v>
      </c>
      <c r="B5225" s="61">
        <v>0.0</v>
      </c>
      <c r="C5225" s="61">
        <v>1252.0</v>
      </c>
      <c r="D5225" s="57" t="s">
        <v>374</v>
      </c>
      <c r="E5225" s="62" t="s">
        <v>372</v>
      </c>
      <c r="F5225" s="58">
        <v>0.24404635726881008</v>
      </c>
    </row>
    <row r="5226">
      <c r="A5226" s="61">
        <v>1.518455067E9</v>
      </c>
      <c r="B5226" s="61">
        <v>1.0</v>
      </c>
      <c r="C5226" s="61">
        <v>823.0</v>
      </c>
      <c r="D5226" s="57" t="s">
        <v>375</v>
      </c>
      <c r="E5226" s="62" t="s">
        <v>372</v>
      </c>
      <c r="F5226" s="58">
        <v>0.24408977499486206</v>
      </c>
    </row>
    <row r="5227">
      <c r="A5227" s="61">
        <v>1.519668336E9</v>
      </c>
      <c r="B5227" s="61">
        <v>1.0</v>
      </c>
      <c r="C5227" s="61">
        <v>246.0</v>
      </c>
      <c r="D5227" s="57" t="s">
        <v>374</v>
      </c>
      <c r="E5227" s="62" t="s">
        <v>372</v>
      </c>
      <c r="F5227" s="58">
        <v>0.24413193932134758</v>
      </c>
    </row>
    <row r="5228">
      <c r="A5228" s="61">
        <v>1.511712606E9</v>
      </c>
      <c r="B5228" s="61">
        <v>1.0</v>
      </c>
      <c r="C5228" s="61">
        <v>2464.0</v>
      </c>
      <c r="D5228" s="57" t="s">
        <v>374</v>
      </c>
      <c r="E5228" s="62" t="s">
        <v>372</v>
      </c>
      <c r="F5228" s="58">
        <v>0.24415280047512133</v>
      </c>
    </row>
    <row r="5229">
      <c r="A5229" s="61">
        <v>1.51862625E9</v>
      </c>
      <c r="B5229" s="61">
        <v>0.0</v>
      </c>
      <c r="C5229" s="61">
        <v>253.0</v>
      </c>
      <c r="D5229" s="57" t="s">
        <v>374</v>
      </c>
      <c r="E5229" s="62" t="s">
        <v>372</v>
      </c>
      <c r="F5229" s="58">
        <v>0.24417632969116243</v>
      </c>
    </row>
    <row r="5230">
      <c r="A5230" s="61">
        <v>1.514135009E9</v>
      </c>
      <c r="B5230" s="61">
        <v>1.0</v>
      </c>
      <c r="C5230" s="61">
        <v>1359.0</v>
      </c>
      <c r="D5230" s="57" t="s">
        <v>371</v>
      </c>
      <c r="E5230" s="62" t="s">
        <v>372</v>
      </c>
      <c r="F5230" s="58">
        <v>0.24429975180159713</v>
      </c>
    </row>
    <row r="5231">
      <c r="A5231" s="61">
        <v>1.518010968E9</v>
      </c>
      <c r="B5231" s="61">
        <v>1.0</v>
      </c>
      <c r="C5231" s="61">
        <v>3980.0</v>
      </c>
      <c r="D5231" s="57" t="s">
        <v>375</v>
      </c>
      <c r="E5231" s="62" t="s">
        <v>372</v>
      </c>
      <c r="F5231" s="58">
        <v>0.24430506430381105</v>
      </c>
    </row>
    <row r="5232">
      <c r="A5232" s="61">
        <v>1.513543421E9</v>
      </c>
      <c r="B5232" s="61">
        <v>0.0</v>
      </c>
      <c r="C5232" s="61">
        <v>3006.0</v>
      </c>
      <c r="D5232" s="57" t="s">
        <v>373</v>
      </c>
      <c r="E5232" s="62" t="s">
        <v>372</v>
      </c>
      <c r="F5232" s="58">
        <v>0.24431627266929024</v>
      </c>
    </row>
    <row r="5233">
      <c r="A5233" s="61">
        <v>1.516554358E9</v>
      </c>
      <c r="B5233" s="61">
        <v>1.0</v>
      </c>
      <c r="C5233" s="61">
        <v>4.0</v>
      </c>
      <c r="D5233" s="57" t="s">
        <v>374</v>
      </c>
      <c r="E5233" s="62" t="s">
        <v>372</v>
      </c>
      <c r="F5233" s="58">
        <v>0.2443222207836201</v>
      </c>
    </row>
    <row r="5234">
      <c r="A5234" s="61">
        <v>1.512543708E9</v>
      </c>
      <c r="B5234" s="61">
        <v>1.0</v>
      </c>
      <c r="C5234" s="61">
        <v>3002.0</v>
      </c>
      <c r="D5234" s="57" t="s">
        <v>371</v>
      </c>
      <c r="E5234" s="62" t="s">
        <v>372</v>
      </c>
      <c r="F5234" s="58">
        <v>0.24438149542944831</v>
      </c>
    </row>
    <row r="5235">
      <c r="A5235" s="61">
        <v>1.515598224E9</v>
      </c>
      <c r="B5235" s="61">
        <v>1.0</v>
      </c>
      <c r="C5235" s="61">
        <v>3558.0</v>
      </c>
      <c r="D5235" s="57" t="s">
        <v>371</v>
      </c>
      <c r="E5235" s="62" t="s">
        <v>372</v>
      </c>
      <c r="F5235" s="58">
        <v>0.24442151106380772</v>
      </c>
    </row>
    <row r="5236">
      <c r="A5236" s="61">
        <v>1.519785069E9</v>
      </c>
      <c r="B5236" s="61">
        <v>1.0</v>
      </c>
      <c r="C5236" s="61">
        <v>789.0</v>
      </c>
      <c r="D5236" s="57" t="s">
        <v>371</v>
      </c>
      <c r="E5236" s="62" t="s">
        <v>372</v>
      </c>
      <c r="F5236" s="58">
        <v>0.2444227307767627</v>
      </c>
    </row>
    <row r="5237">
      <c r="A5237" s="61">
        <v>1.515417259E9</v>
      </c>
      <c r="B5237" s="61">
        <v>1.0</v>
      </c>
      <c r="C5237" s="61">
        <v>2386.0</v>
      </c>
      <c r="D5237" s="57" t="s">
        <v>371</v>
      </c>
      <c r="E5237" s="62" t="s">
        <v>372</v>
      </c>
      <c r="F5237" s="58">
        <v>0.244487174864637</v>
      </c>
    </row>
    <row r="5238">
      <c r="A5238" s="61">
        <v>1.513139499E9</v>
      </c>
      <c r="B5238" s="61">
        <v>1.0</v>
      </c>
      <c r="C5238" s="61">
        <v>152.0</v>
      </c>
      <c r="D5238" s="57" t="s">
        <v>371</v>
      </c>
      <c r="E5238" s="62" t="s">
        <v>372</v>
      </c>
      <c r="F5238" s="58">
        <v>0.2444924374855605</v>
      </c>
    </row>
    <row r="5239">
      <c r="A5239" s="61">
        <v>1.518518974E9</v>
      </c>
      <c r="B5239" s="61">
        <v>1.0</v>
      </c>
      <c r="C5239" s="61">
        <v>1555.0</v>
      </c>
      <c r="D5239" s="57" t="s">
        <v>374</v>
      </c>
      <c r="E5239" s="62" t="s">
        <v>372</v>
      </c>
      <c r="F5239" s="58">
        <v>0.24449967893154534</v>
      </c>
    </row>
    <row r="5240">
      <c r="A5240" s="61">
        <v>1.511608863E9</v>
      </c>
      <c r="B5240" s="61">
        <v>1.0</v>
      </c>
      <c r="C5240" s="61">
        <v>2162.0</v>
      </c>
      <c r="D5240" s="57" t="s">
        <v>375</v>
      </c>
      <c r="E5240" s="62" t="s">
        <v>372</v>
      </c>
      <c r="F5240" s="58">
        <v>0.24450612483316225</v>
      </c>
    </row>
    <row r="5241">
      <c r="A5241" s="61">
        <v>1.511965982E9</v>
      </c>
      <c r="B5241" s="61">
        <v>0.0</v>
      </c>
      <c r="C5241" s="61">
        <v>3639.0</v>
      </c>
      <c r="D5241" s="57" t="s">
        <v>375</v>
      </c>
      <c r="E5241" s="62" t="s">
        <v>372</v>
      </c>
      <c r="F5241" s="58">
        <v>0.24460714022489072</v>
      </c>
    </row>
    <row r="5242">
      <c r="A5242" s="61">
        <v>1.516955883E9</v>
      </c>
      <c r="B5242" s="61">
        <v>1.0</v>
      </c>
      <c r="C5242" s="61">
        <v>3715.0</v>
      </c>
      <c r="D5242" s="57" t="s">
        <v>375</v>
      </c>
      <c r="E5242" s="62" t="s">
        <v>372</v>
      </c>
      <c r="F5242" s="58">
        <v>0.24462018907732974</v>
      </c>
    </row>
    <row r="5243">
      <c r="A5243" s="61">
        <v>1.51277128E9</v>
      </c>
      <c r="B5243" s="61">
        <v>0.0</v>
      </c>
      <c r="C5243" s="61">
        <v>52.0</v>
      </c>
      <c r="D5243" s="57" t="s">
        <v>371</v>
      </c>
      <c r="E5243" s="62" t="s">
        <v>372</v>
      </c>
      <c r="F5243" s="58">
        <v>0.24465969432687218</v>
      </c>
    </row>
    <row r="5244">
      <c r="A5244" s="61">
        <v>1.511536349E9</v>
      </c>
      <c r="B5244" s="61">
        <v>1.0</v>
      </c>
      <c r="C5244" s="61">
        <v>2171.0</v>
      </c>
      <c r="D5244" s="57" t="s">
        <v>371</v>
      </c>
      <c r="E5244" s="62" t="s">
        <v>372</v>
      </c>
      <c r="F5244" s="58">
        <v>0.24465970837586692</v>
      </c>
    </row>
    <row r="5245">
      <c r="A5245" s="61">
        <v>1.51476632E9</v>
      </c>
      <c r="B5245" s="61">
        <v>0.0</v>
      </c>
      <c r="C5245" s="61">
        <v>596.0</v>
      </c>
      <c r="D5245" s="57" t="s">
        <v>374</v>
      </c>
      <c r="E5245" s="62" t="s">
        <v>372</v>
      </c>
      <c r="F5245" s="58">
        <v>0.24468745848908746</v>
      </c>
    </row>
    <row r="5246">
      <c r="A5246" s="61">
        <v>1.513991451E9</v>
      </c>
      <c r="B5246" s="61">
        <v>0.0</v>
      </c>
      <c r="C5246" s="61">
        <v>1441.0</v>
      </c>
      <c r="D5246" s="57" t="s">
        <v>371</v>
      </c>
      <c r="E5246" s="62" t="s">
        <v>372</v>
      </c>
      <c r="F5246" s="58">
        <v>0.24469683165779232</v>
      </c>
    </row>
    <row r="5247">
      <c r="A5247" s="61">
        <v>1.513466319E9</v>
      </c>
      <c r="B5247" s="61">
        <v>1.0</v>
      </c>
      <c r="C5247" s="61">
        <v>458.0</v>
      </c>
      <c r="D5247" s="57" t="s">
        <v>374</v>
      </c>
      <c r="E5247" s="62" t="s">
        <v>372</v>
      </c>
      <c r="F5247" s="58">
        <v>0.2447186366918983</v>
      </c>
    </row>
    <row r="5248">
      <c r="A5248" s="61">
        <v>1.519668946E9</v>
      </c>
      <c r="B5248" s="61">
        <v>1.0</v>
      </c>
      <c r="C5248" s="61">
        <v>876.0</v>
      </c>
      <c r="D5248" s="57" t="s">
        <v>375</v>
      </c>
      <c r="E5248" s="62" t="s">
        <v>372</v>
      </c>
      <c r="F5248" s="58">
        <v>0.24474532509328273</v>
      </c>
    </row>
    <row r="5249">
      <c r="A5249" s="61">
        <v>1.513643043E9</v>
      </c>
      <c r="B5249" s="61">
        <v>1.0</v>
      </c>
      <c r="C5249" s="61">
        <v>809.0</v>
      </c>
      <c r="D5249" s="57" t="s">
        <v>371</v>
      </c>
      <c r="E5249" s="62" t="s">
        <v>372</v>
      </c>
      <c r="F5249" s="58">
        <v>0.24475325362220313</v>
      </c>
    </row>
    <row r="5250">
      <c r="A5250" s="61">
        <v>1.515912232E9</v>
      </c>
      <c r="B5250" s="61">
        <v>0.0</v>
      </c>
      <c r="C5250" s="61">
        <v>701.0</v>
      </c>
      <c r="D5250" s="57" t="s">
        <v>373</v>
      </c>
      <c r="E5250" s="62" t="s">
        <v>372</v>
      </c>
      <c r="F5250" s="58">
        <v>0.24476358355524264</v>
      </c>
    </row>
    <row r="5251">
      <c r="A5251" s="61">
        <v>1.519038801E9</v>
      </c>
      <c r="B5251" s="61">
        <v>0.0</v>
      </c>
      <c r="C5251" s="61">
        <v>750.0</v>
      </c>
      <c r="D5251" s="57" t="s">
        <v>371</v>
      </c>
      <c r="E5251" s="62" t="s">
        <v>372</v>
      </c>
      <c r="F5251" s="58">
        <v>0.24485726578553757</v>
      </c>
    </row>
    <row r="5252">
      <c r="A5252" s="61">
        <v>1.512919315E9</v>
      </c>
      <c r="B5252" s="61">
        <v>1.0</v>
      </c>
      <c r="C5252" s="61">
        <v>1916.0</v>
      </c>
      <c r="D5252" s="57" t="s">
        <v>375</v>
      </c>
      <c r="E5252" s="62" t="s">
        <v>372</v>
      </c>
      <c r="F5252" s="58">
        <v>0.24486214811149898</v>
      </c>
    </row>
    <row r="5253">
      <c r="A5253" s="61">
        <v>1.518207147E9</v>
      </c>
      <c r="B5253" s="61">
        <v>1.0</v>
      </c>
      <c r="C5253" s="61">
        <v>3617.0</v>
      </c>
      <c r="D5253" s="57" t="s">
        <v>371</v>
      </c>
      <c r="E5253" s="62" t="s">
        <v>372</v>
      </c>
      <c r="F5253" s="58">
        <v>0.24488755142947494</v>
      </c>
    </row>
    <row r="5254">
      <c r="A5254" s="61">
        <v>1.517686238E9</v>
      </c>
      <c r="B5254" s="61">
        <v>1.0</v>
      </c>
      <c r="C5254" s="61">
        <v>2328.0</v>
      </c>
      <c r="D5254" s="57" t="s">
        <v>373</v>
      </c>
      <c r="E5254" s="62" t="s">
        <v>372</v>
      </c>
      <c r="F5254" s="58">
        <v>0.2449288968620228</v>
      </c>
    </row>
    <row r="5255">
      <c r="A5255" s="61">
        <v>1.518446281E9</v>
      </c>
      <c r="B5255" s="61">
        <v>0.0</v>
      </c>
      <c r="C5255" s="61">
        <v>1715.0</v>
      </c>
      <c r="D5255" s="57" t="s">
        <v>371</v>
      </c>
      <c r="E5255" s="62" t="s">
        <v>372</v>
      </c>
      <c r="F5255" s="58">
        <v>0.24504280669092415</v>
      </c>
    </row>
    <row r="5256">
      <c r="A5256" s="61">
        <v>1.513559646E9</v>
      </c>
      <c r="B5256" s="61">
        <v>1.0</v>
      </c>
      <c r="C5256" s="61">
        <v>2184.0</v>
      </c>
      <c r="D5256" s="57" t="s">
        <v>371</v>
      </c>
      <c r="E5256" s="62" t="s">
        <v>372</v>
      </c>
      <c r="F5256" s="58">
        <v>0.24508222652774203</v>
      </c>
    </row>
    <row r="5257">
      <c r="A5257" s="61">
        <v>1.513198282E9</v>
      </c>
      <c r="B5257" s="61">
        <v>0.0</v>
      </c>
      <c r="C5257" s="61">
        <v>656.0</v>
      </c>
      <c r="D5257" s="57" t="s">
        <v>374</v>
      </c>
      <c r="E5257" s="62" t="s">
        <v>372</v>
      </c>
      <c r="F5257" s="58">
        <v>0.2451265108202878</v>
      </c>
    </row>
    <row r="5258">
      <c r="A5258" s="61">
        <v>1.512866031E9</v>
      </c>
      <c r="B5258" s="61">
        <v>0.0</v>
      </c>
      <c r="C5258" s="61">
        <v>2119.0</v>
      </c>
      <c r="D5258" s="57" t="s">
        <v>374</v>
      </c>
      <c r="E5258" s="62" t="s">
        <v>372</v>
      </c>
      <c r="F5258" s="58">
        <v>0.24513057263980687</v>
      </c>
    </row>
    <row r="5259">
      <c r="A5259" s="61">
        <v>1.512294251E9</v>
      </c>
      <c r="B5259" s="61">
        <v>0.0</v>
      </c>
      <c r="C5259" s="61">
        <v>2368.0</v>
      </c>
      <c r="D5259" s="57" t="s">
        <v>374</v>
      </c>
      <c r="E5259" s="62" t="s">
        <v>372</v>
      </c>
      <c r="F5259" s="58">
        <v>0.24514210966596373</v>
      </c>
    </row>
    <row r="5260">
      <c r="A5260" s="61">
        <v>1.512138218E9</v>
      </c>
      <c r="B5260" s="61">
        <v>1.0</v>
      </c>
      <c r="C5260" s="61">
        <v>3099.0</v>
      </c>
      <c r="D5260" s="57" t="s">
        <v>375</v>
      </c>
      <c r="E5260" s="62" t="s">
        <v>372</v>
      </c>
      <c r="F5260" s="58">
        <v>0.24514855556758064</v>
      </c>
    </row>
    <row r="5261">
      <c r="A5261" s="61">
        <v>1.516598688E9</v>
      </c>
      <c r="B5261" s="61">
        <v>1.0</v>
      </c>
      <c r="C5261" s="61">
        <v>3566.0</v>
      </c>
      <c r="D5261" s="57" t="s">
        <v>374</v>
      </c>
      <c r="E5261" s="62" t="s">
        <v>372</v>
      </c>
      <c r="F5261" s="58">
        <v>0.24517065103703406</v>
      </c>
    </row>
    <row r="5262">
      <c r="A5262" s="61">
        <v>1.517033478E9</v>
      </c>
      <c r="B5262" s="61">
        <v>1.0</v>
      </c>
      <c r="C5262" s="61">
        <v>1083.0</v>
      </c>
      <c r="D5262" s="57" t="s">
        <v>374</v>
      </c>
      <c r="E5262" s="62" t="s">
        <v>372</v>
      </c>
      <c r="F5262" s="58">
        <v>0.2452064370729372</v>
      </c>
    </row>
    <row r="5263">
      <c r="A5263" s="61">
        <v>1.517299179E9</v>
      </c>
      <c r="B5263" s="61">
        <v>1.0</v>
      </c>
      <c r="C5263" s="61">
        <v>4687.0</v>
      </c>
      <c r="D5263" s="57" t="s">
        <v>375</v>
      </c>
      <c r="E5263" s="62" t="s">
        <v>372</v>
      </c>
      <c r="F5263" s="58">
        <v>0.24529393128899013</v>
      </c>
    </row>
    <row r="5264">
      <c r="A5264" s="61">
        <v>1.513496105E9</v>
      </c>
      <c r="B5264" s="61">
        <v>1.0</v>
      </c>
      <c r="C5264" s="61">
        <v>2091.0</v>
      </c>
      <c r="D5264" s="57" t="s">
        <v>373</v>
      </c>
      <c r="E5264" s="62" t="s">
        <v>372</v>
      </c>
      <c r="F5264" s="58">
        <v>0.2453216954512053</v>
      </c>
    </row>
    <row r="5265">
      <c r="A5265" s="61">
        <v>1.511429695E9</v>
      </c>
      <c r="B5265" s="61">
        <v>1.0</v>
      </c>
      <c r="C5265" s="61">
        <v>2786.0</v>
      </c>
      <c r="D5265" s="57" t="s">
        <v>373</v>
      </c>
      <c r="E5265" s="62" t="s">
        <v>372</v>
      </c>
      <c r="F5265" s="58">
        <v>0.24535215682938338</v>
      </c>
    </row>
    <row r="5266">
      <c r="A5266" s="61">
        <v>1.515475309E9</v>
      </c>
      <c r="B5266" s="61">
        <v>1.0</v>
      </c>
      <c r="C5266" s="61">
        <v>2578.0</v>
      </c>
      <c r="D5266" s="57" t="s">
        <v>374</v>
      </c>
      <c r="E5266" s="62" t="s">
        <v>372</v>
      </c>
      <c r="F5266" s="58">
        <v>0.24542798907912078</v>
      </c>
    </row>
    <row r="5267">
      <c r="A5267" s="61">
        <v>1.514715221E9</v>
      </c>
      <c r="B5267" s="61">
        <v>0.0</v>
      </c>
      <c r="C5267" s="61">
        <v>340.0</v>
      </c>
      <c r="D5267" s="57" t="s">
        <v>374</v>
      </c>
      <c r="E5267" s="62" t="s">
        <v>372</v>
      </c>
      <c r="F5267" s="58">
        <v>0.2455013991077405</v>
      </c>
    </row>
    <row r="5268">
      <c r="A5268" s="61">
        <v>1.515004871E9</v>
      </c>
      <c r="B5268" s="61">
        <v>0.0</v>
      </c>
      <c r="C5268" s="61">
        <v>502.0</v>
      </c>
      <c r="D5268" s="57" t="s">
        <v>371</v>
      </c>
      <c r="E5268" s="62" t="s">
        <v>372</v>
      </c>
      <c r="F5268" s="58">
        <v>0.2455592438426092</v>
      </c>
    </row>
    <row r="5269">
      <c r="A5269" s="61">
        <v>1.512374287E9</v>
      </c>
      <c r="B5269" s="61">
        <v>1.0</v>
      </c>
      <c r="C5269" s="61">
        <v>2457.0</v>
      </c>
      <c r="D5269" s="57" t="s">
        <v>373</v>
      </c>
      <c r="E5269" s="62" t="s">
        <v>372</v>
      </c>
      <c r="F5269" s="58">
        <v>0.24556385442135154</v>
      </c>
    </row>
    <row r="5270">
      <c r="A5270" s="61">
        <v>1.515967816E9</v>
      </c>
      <c r="B5270" s="61">
        <v>1.0</v>
      </c>
      <c r="C5270" s="61">
        <v>2243.0</v>
      </c>
      <c r="D5270" s="57" t="s">
        <v>375</v>
      </c>
      <c r="E5270" s="62" t="s">
        <v>372</v>
      </c>
      <c r="F5270" s="58">
        <v>0.24559227285745777</v>
      </c>
    </row>
    <row r="5271">
      <c r="A5271" s="61">
        <v>1.516183873E9</v>
      </c>
      <c r="B5271" s="61">
        <v>1.0</v>
      </c>
      <c r="C5271" s="61">
        <v>95.0</v>
      </c>
      <c r="D5271" s="57" t="s">
        <v>374</v>
      </c>
      <c r="E5271" s="62" t="s">
        <v>372</v>
      </c>
      <c r="F5271" s="58">
        <v>0.24574881828037498</v>
      </c>
    </row>
    <row r="5272">
      <c r="A5272" s="61">
        <v>1.516360318E9</v>
      </c>
      <c r="B5272" s="61">
        <v>1.0</v>
      </c>
      <c r="C5272" s="61">
        <v>185.0</v>
      </c>
      <c r="D5272" s="57" t="s">
        <v>374</v>
      </c>
      <c r="E5272" s="62" t="s">
        <v>372</v>
      </c>
      <c r="F5272" s="58">
        <v>0.24578122330237073</v>
      </c>
    </row>
    <row r="5273">
      <c r="A5273" s="61">
        <v>1.514199772E9</v>
      </c>
      <c r="B5273" s="61">
        <v>0.0</v>
      </c>
      <c r="C5273" s="61">
        <v>1869.0</v>
      </c>
      <c r="D5273" s="57" t="s">
        <v>373</v>
      </c>
      <c r="E5273" s="62" t="s">
        <v>372</v>
      </c>
      <c r="F5273" s="58">
        <v>0.2458378970381574</v>
      </c>
    </row>
    <row r="5274">
      <c r="A5274" s="61">
        <v>1.519027162E9</v>
      </c>
      <c r="B5274" s="61">
        <v>0.0</v>
      </c>
      <c r="C5274" s="61">
        <v>936.0</v>
      </c>
      <c r="D5274" s="57" t="s">
        <v>374</v>
      </c>
      <c r="E5274" s="62" t="s">
        <v>372</v>
      </c>
      <c r="F5274" s="58">
        <v>0.24584980732710815</v>
      </c>
    </row>
    <row r="5275">
      <c r="A5275" s="61">
        <v>1.513148825E9</v>
      </c>
      <c r="B5275" s="61">
        <v>1.0</v>
      </c>
      <c r="C5275" s="61">
        <v>3.0</v>
      </c>
      <c r="D5275" s="57" t="s">
        <v>373</v>
      </c>
      <c r="E5275" s="62" t="s">
        <v>372</v>
      </c>
      <c r="F5275" s="58">
        <v>0.24585158438575916</v>
      </c>
    </row>
    <row r="5276">
      <c r="A5276" s="61">
        <v>1.518361627E9</v>
      </c>
      <c r="B5276" s="61">
        <v>1.0</v>
      </c>
      <c r="C5276" s="61">
        <v>616.0</v>
      </c>
      <c r="D5276" s="57" t="s">
        <v>371</v>
      </c>
      <c r="E5276" s="62" t="s">
        <v>372</v>
      </c>
      <c r="F5276" s="58">
        <v>0.24590517627544184</v>
      </c>
    </row>
    <row r="5277">
      <c r="A5277" s="61">
        <v>1.511452041E9</v>
      </c>
      <c r="B5277" s="61">
        <v>0.0</v>
      </c>
      <c r="C5277" s="61">
        <v>2498.0</v>
      </c>
      <c r="D5277" s="57" t="s">
        <v>375</v>
      </c>
      <c r="E5277" s="62" t="s">
        <v>372</v>
      </c>
      <c r="F5277" s="58">
        <v>0.2459322096414689</v>
      </c>
    </row>
    <row r="5278">
      <c r="A5278" s="61">
        <v>1.517486956E9</v>
      </c>
      <c r="B5278" s="61">
        <v>1.0</v>
      </c>
      <c r="C5278" s="61">
        <v>2869.0</v>
      </c>
      <c r="D5278" s="57" t="s">
        <v>371</v>
      </c>
      <c r="E5278" s="62" t="s">
        <v>372</v>
      </c>
      <c r="F5278" s="58">
        <v>0.24593536077968015</v>
      </c>
    </row>
    <row r="5279">
      <c r="A5279" s="61">
        <v>1.512854507E9</v>
      </c>
      <c r="B5279" s="61">
        <v>1.0</v>
      </c>
      <c r="C5279" s="61">
        <v>1270.0</v>
      </c>
      <c r="D5279" s="57" t="s">
        <v>371</v>
      </c>
      <c r="E5279" s="62" t="s">
        <v>372</v>
      </c>
      <c r="F5279" s="58">
        <v>0.24604229035822278</v>
      </c>
    </row>
    <row r="5280">
      <c r="A5280" s="61">
        <v>1.51572594E9</v>
      </c>
      <c r="B5280" s="61">
        <v>0.0</v>
      </c>
      <c r="C5280" s="61">
        <v>978.0</v>
      </c>
      <c r="D5280" s="57" t="s">
        <v>374</v>
      </c>
      <c r="E5280" s="62" t="s">
        <v>372</v>
      </c>
      <c r="F5280" s="58">
        <v>0.24616686773738716</v>
      </c>
    </row>
    <row r="5281">
      <c r="A5281" s="61">
        <v>1.517335627E9</v>
      </c>
      <c r="B5281" s="61">
        <v>1.0</v>
      </c>
      <c r="C5281" s="61">
        <v>547.0</v>
      </c>
      <c r="D5281" s="57" t="s">
        <v>371</v>
      </c>
      <c r="E5281" s="62" t="s">
        <v>372</v>
      </c>
      <c r="F5281" s="58">
        <v>0.2461915591683005</v>
      </c>
    </row>
    <row r="5282">
      <c r="A5282" s="61">
        <v>1.517700239E9</v>
      </c>
      <c r="B5282" s="61">
        <v>1.0</v>
      </c>
      <c r="C5282" s="61">
        <v>2855.0</v>
      </c>
      <c r="D5282" s="57" t="s">
        <v>371</v>
      </c>
      <c r="E5282" s="62" t="s">
        <v>372</v>
      </c>
      <c r="F5282" s="58">
        <v>0.2461980050699174</v>
      </c>
    </row>
    <row r="5283">
      <c r="A5283" s="61">
        <v>1.514363675E9</v>
      </c>
      <c r="B5283" s="61">
        <v>1.0</v>
      </c>
      <c r="C5283" s="61">
        <v>3342.0</v>
      </c>
      <c r="D5283" s="57" t="s">
        <v>375</v>
      </c>
      <c r="E5283" s="62" t="s">
        <v>372</v>
      </c>
      <c r="F5283" s="58">
        <v>0.2462875301441675</v>
      </c>
    </row>
    <row r="5284">
      <c r="A5284" s="61">
        <v>1.514812934E9</v>
      </c>
      <c r="B5284" s="61">
        <v>1.0</v>
      </c>
      <c r="C5284" s="61">
        <v>3034.0</v>
      </c>
      <c r="D5284" s="57" t="s">
        <v>371</v>
      </c>
      <c r="E5284" s="62" t="s">
        <v>372</v>
      </c>
      <c r="F5284" s="58">
        <v>0.24645564205638504</v>
      </c>
    </row>
    <row r="5285">
      <c r="A5285" s="61">
        <v>1.519601751E9</v>
      </c>
      <c r="B5285" s="61">
        <v>0.0</v>
      </c>
      <c r="C5285" s="61">
        <v>1198.0</v>
      </c>
      <c r="D5285" s="57" t="s">
        <v>371</v>
      </c>
      <c r="E5285" s="62" t="s">
        <v>372</v>
      </c>
      <c r="F5285" s="58">
        <v>0.24649303742713347</v>
      </c>
    </row>
    <row r="5286">
      <c r="A5286" s="61">
        <v>1.512605928E9</v>
      </c>
      <c r="B5286" s="61">
        <v>1.0</v>
      </c>
      <c r="C5286" s="61">
        <v>75.0</v>
      </c>
      <c r="D5286" s="57" t="s">
        <v>371</v>
      </c>
      <c r="E5286" s="62" t="s">
        <v>372</v>
      </c>
      <c r="F5286" s="58">
        <v>0.24650968358517567</v>
      </c>
    </row>
    <row r="5287">
      <c r="A5287" s="61">
        <v>1.512739717E9</v>
      </c>
      <c r="B5287" s="61">
        <v>1.0</v>
      </c>
      <c r="C5287" s="61">
        <v>3175.0</v>
      </c>
      <c r="D5287" s="57" t="s">
        <v>371</v>
      </c>
      <c r="E5287" s="62" t="s">
        <v>372</v>
      </c>
      <c r="F5287" s="58">
        <v>0.24653743284622964</v>
      </c>
    </row>
    <row r="5288">
      <c r="A5288" s="61">
        <v>1.513321347E9</v>
      </c>
      <c r="B5288" s="61">
        <v>1.0</v>
      </c>
      <c r="C5288" s="61">
        <v>3825.0</v>
      </c>
      <c r="D5288" s="57" t="s">
        <v>371</v>
      </c>
      <c r="E5288" s="62" t="s">
        <v>372</v>
      </c>
      <c r="F5288" s="58">
        <v>0.2465666507253822</v>
      </c>
    </row>
    <row r="5289">
      <c r="A5289" s="61">
        <v>1.512328447E9</v>
      </c>
      <c r="B5289" s="61">
        <v>1.0</v>
      </c>
      <c r="C5289" s="61">
        <v>1075.0</v>
      </c>
      <c r="D5289" s="57" t="s">
        <v>374</v>
      </c>
      <c r="E5289" s="62" t="s">
        <v>372</v>
      </c>
      <c r="F5289" s="58">
        <v>0.24658352529326644</v>
      </c>
    </row>
    <row r="5290">
      <c r="A5290" s="61">
        <v>1.515469955E9</v>
      </c>
      <c r="B5290" s="61">
        <v>1.0</v>
      </c>
      <c r="C5290" s="61">
        <v>3237.0</v>
      </c>
      <c r="D5290" s="57" t="s">
        <v>373</v>
      </c>
      <c r="E5290" s="62" t="s">
        <v>372</v>
      </c>
      <c r="F5290" s="58">
        <v>0.24659000099720574</v>
      </c>
    </row>
    <row r="5291">
      <c r="A5291" s="61">
        <v>1.512743256E9</v>
      </c>
      <c r="B5291" s="61">
        <v>1.0</v>
      </c>
      <c r="C5291" s="61">
        <v>147.0</v>
      </c>
      <c r="D5291" s="57" t="s">
        <v>374</v>
      </c>
      <c r="E5291" s="62" t="s">
        <v>372</v>
      </c>
      <c r="F5291" s="58">
        <v>0.2466688088777138</v>
      </c>
    </row>
    <row r="5292">
      <c r="A5292" s="61">
        <v>1.516461068E9</v>
      </c>
      <c r="B5292" s="61">
        <v>1.0</v>
      </c>
      <c r="C5292" s="61">
        <v>479.0</v>
      </c>
      <c r="D5292" s="57" t="s">
        <v>375</v>
      </c>
      <c r="E5292" s="62" t="s">
        <v>372</v>
      </c>
      <c r="F5292" s="58">
        <v>0.2467211635456944</v>
      </c>
    </row>
    <row r="5293">
      <c r="A5293" s="61">
        <v>1.519309099E9</v>
      </c>
      <c r="B5293" s="61">
        <v>1.0</v>
      </c>
      <c r="C5293" s="61">
        <v>1930.0</v>
      </c>
      <c r="D5293" s="57" t="s">
        <v>374</v>
      </c>
      <c r="E5293" s="62" t="s">
        <v>372</v>
      </c>
      <c r="F5293" s="58">
        <v>0.24680679431210506</v>
      </c>
    </row>
    <row r="5294">
      <c r="A5294" s="61">
        <v>1.511933885E9</v>
      </c>
      <c r="B5294" s="61">
        <v>1.0</v>
      </c>
      <c r="C5294" s="61">
        <v>4600.0</v>
      </c>
      <c r="D5294" s="57" t="s">
        <v>374</v>
      </c>
      <c r="E5294" s="62" t="s">
        <v>372</v>
      </c>
      <c r="F5294" s="58">
        <v>0.24685251730319768</v>
      </c>
    </row>
    <row r="5295">
      <c r="A5295" s="61">
        <v>1.516224131E9</v>
      </c>
      <c r="B5295" s="61">
        <v>0.0</v>
      </c>
      <c r="C5295" s="61">
        <v>3646.0</v>
      </c>
      <c r="D5295" s="57" t="s">
        <v>374</v>
      </c>
      <c r="E5295" s="62" t="s">
        <v>372</v>
      </c>
      <c r="F5295" s="58">
        <v>0.24689925682944502</v>
      </c>
    </row>
    <row r="5296">
      <c r="A5296" s="61">
        <v>1.517749176E9</v>
      </c>
      <c r="B5296" s="61">
        <v>1.0</v>
      </c>
      <c r="C5296" s="61">
        <v>2083.0</v>
      </c>
      <c r="D5296" s="57" t="s">
        <v>375</v>
      </c>
      <c r="E5296" s="62" t="s">
        <v>372</v>
      </c>
      <c r="F5296" s="58">
        <v>0.24693010759962064</v>
      </c>
    </row>
    <row r="5297">
      <c r="A5297" s="61">
        <v>1.518031127E9</v>
      </c>
      <c r="B5297" s="61">
        <v>1.0</v>
      </c>
      <c r="C5297" s="61">
        <v>328.0</v>
      </c>
      <c r="D5297" s="57" t="s">
        <v>371</v>
      </c>
      <c r="E5297" s="62" t="s">
        <v>372</v>
      </c>
      <c r="F5297" s="58">
        <v>0.24693173793723688</v>
      </c>
    </row>
    <row r="5298">
      <c r="A5298" s="61">
        <v>1.517704016E9</v>
      </c>
      <c r="B5298" s="61">
        <v>1.0</v>
      </c>
      <c r="C5298" s="61">
        <v>230.0</v>
      </c>
      <c r="D5298" s="57" t="s">
        <v>373</v>
      </c>
      <c r="E5298" s="62" t="s">
        <v>372</v>
      </c>
      <c r="F5298" s="58">
        <v>0.24699068030226312</v>
      </c>
    </row>
    <row r="5299">
      <c r="A5299" s="61">
        <v>1.517174078E9</v>
      </c>
      <c r="B5299" s="61">
        <v>1.0</v>
      </c>
      <c r="C5299" s="61">
        <v>3246.0</v>
      </c>
      <c r="D5299" s="57" t="s">
        <v>375</v>
      </c>
      <c r="E5299" s="62" t="s">
        <v>372</v>
      </c>
      <c r="F5299" s="58">
        <v>0.24700516201485134</v>
      </c>
    </row>
    <row r="5300">
      <c r="A5300" s="61">
        <v>1.513702071E9</v>
      </c>
      <c r="B5300" s="61">
        <v>0.0</v>
      </c>
      <c r="C5300" s="61">
        <v>2875.0</v>
      </c>
      <c r="D5300" s="57" t="s">
        <v>374</v>
      </c>
      <c r="E5300" s="62" t="s">
        <v>372</v>
      </c>
      <c r="F5300" s="58">
        <v>0.24704823822500155</v>
      </c>
    </row>
    <row r="5301">
      <c r="A5301" s="61">
        <v>1.514908066E9</v>
      </c>
      <c r="B5301" s="61">
        <v>1.0</v>
      </c>
      <c r="C5301" s="61">
        <v>1407.0</v>
      </c>
      <c r="D5301" s="57" t="s">
        <v>375</v>
      </c>
      <c r="E5301" s="62" t="s">
        <v>372</v>
      </c>
      <c r="F5301" s="58">
        <v>0.24708133149735012</v>
      </c>
    </row>
    <row r="5302">
      <c r="A5302" s="61">
        <v>1.515355237E9</v>
      </c>
      <c r="B5302" s="61">
        <v>1.0</v>
      </c>
      <c r="C5302" s="61">
        <v>598.0</v>
      </c>
      <c r="D5302" s="57" t="s">
        <v>375</v>
      </c>
      <c r="E5302" s="62" t="s">
        <v>372</v>
      </c>
      <c r="F5302" s="58">
        <v>0.24720764781053495</v>
      </c>
    </row>
    <row r="5303">
      <c r="A5303" s="61">
        <v>1.519279861E9</v>
      </c>
      <c r="B5303" s="61">
        <v>0.0</v>
      </c>
      <c r="C5303" s="61">
        <v>1656.0</v>
      </c>
      <c r="D5303" s="57" t="s">
        <v>371</v>
      </c>
      <c r="E5303" s="62" t="s">
        <v>372</v>
      </c>
      <c r="F5303" s="58">
        <v>0.24721066929781743</v>
      </c>
    </row>
    <row r="5304">
      <c r="A5304" s="61">
        <v>1.516066266E9</v>
      </c>
      <c r="B5304" s="61">
        <v>1.0</v>
      </c>
      <c r="C5304" s="61">
        <v>2218.0</v>
      </c>
      <c r="D5304" s="57" t="s">
        <v>373</v>
      </c>
      <c r="E5304" s="62" t="s">
        <v>372</v>
      </c>
      <c r="F5304" s="58">
        <v>0.2472231450025717</v>
      </c>
    </row>
    <row r="5305">
      <c r="A5305" s="61">
        <v>1.518330776E9</v>
      </c>
      <c r="B5305" s="61">
        <v>1.0</v>
      </c>
      <c r="C5305" s="61">
        <v>3396.0</v>
      </c>
      <c r="D5305" s="57" t="s">
        <v>371</v>
      </c>
      <c r="E5305" s="62" t="s">
        <v>372</v>
      </c>
      <c r="F5305" s="58">
        <v>0.247290173848976</v>
      </c>
    </row>
    <row r="5306">
      <c r="A5306" s="61">
        <v>1.515436143E9</v>
      </c>
      <c r="B5306" s="61">
        <v>1.0</v>
      </c>
      <c r="C5306" s="61">
        <v>2672.0</v>
      </c>
      <c r="D5306" s="57" t="s">
        <v>371</v>
      </c>
      <c r="E5306" s="62" t="s">
        <v>372</v>
      </c>
      <c r="F5306" s="58">
        <v>0.24739401805861205</v>
      </c>
    </row>
    <row r="5307">
      <c r="A5307" s="61">
        <v>1.512639638E9</v>
      </c>
      <c r="B5307" s="61">
        <v>1.0</v>
      </c>
      <c r="C5307" s="61">
        <v>1138.0</v>
      </c>
      <c r="D5307" s="57" t="s">
        <v>371</v>
      </c>
      <c r="E5307" s="62" t="s">
        <v>372</v>
      </c>
      <c r="F5307" s="58">
        <v>0.24741880333384403</v>
      </c>
    </row>
    <row r="5308">
      <c r="A5308" s="61">
        <v>1.516631817E9</v>
      </c>
      <c r="B5308" s="61">
        <v>1.0</v>
      </c>
      <c r="C5308" s="61">
        <v>1033.0</v>
      </c>
      <c r="D5308" s="57" t="s">
        <v>371</v>
      </c>
      <c r="E5308" s="62" t="s">
        <v>372</v>
      </c>
      <c r="F5308" s="58">
        <v>0.24742246347975427</v>
      </c>
    </row>
    <row r="5309">
      <c r="A5309" s="61">
        <v>1.518680898E9</v>
      </c>
      <c r="B5309" s="61">
        <v>1.0</v>
      </c>
      <c r="C5309" s="61">
        <v>5206.0</v>
      </c>
      <c r="D5309" s="57" t="s">
        <v>371</v>
      </c>
      <c r="E5309" s="62" t="s">
        <v>372</v>
      </c>
      <c r="F5309" s="58">
        <v>0.24757509329024674</v>
      </c>
    </row>
    <row r="5310">
      <c r="A5310" s="61">
        <v>1.515269475E9</v>
      </c>
      <c r="B5310" s="61">
        <v>1.0</v>
      </c>
      <c r="C5310" s="61">
        <v>163.0</v>
      </c>
      <c r="D5310" s="57" t="s">
        <v>374</v>
      </c>
      <c r="E5310" s="62" t="s">
        <v>372</v>
      </c>
      <c r="F5310" s="58">
        <v>0.2475760030306523</v>
      </c>
    </row>
    <row r="5311">
      <c r="A5311" s="61">
        <v>1.515875212E9</v>
      </c>
      <c r="B5311" s="61">
        <v>0.0</v>
      </c>
      <c r="C5311" s="61">
        <v>1509.0</v>
      </c>
      <c r="D5311" s="57" t="s">
        <v>374</v>
      </c>
      <c r="E5311" s="62" t="s">
        <v>372</v>
      </c>
      <c r="F5311" s="58">
        <v>0.24763943559838142</v>
      </c>
    </row>
    <row r="5312">
      <c r="A5312" s="61">
        <v>1.518812522E9</v>
      </c>
      <c r="B5312" s="61">
        <v>0.0</v>
      </c>
      <c r="C5312" s="61">
        <v>1002.0</v>
      </c>
      <c r="D5312" s="57" t="s">
        <v>375</v>
      </c>
      <c r="E5312" s="62" t="s">
        <v>372</v>
      </c>
      <c r="F5312" s="58">
        <v>0.24765503444405734</v>
      </c>
    </row>
    <row r="5313">
      <c r="A5313" s="61">
        <v>1.513248072E9</v>
      </c>
      <c r="B5313" s="61">
        <v>0.0</v>
      </c>
      <c r="C5313" s="61">
        <v>1147.0</v>
      </c>
      <c r="D5313" s="57" t="s">
        <v>371</v>
      </c>
      <c r="E5313" s="62" t="s">
        <v>372</v>
      </c>
      <c r="F5313" s="58">
        <v>0.24788695221315105</v>
      </c>
    </row>
    <row r="5314">
      <c r="A5314" s="61">
        <v>1.514145355E9</v>
      </c>
      <c r="B5314" s="61">
        <v>1.0</v>
      </c>
      <c r="C5314" s="61">
        <v>1691.0</v>
      </c>
      <c r="D5314" s="57" t="s">
        <v>375</v>
      </c>
      <c r="E5314" s="62" t="s">
        <v>372</v>
      </c>
      <c r="F5314" s="58">
        <v>0.24792026968383785</v>
      </c>
    </row>
    <row r="5315">
      <c r="A5315" s="61">
        <v>1.51387453E9</v>
      </c>
      <c r="B5315" s="61">
        <v>0.0</v>
      </c>
      <c r="C5315" s="61">
        <v>475.0</v>
      </c>
      <c r="D5315" s="57" t="s">
        <v>374</v>
      </c>
      <c r="E5315" s="62" t="s">
        <v>372</v>
      </c>
      <c r="F5315" s="58">
        <v>0.24792438484197443</v>
      </c>
    </row>
    <row r="5316">
      <c r="A5316" s="61">
        <v>1.513683214E9</v>
      </c>
      <c r="B5316" s="61">
        <v>1.0</v>
      </c>
      <c r="C5316" s="61">
        <v>781.0</v>
      </c>
      <c r="D5316" s="57" t="s">
        <v>371</v>
      </c>
      <c r="E5316" s="62" t="s">
        <v>372</v>
      </c>
      <c r="F5316" s="58">
        <v>0.2481613561870153</v>
      </c>
    </row>
    <row r="5317">
      <c r="A5317" s="61">
        <v>1.517041084E9</v>
      </c>
      <c r="B5317" s="61">
        <v>1.0</v>
      </c>
      <c r="C5317" s="61">
        <v>2338.0</v>
      </c>
      <c r="D5317" s="57" t="s">
        <v>371</v>
      </c>
      <c r="E5317" s="62" t="s">
        <v>372</v>
      </c>
      <c r="F5317" s="58">
        <v>0.2482042532518336</v>
      </c>
    </row>
    <row r="5318">
      <c r="A5318" s="61">
        <v>1.517542765E9</v>
      </c>
      <c r="B5318" s="61">
        <v>1.0</v>
      </c>
      <c r="C5318" s="61">
        <v>2021.0</v>
      </c>
      <c r="D5318" s="57" t="s">
        <v>371</v>
      </c>
      <c r="E5318" s="62" t="s">
        <v>372</v>
      </c>
      <c r="F5318" s="58">
        <v>0.24827465890064138</v>
      </c>
    </row>
    <row r="5319">
      <c r="A5319" s="61">
        <v>1.514171972E9</v>
      </c>
      <c r="B5319" s="61">
        <v>0.0</v>
      </c>
      <c r="C5319" s="61">
        <v>1124.0</v>
      </c>
      <c r="D5319" s="57" t="s">
        <v>371</v>
      </c>
      <c r="E5319" s="62" t="s">
        <v>372</v>
      </c>
      <c r="F5319" s="58">
        <v>0.24830860650653308</v>
      </c>
    </row>
    <row r="5320">
      <c r="A5320" s="61">
        <v>1.517993612E9</v>
      </c>
      <c r="B5320" s="61">
        <v>0.0</v>
      </c>
      <c r="C5320" s="61">
        <v>1626.0</v>
      </c>
      <c r="D5320" s="57" t="s">
        <v>373</v>
      </c>
      <c r="E5320" s="62" t="s">
        <v>372</v>
      </c>
      <c r="F5320" s="58">
        <v>0.24833654623065282</v>
      </c>
    </row>
    <row r="5321">
      <c r="A5321" s="61">
        <v>1.517471161E9</v>
      </c>
      <c r="B5321" s="61">
        <v>0.0</v>
      </c>
      <c r="C5321" s="61">
        <v>5865.0</v>
      </c>
      <c r="D5321" s="57" t="s">
        <v>375</v>
      </c>
      <c r="E5321" s="62" t="s">
        <v>372</v>
      </c>
      <c r="F5321" s="58">
        <v>0.24836003420053743</v>
      </c>
    </row>
    <row r="5322">
      <c r="A5322" s="61">
        <v>1.517691016E9</v>
      </c>
      <c r="B5322" s="61">
        <v>1.0</v>
      </c>
      <c r="C5322" s="61">
        <v>3816.0</v>
      </c>
      <c r="D5322" s="57" t="s">
        <v>371</v>
      </c>
      <c r="E5322" s="62" t="s">
        <v>372</v>
      </c>
      <c r="F5322" s="58">
        <v>0.24837657648761957</v>
      </c>
    </row>
    <row r="5323">
      <c r="A5323" s="61">
        <v>1.516298838E9</v>
      </c>
      <c r="B5323" s="61">
        <v>1.0</v>
      </c>
      <c r="C5323" s="61">
        <v>1814.0</v>
      </c>
      <c r="D5323" s="57" t="s">
        <v>371</v>
      </c>
      <c r="E5323" s="62" t="s">
        <v>372</v>
      </c>
      <c r="F5323" s="58">
        <v>0.24844346756094882</v>
      </c>
    </row>
    <row r="5324">
      <c r="A5324" s="61">
        <v>1.517335722E9</v>
      </c>
      <c r="B5324" s="61">
        <v>0.0</v>
      </c>
      <c r="C5324" s="61">
        <v>414.0</v>
      </c>
      <c r="D5324" s="57" t="s">
        <v>374</v>
      </c>
      <c r="E5324" s="62" t="s">
        <v>372</v>
      </c>
      <c r="F5324" s="58">
        <v>0.24845537784989957</v>
      </c>
    </row>
    <row r="5325">
      <c r="A5325" s="61">
        <v>1.512030329E9</v>
      </c>
      <c r="B5325" s="61">
        <v>1.0</v>
      </c>
      <c r="C5325" s="61">
        <v>3531.0</v>
      </c>
      <c r="D5325" s="57" t="s">
        <v>371</v>
      </c>
      <c r="E5325" s="62" t="s">
        <v>372</v>
      </c>
      <c r="F5325" s="58">
        <v>0.24852725589825497</v>
      </c>
    </row>
    <row r="5326">
      <c r="A5326" s="61">
        <v>1.517404322E9</v>
      </c>
      <c r="B5326" s="61">
        <v>0.0</v>
      </c>
      <c r="C5326" s="61">
        <v>58.0</v>
      </c>
      <c r="D5326" s="57" t="s">
        <v>374</v>
      </c>
      <c r="E5326" s="62" t="s">
        <v>372</v>
      </c>
      <c r="F5326" s="58">
        <v>0.248532717227113</v>
      </c>
    </row>
    <row r="5327">
      <c r="A5327" s="61">
        <v>1.519126892E9</v>
      </c>
      <c r="B5327" s="61">
        <v>0.0</v>
      </c>
      <c r="C5327" s="61">
        <v>457.0</v>
      </c>
      <c r="D5327" s="57" t="s">
        <v>374</v>
      </c>
      <c r="E5327" s="62" t="s">
        <v>372</v>
      </c>
      <c r="F5327" s="58">
        <v>0.24857595985896497</v>
      </c>
    </row>
    <row r="5328">
      <c r="A5328" s="61">
        <v>1.515262803E9</v>
      </c>
      <c r="B5328" s="61">
        <v>1.0</v>
      </c>
      <c r="C5328" s="61">
        <v>2099.0</v>
      </c>
      <c r="D5328" s="57" t="s">
        <v>371</v>
      </c>
      <c r="E5328" s="62" t="s">
        <v>372</v>
      </c>
      <c r="F5328" s="58">
        <v>0.24859352594780382</v>
      </c>
    </row>
    <row r="5329">
      <c r="A5329" s="61">
        <v>1.512306376E9</v>
      </c>
      <c r="B5329" s="61">
        <v>1.0</v>
      </c>
      <c r="C5329" s="61">
        <v>1510.0</v>
      </c>
      <c r="D5329" s="57" t="s">
        <v>375</v>
      </c>
      <c r="E5329" s="62" t="s">
        <v>372</v>
      </c>
      <c r="F5329" s="58">
        <v>0.24859421832092476</v>
      </c>
    </row>
    <row r="5330">
      <c r="A5330" s="61">
        <v>1.515151465E9</v>
      </c>
      <c r="B5330" s="61">
        <v>1.0</v>
      </c>
      <c r="C5330" s="61">
        <v>2550.0</v>
      </c>
      <c r="D5330" s="57" t="s">
        <v>374</v>
      </c>
      <c r="E5330" s="62" t="s">
        <v>372</v>
      </c>
      <c r="F5330" s="58">
        <v>0.24865145616703332</v>
      </c>
    </row>
    <row r="5331">
      <c r="A5331" s="61">
        <v>1.513448362E9</v>
      </c>
      <c r="B5331" s="61">
        <v>0.0</v>
      </c>
      <c r="C5331" s="61">
        <v>2123.0</v>
      </c>
      <c r="D5331" s="57" t="s">
        <v>375</v>
      </c>
      <c r="E5331" s="62" t="s">
        <v>372</v>
      </c>
      <c r="F5331" s="58">
        <v>0.24865293525957033</v>
      </c>
    </row>
    <row r="5332">
      <c r="A5332" s="61">
        <v>1.51702681E9</v>
      </c>
      <c r="B5332" s="61">
        <v>0.0</v>
      </c>
      <c r="C5332" s="61">
        <v>3898.0</v>
      </c>
      <c r="D5332" s="57" t="s">
        <v>375</v>
      </c>
      <c r="E5332" s="62" t="s">
        <v>372</v>
      </c>
      <c r="F5332" s="58">
        <v>0.248838491066118</v>
      </c>
    </row>
    <row r="5333">
      <c r="A5333" s="61">
        <v>1.517861684E9</v>
      </c>
      <c r="B5333" s="61">
        <v>1.0</v>
      </c>
      <c r="C5333" s="61">
        <v>1512.0</v>
      </c>
      <c r="D5333" s="57" t="s">
        <v>375</v>
      </c>
      <c r="E5333" s="62" t="s">
        <v>372</v>
      </c>
      <c r="F5333" s="58">
        <v>0.24899853541160077</v>
      </c>
    </row>
    <row r="5334">
      <c r="A5334" s="61">
        <v>1.512060493E9</v>
      </c>
      <c r="B5334" s="61">
        <v>1.0</v>
      </c>
      <c r="C5334" s="61">
        <v>385.0</v>
      </c>
      <c r="D5334" s="57" t="s">
        <v>371</v>
      </c>
      <c r="E5334" s="62" t="s">
        <v>372</v>
      </c>
      <c r="F5334" s="58">
        <v>0.24903327150429166</v>
      </c>
    </row>
    <row r="5335">
      <c r="A5335" s="61">
        <v>1.519417646E9</v>
      </c>
      <c r="B5335" s="61">
        <v>1.0</v>
      </c>
      <c r="C5335" s="61">
        <v>1194.0</v>
      </c>
      <c r="D5335" s="57" t="s">
        <v>371</v>
      </c>
      <c r="E5335" s="62" t="s">
        <v>372</v>
      </c>
      <c r="F5335" s="58">
        <v>0.2490657750210361</v>
      </c>
    </row>
    <row r="5336">
      <c r="A5336" s="61">
        <v>1.519976577E9</v>
      </c>
      <c r="B5336" s="61">
        <v>1.0</v>
      </c>
      <c r="C5336" s="61">
        <v>2043.0</v>
      </c>
      <c r="D5336" s="57" t="s">
        <v>374</v>
      </c>
      <c r="E5336" s="62" t="s">
        <v>372</v>
      </c>
      <c r="F5336" s="58">
        <v>0.2491401482061183</v>
      </c>
    </row>
    <row r="5337">
      <c r="A5337" s="61">
        <v>1.513041571E9</v>
      </c>
      <c r="B5337" s="61">
        <v>0.0</v>
      </c>
      <c r="C5337" s="61">
        <v>1199.0</v>
      </c>
      <c r="D5337" s="57" t="s">
        <v>373</v>
      </c>
      <c r="E5337" s="62" t="s">
        <v>372</v>
      </c>
      <c r="F5337" s="58">
        <v>0.24923049133101072</v>
      </c>
    </row>
    <row r="5338">
      <c r="A5338" s="61">
        <v>1.512805462E9</v>
      </c>
      <c r="B5338" s="61">
        <v>0.0</v>
      </c>
      <c r="C5338" s="61">
        <v>988.0</v>
      </c>
      <c r="D5338" s="57" t="s">
        <v>374</v>
      </c>
      <c r="E5338" s="62" t="s">
        <v>372</v>
      </c>
      <c r="F5338" s="58">
        <v>0.24923299419961875</v>
      </c>
    </row>
    <row r="5339">
      <c r="A5339" s="61">
        <v>1.51439879E9</v>
      </c>
      <c r="B5339" s="61">
        <v>0.0</v>
      </c>
      <c r="C5339" s="61">
        <v>1349.0</v>
      </c>
      <c r="D5339" s="57" t="s">
        <v>371</v>
      </c>
      <c r="E5339" s="62" t="s">
        <v>372</v>
      </c>
      <c r="F5339" s="58">
        <v>0.24931545777362862</v>
      </c>
    </row>
    <row r="5340">
      <c r="A5340" s="61">
        <v>1.515777715E9</v>
      </c>
      <c r="B5340" s="61">
        <v>1.0</v>
      </c>
      <c r="C5340" s="61">
        <v>3071.0</v>
      </c>
      <c r="D5340" s="57" t="s">
        <v>373</v>
      </c>
      <c r="E5340" s="62" t="s">
        <v>372</v>
      </c>
      <c r="F5340" s="58">
        <v>0.2493531230125018</v>
      </c>
    </row>
    <row r="5341">
      <c r="A5341" s="61">
        <v>1.512287041E9</v>
      </c>
      <c r="B5341" s="61">
        <v>0.0</v>
      </c>
      <c r="C5341" s="61">
        <v>2393.0</v>
      </c>
      <c r="D5341" s="57" t="s">
        <v>373</v>
      </c>
      <c r="E5341" s="62" t="s">
        <v>372</v>
      </c>
      <c r="F5341" s="58">
        <v>0.24939226049846908</v>
      </c>
    </row>
    <row r="5342">
      <c r="A5342" s="61">
        <v>1.515505074E9</v>
      </c>
      <c r="B5342" s="61">
        <v>1.0</v>
      </c>
      <c r="C5342" s="61">
        <v>2099.0</v>
      </c>
      <c r="D5342" s="57" t="s">
        <v>374</v>
      </c>
      <c r="E5342" s="62" t="s">
        <v>372</v>
      </c>
      <c r="F5342" s="58">
        <v>0.2494196871925365</v>
      </c>
    </row>
    <row r="5343">
      <c r="A5343" s="61">
        <v>1.513165788E9</v>
      </c>
      <c r="B5343" s="61">
        <v>1.0</v>
      </c>
      <c r="C5343" s="61">
        <v>1390.0</v>
      </c>
      <c r="D5343" s="57" t="s">
        <v>374</v>
      </c>
      <c r="E5343" s="62" t="s">
        <v>372</v>
      </c>
      <c r="F5343" s="58">
        <v>0.24950440821854147</v>
      </c>
    </row>
    <row r="5344">
      <c r="A5344" s="61">
        <v>1.512139677E9</v>
      </c>
      <c r="B5344" s="61">
        <v>1.0</v>
      </c>
      <c r="C5344" s="61">
        <v>2842.0</v>
      </c>
      <c r="D5344" s="57" t="s">
        <v>374</v>
      </c>
      <c r="E5344" s="62" t="s">
        <v>372</v>
      </c>
      <c r="F5344" s="58">
        <v>0.24960719310937607</v>
      </c>
    </row>
    <row r="5345">
      <c r="A5345" s="61">
        <v>1.518735786E9</v>
      </c>
      <c r="B5345" s="61">
        <v>1.0</v>
      </c>
      <c r="C5345" s="61">
        <v>1796.0</v>
      </c>
      <c r="D5345" s="57" t="s">
        <v>373</v>
      </c>
      <c r="E5345" s="62" t="s">
        <v>372</v>
      </c>
      <c r="F5345" s="58">
        <v>0.2496743718724025</v>
      </c>
    </row>
    <row r="5346">
      <c r="A5346" s="61">
        <v>1.519131187E9</v>
      </c>
      <c r="B5346" s="61">
        <v>1.0</v>
      </c>
      <c r="C5346" s="61">
        <v>1450.0</v>
      </c>
      <c r="D5346" s="57" t="s">
        <v>374</v>
      </c>
      <c r="E5346" s="62" t="s">
        <v>372</v>
      </c>
      <c r="F5346" s="58">
        <v>0.2498227832418003</v>
      </c>
    </row>
    <row r="5347">
      <c r="A5347" s="61">
        <v>1.515696185E9</v>
      </c>
      <c r="B5347" s="61">
        <v>1.0</v>
      </c>
      <c r="C5347" s="61">
        <v>2551.0</v>
      </c>
      <c r="D5347" s="57" t="s">
        <v>371</v>
      </c>
      <c r="E5347" s="62" t="s">
        <v>372</v>
      </c>
      <c r="F5347" s="58">
        <v>0.24997544285461526</v>
      </c>
    </row>
    <row r="5348">
      <c r="A5348" s="61">
        <v>1.517900283E9</v>
      </c>
      <c r="B5348" s="61">
        <v>1.0</v>
      </c>
      <c r="C5348" s="61">
        <v>1904.0</v>
      </c>
      <c r="D5348" s="57" t="s">
        <v>374</v>
      </c>
      <c r="E5348" s="62" t="s">
        <v>372</v>
      </c>
      <c r="F5348" s="58">
        <v>0.25001088456591625</v>
      </c>
    </row>
    <row r="5349">
      <c r="A5349" s="61">
        <v>1.51422595E9</v>
      </c>
      <c r="B5349" s="61">
        <v>0.0</v>
      </c>
      <c r="C5349" s="61">
        <v>1235.0</v>
      </c>
      <c r="D5349" s="57" t="s">
        <v>374</v>
      </c>
      <c r="E5349" s="62" t="s">
        <v>372</v>
      </c>
      <c r="F5349" s="58">
        <v>0.2500223541270217</v>
      </c>
    </row>
    <row r="5350">
      <c r="A5350" s="61">
        <v>1.519771381E9</v>
      </c>
      <c r="B5350" s="61">
        <v>0.0</v>
      </c>
      <c r="C5350" s="61">
        <v>2395.0</v>
      </c>
      <c r="D5350" s="57" t="s">
        <v>371</v>
      </c>
      <c r="E5350" s="62" t="s">
        <v>372</v>
      </c>
      <c r="F5350" s="58">
        <v>0.2500955717792095</v>
      </c>
    </row>
    <row r="5351">
      <c r="A5351" s="61">
        <v>1.513723943E9</v>
      </c>
      <c r="B5351" s="61">
        <v>1.0</v>
      </c>
      <c r="C5351" s="61">
        <v>2309.0</v>
      </c>
      <c r="D5351" s="57" t="s">
        <v>375</v>
      </c>
      <c r="E5351" s="62" t="s">
        <v>372</v>
      </c>
      <c r="F5351" s="58">
        <v>0.2501077324853934</v>
      </c>
    </row>
    <row r="5352">
      <c r="A5352" s="61">
        <v>1.51767961E9</v>
      </c>
      <c r="B5352" s="61">
        <v>0.0</v>
      </c>
      <c r="C5352" s="61">
        <v>1350.0</v>
      </c>
      <c r="D5352" s="57" t="s">
        <v>375</v>
      </c>
      <c r="E5352" s="62" t="s">
        <v>372</v>
      </c>
      <c r="F5352" s="58">
        <v>0.25019429082817135</v>
      </c>
    </row>
    <row r="5353">
      <c r="A5353" s="61">
        <v>1.516150297E9</v>
      </c>
      <c r="B5353" s="61">
        <v>1.0</v>
      </c>
      <c r="C5353" s="61">
        <v>11.0</v>
      </c>
      <c r="D5353" s="57" t="s">
        <v>373</v>
      </c>
      <c r="E5353" s="62" t="s">
        <v>372</v>
      </c>
      <c r="F5353" s="58">
        <v>0.25020248374830534</v>
      </c>
    </row>
    <row r="5354">
      <c r="A5354" s="61">
        <v>1.512887232E9</v>
      </c>
      <c r="B5354" s="61">
        <v>0.0</v>
      </c>
      <c r="C5354" s="61">
        <v>3398.0</v>
      </c>
      <c r="D5354" s="57" t="s">
        <v>371</v>
      </c>
      <c r="E5354" s="62" t="s">
        <v>372</v>
      </c>
      <c r="F5354" s="58">
        <v>0.25022204008922544</v>
      </c>
    </row>
    <row r="5355">
      <c r="A5355" s="61">
        <v>1.51314948E9</v>
      </c>
      <c r="B5355" s="61">
        <v>0.0</v>
      </c>
      <c r="C5355" s="61">
        <v>1317.0</v>
      </c>
      <c r="D5355" s="57" t="s">
        <v>371</v>
      </c>
      <c r="E5355" s="62" t="s">
        <v>372</v>
      </c>
      <c r="F5355" s="58">
        <v>0.2502681475491346</v>
      </c>
    </row>
    <row r="5356">
      <c r="A5356" s="61">
        <v>1.51364863E9</v>
      </c>
      <c r="B5356" s="61">
        <v>0.0</v>
      </c>
      <c r="C5356" s="61">
        <v>430.0</v>
      </c>
      <c r="D5356" s="57" t="s">
        <v>371</v>
      </c>
      <c r="E5356" s="62" t="s">
        <v>372</v>
      </c>
      <c r="F5356" s="58">
        <v>0.2503756236319301</v>
      </c>
    </row>
    <row r="5357">
      <c r="A5357" s="61">
        <v>1.514998772E9</v>
      </c>
      <c r="B5357" s="61">
        <v>0.0</v>
      </c>
      <c r="C5357" s="61">
        <v>60.0</v>
      </c>
      <c r="D5357" s="57" t="s">
        <v>375</v>
      </c>
      <c r="E5357" s="62" t="s">
        <v>372</v>
      </c>
      <c r="F5357" s="58">
        <v>0.2503864699142847</v>
      </c>
    </row>
    <row r="5358">
      <c r="A5358" s="61">
        <v>1.514553918E9</v>
      </c>
      <c r="B5358" s="61">
        <v>1.0</v>
      </c>
      <c r="C5358" s="61">
        <v>4612.0</v>
      </c>
      <c r="D5358" s="57" t="s">
        <v>374</v>
      </c>
      <c r="E5358" s="62" t="s">
        <v>372</v>
      </c>
      <c r="F5358" s="58">
        <v>0.25057570221936853</v>
      </c>
    </row>
    <row r="5359">
      <c r="A5359" s="61">
        <v>1.516032069E9</v>
      </c>
      <c r="B5359" s="61">
        <v>1.0</v>
      </c>
      <c r="C5359" s="61">
        <v>2678.0</v>
      </c>
      <c r="D5359" s="57" t="s">
        <v>375</v>
      </c>
      <c r="E5359" s="62" t="s">
        <v>372</v>
      </c>
      <c r="F5359" s="58">
        <v>0.25057843885105446</v>
      </c>
    </row>
    <row r="5360">
      <c r="A5360" s="61">
        <v>1.514952932E9</v>
      </c>
      <c r="B5360" s="61">
        <v>0.0</v>
      </c>
      <c r="C5360" s="61">
        <v>3406.0</v>
      </c>
      <c r="D5360" s="57" t="s">
        <v>371</v>
      </c>
      <c r="E5360" s="62" t="s">
        <v>372</v>
      </c>
      <c r="F5360" s="58">
        <v>0.25059473668540155</v>
      </c>
    </row>
    <row r="5361">
      <c r="A5361" s="61">
        <v>1.519782496E9</v>
      </c>
      <c r="B5361" s="61">
        <v>1.0</v>
      </c>
      <c r="C5361" s="61">
        <v>1918.0</v>
      </c>
      <c r="D5361" s="57" t="s">
        <v>374</v>
      </c>
      <c r="E5361" s="62" t="s">
        <v>372</v>
      </c>
      <c r="F5361" s="58">
        <v>0.25060424359043887</v>
      </c>
    </row>
    <row r="5362">
      <c r="A5362" s="61">
        <v>1.517388331E9</v>
      </c>
      <c r="B5362" s="61">
        <v>0.0</v>
      </c>
      <c r="C5362" s="61">
        <v>2799.0</v>
      </c>
      <c r="D5362" s="57" t="s">
        <v>374</v>
      </c>
      <c r="E5362" s="62" t="s">
        <v>372</v>
      </c>
      <c r="F5362" s="58">
        <v>0.2507283469310222</v>
      </c>
    </row>
    <row r="5363">
      <c r="A5363" s="61">
        <v>1.512728618E9</v>
      </c>
      <c r="B5363" s="61">
        <v>1.0</v>
      </c>
      <c r="C5363" s="61">
        <v>76.0</v>
      </c>
      <c r="D5363" s="57" t="s">
        <v>374</v>
      </c>
      <c r="E5363" s="62" t="s">
        <v>372</v>
      </c>
      <c r="F5363" s="58">
        <v>0.2507357316636901</v>
      </c>
    </row>
    <row r="5364">
      <c r="A5364" s="61">
        <v>1.517443153E9</v>
      </c>
      <c r="B5364" s="61">
        <v>1.0</v>
      </c>
      <c r="C5364" s="61">
        <v>3672.0</v>
      </c>
      <c r="D5364" s="57" t="s">
        <v>371</v>
      </c>
      <c r="E5364" s="62" t="s">
        <v>372</v>
      </c>
      <c r="F5364" s="58">
        <v>0.2508358231255289</v>
      </c>
    </row>
    <row r="5365">
      <c r="A5365" s="61">
        <v>1.514726859E9</v>
      </c>
      <c r="B5365" s="61">
        <v>1.0</v>
      </c>
      <c r="C5365" s="61">
        <v>1678.0</v>
      </c>
      <c r="D5365" s="57" t="s">
        <v>371</v>
      </c>
      <c r="E5365" s="62" t="s">
        <v>372</v>
      </c>
      <c r="F5365" s="58">
        <v>0.25084301285978994</v>
      </c>
    </row>
    <row r="5366">
      <c r="A5366" s="61">
        <v>1.513587028E9</v>
      </c>
      <c r="B5366" s="61">
        <v>1.0</v>
      </c>
      <c r="C5366" s="61">
        <v>1464.0</v>
      </c>
      <c r="D5366" s="57" t="s">
        <v>371</v>
      </c>
      <c r="E5366" s="62" t="s">
        <v>372</v>
      </c>
      <c r="F5366" s="58">
        <v>0.25087389466275545</v>
      </c>
    </row>
    <row r="5367">
      <c r="A5367" s="61">
        <v>1.513780389E9</v>
      </c>
      <c r="B5367" s="61">
        <v>1.0</v>
      </c>
      <c r="C5367" s="61">
        <v>5811.0</v>
      </c>
      <c r="D5367" s="57" t="s">
        <v>373</v>
      </c>
      <c r="E5367" s="62" t="s">
        <v>372</v>
      </c>
      <c r="F5367" s="58">
        <v>0.25087588662159477</v>
      </c>
    </row>
    <row r="5368">
      <c r="A5368" s="61">
        <v>1.515558E9</v>
      </c>
      <c r="B5368" s="61">
        <v>0.0</v>
      </c>
      <c r="C5368" s="61">
        <v>3239.0</v>
      </c>
      <c r="D5368" s="57" t="s">
        <v>373</v>
      </c>
      <c r="E5368" s="62" t="s">
        <v>372</v>
      </c>
      <c r="F5368" s="58">
        <v>0.2508773742605299</v>
      </c>
    </row>
    <row r="5369">
      <c r="A5369" s="61">
        <v>1.518583351E9</v>
      </c>
      <c r="B5369" s="61">
        <v>0.0</v>
      </c>
      <c r="C5369" s="61">
        <v>3024.0</v>
      </c>
      <c r="D5369" s="57" t="s">
        <v>374</v>
      </c>
      <c r="E5369" s="62" t="s">
        <v>372</v>
      </c>
      <c r="F5369" s="58">
        <v>0.25089886350694934</v>
      </c>
    </row>
    <row r="5370">
      <c r="A5370" s="61">
        <v>1.513711305E9</v>
      </c>
      <c r="B5370" s="61">
        <v>1.0</v>
      </c>
      <c r="C5370" s="61">
        <v>806.0</v>
      </c>
      <c r="D5370" s="57" t="s">
        <v>371</v>
      </c>
      <c r="E5370" s="62" t="s">
        <v>372</v>
      </c>
      <c r="F5370" s="58">
        <v>0.2509893513730823</v>
      </c>
    </row>
    <row r="5371">
      <c r="A5371" s="61">
        <v>1.519446598E9</v>
      </c>
      <c r="B5371" s="61">
        <v>1.0</v>
      </c>
      <c r="C5371" s="61">
        <v>2387.0</v>
      </c>
      <c r="D5371" s="57" t="s">
        <v>374</v>
      </c>
      <c r="E5371" s="62" t="s">
        <v>372</v>
      </c>
      <c r="F5371" s="58">
        <v>0.25102008226676964</v>
      </c>
    </row>
    <row r="5372">
      <c r="A5372" s="61">
        <v>1.514186001E9</v>
      </c>
      <c r="B5372" s="61">
        <v>0.0</v>
      </c>
      <c r="C5372" s="61">
        <v>437.0</v>
      </c>
      <c r="D5372" s="57" t="s">
        <v>374</v>
      </c>
      <c r="E5372" s="62" t="s">
        <v>372</v>
      </c>
      <c r="F5372" s="58">
        <v>0.2510249978318302</v>
      </c>
    </row>
    <row r="5373">
      <c r="A5373" s="61">
        <v>1.51964256E9</v>
      </c>
      <c r="B5373" s="61">
        <v>0.0</v>
      </c>
      <c r="C5373" s="61">
        <v>2292.0</v>
      </c>
      <c r="D5373" s="57" t="s">
        <v>371</v>
      </c>
      <c r="E5373" s="62" t="s">
        <v>372</v>
      </c>
      <c r="F5373" s="58">
        <v>0.2510332141134979</v>
      </c>
    </row>
    <row r="5374">
      <c r="A5374" s="61">
        <v>1.519016687E9</v>
      </c>
      <c r="B5374" s="61">
        <v>1.0</v>
      </c>
      <c r="C5374" s="61">
        <v>3585.0</v>
      </c>
      <c r="D5374" s="57" t="s">
        <v>371</v>
      </c>
      <c r="E5374" s="62" t="s">
        <v>372</v>
      </c>
      <c r="F5374" s="58">
        <v>0.2510431058001774</v>
      </c>
    </row>
    <row r="5375">
      <c r="A5375" s="61">
        <v>1.519070464E9</v>
      </c>
      <c r="B5375" s="61">
        <v>1.0</v>
      </c>
      <c r="C5375" s="61">
        <v>1488.0</v>
      </c>
      <c r="D5375" s="57" t="s">
        <v>371</v>
      </c>
      <c r="E5375" s="62" t="s">
        <v>372</v>
      </c>
      <c r="F5375" s="58">
        <v>0.25108584332300876</v>
      </c>
    </row>
    <row r="5376">
      <c r="A5376" s="61">
        <v>1.512131672E9</v>
      </c>
      <c r="B5376" s="61">
        <v>0.0</v>
      </c>
      <c r="C5376" s="61">
        <v>1037.0</v>
      </c>
      <c r="D5376" s="57" t="s">
        <v>371</v>
      </c>
      <c r="E5376" s="62" t="s">
        <v>372</v>
      </c>
      <c r="F5376" s="58">
        <v>0.2510922919702757</v>
      </c>
    </row>
    <row r="5377">
      <c r="A5377" s="61">
        <v>1.512909673E9</v>
      </c>
      <c r="B5377" s="61">
        <v>1.0</v>
      </c>
      <c r="C5377" s="61">
        <v>1292.0</v>
      </c>
      <c r="D5377" s="57" t="s">
        <v>371</v>
      </c>
      <c r="E5377" s="62" t="s">
        <v>372</v>
      </c>
      <c r="F5377" s="58">
        <v>0.2511676219573422</v>
      </c>
    </row>
    <row r="5378">
      <c r="A5378" s="61">
        <v>1.514080799E9</v>
      </c>
      <c r="B5378" s="61">
        <v>1.0</v>
      </c>
      <c r="C5378" s="61">
        <v>2450.0</v>
      </c>
      <c r="D5378" s="57" t="s">
        <v>375</v>
      </c>
      <c r="E5378" s="62" t="s">
        <v>372</v>
      </c>
      <c r="F5378" s="58">
        <v>0.2511801266122524</v>
      </c>
    </row>
    <row r="5379">
      <c r="A5379" s="61">
        <v>1.518993958E9</v>
      </c>
      <c r="B5379" s="61">
        <v>1.0</v>
      </c>
      <c r="C5379" s="61">
        <v>841.0</v>
      </c>
      <c r="D5379" s="57" t="s">
        <v>373</v>
      </c>
      <c r="E5379" s="62" t="s">
        <v>372</v>
      </c>
      <c r="F5379" s="58">
        <v>0.2511977840152636</v>
      </c>
    </row>
    <row r="5380">
      <c r="A5380" s="61">
        <v>1.514403471E9</v>
      </c>
      <c r="B5380" s="61">
        <v>0.0</v>
      </c>
      <c r="C5380" s="61">
        <v>1158.0</v>
      </c>
      <c r="D5380" s="57" t="s">
        <v>375</v>
      </c>
      <c r="E5380" s="62" t="s">
        <v>372</v>
      </c>
      <c r="F5380" s="58">
        <v>0.25124572706221204</v>
      </c>
    </row>
    <row r="5381">
      <c r="A5381" s="61">
        <v>1.513661438E9</v>
      </c>
      <c r="B5381" s="61">
        <v>1.0</v>
      </c>
      <c r="C5381" s="61">
        <v>1746.0</v>
      </c>
      <c r="D5381" s="57" t="s">
        <v>371</v>
      </c>
      <c r="E5381" s="62" t="s">
        <v>372</v>
      </c>
      <c r="F5381" s="58">
        <v>0.2512742684332824</v>
      </c>
    </row>
    <row r="5382">
      <c r="A5382" s="61">
        <v>1.5137855E9</v>
      </c>
      <c r="B5382" s="61">
        <v>0.0</v>
      </c>
      <c r="C5382" s="61">
        <v>2664.0</v>
      </c>
      <c r="D5382" s="57" t="s">
        <v>374</v>
      </c>
      <c r="E5382" s="62" t="s">
        <v>372</v>
      </c>
      <c r="F5382" s="58">
        <v>0.25128341478167415</v>
      </c>
    </row>
    <row r="5383">
      <c r="A5383" s="61">
        <v>1.518907016E9</v>
      </c>
      <c r="B5383" s="61">
        <v>1.0</v>
      </c>
      <c r="C5383" s="61">
        <v>519.0</v>
      </c>
      <c r="D5383" s="57" t="s">
        <v>371</v>
      </c>
      <c r="E5383" s="62" t="s">
        <v>372</v>
      </c>
      <c r="F5383" s="58">
        <v>0.2512897805264803</v>
      </c>
    </row>
    <row r="5384">
      <c r="A5384" s="61">
        <v>1.511378318E9</v>
      </c>
      <c r="B5384" s="61">
        <v>1.0</v>
      </c>
      <c r="C5384" s="61">
        <v>1011.0</v>
      </c>
      <c r="D5384" s="57" t="s">
        <v>371</v>
      </c>
      <c r="E5384" s="62" t="s">
        <v>372</v>
      </c>
      <c r="F5384" s="58">
        <v>0.2513331958971474</v>
      </c>
    </row>
    <row r="5385">
      <c r="A5385" s="61">
        <v>1.514302893E9</v>
      </c>
      <c r="B5385" s="61">
        <v>1.0</v>
      </c>
      <c r="C5385" s="61">
        <v>1739.0</v>
      </c>
      <c r="D5385" s="57" t="s">
        <v>374</v>
      </c>
      <c r="E5385" s="62" t="s">
        <v>372</v>
      </c>
      <c r="F5385" s="58">
        <v>0.2513345277666734</v>
      </c>
    </row>
    <row r="5386">
      <c r="A5386" s="61">
        <v>1.51713101E9</v>
      </c>
      <c r="B5386" s="61">
        <v>0.0</v>
      </c>
      <c r="C5386" s="61">
        <v>836.0</v>
      </c>
      <c r="D5386" s="57" t="s">
        <v>373</v>
      </c>
      <c r="E5386" s="62" t="s">
        <v>372</v>
      </c>
      <c r="F5386" s="58">
        <v>0.2515176376290832</v>
      </c>
    </row>
    <row r="5387">
      <c r="A5387" s="61">
        <v>1.5195329E9</v>
      </c>
      <c r="B5387" s="61">
        <v>0.0</v>
      </c>
      <c r="C5387" s="61">
        <v>551.0</v>
      </c>
      <c r="D5387" s="57" t="s">
        <v>371</v>
      </c>
      <c r="E5387" s="62" t="s">
        <v>372</v>
      </c>
      <c r="F5387" s="58">
        <v>0.2515301477865899</v>
      </c>
    </row>
    <row r="5388">
      <c r="A5388" s="61">
        <v>1.511422754E9</v>
      </c>
      <c r="B5388" s="61">
        <v>1.0</v>
      </c>
      <c r="C5388" s="61">
        <v>2747.0</v>
      </c>
      <c r="D5388" s="57" t="s">
        <v>371</v>
      </c>
      <c r="E5388" s="62" t="s">
        <v>372</v>
      </c>
      <c r="F5388" s="58">
        <v>0.2515656903997784</v>
      </c>
    </row>
    <row r="5389">
      <c r="A5389" s="61">
        <v>1.516101991E9</v>
      </c>
      <c r="B5389" s="61">
        <v>0.0</v>
      </c>
      <c r="C5389" s="61">
        <v>1003.0</v>
      </c>
      <c r="D5389" s="57" t="s">
        <v>374</v>
      </c>
      <c r="E5389" s="62" t="s">
        <v>372</v>
      </c>
      <c r="F5389" s="58">
        <v>0.25158935078464095</v>
      </c>
    </row>
    <row r="5390">
      <c r="A5390" s="61">
        <v>1.514209046E9</v>
      </c>
      <c r="B5390" s="61">
        <v>1.0</v>
      </c>
      <c r="C5390" s="61">
        <v>2507.0</v>
      </c>
      <c r="D5390" s="57" t="s">
        <v>375</v>
      </c>
      <c r="E5390" s="62" t="s">
        <v>372</v>
      </c>
      <c r="F5390" s="58">
        <v>0.2518007800117028</v>
      </c>
    </row>
    <row r="5391">
      <c r="A5391" s="61">
        <v>1.515217877E9</v>
      </c>
      <c r="B5391" s="61">
        <v>1.0</v>
      </c>
      <c r="C5391" s="61">
        <v>848.0</v>
      </c>
      <c r="D5391" s="57" t="s">
        <v>373</v>
      </c>
      <c r="E5391" s="62" t="s">
        <v>372</v>
      </c>
      <c r="F5391" s="58">
        <v>0.2518175453321311</v>
      </c>
    </row>
    <row r="5392">
      <c r="A5392" s="61">
        <v>1.518133304E9</v>
      </c>
      <c r="B5392" s="61">
        <v>1.0</v>
      </c>
      <c r="C5392" s="61">
        <v>3472.0</v>
      </c>
      <c r="D5392" s="57" t="s">
        <v>374</v>
      </c>
      <c r="E5392" s="62" t="s">
        <v>372</v>
      </c>
      <c r="F5392" s="58">
        <v>0.2519534247233566</v>
      </c>
    </row>
    <row r="5393">
      <c r="A5393" s="61">
        <v>1.51620493E9</v>
      </c>
      <c r="B5393" s="61">
        <v>0.0</v>
      </c>
      <c r="C5393" s="61">
        <v>2282.0</v>
      </c>
      <c r="D5393" s="57" t="s">
        <v>371</v>
      </c>
      <c r="E5393" s="62" t="s">
        <v>372</v>
      </c>
      <c r="F5393" s="58">
        <v>0.2520102459172555</v>
      </c>
    </row>
    <row r="5394">
      <c r="A5394" s="61">
        <v>1.519188615E9</v>
      </c>
      <c r="B5394" s="61">
        <v>1.0</v>
      </c>
      <c r="C5394" s="61">
        <v>1161.0</v>
      </c>
      <c r="D5394" s="57" t="s">
        <v>374</v>
      </c>
      <c r="E5394" s="62" t="s">
        <v>372</v>
      </c>
      <c r="F5394" s="58">
        <v>0.2520503094133215</v>
      </c>
    </row>
    <row r="5395">
      <c r="A5395" s="61">
        <v>1.519037294E9</v>
      </c>
      <c r="B5395" s="61">
        <v>1.0</v>
      </c>
      <c r="C5395" s="61">
        <v>2935.0</v>
      </c>
      <c r="D5395" s="57" t="s">
        <v>371</v>
      </c>
      <c r="E5395" s="62" t="s">
        <v>372</v>
      </c>
      <c r="F5395" s="58">
        <v>0.252081191216287</v>
      </c>
    </row>
    <row r="5396">
      <c r="A5396" s="61">
        <v>1.51217591E9</v>
      </c>
      <c r="B5396" s="61">
        <v>0.0</v>
      </c>
      <c r="C5396" s="61">
        <v>532.0</v>
      </c>
      <c r="D5396" s="57" t="s">
        <v>374</v>
      </c>
      <c r="E5396" s="62" t="s">
        <v>372</v>
      </c>
      <c r="F5396" s="58">
        <v>0.2521246089423391</v>
      </c>
    </row>
    <row r="5397">
      <c r="A5397" s="61">
        <v>1.513433531E9</v>
      </c>
      <c r="B5397" s="61">
        <v>0.0</v>
      </c>
      <c r="C5397" s="61">
        <v>3840.0</v>
      </c>
      <c r="D5397" s="57" t="s">
        <v>375</v>
      </c>
      <c r="E5397" s="62" t="s">
        <v>372</v>
      </c>
      <c r="F5397" s="58">
        <v>0.2521603192052717</v>
      </c>
    </row>
    <row r="5398">
      <c r="A5398" s="61">
        <v>1.512801828E9</v>
      </c>
      <c r="B5398" s="61">
        <v>1.0</v>
      </c>
      <c r="C5398" s="61">
        <v>76.0</v>
      </c>
      <c r="D5398" s="57" t="s">
        <v>374</v>
      </c>
      <c r="E5398" s="62" t="s">
        <v>372</v>
      </c>
      <c r="F5398" s="58">
        <v>0.25218845751122576</v>
      </c>
    </row>
    <row r="5399">
      <c r="A5399" s="61">
        <v>1.514085314E9</v>
      </c>
      <c r="B5399" s="61">
        <v>1.0</v>
      </c>
      <c r="C5399" s="61">
        <v>2449.0</v>
      </c>
      <c r="D5399" s="57" t="s">
        <v>374</v>
      </c>
      <c r="E5399" s="62" t="s">
        <v>372</v>
      </c>
      <c r="F5399" s="58">
        <v>0.252236444271427</v>
      </c>
    </row>
    <row r="5400">
      <c r="A5400" s="61">
        <v>1.519550177E9</v>
      </c>
      <c r="B5400" s="61">
        <v>1.0</v>
      </c>
      <c r="C5400" s="61">
        <v>3447.0</v>
      </c>
      <c r="D5400" s="57" t="s">
        <v>375</v>
      </c>
      <c r="E5400" s="62" t="s">
        <v>372</v>
      </c>
      <c r="F5400" s="58">
        <v>0.2523156649054662</v>
      </c>
    </row>
    <row r="5401">
      <c r="A5401" s="61">
        <v>1.518058431E9</v>
      </c>
      <c r="B5401" s="61">
        <v>0.0</v>
      </c>
      <c r="C5401" s="61">
        <v>241.0</v>
      </c>
      <c r="D5401" s="57" t="s">
        <v>371</v>
      </c>
      <c r="E5401" s="62" t="s">
        <v>372</v>
      </c>
      <c r="F5401" s="58">
        <v>0.2523791522776666</v>
      </c>
    </row>
    <row r="5402">
      <c r="A5402" s="61">
        <v>1.511280397E9</v>
      </c>
      <c r="B5402" s="61">
        <v>1.0</v>
      </c>
      <c r="C5402" s="61">
        <v>2428.0</v>
      </c>
      <c r="D5402" s="57" t="s">
        <v>374</v>
      </c>
      <c r="E5402" s="62" t="s">
        <v>372</v>
      </c>
      <c r="F5402" s="58">
        <v>0.2523874051176963</v>
      </c>
    </row>
    <row r="5403">
      <c r="A5403" s="61">
        <v>1.516021465E9</v>
      </c>
      <c r="B5403" s="61">
        <v>1.0</v>
      </c>
      <c r="C5403" s="61">
        <v>1078.0</v>
      </c>
      <c r="D5403" s="57" t="s">
        <v>373</v>
      </c>
      <c r="E5403" s="62" t="s">
        <v>372</v>
      </c>
      <c r="F5403" s="58">
        <v>0.25248680624897335</v>
      </c>
    </row>
    <row r="5404">
      <c r="A5404" s="61">
        <v>1.516097013E9</v>
      </c>
      <c r="B5404" s="61">
        <v>1.0</v>
      </c>
      <c r="C5404" s="61">
        <v>4408.0</v>
      </c>
      <c r="D5404" s="57" t="s">
        <v>374</v>
      </c>
      <c r="E5404" s="62" t="s">
        <v>372</v>
      </c>
      <c r="F5404" s="58">
        <v>0.25255928925495574</v>
      </c>
    </row>
    <row r="5405">
      <c r="A5405" s="61">
        <v>1.519281143E9</v>
      </c>
      <c r="B5405" s="61">
        <v>1.0</v>
      </c>
      <c r="C5405" s="61">
        <v>2489.0</v>
      </c>
      <c r="D5405" s="57" t="s">
        <v>374</v>
      </c>
      <c r="E5405" s="62" t="s">
        <v>372</v>
      </c>
      <c r="F5405" s="58">
        <v>0.2526097350070473</v>
      </c>
    </row>
    <row r="5406">
      <c r="A5406" s="61">
        <v>1.512059823E9</v>
      </c>
      <c r="B5406" s="61">
        <v>1.0</v>
      </c>
      <c r="C5406" s="61">
        <v>2375.0</v>
      </c>
      <c r="D5406" s="57" t="s">
        <v>375</v>
      </c>
      <c r="E5406" s="62" t="s">
        <v>372</v>
      </c>
      <c r="F5406" s="58">
        <v>0.25272170542661043</v>
      </c>
    </row>
    <row r="5407">
      <c r="A5407" s="61">
        <v>1.517654269E9</v>
      </c>
      <c r="B5407" s="61">
        <v>1.0</v>
      </c>
      <c r="C5407" s="61">
        <v>3666.0</v>
      </c>
      <c r="D5407" s="57" t="s">
        <v>373</v>
      </c>
      <c r="E5407" s="62" t="s">
        <v>372</v>
      </c>
      <c r="F5407" s="58">
        <v>0.2528066577571835</v>
      </c>
    </row>
    <row r="5408">
      <c r="A5408" s="61">
        <v>1.5128219E9</v>
      </c>
      <c r="B5408" s="61">
        <v>0.0</v>
      </c>
      <c r="C5408" s="61">
        <v>1626.0</v>
      </c>
      <c r="D5408" s="57" t="s">
        <v>373</v>
      </c>
      <c r="E5408" s="62" t="s">
        <v>372</v>
      </c>
      <c r="F5408" s="58">
        <v>0.2528442235973877</v>
      </c>
    </row>
    <row r="5409">
      <c r="A5409" s="61">
        <v>1.512187399E9</v>
      </c>
      <c r="B5409" s="61">
        <v>1.0</v>
      </c>
      <c r="C5409" s="61">
        <v>559.0</v>
      </c>
      <c r="D5409" s="57" t="s">
        <v>375</v>
      </c>
      <c r="E5409" s="62" t="s">
        <v>372</v>
      </c>
      <c r="F5409" s="58">
        <v>0.25284670635208817</v>
      </c>
    </row>
    <row r="5410">
      <c r="A5410" s="61">
        <v>1.518111856E9</v>
      </c>
      <c r="B5410" s="61">
        <v>1.0</v>
      </c>
      <c r="C5410" s="61">
        <v>2512.0</v>
      </c>
      <c r="D5410" s="57" t="s">
        <v>374</v>
      </c>
      <c r="E5410" s="62" t="s">
        <v>372</v>
      </c>
      <c r="F5410" s="58">
        <v>0.2528686670925532</v>
      </c>
    </row>
    <row r="5411">
      <c r="A5411" s="61">
        <v>1.512690087E9</v>
      </c>
      <c r="B5411" s="61">
        <v>1.0</v>
      </c>
      <c r="C5411" s="61">
        <v>962.0</v>
      </c>
      <c r="D5411" s="57" t="s">
        <v>371</v>
      </c>
      <c r="E5411" s="62" t="s">
        <v>372</v>
      </c>
      <c r="F5411" s="58">
        <v>0.25289895273649055</v>
      </c>
    </row>
    <row r="5412">
      <c r="A5412" s="61">
        <v>1.51918648E9</v>
      </c>
      <c r="B5412" s="61">
        <v>0.0</v>
      </c>
      <c r="C5412" s="61">
        <v>1561.0</v>
      </c>
      <c r="D5412" s="57" t="s">
        <v>374</v>
      </c>
      <c r="E5412" s="62" t="s">
        <v>372</v>
      </c>
      <c r="F5412" s="58">
        <v>0.25293095025535084</v>
      </c>
    </row>
    <row r="5413">
      <c r="A5413" s="61">
        <v>1.512535405E9</v>
      </c>
      <c r="B5413" s="61">
        <v>1.0</v>
      </c>
      <c r="C5413" s="61">
        <v>1710.0</v>
      </c>
      <c r="D5413" s="57" t="s">
        <v>374</v>
      </c>
      <c r="E5413" s="62" t="s">
        <v>372</v>
      </c>
      <c r="F5413" s="58">
        <v>0.25303329677615005</v>
      </c>
    </row>
    <row r="5414">
      <c r="A5414" s="61">
        <v>1.518760601E9</v>
      </c>
      <c r="B5414" s="61">
        <v>0.0</v>
      </c>
      <c r="C5414" s="61">
        <v>2593.0</v>
      </c>
      <c r="D5414" s="57" t="s">
        <v>371</v>
      </c>
      <c r="E5414" s="62" t="s">
        <v>372</v>
      </c>
      <c r="F5414" s="58">
        <v>0.25307173891992396</v>
      </c>
    </row>
    <row r="5415">
      <c r="A5415" s="61">
        <v>1.514503746E9</v>
      </c>
      <c r="B5415" s="61">
        <v>1.0</v>
      </c>
      <c r="C5415" s="61">
        <v>2769.0</v>
      </c>
      <c r="D5415" s="57" t="s">
        <v>375</v>
      </c>
      <c r="E5415" s="62" t="s">
        <v>372</v>
      </c>
      <c r="F5415" s="58">
        <v>0.2530870540606065</v>
      </c>
    </row>
    <row r="5416">
      <c r="A5416" s="61">
        <v>1.519155837E9</v>
      </c>
      <c r="B5416" s="61">
        <v>1.0</v>
      </c>
      <c r="C5416" s="61">
        <v>2753.0</v>
      </c>
      <c r="D5416" s="57" t="s">
        <v>371</v>
      </c>
      <c r="E5416" s="62" t="s">
        <v>372</v>
      </c>
      <c r="F5416" s="58">
        <v>0.25309652419515594</v>
      </c>
    </row>
    <row r="5417">
      <c r="A5417" s="61">
        <v>1.51328383E9</v>
      </c>
      <c r="B5417" s="61">
        <v>0.0</v>
      </c>
      <c r="C5417" s="61">
        <v>1044.0</v>
      </c>
      <c r="D5417" s="57" t="s">
        <v>374</v>
      </c>
      <c r="E5417" s="62" t="s">
        <v>372</v>
      </c>
      <c r="F5417" s="58">
        <v>0.2531397548836226</v>
      </c>
    </row>
    <row r="5418">
      <c r="A5418" s="61">
        <v>1.519579871E9</v>
      </c>
      <c r="B5418" s="61">
        <v>0.0</v>
      </c>
      <c r="C5418" s="61">
        <v>1105.0</v>
      </c>
      <c r="D5418" s="57" t="s">
        <v>375</v>
      </c>
      <c r="E5418" s="62" t="s">
        <v>372</v>
      </c>
      <c r="F5418" s="58">
        <v>0.2531760047823898</v>
      </c>
    </row>
    <row r="5419">
      <c r="A5419" s="61">
        <v>1.513699097E9</v>
      </c>
      <c r="B5419" s="61">
        <v>1.0</v>
      </c>
      <c r="C5419" s="61">
        <v>2788.0</v>
      </c>
      <c r="D5419" s="57" t="s">
        <v>374</v>
      </c>
      <c r="E5419" s="62" t="s">
        <v>372</v>
      </c>
      <c r="F5419" s="58">
        <v>0.25320171998937424</v>
      </c>
    </row>
    <row r="5420">
      <c r="A5420" s="61">
        <v>1.517049604E9</v>
      </c>
      <c r="B5420" s="61">
        <v>1.0</v>
      </c>
      <c r="C5420" s="61">
        <v>55.0</v>
      </c>
      <c r="D5420" s="57" t="s">
        <v>373</v>
      </c>
      <c r="E5420" s="62" t="s">
        <v>372</v>
      </c>
      <c r="F5420" s="58">
        <v>0.25328589377376376</v>
      </c>
    </row>
    <row r="5421">
      <c r="A5421" s="61">
        <v>1.513602614E9</v>
      </c>
      <c r="B5421" s="61">
        <v>1.0</v>
      </c>
      <c r="C5421" s="61">
        <v>1953.0</v>
      </c>
      <c r="D5421" s="57" t="s">
        <v>371</v>
      </c>
      <c r="E5421" s="62" t="s">
        <v>372</v>
      </c>
      <c r="F5421" s="58">
        <v>0.25332108768738126</v>
      </c>
    </row>
    <row r="5422">
      <c r="A5422" s="61">
        <v>1.519506319E9</v>
      </c>
      <c r="B5422" s="61">
        <v>1.0</v>
      </c>
      <c r="C5422" s="61">
        <v>4793.0</v>
      </c>
      <c r="D5422" s="57" t="s">
        <v>375</v>
      </c>
      <c r="E5422" s="62" t="s">
        <v>372</v>
      </c>
      <c r="F5422" s="58">
        <v>0.25333573850427116</v>
      </c>
    </row>
    <row r="5423">
      <c r="A5423" s="61">
        <v>1.518250508E9</v>
      </c>
      <c r="B5423" s="61">
        <v>1.0</v>
      </c>
      <c r="C5423" s="61">
        <v>1182.0</v>
      </c>
      <c r="D5423" s="57" t="s">
        <v>374</v>
      </c>
      <c r="E5423" s="62" t="s">
        <v>372</v>
      </c>
      <c r="F5423" s="58">
        <v>0.25333604912787255</v>
      </c>
    </row>
    <row r="5424">
      <c r="A5424" s="61">
        <v>1.518140538E9</v>
      </c>
      <c r="B5424" s="61">
        <v>1.0</v>
      </c>
      <c r="C5424" s="61">
        <v>3574.0</v>
      </c>
      <c r="D5424" s="57" t="s">
        <v>374</v>
      </c>
      <c r="E5424" s="62" t="s">
        <v>372</v>
      </c>
      <c r="F5424" s="58">
        <v>0.25339927654687844</v>
      </c>
    </row>
    <row r="5425">
      <c r="A5425" s="61">
        <v>1.519318711E9</v>
      </c>
      <c r="B5425" s="61">
        <v>0.0</v>
      </c>
      <c r="C5425" s="61">
        <v>709.0</v>
      </c>
      <c r="D5425" s="57" t="s">
        <v>371</v>
      </c>
      <c r="E5425" s="62" t="s">
        <v>372</v>
      </c>
      <c r="F5425" s="58">
        <v>0.2534077771845916</v>
      </c>
    </row>
    <row r="5426">
      <c r="A5426" s="61">
        <v>1.511856626E9</v>
      </c>
      <c r="B5426" s="61">
        <v>1.0</v>
      </c>
      <c r="C5426" s="61">
        <v>3561.0</v>
      </c>
      <c r="D5426" s="57" t="s">
        <v>375</v>
      </c>
      <c r="E5426" s="62" t="s">
        <v>372</v>
      </c>
      <c r="F5426" s="58">
        <v>0.2534286166811647</v>
      </c>
    </row>
    <row r="5427">
      <c r="A5427" s="61">
        <v>1.519385293E9</v>
      </c>
      <c r="B5427" s="61">
        <v>1.0</v>
      </c>
      <c r="C5427" s="61">
        <v>3579.0</v>
      </c>
      <c r="D5427" s="57" t="s">
        <v>375</v>
      </c>
      <c r="E5427" s="62" t="s">
        <v>372</v>
      </c>
      <c r="F5427" s="58">
        <v>0.253457158052235</v>
      </c>
    </row>
    <row r="5428">
      <c r="A5428" s="61">
        <v>1.51206571E9</v>
      </c>
      <c r="B5428" s="61">
        <v>0.0</v>
      </c>
      <c r="C5428" s="61">
        <v>1736.0</v>
      </c>
      <c r="D5428" s="57" t="s">
        <v>374</v>
      </c>
      <c r="E5428" s="62" t="s">
        <v>372</v>
      </c>
      <c r="F5428" s="58">
        <v>0.25354055210863446</v>
      </c>
    </row>
    <row r="5429">
      <c r="A5429" s="61">
        <v>1.51965928E9</v>
      </c>
      <c r="B5429" s="61">
        <v>0.0</v>
      </c>
      <c r="C5429" s="61">
        <v>2387.0</v>
      </c>
      <c r="D5429" s="57" t="s">
        <v>374</v>
      </c>
      <c r="E5429" s="62" t="s">
        <v>372</v>
      </c>
      <c r="F5429" s="58">
        <v>0.25361488158046397</v>
      </c>
    </row>
    <row r="5430">
      <c r="A5430" s="61">
        <v>1.512643778E9</v>
      </c>
      <c r="B5430" s="61">
        <v>1.0</v>
      </c>
      <c r="C5430" s="61">
        <v>1884.0</v>
      </c>
      <c r="D5430" s="57" t="s">
        <v>374</v>
      </c>
      <c r="E5430" s="62" t="s">
        <v>372</v>
      </c>
      <c r="F5430" s="58">
        <v>0.2536197220722669</v>
      </c>
    </row>
    <row r="5431">
      <c r="A5431" s="61">
        <v>1.514795901E9</v>
      </c>
      <c r="B5431" s="61">
        <v>0.0</v>
      </c>
      <c r="C5431" s="61">
        <v>4045.0</v>
      </c>
      <c r="D5431" s="57" t="s">
        <v>371</v>
      </c>
      <c r="E5431" s="62" t="s">
        <v>372</v>
      </c>
      <c r="F5431" s="58">
        <v>0.25365113147923113</v>
      </c>
    </row>
    <row r="5432">
      <c r="A5432" s="61">
        <v>1.518375656E9</v>
      </c>
      <c r="B5432" s="61">
        <v>1.0</v>
      </c>
      <c r="C5432" s="61">
        <v>282.0</v>
      </c>
      <c r="D5432" s="57" t="s">
        <v>371</v>
      </c>
      <c r="E5432" s="62" t="s">
        <v>372</v>
      </c>
      <c r="F5432" s="58">
        <v>0.25367968775146266</v>
      </c>
    </row>
    <row r="5433">
      <c r="A5433" s="61">
        <v>1.512581655E9</v>
      </c>
      <c r="B5433" s="61">
        <v>1.0</v>
      </c>
      <c r="C5433" s="61">
        <v>4145.0</v>
      </c>
      <c r="D5433" s="57" t="s">
        <v>371</v>
      </c>
      <c r="E5433" s="62" t="s">
        <v>372</v>
      </c>
      <c r="F5433" s="58">
        <v>0.25370870430313086</v>
      </c>
    </row>
    <row r="5434">
      <c r="A5434" s="61">
        <v>1.519385609E9</v>
      </c>
      <c r="B5434" s="61">
        <v>1.0</v>
      </c>
      <c r="C5434" s="61">
        <v>2134.0</v>
      </c>
      <c r="D5434" s="57" t="s">
        <v>371</v>
      </c>
      <c r="E5434" s="62" t="s">
        <v>372</v>
      </c>
      <c r="F5434" s="58">
        <v>0.25382739452917813</v>
      </c>
    </row>
    <row r="5435">
      <c r="A5435" s="61">
        <v>1.515145134E9</v>
      </c>
      <c r="B5435" s="61">
        <v>1.0</v>
      </c>
      <c r="C5435" s="61">
        <v>1353.0</v>
      </c>
      <c r="D5435" s="57" t="s">
        <v>375</v>
      </c>
      <c r="E5435" s="62" t="s">
        <v>372</v>
      </c>
      <c r="F5435" s="58">
        <v>0.253846852401035</v>
      </c>
    </row>
    <row r="5436">
      <c r="A5436" s="61">
        <v>1.515749225E9</v>
      </c>
      <c r="B5436" s="61">
        <v>1.0</v>
      </c>
      <c r="C5436" s="61">
        <v>700.0</v>
      </c>
      <c r="D5436" s="57" t="s">
        <v>375</v>
      </c>
      <c r="E5436" s="62" t="s">
        <v>372</v>
      </c>
      <c r="F5436" s="58">
        <v>0.2538671412449014</v>
      </c>
    </row>
    <row r="5437">
      <c r="A5437" s="61">
        <v>1.513219408E9</v>
      </c>
      <c r="B5437" s="61">
        <v>1.0</v>
      </c>
      <c r="C5437" s="61">
        <v>4068.0</v>
      </c>
      <c r="D5437" s="57" t="s">
        <v>371</v>
      </c>
      <c r="E5437" s="62" t="s">
        <v>372</v>
      </c>
      <c r="F5437" s="58">
        <v>0.2539047190052304</v>
      </c>
    </row>
    <row r="5438">
      <c r="A5438" s="61">
        <v>1.516856028E9</v>
      </c>
      <c r="B5438" s="61">
        <v>1.0</v>
      </c>
      <c r="C5438" s="61">
        <v>1759.0</v>
      </c>
      <c r="D5438" s="57" t="s">
        <v>375</v>
      </c>
      <c r="E5438" s="62" t="s">
        <v>372</v>
      </c>
      <c r="F5438" s="58">
        <v>0.2539256686644762</v>
      </c>
    </row>
    <row r="5439">
      <c r="A5439" s="61">
        <v>1.519133943E9</v>
      </c>
      <c r="B5439" s="61">
        <v>1.0</v>
      </c>
      <c r="C5439" s="61">
        <v>3642.0</v>
      </c>
      <c r="D5439" s="57" t="s">
        <v>371</v>
      </c>
      <c r="E5439" s="62" t="s">
        <v>372</v>
      </c>
      <c r="F5439" s="58">
        <v>0.2540249519388489</v>
      </c>
    </row>
    <row r="5440">
      <c r="A5440" s="61">
        <v>1.515667338E9</v>
      </c>
      <c r="B5440" s="61">
        <v>1.0</v>
      </c>
      <c r="C5440" s="61">
        <v>2731.0</v>
      </c>
      <c r="D5440" s="57" t="s">
        <v>373</v>
      </c>
      <c r="E5440" s="62" t="s">
        <v>372</v>
      </c>
      <c r="F5440" s="58">
        <v>0.25405152015091925</v>
      </c>
    </row>
    <row r="5441">
      <c r="A5441" s="61">
        <v>1.51367074E9</v>
      </c>
      <c r="B5441" s="61">
        <v>0.0</v>
      </c>
      <c r="C5441" s="61">
        <v>2105.0</v>
      </c>
      <c r="D5441" s="57" t="s">
        <v>375</v>
      </c>
      <c r="E5441" s="62" t="s">
        <v>372</v>
      </c>
      <c r="F5441" s="58">
        <v>0.2541104476147842</v>
      </c>
    </row>
    <row r="5442">
      <c r="A5442" s="61">
        <v>1.518273699E9</v>
      </c>
      <c r="B5442" s="61">
        <v>1.0</v>
      </c>
      <c r="C5442" s="61">
        <v>1863.0</v>
      </c>
      <c r="D5442" s="57" t="s">
        <v>374</v>
      </c>
      <c r="E5442" s="62" t="s">
        <v>372</v>
      </c>
      <c r="F5442" s="58">
        <v>0.2541777417532298</v>
      </c>
    </row>
    <row r="5443">
      <c r="A5443" s="61">
        <v>1.517856264E9</v>
      </c>
      <c r="B5443" s="61">
        <v>1.0</v>
      </c>
      <c r="C5443" s="61">
        <v>588.0</v>
      </c>
      <c r="D5443" s="57" t="s">
        <v>374</v>
      </c>
      <c r="E5443" s="62" t="s">
        <v>372</v>
      </c>
      <c r="F5443" s="58">
        <v>0.2541896682488235</v>
      </c>
    </row>
    <row r="5444">
      <c r="A5444" s="61">
        <v>1.516099742E9</v>
      </c>
      <c r="B5444" s="61">
        <v>0.0</v>
      </c>
      <c r="C5444" s="61">
        <v>1203.0</v>
      </c>
      <c r="D5444" s="57" t="s">
        <v>373</v>
      </c>
      <c r="E5444" s="62" t="s">
        <v>372</v>
      </c>
      <c r="F5444" s="58">
        <v>0.25420157853777425</v>
      </c>
    </row>
    <row r="5445">
      <c r="A5445" s="61">
        <v>1.51584368E9</v>
      </c>
      <c r="B5445" s="61">
        <v>0.0</v>
      </c>
      <c r="C5445" s="61">
        <v>228.0</v>
      </c>
      <c r="D5445" s="57" t="s">
        <v>374</v>
      </c>
      <c r="E5445" s="62" t="s">
        <v>372</v>
      </c>
      <c r="F5445" s="58">
        <v>0.2542373943759998</v>
      </c>
    </row>
    <row r="5446">
      <c r="A5446" s="61">
        <v>1.515760292E9</v>
      </c>
      <c r="B5446" s="61">
        <v>0.0</v>
      </c>
      <c r="C5446" s="61">
        <v>2192.0</v>
      </c>
      <c r="D5446" s="57" t="s">
        <v>371</v>
      </c>
      <c r="E5446" s="62" t="s">
        <v>372</v>
      </c>
      <c r="F5446" s="58">
        <v>0.2542545232597956</v>
      </c>
    </row>
    <row r="5447">
      <c r="A5447" s="61">
        <v>1.511770897E9</v>
      </c>
      <c r="B5447" s="61">
        <v>1.0</v>
      </c>
      <c r="C5447" s="61">
        <v>962.0</v>
      </c>
      <c r="D5447" s="57" t="s">
        <v>373</v>
      </c>
      <c r="E5447" s="62" t="s">
        <v>372</v>
      </c>
      <c r="F5447" s="58">
        <v>0.25433066322711206</v>
      </c>
    </row>
    <row r="5448">
      <c r="A5448" s="61">
        <v>1.519832722E9</v>
      </c>
      <c r="B5448" s="61">
        <v>0.0</v>
      </c>
      <c r="C5448" s="61">
        <v>2594.0</v>
      </c>
      <c r="D5448" s="57" t="s">
        <v>374</v>
      </c>
      <c r="E5448" s="62" t="s">
        <v>372</v>
      </c>
      <c r="F5448" s="58">
        <v>0.25434404085193996</v>
      </c>
    </row>
    <row r="5449">
      <c r="A5449" s="61">
        <v>1.513564321E9</v>
      </c>
      <c r="B5449" s="61">
        <v>0.0</v>
      </c>
      <c r="C5449" s="61">
        <v>3385.0</v>
      </c>
      <c r="D5449" s="57" t="s">
        <v>371</v>
      </c>
      <c r="E5449" s="62" t="s">
        <v>372</v>
      </c>
      <c r="F5449" s="58">
        <v>0.25440926361209804</v>
      </c>
    </row>
    <row r="5450">
      <c r="A5450" s="61">
        <v>1.516123998E9</v>
      </c>
      <c r="B5450" s="61">
        <v>1.0</v>
      </c>
      <c r="C5450" s="61">
        <v>4489.0</v>
      </c>
      <c r="D5450" s="57" t="s">
        <v>375</v>
      </c>
      <c r="E5450" s="62" t="s">
        <v>372</v>
      </c>
      <c r="F5450" s="58">
        <v>0.2545663672815387</v>
      </c>
    </row>
    <row r="5451">
      <c r="A5451" s="61">
        <v>1.515662247E9</v>
      </c>
      <c r="B5451" s="61">
        <v>1.0</v>
      </c>
      <c r="C5451" s="61">
        <v>542.0</v>
      </c>
      <c r="D5451" s="57" t="s">
        <v>375</v>
      </c>
      <c r="E5451" s="62" t="s">
        <v>372</v>
      </c>
      <c r="F5451" s="58">
        <v>0.2546317933113257</v>
      </c>
    </row>
    <row r="5452">
      <c r="A5452" s="61">
        <v>1.518329525E9</v>
      </c>
      <c r="B5452" s="61">
        <v>1.0</v>
      </c>
      <c r="C5452" s="61">
        <v>3799.0</v>
      </c>
      <c r="D5452" s="57" t="s">
        <v>374</v>
      </c>
      <c r="E5452" s="62" t="s">
        <v>372</v>
      </c>
      <c r="F5452" s="58">
        <v>0.25466079301968814</v>
      </c>
    </row>
    <row r="5453">
      <c r="A5453" s="61">
        <v>1.517098332E9</v>
      </c>
      <c r="B5453" s="61">
        <v>0.0</v>
      </c>
      <c r="C5453" s="61">
        <v>4493.0</v>
      </c>
      <c r="D5453" s="57" t="s">
        <v>371</v>
      </c>
      <c r="E5453" s="62" t="s">
        <v>372</v>
      </c>
      <c r="F5453" s="58">
        <v>0.2546995606882245</v>
      </c>
    </row>
    <row r="5454">
      <c r="A5454" s="61">
        <v>1.512209715E9</v>
      </c>
      <c r="B5454" s="61">
        <v>1.0</v>
      </c>
      <c r="C5454" s="61">
        <v>1052.0</v>
      </c>
      <c r="D5454" s="57" t="s">
        <v>371</v>
      </c>
      <c r="E5454" s="62" t="s">
        <v>372</v>
      </c>
      <c r="F5454" s="58">
        <v>0.254812165704272</v>
      </c>
    </row>
    <row r="5455">
      <c r="A5455" s="61">
        <v>1.51660591E9</v>
      </c>
      <c r="B5455" s="61">
        <v>0.0</v>
      </c>
      <c r="C5455" s="61">
        <v>1126.0</v>
      </c>
      <c r="D5455" s="57" t="s">
        <v>373</v>
      </c>
      <c r="E5455" s="62" t="s">
        <v>372</v>
      </c>
      <c r="F5455" s="58">
        <v>0.25487731158951754</v>
      </c>
    </row>
    <row r="5456">
      <c r="A5456" s="61">
        <v>1.511463532E9</v>
      </c>
      <c r="B5456" s="61">
        <v>0.0</v>
      </c>
      <c r="C5456" s="61">
        <v>489.0</v>
      </c>
      <c r="D5456" s="57" t="s">
        <v>374</v>
      </c>
      <c r="E5456" s="62" t="s">
        <v>372</v>
      </c>
      <c r="F5456" s="58">
        <v>0.2549307233213295</v>
      </c>
    </row>
    <row r="5457">
      <c r="A5457" s="61">
        <v>1.514862736E9</v>
      </c>
      <c r="B5457" s="61">
        <v>1.0</v>
      </c>
      <c r="C5457" s="61">
        <v>3540.0</v>
      </c>
      <c r="D5457" s="57" t="s">
        <v>371</v>
      </c>
      <c r="E5457" s="62" t="s">
        <v>372</v>
      </c>
      <c r="F5457" s="58">
        <v>0.2549760279072185</v>
      </c>
    </row>
    <row r="5458">
      <c r="A5458" s="61">
        <v>1.513738328E9</v>
      </c>
      <c r="B5458" s="61">
        <v>1.0</v>
      </c>
      <c r="C5458" s="61">
        <v>2724.0</v>
      </c>
      <c r="D5458" s="57" t="s">
        <v>371</v>
      </c>
      <c r="E5458" s="62" t="s">
        <v>372</v>
      </c>
      <c r="F5458" s="58">
        <v>0.2551270601658787</v>
      </c>
    </row>
    <row r="5459">
      <c r="A5459" s="61">
        <v>1.518140782E9</v>
      </c>
      <c r="B5459" s="61">
        <v>0.0</v>
      </c>
      <c r="C5459" s="61">
        <v>1024.0</v>
      </c>
      <c r="D5459" s="57" t="s">
        <v>371</v>
      </c>
      <c r="E5459" s="62" t="s">
        <v>372</v>
      </c>
      <c r="F5459" s="58">
        <v>0.255251028040111</v>
      </c>
    </row>
    <row r="5460">
      <c r="A5460" s="61">
        <v>1.519448943E9</v>
      </c>
      <c r="B5460" s="61">
        <v>1.0</v>
      </c>
      <c r="C5460" s="61">
        <v>1951.0</v>
      </c>
      <c r="D5460" s="57" t="s">
        <v>371</v>
      </c>
      <c r="E5460" s="62" t="s">
        <v>372</v>
      </c>
      <c r="F5460" s="58">
        <v>0.25527326363493175</v>
      </c>
    </row>
    <row r="5461">
      <c r="A5461" s="61">
        <v>1.519931463E9</v>
      </c>
      <c r="B5461" s="61">
        <v>1.0</v>
      </c>
      <c r="C5461" s="61">
        <v>383.0</v>
      </c>
      <c r="D5461" s="57" t="s">
        <v>374</v>
      </c>
      <c r="E5461" s="62" t="s">
        <v>372</v>
      </c>
      <c r="F5461" s="58">
        <v>0.255278780258941</v>
      </c>
    </row>
    <row r="5462">
      <c r="A5462" s="61">
        <v>1.51333651E9</v>
      </c>
      <c r="B5462" s="61">
        <v>0.0</v>
      </c>
      <c r="C5462" s="61">
        <v>2722.0</v>
      </c>
      <c r="D5462" s="57" t="s">
        <v>373</v>
      </c>
      <c r="E5462" s="62" t="s">
        <v>372</v>
      </c>
      <c r="F5462" s="58">
        <v>0.25546829868745347</v>
      </c>
    </row>
    <row r="5463">
      <c r="A5463" s="61">
        <v>1.518368086E9</v>
      </c>
      <c r="B5463" s="61">
        <v>1.0</v>
      </c>
      <c r="C5463" s="61">
        <v>1177.0</v>
      </c>
      <c r="D5463" s="57" t="s">
        <v>373</v>
      </c>
      <c r="E5463" s="62" t="s">
        <v>372</v>
      </c>
      <c r="F5463" s="58">
        <v>0.2554865993594475</v>
      </c>
    </row>
    <row r="5464">
      <c r="A5464" s="61">
        <v>1.514271501E9</v>
      </c>
      <c r="B5464" s="61">
        <v>0.0</v>
      </c>
      <c r="C5464" s="61">
        <v>3854.0</v>
      </c>
      <c r="D5464" s="57" t="s">
        <v>375</v>
      </c>
      <c r="E5464" s="62" t="s">
        <v>372</v>
      </c>
      <c r="F5464" s="58">
        <v>0.2555132539481202</v>
      </c>
    </row>
    <row r="5465">
      <c r="A5465" s="61">
        <v>1.519578469E9</v>
      </c>
      <c r="B5465" s="61">
        <v>1.0</v>
      </c>
      <c r="C5465" s="61">
        <v>2706.0</v>
      </c>
      <c r="D5465" s="57" t="s">
        <v>371</v>
      </c>
      <c r="E5465" s="62" t="s">
        <v>372</v>
      </c>
      <c r="F5465" s="58">
        <v>0.255569694962146</v>
      </c>
    </row>
    <row r="5466">
      <c r="A5466" s="61">
        <v>1.51623654E9</v>
      </c>
      <c r="B5466" s="61">
        <v>0.0</v>
      </c>
      <c r="C5466" s="61">
        <v>3307.0</v>
      </c>
      <c r="D5466" s="57" t="s">
        <v>371</v>
      </c>
      <c r="E5466" s="62" t="s">
        <v>372</v>
      </c>
      <c r="F5466" s="58">
        <v>0.25570436185835743</v>
      </c>
    </row>
    <row r="5467">
      <c r="A5467" s="61">
        <v>1.516393876E9</v>
      </c>
      <c r="B5467" s="61">
        <v>1.0</v>
      </c>
      <c r="C5467" s="61">
        <v>535.0</v>
      </c>
      <c r="D5467" s="57" t="s">
        <v>373</v>
      </c>
      <c r="E5467" s="62" t="s">
        <v>372</v>
      </c>
      <c r="F5467" s="58">
        <v>0.25571353477825953</v>
      </c>
    </row>
    <row r="5468">
      <c r="A5468" s="61">
        <v>1.517484999E9</v>
      </c>
      <c r="B5468" s="61">
        <v>1.0</v>
      </c>
      <c r="C5468" s="61">
        <v>2403.0</v>
      </c>
      <c r="D5468" s="57" t="s">
        <v>375</v>
      </c>
      <c r="E5468" s="62" t="s">
        <v>372</v>
      </c>
      <c r="F5468" s="58">
        <v>0.25575768715051705</v>
      </c>
    </row>
    <row r="5469">
      <c r="A5469" s="61">
        <v>1.516065169E9</v>
      </c>
      <c r="B5469" s="61">
        <v>1.0</v>
      </c>
      <c r="C5469" s="61">
        <v>1153.0</v>
      </c>
      <c r="D5469" s="57" t="s">
        <v>371</v>
      </c>
      <c r="E5469" s="62" t="s">
        <v>372</v>
      </c>
      <c r="F5469" s="58">
        <v>0.25576921961497956</v>
      </c>
    </row>
    <row r="5470">
      <c r="A5470" s="61">
        <v>1.514997364E9</v>
      </c>
      <c r="B5470" s="61">
        <v>1.0</v>
      </c>
      <c r="C5470" s="61">
        <v>633.0</v>
      </c>
      <c r="D5470" s="57" t="s">
        <v>374</v>
      </c>
      <c r="E5470" s="62" t="s">
        <v>372</v>
      </c>
      <c r="F5470" s="58">
        <v>0.2559120010761694</v>
      </c>
    </row>
    <row r="5471">
      <c r="A5471" s="61">
        <v>1.515919235E9</v>
      </c>
      <c r="B5471" s="61">
        <v>1.0</v>
      </c>
      <c r="C5471" s="61">
        <v>2106.0</v>
      </c>
      <c r="D5471" s="57" t="s">
        <v>371</v>
      </c>
      <c r="E5471" s="62" t="s">
        <v>372</v>
      </c>
      <c r="F5471" s="58">
        <v>0.2559894446515576</v>
      </c>
    </row>
    <row r="5472">
      <c r="A5472" s="61">
        <v>1.515223844E9</v>
      </c>
      <c r="B5472" s="61">
        <v>1.0</v>
      </c>
      <c r="C5472" s="61">
        <v>2187.0</v>
      </c>
      <c r="D5472" s="57" t="s">
        <v>375</v>
      </c>
      <c r="E5472" s="62" t="s">
        <v>372</v>
      </c>
      <c r="F5472" s="58">
        <v>0.2559912217102086</v>
      </c>
    </row>
    <row r="5473">
      <c r="A5473" s="61">
        <v>1.513113284E9</v>
      </c>
      <c r="B5473" s="61">
        <v>1.0</v>
      </c>
      <c r="C5473" s="61">
        <v>4176.0</v>
      </c>
      <c r="D5473" s="57" t="s">
        <v>375</v>
      </c>
      <c r="E5473" s="62" t="s">
        <v>372</v>
      </c>
      <c r="F5473" s="58">
        <v>0.25607918062690294</v>
      </c>
    </row>
    <row r="5474">
      <c r="A5474" s="61">
        <v>1.518931888E9</v>
      </c>
      <c r="B5474" s="61">
        <v>1.0</v>
      </c>
      <c r="C5474" s="61">
        <v>830.0</v>
      </c>
      <c r="D5474" s="57" t="s">
        <v>371</v>
      </c>
      <c r="E5474" s="62" t="s">
        <v>372</v>
      </c>
      <c r="F5474" s="58">
        <v>0.2561383235302971</v>
      </c>
    </row>
    <row r="5475">
      <c r="A5475" s="61">
        <v>1.519982861E9</v>
      </c>
      <c r="B5475" s="61">
        <v>0.0</v>
      </c>
      <c r="C5475" s="61">
        <v>946.0</v>
      </c>
      <c r="D5475" s="57" t="s">
        <v>371</v>
      </c>
      <c r="E5475" s="62" t="s">
        <v>372</v>
      </c>
      <c r="F5475" s="58">
        <v>0.256167037889958</v>
      </c>
    </row>
    <row r="5476">
      <c r="A5476" s="61">
        <v>1.513007244E9</v>
      </c>
      <c r="B5476" s="61">
        <v>1.0</v>
      </c>
      <c r="C5476" s="61">
        <v>3726.0</v>
      </c>
      <c r="D5476" s="57" t="s">
        <v>375</v>
      </c>
      <c r="E5476" s="62" t="s">
        <v>372</v>
      </c>
      <c r="F5476" s="58">
        <v>0.25616796584220125</v>
      </c>
    </row>
    <row r="5477">
      <c r="A5477" s="61">
        <v>1.518590216E9</v>
      </c>
      <c r="B5477" s="61">
        <v>1.0</v>
      </c>
      <c r="C5477" s="61">
        <v>2197.0</v>
      </c>
      <c r="D5477" s="57" t="s">
        <v>374</v>
      </c>
      <c r="E5477" s="62" t="s">
        <v>372</v>
      </c>
      <c r="F5477" s="58">
        <v>0.25636601615334265</v>
      </c>
    </row>
    <row r="5478">
      <c r="A5478" s="61">
        <v>1.517618622E9</v>
      </c>
      <c r="B5478" s="61">
        <v>0.0</v>
      </c>
      <c r="C5478" s="61">
        <v>3433.0</v>
      </c>
      <c r="D5478" s="57" t="s">
        <v>371</v>
      </c>
      <c r="E5478" s="62" t="s">
        <v>372</v>
      </c>
      <c r="F5478" s="58">
        <v>0.2564510505485992</v>
      </c>
    </row>
    <row r="5479">
      <c r="A5479" s="61">
        <v>1.511345007E9</v>
      </c>
      <c r="B5479" s="61">
        <v>1.0</v>
      </c>
      <c r="C5479" s="61">
        <v>141.0</v>
      </c>
      <c r="D5479" s="57" t="s">
        <v>371</v>
      </c>
      <c r="E5479" s="62" t="s">
        <v>372</v>
      </c>
      <c r="F5479" s="58">
        <v>0.2564535018315838</v>
      </c>
    </row>
    <row r="5480">
      <c r="A5480" s="61">
        <v>1.514994813E9</v>
      </c>
      <c r="B5480" s="61">
        <v>1.0</v>
      </c>
      <c r="C5480" s="61">
        <v>245.0</v>
      </c>
      <c r="D5480" s="57" t="s">
        <v>371</v>
      </c>
      <c r="E5480" s="62" t="s">
        <v>372</v>
      </c>
      <c r="F5480" s="58">
        <v>0.2564660350377984</v>
      </c>
    </row>
    <row r="5481">
      <c r="A5481" s="61">
        <v>1.51398729E9</v>
      </c>
      <c r="B5481" s="61">
        <v>0.0</v>
      </c>
      <c r="C5481" s="61">
        <v>1037.0</v>
      </c>
      <c r="D5481" s="57" t="s">
        <v>373</v>
      </c>
      <c r="E5481" s="62" t="s">
        <v>372</v>
      </c>
      <c r="F5481" s="58">
        <v>0.2564819323515647</v>
      </c>
    </row>
    <row r="5482">
      <c r="A5482" s="61">
        <v>1.519004001E9</v>
      </c>
      <c r="B5482" s="61">
        <v>0.0</v>
      </c>
      <c r="C5482" s="61">
        <v>762.0</v>
      </c>
      <c r="D5482" s="57" t="s">
        <v>371</v>
      </c>
      <c r="E5482" s="62" t="s">
        <v>372</v>
      </c>
      <c r="F5482" s="58">
        <v>0.2564868514856635</v>
      </c>
    </row>
    <row r="5483">
      <c r="A5483" s="61">
        <v>1.517463861E9</v>
      </c>
      <c r="B5483" s="61">
        <v>0.0</v>
      </c>
      <c r="C5483" s="61">
        <v>34.0</v>
      </c>
      <c r="D5483" s="57" t="s">
        <v>371</v>
      </c>
      <c r="E5483" s="62" t="s">
        <v>372</v>
      </c>
      <c r="F5483" s="58">
        <v>0.2564927053424342</v>
      </c>
    </row>
    <row r="5484">
      <c r="A5484" s="61">
        <v>1.518067891E9</v>
      </c>
      <c r="B5484" s="61">
        <v>0.0</v>
      </c>
      <c r="C5484" s="61">
        <v>2060.0</v>
      </c>
      <c r="D5484" s="57" t="s">
        <v>374</v>
      </c>
      <c r="E5484" s="62" t="s">
        <v>372</v>
      </c>
      <c r="F5484" s="58">
        <v>0.2566473678415572</v>
      </c>
    </row>
    <row r="5485">
      <c r="A5485" s="61">
        <v>1.512045438E9</v>
      </c>
      <c r="B5485" s="61">
        <v>1.0</v>
      </c>
      <c r="C5485" s="61">
        <v>3769.0</v>
      </c>
      <c r="D5485" s="57" t="s">
        <v>371</v>
      </c>
      <c r="E5485" s="62" t="s">
        <v>372</v>
      </c>
      <c r="F5485" s="58">
        <v>0.25668613551009356</v>
      </c>
    </row>
    <row r="5486">
      <c r="A5486" s="61">
        <v>1.513477532E9</v>
      </c>
      <c r="B5486" s="61">
        <v>0.0</v>
      </c>
      <c r="C5486" s="61">
        <v>2387.0</v>
      </c>
      <c r="D5486" s="57" t="s">
        <v>371</v>
      </c>
      <c r="E5486" s="62" t="s">
        <v>372</v>
      </c>
      <c r="F5486" s="58">
        <v>0.25671341844118734</v>
      </c>
    </row>
    <row r="5487">
      <c r="A5487" s="61">
        <v>1.516559066E9</v>
      </c>
      <c r="B5487" s="61">
        <v>1.0</v>
      </c>
      <c r="C5487" s="61">
        <v>2061.0</v>
      </c>
      <c r="D5487" s="57" t="s">
        <v>371</v>
      </c>
      <c r="E5487" s="62" t="s">
        <v>372</v>
      </c>
      <c r="F5487" s="58">
        <v>0.25677856822511114</v>
      </c>
    </row>
    <row r="5488">
      <c r="A5488" s="61">
        <v>1.512079923E9</v>
      </c>
      <c r="B5488" s="61">
        <v>1.0</v>
      </c>
      <c r="C5488" s="61">
        <v>3144.0</v>
      </c>
      <c r="D5488" s="57" t="s">
        <v>371</v>
      </c>
      <c r="E5488" s="62" t="s">
        <v>372</v>
      </c>
      <c r="F5488" s="58">
        <v>0.2568419819930008</v>
      </c>
    </row>
    <row r="5489">
      <c r="A5489" s="61">
        <v>1.511364111E9</v>
      </c>
      <c r="B5489" s="61">
        <v>0.0</v>
      </c>
      <c r="C5489" s="61">
        <v>892.0</v>
      </c>
      <c r="D5489" s="57" t="s">
        <v>374</v>
      </c>
      <c r="E5489" s="62" t="s">
        <v>372</v>
      </c>
      <c r="F5489" s="58">
        <v>0.2569620453833916</v>
      </c>
    </row>
    <row r="5490">
      <c r="A5490" s="61">
        <v>1.517132787E9</v>
      </c>
      <c r="B5490" s="61">
        <v>1.0</v>
      </c>
      <c r="C5490" s="61">
        <v>545.0</v>
      </c>
      <c r="D5490" s="57" t="s">
        <v>375</v>
      </c>
      <c r="E5490" s="62" t="s">
        <v>372</v>
      </c>
      <c r="F5490" s="58">
        <v>0.25700102997170027</v>
      </c>
    </row>
    <row r="5491">
      <c r="A5491" s="61">
        <v>1.516964217E9</v>
      </c>
      <c r="B5491" s="61">
        <v>1.0</v>
      </c>
      <c r="C5491" s="61">
        <v>3196.0</v>
      </c>
      <c r="D5491" s="57" t="s">
        <v>375</v>
      </c>
      <c r="E5491" s="62" t="s">
        <v>372</v>
      </c>
      <c r="F5491" s="58">
        <v>0.2571536895845151</v>
      </c>
    </row>
    <row r="5492">
      <c r="A5492" s="61">
        <v>1.514735862E9</v>
      </c>
      <c r="B5492" s="61">
        <v>0.0</v>
      </c>
      <c r="C5492" s="61">
        <v>2751.0</v>
      </c>
      <c r="D5492" s="57" t="s">
        <v>375</v>
      </c>
      <c r="E5492" s="62" t="s">
        <v>372</v>
      </c>
      <c r="F5492" s="58">
        <v>0.2571590737345062</v>
      </c>
    </row>
    <row r="5493">
      <c r="A5493" s="61">
        <v>1.513736388E9</v>
      </c>
      <c r="B5493" s="61">
        <v>1.0</v>
      </c>
      <c r="C5493" s="61">
        <v>104.0</v>
      </c>
      <c r="D5493" s="57" t="s">
        <v>371</v>
      </c>
      <c r="E5493" s="62" t="s">
        <v>372</v>
      </c>
      <c r="F5493" s="58">
        <v>0.25727764625272487</v>
      </c>
    </row>
    <row r="5494">
      <c r="A5494" s="61">
        <v>1.513314272E9</v>
      </c>
      <c r="B5494" s="61">
        <v>0.0</v>
      </c>
      <c r="C5494" s="61">
        <v>1838.0</v>
      </c>
      <c r="D5494" s="57" t="s">
        <v>375</v>
      </c>
      <c r="E5494" s="62" t="s">
        <v>372</v>
      </c>
      <c r="F5494" s="58">
        <v>0.25735030662226677</v>
      </c>
    </row>
    <row r="5495">
      <c r="A5495" s="61">
        <v>1.515370933E9</v>
      </c>
      <c r="B5495" s="61">
        <v>1.0</v>
      </c>
      <c r="C5495" s="61">
        <v>4144.0</v>
      </c>
      <c r="D5495" s="57" t="s">
        <v>374</v>
      </c>
      <c r="E5495" s="62" t="s">
        <v>372</v>
      </c>
      <c r="F5495" s="58">
        <v>0.25743728753309125</v>
      </c>
    </row>
    <row r="5496">
      <c r="A5496" s="61">
        <v>1.512828491E9</v>
      </c>
      <c r="B5496" s="61">
        <v>0.0</v>
      </c>
      <c r="C5496" s="61">
        <v>3537.0</v>
      </c>
      <c r="D5496" s="57" t="s">
        <v>371</v>
      </c>
      <c r="E5496" s="62" t="s">
        <v>372</v>
      </c>
      <c r="F5496" s="58">
        <v>0.2574386276220857</v>
      </c>
    </row>
    <row r="5497">
      <c r="A5497" s="61">
        <v>1.513725448E9</v>
      </c>
      <c r="B5497" s="61">
        <v>1.0</v>
      </c>
      <c r="C5497" s="61">
        <v>1138.0</v>
      </c>
      <c r="D5497" s="57" t="s">
        <v>374</v>
      </c>
      <c r="E5497" s="62" t="s">
        <v>372</v>
      </c>
      <c r="F5497" s="58">
        <v>0.2574395412611695</v>
      </c>
    </row>
    <row r="5498">
      <c r="A5498" s="61">
        <v>1.515638806E9</v>
      </c>
      <c r="B5498" s="61">
        <v>1.0</v>
      </c>
      <c r="C5498" s="61">
        <v>885.0</v>
      </c>
      <c r="D5498" s="57" t="s">
        <v>371</v>
      </c>
      <c r="E5498" s="62" t="s">
        <v>372</v>
      </c>
      <c r="F5498" s="58">
        <v>0.2574744099628502</v>
      </c>
    </row>
    <row r="5499">
      <c r="A5499" s="61">
        <v>1.518386731E9</v>
      </c>
      <c r="B5499" s="61">
        <v>0.0</v>
      </c>
      <c r="C5499" s="61">
        <v>1414.0</v>
      </c>
      <c r="D5499" s="57" t="s">
        <v>371</v>
      </c>
      <c r="E5499" s="62" t="s">
        <v>372</v>
      </c>
      <c r="F5499" s="58">
        <v>0.2574924470207829</v>
      </c>
    </row>
    <row r="5500">
      <c r="A5500" s="61">
        <v>1.51371088E9</v>
      </c>
      <c r="B5500" s="61">
        <v>0.0</v>
      </c>
      <c r="C5500" s="61">
        <v>1934.0</v>
      </c>
      <c r="D5500" s="57" t="s">
        <v>371</v>
      </c>
      <c r="E5500" s="62" t="s">
        <v>372</v>
      </c>
      <c r="F5500" s="58">
        <v>0.2574962149969563</v>
      </c>
    </row>
    <row r="5501">
      <c r="A5501" s="61">
        <v>1.516291321E9</v>
      </c>
      <c r="B5501" s="61">
        <v>0.0</v>
      </c>
      <c r="C5501" s="61">
        <v>3843.0</v>
      </c>
      <c r="D5501" s="57" t="s">
        <v>375</v>
      </c>
      <c r="E5501" s="62" t="s">
        <v>372</v>
      </c>
      <c r="F5501" s="58">
        <v>0.25750295133392054</v>
      </c>
    </row>
    <row r="5502">
      <c r="A5502" s="61">
        <v>1.51392185E9</v>
      </c>
      <c r="B5502" s="61">
        <v>0.0</v>
      </c>
      <c r="C5502" s="61">
        <v>1058.0</v>
      </c>
      <c r="D5502" s="57" t="s">
        <v>374</v>
      </c>
      <c r="E5502" s="62" t="s">
        <v>372</v>
      </c>
      <c r="F5502" s="58">
        <v>0.25755678932891757</v>
      </c>
    </row>
    <row r="5503">
      <c r="A5503" s="61">
        <v>1.511460276E9</v>
      </c>
      <c r="B5503" s="61">
        <v>1.0</v>
      </c>
      <c r="C5503" s="61">
        <v>5160.0</v>
      </c>
      <c r="D5503" s="57" t="s">
        <v>371</v>
      </c>
      <c r="E5503" s="62" t="s">
        <v>372</v>
      </c>
      <c r="F5503" s="58">
        <v>0.25762342239119673</v>
      </c>
    </row>
    <row r="5504">
      <c r="A5504" s="61">
        <v>1.518951482E9</v>
      </c>
      <c r="B5504" s="61">
        <v>0.0</v>
      </c>
      <c r="C5504" s="61">
        <v>3029.0</v>
      </c>
      <c r="D5504" s="57" t="s">
        <v>374</v>
      </c>
      <c r="E5504" s="62" t="s">
        <v>372</v>
      </c>
      <c r="F5504" s="58">
        <v>0.2577186618423841</v>
      </c>
    </row>
    <row r="5505">
      <c r="A5505" s="61">
        <v>1.518157602E9</v>
      </c>
      <c r="B5505" s="61">
        <v>0.0</v>
      </c>
      <c r="C5505" s="61">
        <v>58.0</v>
      </c>
      <c r="D5505" s="57" t="s">
        <v>371</v>
      </c>
      <c r="E5505" s="62" t="s">
        <v>372</v>
      </c>
      <c r="F5505" s="58">
        <v>0.25772737763006126</v>
      </c>
    </row>
    <row r="5506">
      <c r="A5506" s="61">
        <v>1.513783062E9</v>
      </c>
      <c r="B5506" s="61">
        <v>0.0</v>
      </c>
      <c r="C5506" s="61">
        <v>2903.0</v>
      </c>
      <c r="D5506" s="57" t="s">
        <v>371</v>
      </c>
      <c r="E5506" s="62" t="s">
        <v>372</v>
      </c>
      <c r="F5506" s="58">
        <v>0.25773087880759704</v>
      </c>
    </row>
    <row r="5507">
      <c r="A5507" s="61">
        <v>1.51310957E9</v>
      </c>
      <c r="B5507" s="61">
        <v>0.0</v>
      </c>
      <c r="C5507" s="61">
        <v>1581.0</v>
      </c>
      <c r="D5507" s="57" t="s">
        <v>375</v>
      </c>
      <c r="E5507" s="62" t="s">
        <v>372</v>
      </c>
      <c r="F5507" s="58">
        <v>0.25776613039743645</v>
      </c>
    </row>
    <row r="5508">
      <c r="A5508" s="61">
        <v>1.512556668E9</v>
      </c>
      <c r="B5508" s="61">
        <v>1.0</v>
      </c>
      <c r="C5508" s="61">
        <v>975.0</v>
      </c>
      <c r="D5508" s="57" t="s">
        <v>375</v>
      </c>
      <c r="E5508" s="62" t="s">
        <v>372</v>
      </c>
      <c r="F5508" s="58">
        <v>0.257794686669668</v>
      </c>
    </row>
    <row r="5509">
      <c r="A5509" s="61">
        <v>1.515227432E9</v>
      </c>
      <c r="B5509" s="61">
        <v>0.0</v>
      </c>
      <c r="C5509" s="61">
        <v>626.0</v>
      </c>
      <c r="D5509" s="57" t="s">
        <v>374</v>
      </c>
      <c r="E5509" s="62" t="s">
        <v>372</v>
      </c>
      <c r="F5509" s="58">
        <v>0.25781234407267906</v>
      </c>
    </row>
    <row r="5510">
      <c r="A5510" s="61">
        <v>1.515839694E9</v>
      </c>
      <c r="B5510" s="61">
        <v>1.0</v>
      </c>
      <c r="C5510" s="61">
        <v>901.0</v>
      </c>
      <c r="D5510" s="57" t="s">
        <v>373</v>
      </c>
      <c r="E5510" s="62" t="s">
        <v>372</v>
      </c>
      <c r="F5510" s="58">
        <v>0.2578383550021037</v>
      </c>
    </row>
    <row r="5511">
      <c r="A5511" s="61">
        <v>1.517631968E9</v>
      </c>
      <c r="B5511" s="61">
        <v>1.0</v>
      </c>
      <c r="C5511" s="61">
        <v>2532.0</v>
      </c>
      <c r="D5511" s="57" t="s">
        <v>375</v>
      </c>
      <c r="E5511" s="62" t="s">
        <v>372</v>
      </c>
      <c r="F5511" s="58">
        <v>0.2578417236713495</v>
      </c>
    </row>
    <row r="5512">
      <c r="A5512" s="61">
        <v>1.518108431E9</v>
      </c>
      <c r="B5512" s="61">
        <v>0.0</v>
      </c>
      <c r="C5512" s="61">
        <v>430.0</v>
      </c>
      <c r="D5512" s="57" t="s">
        <v>374</v>
      </c>
      <c r="E5512" s="62" t="s">
        <v>372</v>
      </c>
      <c r="F5512" s="58">
        <v>0.25787040050877086</v>
      </c>
    </row>
    <row r="5513">
      <c r="A5513" s="61">
        <v>1.518067631E9</v>
      </c>
      <c r="B5513" s="61">
        <v>0.0</v>
      </c>
      <c r="C5513" s="61">
        <v>1023.0</v>
      </c>
      <c r="D5513" s="57" t="s">
        <v>371</v>
      </c>
      <c r="E5513" s="62" t="s">
        <v>372</v>
      </c>
      <c r="F5513" s="58">
        <v>0.2578784184981696</v>
      </c>
    </row>
    <row r="5514">
      <c r="A5514" s="61">
        <v>1.513215519E9</v>
      </c>
      <c r="B5514" s="61">
        <v>1.0</v>
      </c>
      <c r="C5514" s="61">
        <v>1022.0</v>
      </c>
      <c r="D5514" s="57" t="s">
        <v>375</v>
      </c>
      <c r="E5514" s="62" t="s">
        <v>372</v>
      </c>
      <c r="F5514" s="58">
        <v>0.2579292327885636</v>
      </c>
    </row>
    <row r="5515">
      <c r="A5515" s="61">
        <v>1.517553778E9</v>
      </c>
      <c r="B5515" s="61">
        <v>1.0</v>
      </c>
      <c r="C5515" s="61">
        <v>1194.0</v>
      </c>
      <c r="D5515" s="57" t="s">
        <v>371</v>
      </c>
      <c r="E5515" s="62" t="s">
        <v>372</v>
      </c>
      <c r="F5515" s="58">
        <v>0.25799530721405417</v>
      </c>
    </row>
    <row r="5516">
      <c r="A5516" s="61">
        <v>1.517963322E9</v>
      </c>
      <c r="B5516" s="61">
        <v>0.0</v>
      </c>
      <c r="C5516" s="61">
        <v>2661.0</v>
      </c>
      <c r="D5516" s="57" t="s">
        <v>375</v>
      </c>
      <c r="E5516" s="62" t="s">
        <v>372</v>
      </c>
      <c r="F5516" s="58">
        <v>0.25801484865381297</v>
      </c>
    </row>
    <row r="5517">
      <c r="A5517" s="61">
        <v>1.512474774E9</v>
      </c>
      <c r="B5517" s="61">
        <v>1.0</v>
      </c>
      <c r="C5517" s="61">
        <v>4280.0</v>
      </c>
      <c r="D5517" s="57" t="s">
        <v>374</v>
      </c>
      <c r="E5517" s="62" t="s">
        <v>372</v>
      </c>
      <c r="F5517" s="58">
        <v>0.2580380409643075</v>
      </c>
    </row>
    <row r="5518">
      <c r="A5518" s="61">
        <v>1.51595921E9</v>
      </c>
      <c r="B5518" s="61">
        <v>0.0</v>
      </c>
      <c r="C5518" s="61">
        <v>1542.0</v>
      </c>
      <c r="D5518" s="57" t="s">
        <v>375</v>
      </c>
      <c r="E5518" s="62" t="s">
        <v>372</v>
      </c>
      <c r="F5518" s="58">
        <v>0.2580560117365701</v>
      </c>
    </row>
    <row r="5519">
      <c r="A5519" s="61">
        <v>1.511728342E9</v>
      </c>
      <c r="B5519" s="61">
        <v>0.0</v>
      </c>
      <c r="C5519" s="61">
        <v>1317.0</v>
      </c>
      <c r="D5519" s="57" t="s">
        <v>375</v>
      </c>
      <c r="E5519" s="62" t="s">
        <v>372</v>
      </c>
      <c r="F5519" s="58">
        <v>0.25816304188978534</v>
      </c>
    </row>
    <row r="5520">
      <c r="A5520" s="61">
        <v>1.518920902E9</v>
      </c>
      <c r="B5520" s="61">
        <v>0.0</v>
      </c>
      <c r="C5520" s="61">
        <v>201.0</v>
      </c>
      <c r="D5520" s="57" t="s">
        <v>373</v>
      </c>
      <c r="E5520" s="62" t="s">
        <v>372</v>
      </c>
      <c r="F5520" s="58">
        <v>0.25822518383414483</v>
      </c>
    </row>
    <row r="5521">
      <c r="A5521" s="61">
        <v>1.517343489E9</v>
      </c>
      <c r="B5521" s="61">
        <v>1.0</v>
      </c>
      <c r="C5521" s="61">
        <v>2408.0</v>
      </c>
      <c r="D5521" s="57" t="s">
        <v>373</v>
      </c>
      <c r="E5521" s="62" t="s">
        <v>372</v>
      </c>
      <c r="F5521" s="58">
        <v>0.258233684471858</v>
      </c>
    </row>
    <row r="5522">
      <c r="A5522" s="61">
        <v>1.511316047E9</v>
      </c>
      <c r="B5522" s="61">
        <v>1.0</v>
      </c>
      <c r="C5522" s="61">
        <v>1446.0</v>
      </c>
      <c r="D5522" s="57" t="s">
        <v>374</v>
      </c>
      <c r="E5522" s="62" t="s">
        <v>372</v>
      </c>
      <c r="F5522" s="58">
        <v>0.25827766044443357</v>
      </c>
    </row>
    <row r="5523">
      <c r="A5523" s="61">
        <v>1.511864917E9</v>
      </c>
      <c r="B5523" s="61">
        <v>1.0</v>
      </c>
      <c r="C5523" s="61">
        <v>1676.0</v>
      </c>
      <c r="D5523" s="57" t="s">
        <v>373</v>
      </c>
      <c r="E5523" s="62" t="s">
        <v>372</v>
      </c>
      <c r="F5523" s="58">
        <v>0.25830400009758603</v>
      </c>
    </row>
    <row r="5524">
      <c r="A5524" s="61">
        <v>1.511453348E9</v>
      </c>
      <c r="B5524" s="61">
        <v>1.0</v>
      </c>
      <c r="C5524" s="61">
        <v>2072.0</v>
      </c>
      <c r="D5524" s="57" t="s">
        <v>373</v>
      </c>
      <c r="E5524" s="62" t="s">
        <v>372</v>
      </c>
      <c r="F5524" s="58">
        <v>0.25843237738654123</v>
      </c>
    </row>
    <row r="5525">
      <c r="A5525" s="61">
        <v>1.515957004E9</v>
      </c>
      <c r="B5525" s="61">
        <v>1.0</v>
      </c>
      <c r="C5525" s="61">
        <v>156.0</v>
      </c>
      <c r="D5525" s="57" t="s">
        <v>375</v>
      </c>
      <c r="E5525" s="62" t="s">
        <v>372</v>
      </c>
      <c r="F5525" s="58">
        <v>0.25844797623221716</v>
      </c>
    </row>
    <row r="5526">
      <c r="A5526" s="61">
        <v>1.517220891E9</v>
      </c>
      <c r="B5526" s="61">
        <v>0.0</v>
      </c>
      <c r="C5526" s="61">
        <v>2296.0</v>
      </c>
      <c r="D5526" s="57" t="s">
        <v>374</v>
      </c>
      <c r="E5526" s="62" t="s">
        <v>372</v>
      </c>
      <c r="F5526" s="58">
        <v>0.25848806222326126</v>
      </c>
    </row>
    <row r="5527">
      <c r="A5527" s="61">
        <v>1.516209962E9</v>
      </c>
      <c r="B5527" s="61">
        <v>0.0</v>
      </c>
      <c r="C5527" s="61">
        <v>1709.0</v>
      </c>
      <c r="D5527" s="57" t="s">
        <v>375</v>
      </c>
      <c r="E5527" s="62" t="s">
        <v>372</v>
      </c>
      <c r="F5527" s="58">
        <v>0.25851230363919064</v>
      </c>
    </row>
    <row r="5528">
      <c r="A5528" s="61">
        <v>1.514762701E9</v>
      </c>
      <c r="B5528" s="61">
        <v>0.0</v>
      </c>
      <c r="C5528" s="61">
        <v>707.0</v>
      </c>
      <c r="D5528" s="57" t="s">
        <v>374</v>
      </c>
      <c r="E5528" s="62" t="s">
        <v>372</v>
      </c>
      <c r="F5528" s="58">
        <v>0.25851670401992843</v>
      </c>
    </row>
    <row r="5529">
      <c r="A5529" s="61">
        <v>1.512520458E9</v>
      </c>
      <c r="B5529" s="61">
        <v>1.0</v>
      </c>
      <c r="C5529" s="61">
        <v>1506.0</v>
      </c>
      <c r="D5529" s="57" t="s">
        <v>375</v>
      </c>
      <c r="E5529" s="62" t="s">
        <v>372</v>
      </c>
      <c r="F5529" s="58">
        <v>0.25853076756269955</v>
      </c>
    </row>
    <row r="5530">
      <c r="A5530" s="61">
        <v>1.519837284E9</v>
      </c>
      <c r="B5530" s="61">
        <v>1.0</v>
      </c>
      <c r="C5530" s="61">
        <v>4669.0</v>
      </c>
      <c r="D5530" s="57" t="s">
        <v>375</v>
      </c>
      <c r="E5530" s="62" t="s">
        <v>372</v>
      </c>
      <c r="F5530" s="58">
        <v>0.25854434780610425</v>
      </c>
    </row>
    <row r="5531">
      <c r="A5531" s="61">
        <v>1.519189075E9</v>
      </c>
      <c r="B5531" s="61">
        <v>1.0</v>
      </c>
      <c r="C5531" s="61">
        <v>3081.0</v>
      </c>
      <c r="D5531" s="57" t="s">
        <v>374</v>
      </c>
      <c r="E5531" s="62" t="s">
        <v>372</v>
      </c>
      <c r="F5531" s="58">
        <v>0.2585707127485458</v>
      </c>
    </row>
    <row r="5532">
      <c r="A5532" s="61">
        <v>1.51126812E9</v>
      </c>
      <c r="B5532" s="61">
        <v>0.0</v>
      </c>
      <c r="C5532" s="61">
        <v>309.0</v>
      </c>
      <c r="D5532" s="57" t="s">
        <v>374</v>
      </c>
      <c r="E5532" s="62" t="s">
        <v>372</v>
      </c>
      <c r="F5532" s="58">
        <v>0.2585792080474124</v>
      </c>
    </row>
    <row r="5533">
      <c r="A5533" s="61">
        <v>1.512721191E9</v>
      </c>
      <c r="B5533" s="61">
        <v>0.0</v>
      </c>
      <c r="C5533" s="61">
        <v>923.0</v>
      </c>
      <c r="D5533" s="57" t="s">
        <v>375</v>
      </c>
      <c r="E5533" s="62" t="s">
        <v>372</v>
      </c>
      <c r="F5533" s="58">
        <v>0.25870532917546507</v>
      </c>
    </row>
    <row r="5534">
      <c r="A5534" s="61">
        <v>1.511570483E9</v>
      </c>
      <c r="B5534" s="61">
        <v>1.0</v>
      </c>
      <c r="C5534" s="61">
        <v>1285.0</v>
      </c>
      <c r="D5534" s="57" t="s">
        <v>373</v>
      </c>
      <c r="E5534" s="62" t="s">
        <v>372</v>
      </c>
      <c r="F5534" s="58">
        <v>0.2587314192635508</v>
      </c>
    </row>
    <row r="5535">
      <c r="A5535" s="61">
        <v>1.511248991E9</v>
      </c>
      <c r="B5535" s="61">
        <v>0.0</v>
      </c>
      <c r="C5535" s="61">
        <v>379.0</v>
      </c>
      <c r="D5535" s="57" t="s">
        <v>371</v>
      </c>
      <c r="E5535" s="62" t="s">
        <v>372</v>
      </c>
      <c r="F5535" s="58">
        <v>0.2587338556453742</v>
      </c>
    </row>
    <row r="5536">
      <c r="A5536" s="61">
        <v>1.511302203E9</v>
      </c>
      <c r="B5536" s="61">
        <v>1.0</v>
      </c>
      <c r="C5536" s="61">
        <v>3950.0</v>
      </c>
      <c r="D5536" s="57" t="s">
        <v>374</v>
      </c>
      <c r="E5536" s="62" t="s">
        <v>372</v>
      </c>
      <c r="F5536" s="58">
        <v>0.258736286688351</v>
      </c>
    </row>
    <row r="5537">
      <c r="A5537" s="61">
        <v>1.515164003E9</v>
      </c>
      <c r="B5537" s="61">
        <v>1.0</v>
      </c>
      <c r="C5537" s="61">
        <v>298.0</v>
      </c>
      <c r="D5537" s="57" t="s">
        <v>371</v>
      </c>
      <c r="E5537" s="62" t="s">
        <v>372</v>
      </c>
      <c r="F5537" s="58">
        <v>0.25876318087849925</v>
      </c>
    </row>
    <row r="5538">
      <c r="A5538" s="61">
        <v>1.516573055E9</v>
      </c>
      <c r="B5538" s="61">
        <v>1.0</v>
      </c>
      <c r="C5538" s="61">
        <v>1122.0</v>
      </c>
      <c r="D5538" s="57" t="s">
        <v>374</v>
      </c>
      <c r="E5538" s="62" t="s">
        <v>372</v>
      </c>
      <c r="F5538" s="58">
        <v>0.2587748792626873</v>
      </c>
    </row>
    <row r="5539">
      <c r="A5539" s="61">
        <v>1.517627417E9</v>
      </c>
      <c r="B5539" s="61">
        <v>1.0</v>
      </c>
      <c r="C5539" s="61">
        <v>3343.0</v>
      </c>
      <c r="D5539" s="57" t="s">
        <v>374</v>
      </c>
      <c r="E5539" s="62" t="s">
        <v>372</v>
      </c>
      <c r="F5539" s="58">
        <v>0.25882744741366337</v>
      </c>
    </row>
    <row r="5540">
      <c r="A5540" s="61">
        <v>1.519309407E9</v>
      </c>
      <c r="B5540" s="61">
        <v>1.0</v>
      </c>
      <c r="C5540" s="61">
        <v>638.0</v>
      </c>
      <c r="D5540" s="57" t="s">
        <v>374</v>
      </c>
      <c r="E5540" s="62" t="s">
        <v>372</v>
      </c>
      <c r="F5540" s="58">
        <v>0.25884567692546734</v>
      </c>
    </row>
    <row r="5541">
      <c r="A5541" s="61">
        <v>1.513582765E9</v>
      </c>
      <c r="B5541" s="61">
        <v>1.0</v>
      </c>
      <c r="C5541" s="61">
        <v>400.0</v>
      </c>
      <c r="D5541" s="57" t="s">
        <v>371</v>
      </c>
      <c r="E5541" s="62" t="s">
        <v>372</v>
      </c>
      <c r="F5541" s="58">
        <v>0.25884714275812604</v>
      </c>
    </row>
    <row r="5542">
      <c r="A5542" s="61">
        <v>1.516855518E9</v>
      </c>
      <c r="B5542" s="61">
        <v>1.0</v>
      </c>
      <c r="C5542" s="61">
        <v>4580.0</v>
      </c>
      <c r="D5542" s="57" t="s">
        <v>374</v>
      </c>
      <c r="E5542" s="62" t="s">
        <v>372</v>
      </c>
      <c r="F5542" s="58">
        <v>0.25885101923000364</v>
      </c>
    </row>
    <row r="5543">
      <c r="A5543" s="61">
        <v>1.515016233E9</v>
      </c>
      <c r="B5543" s="61">
        <v>1.0</v>
      </c>
      <c r="C5543" s="61">
        <v>58.0</v>
      </c>
      <c r="D5543" s="57" t="s">
        <v>374</v>
      </c>
      <c r="E5543" s="62" t="s">
        <v>372</v>
      </c>
      <c r="F5543" s="58">
        <v>0.25885925716887215</v>
      </c>
    </row>
    <row r="5544">
      <c r="A5544" s="61">
        <v>1.51343729E9</v>
      </c>
      <c r="B5544" s="61">
        <v>0.0</v>
      </c>
      <c r="C5544" s="61">
        <v>1784.0</v>
      </c>
      <c r="D5544" s="57" t="s">
        <v>374</v>
      </c>
      <c r="E5544" s="62" t="s">
        <v>372</v>
      </c>
      <c r="F5544" s="58">
        <v>0.258944101717843</v>
      </c>
    </row>
    <row r="5545">
      <c r="A5545" s="61">
        <v>1.514789459E9</v>
      </c>
      <c r="B5545" s="61">
        <v>1.0</v>
      </c>
      <c r="C5545" s="61">
        <v>2482.0</v>
      </c>
      <c r="D5545" s="57" t="s">
        <v>371</v>
      </c>
      <c r="E5545" s="62" t="s">
        <v>372</v>
      </c>
      <c r="F5545" s="58">
        <v>0.2590036639416574</v>
      </c>
    </row>
    <row r="5546">
      <c r="A5546" s="61">
        <v>1.514283554E9</v>
      </c>
      <c r="B5546" s="61">
        <v>1.0</v>
      </c>
      <c r="C5546" s="61">
        <v>170.0</v>
      </c>
      <c r="D5546" s="57" t="s">
        <v>375</v>
      </c>
      <c r="E5546" s="62" t="s">
        <v>372</v>
      </c>
      <c r="F5546" s="58">
        <v>0.25908396730469285</v>
      </c>
    </row>
    <row r="5547">
      <c r="A5547" s="61">
        <v>1.512160214E9</v>
      </c>
      <c r="B5547" s="61">
        <v>1.0</v>
      </c>
      <c r="C5547" s="61">
        <v>3324.0</v>
      </c>
      <c r="D5547" s="57" t="s">
        <v>371</v>
      </c>
      <c r="E5547" s="62" t="s">
        <v>372</v>
      </c>
      <c r="F5547" s="58">
        <v>0.2591200958004929</v>
      </c>
    </row>
    <row r="5548">
      <c r="A5548" s="61">
        <v>1.512933173E9</v>
      </c>
      <c r="B5548" s="61">
        <v>1.0</v>
      </c>
      <c r="C5548" s="61">
        <v>4417.0</v>
      </c>
      <c r="D5548" s="57" t="s">
        <v>371</v>
      </c>
      <c r="E5548" s="62" t="s">
        <v>372</v>
      </c>
      <c r="F5548" s="58">
        <v>0.2591564928965854</v>
      </c>
    </row>
    <row r="5549">
      <c r="A5549" s="61">
        <v>1.512086569E9</v>
      </c>
      <c r="B5549" s="61">
        <v>1.0</v>
      </c>
      <c r="C5549" s="61">
        <v>1916.0</v>
      </c>
      <c r="D5549" s="57" t="s">
        <v>373</v>
      </c>
      <c r="E5549" s="62" t="s">
        <v>372</v>
      </c>
      <c r="F5549" s="58">
        <v>0.2592124913921221</v>
      </c>
    </row>
    <row r="5550">
      <c r="A5550" s="61">
        <v>1.51331411E9</v>
      </c>
      <c r="B5550" s="61">
        <v>0.0</v>
      </c>
      <c r="C5550" s="61">
        <v>4037.0</v>
      </c>
      <c r="D5550" s="57" t="s">
        <v>374</v>
      </c>
      <c r="E5550" s="62" t="s">
        <v>372</v>
      </c>
      <c r="F5550" s="58">
        <v>0.2592334410513679</v>
      </c>
    </row>
    <row r="5551">
      <c r="A5551" s="61">
        <v>1.515957437E9</v>
      </c>
      <c r="B5551" s="61">
        <v>1.0</v>
      </c>
      <c r="C5551" s="61">
        <v>288.0</v>
      </c>
      <c r="D5551" s="57" t="s">
        <v>373</v>
      </c>
      <c r="E5551" s="62" t="s">
        <v>372</v>
      </c>
      <c r="F5551" s="58">
        <v>0.25926012945275234</v>
      </c>
    </row>
    <row r="5552">
      <c r="A5552" s="61">
        <v>1.519961702E9</v>
      </c>
      <c r="B5552" s="61">
        <v>0.0</v>
      </c>
      <c r="C5552" s="61">
        <v>2954.0</v>
      </c>
      <c r="D5552" s="57" t="s">
        <v>371</v>
      </c>
      <c r="E5552" s="62" t="s">
        <v>372</v>
      </c>
      <c r="F5552" s="58">
        <v>0.2592818635764439</v>
      </c>
    </row>
    <row r="5553">
      <c r="A5553" s="61">
        <v>1.512297764E9</v>
      </c>
      <c r="B5553" s="61">
        <v>1.0</v>
      </c>
      <c r="C5553" s="61">
        <v>1212.0</v>
      </c>
      <c r="D5553" s="57" t="s">
        <v>375</v>
      </c>
      <c r="E5553" s="62" t="s">
        <v>372</v>
      </c>
      <c r="F5553" s="58">
        <v>0.2593398693565181</v>
      </c>
    </row>
    <row r="5554">
      <c r="A5554" s="61">
        <v>1.511347088E9</v>
      </c>
      <c r="B5554" s="61">
        <v>1.0</v>
      </c>
      <c r="C5554" s="61">
        <v>653.0</v>
      </c>
      <c r="D5554" s="57" t="s">
        <v>371</v>
      </c>
      <c r="E5554" s="62" t="s">
        <v>372</v>
      </c>
      <c r="F5554" s="58">
        <v>0.25942571829371863</v>
      </c>
    </row>
    <row r="5555">
      <c r="A5555" s="61">
        <v>1.514241424E9</v>
      </c>
      <c r="B5555" s="61">
        <v>1.0</v>
      </c>
      <c r="C5555" s="61">
        <v>416.0</v>
      </c>
      <c r="D5555" s="57" t="s">
        <v>374</v>
      </c>
      <c r="E5555" s="62" t="s">
        <v>372</v>
      </c>
      <c r="F5555" s="58">
        <v>0.2594646036844729</v>
      </c>
    </row>
    <row r="5556">
      <c r="A5556" s="61">
        <v>1.512401946E9</v>
      </c>
      <c r="B5556" s="61">
        <v>1.0</v>
      </c>
      <c r="C5556" s="61">
        <v>856.0</v>
      </c>
      <c r="D5556" s="57" t="s">
        <v>373</v>
      </c>
      <c r="E5556" s="62" t="s">
        <v>372</v>
      </c>
      <c r="F5556" s="58">
        <v>0.25949742573455403</v>
      </c>
    </row>
    <row r="5557">
      <c r="A5557" s="61">
        <v>1.512838516E9</v>
      </c>
      <c r="B5557" s="61">
        <v>1.0</v>
      </c>
      <c r="C5557" s="61">
        <v>2018.0</v>
      </c>
      <c r="D5557" s="57" t="s">
        <v>371</v>
      </c>
      <c r="E5557" s="62" t="s">
        <v>372</v>
      </c>
      <c r="F5557" s="58">
        <v>0.2595580000665153</v>
      </c>
    </row>
    <row r="5558">
      <c r="A5558" s="61">
        <v>1.515634432E9</v>
      </c>
      <c r="B5558" s="61">
        <v>0.0</v>
      </c>
      <c r="C5558" s="61">
        <v>2310.0</v>
      </c>
      <c r="D5558" s="57" t="s">
        <v>374</v>
      </c>
      <c r="E5558" s="62" t="s">
        <v>372</v>
      </c>
      <c r="F5558" s="58">
        <v>0.25956774136028204</v>
      </c>
    </row>
    <row r="5559">
      <c r="A5559" s="61">
        <v>1.518006367E9</v>
      </c>
      <c r="B5559" s="61">
        <v>1.0</v>
      </c>
      <c r="C5559" s="61">
        <v>2356.0</v>
      </c>
      <c r="D5559" s="57" t="s">
        <v>375</v>
      </c>
      <c r="E5559" s="62" t="s">
        <v>372</v>
      </c>
      <c r="F5559" s="58">
        <v>0.25956952219151097</v>
      </c>
    </row>
    <row r="5560">
      <c r="A5560" s="61">
        <v>1.516855847E9</v>
      </c>
      <c r="B5560" s="61">
        <v>1.0</v>
      </c>
      <c r="C5560" s="61">
        <v>897.0</v>
      </c>
      <c r="D5560" s="57" t="s">
        <v>375</v>
      </c>
      <c r="E5560" s="62" t="s">
        <v>372</v>
      </c>
      <c r="F5560" s="58">
        <v>0.2595846308293276</v>
      </c>
    </row>
    <row r="5561">
      <c r="A5561" s="61">
        <v>1.514131148E9</v>
      </c>
      <c r="B5561" s="61">
        <v>1.0</v>
      </c>
      <c r="C5561" s="61">
        <v>1648.0</v>
      </c>
      <c r="D5561" s="57" t="s">
        <v>375</v>
      </c>
      <c r="E5561" s="62" t="s">
        <v>372</v>
      </c>
      <c r="F5561" s="58">
        <v>0.25959215715630946</v>
      </c>
    </row>
    <row r="5562">
      <c r="A5562" s="61">
        <v>1.516092384E9</v>
      </c>
      <c r="B5562" s="61">
        <v>1.0</v>
      </c>
      <c r="C5562" s="61">
        <v>1561.0</v>
      </c>
      <c r="D5562" s="57" t="s">
        <v>375</v>
      </c>
      <c r="E5562" s="62" t="s">
        <v>372</v>
      </c>
      <c r="F5562" s="58">
        <v>0.2595980486614201</v>
      </c>
    </row>
    <row r="5563">
      <c r="A5563" s="61">
        <v>1.517811096E9</v>
      </c>
      <c r="B5563" s="61">
        <v>1.0</v>
      </c>
      <c r="C5563" s="61">
        <v>3628.0</v>
      </c>
      <c r="D5563" s="57" t="s">
        <v>374</v>
      </c>
      <c r="E5563" s="62" t="s">
        <v>372</v>
      </c>
      <c r="F5563" s="58">
        <v>0.2596862989773394</v>
      </c>
    </row>
    <row r="5564">
      <c r="A5564" s="61">
        <v>1.515911133E9</v>
      </c>
      <c r="B5564" s="61">
        <v>1.0</v>
      </c>
      <c r="C5564" s="61">
        <v>24.0</v>
      </c>
      <c r="D5564" s="57" t="s">
        <v>371</v>
      </c>
      <c r="E5564" s="62" t="s">
        <v>372</v>
      </c>
      <c r="F5564" s="58">
        <v>0.25973509613131607</v>
      </c>
    </row>
    <row r="5565">
      <c r="A5565" s="61">
        <v>1.511522756E9</v>
      </c>
      <c r="B5565" s="61">
        <v>1.0</v>
      </c>
      <c r="C5565" s="61">
        <v>753.0</v>
      </c>
      <c r="D5565" s="57" t="s">
        <v>374</v>
      </c>
      <c r="E5565" s="62" t="s">
        <v>372</v>
      </c>
      <c r="F5565" s="58">
        <v>0.2598233197894144</v>
      </c>
    </row>
    <row r="5566">
      <c r="A5566" s="61">
        <v>1.517601983E9</v>
      </c>
      <c r="B5566" s="61">
        <v>1.0</v>
      </c>
      <c r="C5566" s="61">
        <v>2133.0</v>
      </c>
      <c r="D5566" s="57" t="s">
        <v>374</v>
      </c>
      <c r="E5566" s="62" t="s">
        <v>372</v>
      </c>
      <c r="F5566" s="58">
        <v>0.25989514047679885</v>
      </c>
    </row>
    <row r="5567">
      <c r="A5567" s="61">
        <v>1.512527565E9</v>
      </c>
      <c r="B5567" s="61">
        <v>1.0</v>
      </c>
      <c r="C5567" s="61">
        <v>3880.0</v>
      </c>
      <c r="D5567" s="57" t="s">
        <v>373</v>
      </c>
      <c r="E5567" s="62" t="s">
        <v>372</v>
      </c>
      <c r="F5567" s="58">
        <v>0.2598951413289654</v>
      </c>
    </row>
    <row r="5568">
      <c r="A5568" s="61">
        <v>1.516980202E9</v>
      </c>
      <c r="B5568" s="61">
        <v>0.0</v>
      </c>
      <c r="C5568" s="61">
        <v>4050.0</v>
      </c>
      <c r="D5568" s="57" t="s">
        <v>371</v>
      </c>
      <c r="E5568" s="62" t="s">
        <v>372</v>
      </c>
      <c r="F5568" s="58">
        <v>0.2599038225004251</v>
      </c>
    </row>
    <row r="5569">
      <c r="A5569" s="61">
        <v>1.515762358E9</v>
      </c>
      <c r="B5569" s="61">
        <v>1.0</v>
      </c>
      <c r="C5569" s="61">
        <v>549.0</v>
      </c>
      <c r="D5569" s="57" t="s">
        <v>371</v>
      </c>
      <c r="E5569" s="62" t="s">
        <v>372</v>
      </c>
      <c r="F5569" s="58">
        <v>0.25993770057302035</v>
      </c>
    </row>
    <row r="5570">
      <c r="A5570" s="61">
        <v>1.511922378E9</v>
      </c>
      <c r="B5570" s="61">
        <v>1.0</v>
      </c>
      <c r="C5570" s="61">
        <v>1906.0</v>
      </c>
      <c r="D5570" s="57" t="s">
        <v>374</v>
      </c>
      <c r="E5570" s="62" t="s">
        <v>372</v>
      </c>
      <c r="F5570" s="58">
        <v>0.2600202801878905</v>
      </c>
    </row>
    <row r="5571">
      <c r="A5571" s="61">
        <v>1.519502411E9</v>
      </c>
      <c r="B5571" s="61">
        <v>0.0</v>
      </c>
      <c r="C5571" s="61">
        <v>171.0</v>
      </c>
      <c r="D5571" s="57" t="s">
        <v>371</v>
      </c>
      <c r="E5571" s="62" t="s">
        <v>372</v>
      </c>
      <c r="F5571" s="58">
        <v>0.26003786338419976</v>
      </c>
    </row>
    <row r="5572">
      <c r="A5572" s="61">
        <v>1.516559093E9</v>
      </c>
      <c r="B5572" s="61">
        <v>1.0</v>
      </c>
      <c r="C5572" s="61">
        <v>3129.0</v>
      </c>
      <c r="D5572" s="57" t="s">
        <v>371</v>
      </c>
      <c r="E5572" s="62" t="s">
        <v>372</v>
      </c>
      <c r="F5572" s="58">
        <v>0.2602345682531111</v>
      </c>
    </row>
    <row r="5573">
      <c r="A5573" s="61">
        <v>1.512560356E9</v>
      </c>
      <c r="B5573" s="61">
        <v>1.0</v>
      </c>
      <c r="C5573" s="61">
        <v>1238.0</v>
      </c>
      <c r="D5573" s="57" t="s">
        <v>371</v>
      </c>
      <c r="E5573" s="62" t="s">
        <v>372</v>
      </c>
      <c r="F5573" s="58">
        <v>0.26030522573634496</v>
      </c>
    </row>
    <row r="5574">
      <c r="A5574" s="61">
        <v>1.516648787E9</v>
      </c>
      <c r="B5574" s="61">
        <v>1.0</v>
      </c>
      <c r="C5574" s="61">
        <v>1513.0</v>
      </c>
      <c r="D5574" s="57" t="s">
        <v>374</v>
      </c>
      <c r="E5574" s="62" t="s">
        <v>372</v>
      </c>
      <c r="F5574" s="58">
        <v>0.2603182596876228</v>
      </c>
    </row>
    <row r="5575">
      <c r="A5575" s="61">
        <v>1.511754385E9</v>
      </c>
      <c r="B5575" s="61">
        <v>1.0</v>
      </c>
      <c r="C5575" s="61">
        <v>555.0</v>
      </c>
      <c r="D5575" s="57" t="s">
        <v>373</v>
      </c>
      <c r="E5575" s="62" t="s">
        <v>372</v>
      </c>
      <c r="F5575" s="58">
        <v>0.2603838221620276</v>
      </c>
    </row>
    <row r="5576">
      <c r="A5576" s="61">
        <v>1.515846451E9</v>
      </c>
      <c r="B5576" s="61">
        <v>0.0</v>
      </c>
      <c r="C5576" s="61">
        <v>1913.0</v>
      </c>
      <c r="D5576" s="57" t="s">
        <v>375</v>
      </c>
      <c r="E5576" s="62" t="s">
        <v>372</v>
      </c>
      <c r="F5576" s="58">
        <v>0.26047351274276265</v>
      </c>
    </row>
    <row r="5577">
      <c r="A5577" s="61">
        <v>1.516145237E9</v>
      </c>
      <c r="B5577" s="61">
        <v>1.0</v>
      </c>
      <c r="C5577" s="61">
        <v>3510.0</v>
      </c>
      <c r="D5577" s="57" t="s">
        <v>374</v>
      </c>
      <c r="E5577" s="62" t="s">
        <v>372</v>
      </c>
      <c r="F5577" s="58">
        <v>0.26050913858562685</v>
      </c>
    </row>
    <row r="5578">
      <c r="A5578" s="61">
        <v>1.517771732E9</v>
      </c>
      <c r="B5578" s="61">
        <v>0.0</v>
      </c>
      <c r="C5578" s="61">
        <v>2557.0</v>
      </c>
      <c r="D5578" s="57" t="s">
        <v>371</v>
      </c>
      <c r="E5578" s="62" t="s">
        <v>372</v>
      </c>
      <c r="F5578" s="58">
        <v>0.26052221196701697</v>
      </c>
    </row>
    <row r="5579">
      <c r="A5579" s="61">
        <v>1.519326203E9</v>
      </c>
      <c r="B5579" s="61">
        <v>1.0</v>
      </c>
      <c r="C5579" s="61">
        <v>2356.0</v>
      </c>
      <c r="D5579" s="57" t="s">
        <v>371</v>
      </c>
      <c r="E5579" s="62" t="s">
        <v>372</v>
      </c>
      <c r="F5579" s="58">
        <v>0.26053646687368137</v>
      </c>
    </row>
    <row r="5580">
      <c r="A5580" s="61">
        <v>1.514171413E9</v>
      </c>
      <c r="B5580" s="61">
        <v>1.0</v>
      </c>
      <c r="C5580" s="61">
        <v>3470.0</v>
      </c>
      <c r="D5580" s="57" t="s">
        <v>374</v>
      </c>
      <c r="E5580" s="62" t="s">
        <v>372</v>
      </c>
      <c r="F5580" s="58">
        <v>0.26057192348614366</v>
      </c>
    </row>
    <row r="5581">
      <c r="A5581" s="61">
        <v>1.51703471E9</v>
      </c>
      <c r="B5581" s="61">
        <v>0.0</v>
      </c>
      <c r="C5581" s="61">
        <v>282.0</v>
      </c>
      <c r="D5581" s="57" t="s">
        <v>373</v>
      </c>
      <c r="E5581" s="62" t="s">
        <v>372</v>
      </c>
      <c r="F5581" s="58">
        <v>0.26058436881253766</v>
      </c>
    </row>
    <row r="5582">
      <c r="A5582" s="61">
        <v>1.519018618E9</v>
      </c>
      <c r="B5582" s="61">
        <v>1.0</v>
      </c>
      <c r="C5582" s="61">
        <v>2775.0</v>
      </c>
      <c r="D5582" s="57" t="s">
        <v>375</v>
      </c>
      <c r="E5582" s="62" t="s">
        <v>372</v>
      </c>
      <c r="F5582" s="58">
        <v>0.2605966328016798</v>
      </c>
    </row>
    <row r="5583">
      <c r="A5583" s="61">
        <v>1.51334664E9</v>
      </c>
      <c r="B5583" s="61">
        <v>0.0</v>
      </c>
      <c r="C5583" s="61">
        <v>807.0</v>
      </c>
      <c r="D5583" s="57" t="s">
        <v>373</v>
      </c>
      <c r="E5583" s="62" t="s">
        <v>372</v>
      </c>
      <c r="F5583" s="58">
        <v>0.2605982631392961</v>
      </c>
    </row>
    <row r="5584">
      <c r="A5584" s="61">
        <v>1.51137987E9</v>
      </c>
      <c r="B5584" s="61">
        <v>0.0</v>
      </c>
      <c r="C5584" s="61">
        <v>1833.0</v>
      </c>
      <c r="D5584" s="57" t="s">
        <v>374</v>
      </c>
      <c r="E5584" s="62" t="s">
        <v>372</v>
      </c>
      <c r="F5584" s="58">
        <v>0.2606422391118717</v>
      </c>
    </row>
    <row r="5585">
      <c r="A5585" s="61">
        <v>1.511610718E9</v>
      </c>
      <c r="B5585" s="61">
        <v>1.0</v>
      </c>
      <c r="C5585" s="61">
        <v>884.0</v>
      </c>
      <c r="D5585" s="57" t="s">
        <v>371</v>
      </c>
      <c r="E5585" s="62" t="s">
        <v>372</v>
      </c>
      <c r="F5585" s="58">
        <v>0.26066270722717033</v>
      </c>
    </row>
    <row r="5586">
      <c r="A5586" s="61">
        <v>1.511860177E9</v>
      </c>
      <c r="B5586" s="61">
        <v>1.0</v>
      </c>
      <c r="C5586" s="61">
        <v>1656.0</v>
      </c>
      <c r="D5586" s="57" t="s">
        <v>373</v>
      </c>
      <c r="E5586" s="62" t="s">
        <v>372</v>
      </c>
      <c r="F5586" s="58">
        <v>0.26074087509490784</v>
      </c>
    </row>
    <row r="5587">
      <c r="A5587" s="61">
        <v>1.515201905E9</v>
      </c>
      <c r="B5587" s="61">
        <v>1.0</v>
      </c>
      <c r="C5587" s="61">
        <v>4887.0</v>
      </c>
      <c r="D5587" s="57" t="s">
        <v>374</v>
      </c>
      <c r="E5587" s="62" t="s">
        <v>372</v>
      </c>
      <c r="F5587" s="58">
        <v>0.2608252861483634</v>
      </c>
    </row>
    <row r="5588">
      <c r="A5588" s="61">
        <v>1.519733409E9</v>
      </c>
      <c r="B5588" s="61">
        <v>1.0</v>
      </c>
      <c r="C5588" s="61">
        <v>5000.0</v>
      </c>
      <c r="D5588" s="57" t="s">
        <v>373</v>
      </c>
      <c r="E5588" s="62" t="s">
        <v>372</v>
      </c>
      <c r="F5588" s="58">
        <v>0.26094970254537253</v>
      </c>
    </row>
    <row r="5589">
      <c r="A5589" s="61">
        <v>1.512689891E9</v>
      </c>
      <c r="B5589" s="61">
        <v>0.0</v>
      </c>
      <c r="C5589" s="61">
        <v>826.0</v>
      </c>
      <c r="D5589" s="57" t="s">
        <v>375</v>
      </c>
      <c r="E5589" s="62" t="s">
        <v>372</v>
      </c>
      <c r="F5589" s="58">
        <v>0.26106972969022724</v>
      </c>
    </row>
    <row r="5590">
      <c r="A5590" s="61">
        <v>1.518956153E9</v>
      </c>
      <c r="B5590" s="61">
        <v>1.0</v>
      </c>
      <c r="C5590" s="61">
        <v>494.0</v>
      </c>
      <c r="D5590" s="57" t="s">
        <v>374</v>
      </c>
      <c r="E5590" s="62" t="s">
        <v>372</v>
      </c>
      <c r="F5590" s="58">
        <v>0.26116274107850146</v>
      </c>
    </row>
    <row r="5591">
      <c r="A5591" s="61">
        <v>1.515213675E9</v>
      </c>
      <c r="B5591" s="61">
        <v>1.0</v>
      </c>
      <c r="C5591" s="61">
        <v>1895.0</v>
      </c>
      <c r="D5591" s="57" t="s">
        <v>375</v>
      </c>
      <c r="E5591" s="62" t="s">
        <v>372</v>
      </c>
      <c r="F5591" s="58">
        <v>0.26124107949313413</v>
      </c>
    </row>
    <row r="5592">
      <c r="A5592" s="61">
        <v>1.517349996E9</v>
      </c>
      <c r="B5592" s="61">
        <v>1.0</v>
      </c>
      <c r="C5592" s="61">
        <v>3432.0</v>
      </c>
      <c r="D5592" s="57" t="s">
        <v>374</v>
      </c>
      <c r="E5592" s="62" t="s">
        <v>372</v>
      </c>
      <c r="F5592" s="58">
        <v>0.2612703652474858</v>
      </c>
    </row>
    <row r="5593">
      <c r="A5593" s="61">
        <v>1.512242778E9</v>
      </c>
      <c r="B5593" s="61">
        <v>1.0</v>
      </c>
      <c r="C5593" s="61">
        <v>119.0</v>
      </c>
      <c r="D5593" s="57" t="s">
        <v>371</v>
      </c>
      <c r="E5593" s="62" t="s">
        <v>372</v>
      </c>
      <c r="F5593" s="58">
        <v>0.26128401775544785</v>
      </c>
    </row>
    <row r="5594">
      <c r="A5594" s="61">
        <v>1.519375142E9</v>
      </c>
      <c r="B5594" s="61">
        <v>0.0</v>
      </c>
      <c r="C5594" s="61">
        <v>199.0</v>
      </c>
      <c r="D5594" s="57" t="s">
        <v>374</v>
      </c>
      <c r="E5594" s="62" t="s">
        <v>372</v>
      </c>
      <c r="F5594" s="58">
        <v>0.261321841982578</v>
      </c>
    </row>
    <row r="5595">
      <c r="A5595" s="61">
        <v>1.514510857E9</v>
      </c>
      <c r="B5595" s="61">
        <v>1.0</v>
      </c>
      <c r="C5595" s="61">
        <v>2068.0</v>
      </c>
      <c r="D5595" s="57" t="s">
        <v>374</v>
      </c>
      <c r="E5595" s="62" t="s">
        <v>372</v>
      </c>
      <c r="F5595" s="58">
        <v>0.26136283401888905</v>
      </c>
    </row>
    <row r="5596">
      <c r="A5596" s="61">
        <v>1.51399998E9</v>
      </c>
      <c r="B5596" s="61">
        <v>0.0</v>
      </c>
      <c r="C5596" s="61">
        <v>4848.0</v>
      </c>
      <c r="D5596" s="57" t="s">
        <v>375</v>
      </c>
      <c r="E5596" s="62" t="s">
        <v>372</v>
      </c>
      <c r="F5596" s="58">
        <v>0.2613657397404875</v>
      </c>
    </row>
    <row r="5597">
      <c r="A5597" s="61">
        <v>1.513439073E9</v>
      </c>
      <c r="B5597" s="61">
        <v>1.0</v>
      </c>
      <c r="C5597" s="61">
        <v>944.0</v>
      </c>
      <c r="D5597" s="57" t="s">
        <v>375</v>
      </c>
      <c r="E5597" s="62" t="s">
        <v>372</v>
      </c>
      <c r="F5597" s="58">
        <v>0.26140349365959403</v>
      </c>
    </row>
    <row r="5598">
      <c r="A5598" s="61">
        <v>1.512230661E9</v>
      </c>
      <c r="B5598" s="61">
        <v>0.0</v>
      </c>
      <c r="C5598" s="61">
        <v>5108.0</v>
      </c>
      <c r="D5598" s="57" t="s">
        <v>375</v>
      </c>
      <c r="E5598" s="62" t="s">
        <v>372</v>
      </c>
      <c r="F5598" s="58">
        <v>0.26143757204404217</v>
      </c>
    </row>
    <row r="5599">
      <c r="A5599" s="61">
        <v>1.517944114E9</v>
      </c>
      <c r="B5599" s="61">
        <v>1.0</v>
      </c>
      <c r="C5599" s="61">
        <v>4561.0</v>
      </c>
      <c r="D5599" s="57" t="s">
        <v>374</v>
      </c>
      <c r="E5599" s="62" t="s">
        <v>372</v>
      </c>
      <c r="F5599" s="58">
        <v>0.2614386509517995</v>
      </c>
    </row>
    <row r="5600">
      <c r="A5600" s="61">
        <v>1.518355512E9</v>
      </c>
      <c r="B5600" s="61">
        <v>0.0</v>
      </c>
      <c r="C5600" s="61">
        <v>3878.0</v>
      </c>
      <c r="D5600" s="57" t="s">
        <v>375</v>
      </c>
      <c r="E5600" s="62" t="s">
        <v>372</v>
      </c>
      <c r="F5600" s="58">
        <v>0.2614583281618639</v>
      </c>
    </row>
    <row r="5601">
      <c r="A5601" s="61">
        <v>1.519890055E9</v>
      </c>
      <c r="B5601" s="61">
        <v>1.0</v>
      </c>
      <c r="C5601" s="61">
        <v>1406.0</v>
      </c>
      <c r="D5601" s="57" t="s">
        <v>375</v>
      </c>
      <c r="E5601" s="62" t="s">
        <v>372</v>
      </c>
      <c r="F5601" s="58">
        <v>0.2614735897747784</v>
      </c>
    </row>
    <row r="5602">
      <c r="A5602" s="61">
        <v>1.519218816E9</v>
      </c>
      <c r="B5602" s="61">
        <v>1.0</v>
      </c>
      <c r="C5602" s="61">
        <v>1297.0</v>
      </c>
      <c r="D5602" s="57" t="s">
        <v>371</v>
      </c>
      <c r="E5602" s="62" t="s">
        <v>372</v>
      </c>
      <c r="F5602" s="58">
        <v>0.2614796187257493</v>
      </c>
    </row>
    <row r="5603">
      <c r="A5603" s="61">
        <v>1.511800202E9</v>
      </c>
      <c r="B5603" s="61">
        <v>0.0</v>
      </c>
      <c r="C5603" s="61">
        <v>2693.0</v>
      </c>
      <c r="D5603" s="57" t="s">
        <v>375</v>
      </c>
      <c r="E5603" s="62" t="s">
        <v>372</v>
      </c>
      <c r="F5603" s="58">
        <v>0.26153856109077545</v>
      </c>
    </row>
    <row r="5604">
      <c r="A5604" s="61">
        <v>1.518970926E9</v>
      </c>
      <c r="B5604" s="61">
        <v>1.0</v>
      </c>
      <c r="C5604" s="61">
        <v>3213.0</v>
      </c>
      <c r="D5604" s="57" t="s">
        <v>371</v>
      </c>
      <c r="E5604" s="62" t="s">
        <v>372</v>
      </c>
      <c r="F5604" s="58">
        <v>0.2615933678939072</v>
      </c>
    </row>
    <row r="5605">
      <c r="A5605" s="61">
        <v>1.514901542E9</v>
      </c>
      <c r="B5605" s="61">
        <v>0.0</v>
      </c>
      <c r="C5605" s="61">
        <v>381.0</v>
      </c>
      <c r="D5605" s="57" t="s">
        <v>375</v>
      </c>
      <c r="E5605" s="62" t="s">
        <v>372</v>
      </c>
      <c r="F5605" s="58">
        <v>0.261633416488812</v>
      </c>
    </row>
    <row r="5606">
      <c r="A5606" s="61">
        <v>1.519041491E9</v>
      </c>
      <c r="B5606" s="61">
        <v>0.0</v>
      </c>
      <c r="C5606" s="61">
        <v>2624.0</v>
      </c>
      <c r="D5606" s="57" t="s">
        <v>373</v>
      </c>
      <c r="E5606" s="62" t="s">
        <v>372</v>
      </c>
      <c r="F5606" s="58">
        <v>0.26165425598538505</v>
      </c>
    </row>
    <row r="5607">
      <c r="A5607" s="61">
        <v>1.515711988E9</v>
      </c>
      <c r="B5607" s="61">
        <v>1.0</v>
      </c>
      <c r="C5607" s="61">
        <v>507.0</v>
      </c>
      <c r="D5607" s="57" t="s">
        <v>373</v>
      </c>
      <c r="E5607" s="62" t="s">
        <v>372</v>
      </c>
      <c r="F5607" s="58">
        <v>0.26168538395671526</v>
      </c>
    </row>
    <row r="5608">
      <c r="A5608" s="61">
        <v>1.514507628E9</v>
      </c>
      <c r="B5608" s="61">
        <v>1.0</v>
      </c>
      <c r="C5608" s="61">
        <v>4712.0</v>
      </c>
      <c r="D5608" s="57" t="s">
        <v>371</v>
      </c>
      <c r="E5608" s="62" t="s">
        <v>372</v>
      </c>
      <c r="F5608" s="58">
        <v>0.2617451156861076</v>
      </c>
    </row>
    <row r="5609">
      <c r="A5609" s="61">
        <v>1.512663184E9</v>
      </c>
      <c r="B5609" s="61">
        <v>1.0</v>
      </c>
      <c r="C5609" s="61">
        <v>895.0</v>
      </c>
      <c r="D5609" s="57" t="s">
        <v>375</v>
      </c>
      <c r="E5609" s="62" t="s">
        <v>372</v>
      </c>
      <c r="F5609" s="58">
        <v>0.2618214454853205</v>
      </c>
    </row>
    <row r="5610">
      <c r="A5610" s="61">
        <v>1.516087407E9</v>
      </c>
      <c r="B5610" s="61">
        <v>1.0</v>
      </c>
      <c r="C5610" s="61">
        <v>51.0</v>
      </c>
      <c r="D5610" s="57" t="s">
        <v>373</v>
      </c>
      <c r="E5610" s="62" t="s">
        <v>372</v>
      </c>
      <c r="F5610" s="58">
        <v>0.26182543309813777</v>
      </c>
    </row>
    <row r="5611">
      <c r="A5611" s="61">
        <v>1.513914897E9</v>
      </c>
      <c r="B5611" s="61">
        <v>1.0</v>
      </c>
      <c r="C5611" s="61">
        <v>1984.0</v>
      </c>
      <c r="D5611" s="57" t="s">
        <v>374</v>
      </c>
      <c r="E5611" s="62" t="s">
        <v>372</v>
      </c>
      <c r="F5611" s="58">
        <v>0.2618380286683689</v>
      </c>
    </row>
    <row r="5612">
      <c r="A5612" s="61">
        <v>1.519729591E9</v>
      </c>
      <c r="B5612" s="61">
        <v>0.0</v>
      </c>
      <c r="C5612" s="61">
        <v>4272.0</v>
      </c>
      <c r="D5612" s="57" t="s">
        <v>373</v>
      </c>
      <c r="E5612" s="62" t="s">
        <v>372</v>
      </c>
      <c r="F5612" s="58">
        <v>0.26192365943477947</v>
      </c>
    </row>
    <row r="5613">
      <c r="A5613" s="61">
        <v>1.51809243E9</v>
      </c>
      <c r="B5613" s="61">
        <v>0.0</v>
      </c>
      <c r="C5613" s="61">
        <v>1341.0</v>
      </c>
      <c r="D5613" s="57" t="s">
        <v>374</v>
      </c>
      <c r="E5613" s="62" t="s">
        <v>372</v>
      </c>
      <c r="F5613" s="58">
        <v>0.2619438009065592</v>
      </c>
    </row>
    <row r="5614">
      <c r="A5614" s="61">
        <v>1.51176414E9</v>
      </c>
      <c r="B5614" s="61">
        <v>0.0</v>
      </c>
      <c r="C5614" s="61">
        <v>429.0</v>
      </c>
      <c r="D5614" s="57" t="s">
        <v>371</v>
      </c>
      <c r="E5614" s="62" t="s">
        <v>372</v>
      </c>
      <c r="F5614" s="58">
        <v>0.2620964456182129</v>
      </c>
    </row>
    <row r="5615">
      <c r="A5615" s="61">
        <v>1.516416809E9</v>
      </c>
      <c r="B5615" s="61">
        <v>1.0</v>
      </c>
      <c r="C5615" s="61">
        <v>1790.0</v>
      </c>
      <c r="D5615" s="57" t="s">
        <v>374</v>
      </c>
      <c r="E5615" s="62" t="s">
        <v>372</v>
      </c>
      <c r="F5615" s="58">
        <v>0.262170697285524</v>
      </c>
    </row>
    <row r="5616">
      <c r="A5616" s="61">
        <v>1.518270466E9</v>
      </c>
      <c r="B5616" s="61">
        <v>1.0</v>
      </c>
      <c r="C5616" s="61">
        <v>2504.0</v>
      </c>
      <c r="D5616" s="57" t="s">
        <v>371</v>
      </c>
      <c r="E5616" s="62" t="s">
        <v>372</v>
      </c>
      <c r="F5616" s="58">
        <v>0.26219726549759437</v>
      </c>
    </row>
    <row r="5617">
      <c r="A5617" s="61">
        <v>1.51900681E9</v>
      </c>
      <c r="B5617" s="61">
        <v>0.0</v>
      </c>
      <c r="C5617" s="61">
        <v>4177.0</v>
      </c>
      <c r="D5617" s="57" t="s">
        <v>374</v>
      </c>
      <c r="E5617" s="62" t="s">
        <v>372</v>
      </c>
      <c r="F5617" s="58">
        <v>0.2622082668983061</v>
      </c>
    </row>
    <row r="5618">
      <c r="A5618" s="61">
        <v>1.518615263E9</v>
      </c>
      <c r="B5618" s="61">
        <v>1.0</v>
      </c>
      <c r="C5618" s="61">
        <v>3091.0</v>
      </c>
      <c r="D5618" s="57" t="s">
        <v>374</v>
      </c>
      <c r="E5618" s="62" t="s">
        <v>372</v>
      </c>
      <c r="F5618" s="58">
        <v>0.2622355034565227</v>
      </c>
    </row>
    <row r="5619">
      <c r="A5619" s="61">
        <v>1.516547187E9</v>
      </c>
      <c r="B5619" s="61">
        <v>1.0</v>
      </c>
      <c r="C5619" s="61">
        <v>95.0</v>
      </c>
      <c r="D5619" s="57" t="s">
        <v>371</v>
      </c>
      <c r="E5619" s="62" t="s">
        <v>372</v>
      </c>
      <c r="F5619" s="58">
        <v>0.26227732156492256</v>
      </c>
    </row>
    <row r="5620">
      <c r="A5620" s="61">
        <v>1.515568807E9</v>
      </c>
      <c r="B5620" s="61">
        <v>1.0</v>
      </c>
      <c r="C5620" s="61">
        <v>752.0</v>
      </c>
      <c r="D5620" s="57" t="s">
        <v>375</v>
      </c>
      <c r="E5620" s="62" t="s">
        <v>372</v>
      </c>
      <c r="F5620" s="58">
        <v>0.2623003463119836</v>
      </c>
    </row>
    <row r="5621">
      <c r="A5621" s="61">
        <v>1.513626142E9</v>
      </c>
      <c r="B5621" s="61">
        <v>0.0</v>
      </c>
      <c r="C5621" s="61">
        <v>4275.0</v>
      </c>
      <c r="D5621" s="57" t="s">
        <v>375</v>
      </c>
      <c r="E5621" s="62" t="s">
        <v>372</v>
      </c>
      <c r="F5621" s="58">
        <v>0.2623354135954986</v>
      </c>
    </row>
    <row r="5622">
      <c r="A5622" s="61">
        <v>1.519362616E9</v>
      </c>
      <c r="B5622" s="61">
        <v>1.0</v>
      </c>
      <c r="C5622" s="61">
        <v>1282.0</v>
      </c>
      <c r="D5622" s="57" t="s">
        <v>375</v>
      </c>
      <c r="E5622" s="62" t="s">
        <v>372</v>
      </c>
      <c r="F5622" s="58">
        <v>0.26235203008928265</v>
      </c>
    </row>
    <row r="5623">
      <c r="A5623" s="61">
        <v>1.518965214E9</v>
      </c>
      <c r="B5623" s="61">
        <v>1.0</v>
      </c>
      <c r="C5623" s="61">
        <v>3194.0</v>
      </c>
      <c r="D5623" s="57" t="s">
        <v>374</v>
      </c>
      <c r="E5623" s="62" t="s">
        <v>372</v>
      </c>
      <c r="F5623" s="58">
        <v>0.2623794651662833</v>
      </c>
    </row>
    <row r="5624">
      <c r="A5624" s="61">
        <v>1.518389084E9</v>
      </c>
      <c r="B5624" s="61">
        <v>1.0</v>
      </c>
      <c r="C5624" s="61">
        <v>2078.0</v>
      </c>
      <c r="D5624" s="57" t="s">
        <v>371</v>
      </c>
      <c r="E5624" s="62" t="s">
        <v>372</v>
      </c>
      <c r="F5624" s="58">
        <v>0.2623823522915819</v>
      </c>
    </row>
    <row r="5625">
      <c r="A5625" s="61">
        <v>1.514164391E9</v>
      </c>
      <c r="B5625" s="61">
        <v>0.0</v>
      </c>
      <c r="C5625" s="61">
        <v>1075.0</v>
      </c>
      <c r="D5625" s="57" t="s">
        <v>374</v>
      </c>
      <c r="E5625" s="62" t="s">
        <v>372</v>
      </c>
      <c r="F5625" s="58">
        <v>0.26238907209806617</v>
      </c>
    </row>
    <row r="5626">
      <c r="A5626" s="61">
        <v>1.517594231E9</v>
      </c>
      <c r="B5626" s="61">
        <v>0.0</v>
      </c>
      <c r="C5626" s="61">
        <v>3597.0</v>
      </c>
      <c r="D5626" s="57" t="s">
        <v>371</v>
      </c>
      <c r="E5626" s="62" t="s">
        <v>372</v>
      </c>
      <c r="F5626" s="58">
        <v>0.26245948650568296</v>
      </c>
    </row>
    <row r="5627">
      <c r="A5627" s="61">
        <v>1.511823235E9</v>
      </c>
      <c r="B5627" s="61">
        <v>1.0</v>
      </c>
      <c r="C5627" s="61">
        <v>3693.0</v>
      </c>
      <c r="D5627" s="57" t="s">
        <v>374</v>
      </c>
      <c r="E5627" s="62" t="s">
        <v>372</v>
      </c>
      <c r="F5627" s="58">
        <v>0.2624954579409814</v>
      </c>
    </row>
    <row r="5628">
      <c r="A5628" s="61">
        <v>1.519907858E9</v>
      </c>
      <c r="B5628" s="61">
        <v>1.0</v>
      </c>
      <c r="C5628" s="61">
        <v>3122.0</v>
      </c>
      <c r="D5628" s="57" t="s">
        <v>371</v>
      </c>
      <c r="E5628" s="62" t="s">
        <v>372</v>
      </c>
      <c r="F5628" s="58">
        <v>0.26254256720722013</v>
      </c>
    </row>
    <row r="5629">
      <c r="A5629" s="61">
        <v>1.51590359E9</v>
      </c>
      <c r="B5629" s="61">
        <v>0.0</v>
      </c>
      <c r="C5629" s="61">
        <v>1741.0</v>
      </c>
      <c r="D5629" s="57" t="s">
        <v>374</v>
      </c>
      <c r="E5629" s="62" t="s">
        <v>372</v>
      </c>
      <c r="F5629" s="58">
        <v>0.262629450159544</v>
      </c>
    </row>
    <row r="5630">
      <c r="A5630" s="61">
        <v>1.519711019E9</v>
      </c>
      <c r="B5630" s="61">
        <v>1.0</v>
      </c>
      <c r="C5630" s="61">
        <v>2955.0</v>
      </c>
      <c r="D5630" s="57" t="s">
        <v>371</v>
      </c>
      <c r="E5630" s="62" t="s">
        <v>372</v>
      </c>
      <c r="F5630" s="58">
        <v>0.26266728663401384</v>
      </c>
    </row>
    <row r="5631">
      <c r="A5631" s="61">
        <v>1.517402928E9</v>
      </c>
      <c r="B5631" s="61">
        <v>1.0</v>
      </c>
      <c r="C5631" s="61">
        <v>4060.0</v>
      </c>
      <c r="D5631" s="57" t="s">
        <v>371</v>
      </c>
      <c r="E5631" s="62" t="s">
        <v>372</v>
      </c>
      <c r="F5631" s="58">
        <v>0.2628350940505929</v>
      </c>
    </row>
    <row r="5632">
      <c r="A5632" s="61">
        <v>1.518817766E9</v>
      </c>
      <c r="B5632" s="61">
        <v>1.0</v>
      </c>
      <c r="C5632" s="61">
        <v>9.0</v>
      </c>
      <c r="D5632" s="57" t="s">
        <v>371</v>
      </c>
      <c r="E5632" s="62" t="s">
        <v>372</v>
      </c>
      <c r="F5632" s="58">
        <v>0.26289400661329665</v>
      </c>
    </row>
    <row r="5633">
      <c r="A5633" s="61">
        <v>1.51245111E9</v>
      </c>
      <c r="B5633" s="61">
        <v>0.0</v>
      </c>
      <c r="C5633" s="61">
        <v>709.0</v>
      </c>
      <c r="D5633" s="57" t="s">
        <v>371</v>
      </c>
      <c r="E5633" s="62" t="s">
        <v>372</v>
      </c>
      <c r="F5633" s="58">
        <v>0.2629079158412163</v>
      </c>
    </row>
    <row r="5634">
      <c r="A5634" s="61">
        <v>1.516465799E9</v>
      </c>
      <c r="B5634" s="61">
        <v>1.0</v>
      </c>
      <c r="C5634" s="61">
        <v>3851.0</v>
      </c>
      <c r="D5634" s="57" t="s">
        <v>371</v>
      </c>
      <c r="E5634" s="62" t="s">
        <v>372</v>
      </c>
      <c r="F5634" s="58">
        <v>0.26293475083753504</v>
      </c>
    </row>
    <row r="5635">
      <c r="A5635" s="61">
        <v>1.512576196E9</v>
      </c>
      <c r="B5635" s="61">
        <v>1.0</v>
      </c>
      <c r="C5635" s="61">
        <v>1280.0</v>
      </c>
      <c r="D5635" s="57" t="s">
        <v>374</v>
      </c>
      <c r="E5635" s="62" t="s">
        <v>372</v>
      </c>
      <c r="F5635" s="58">
        <v>0.26293567630829295</v>
      </c>
    </row>
    <row r="5636">
      <c r="A5636" s="61">
        <v>1.51280706E9</v>
      </c>
      <c r="B5636" s="61">
        <v>0.0</v>
      </c>
      <c r="C5636" s="61">
        <v>1611.0</v>
      </c>
      <c r="D5636" s="57" t="s">
        <v>371</v>
      </c>
      <c r="E5636" s="62" t="s">
        <v>372</v>
      </c>
      <c r="F5636" s="58">
        <v>0.2629714687849847</v>
      </c>
    </row>
    <row r="5637">
      <c r="A5637" s="61">
        <v>1.512467205E9</v>
      </c>
      <c r="B5637" s="61">
        <v>1.0</v>
      </c>
      <c r="C5637" s="61">
        <v>1169.0</v>
      </c>
      <c r="D5637" s="57" t="s">
        <v>371</v>
      </c>
      <c r="E5637" s="62" t="s">
        <v>372</v>
      </c>
      <c r="F5637" s="58">
        <v>0.2630395205179289</v>
      </c>
    </row>
    <row r="5638">
      <c r="A5638" s="61">
        <v>1.518315876E9</v>
      </c>
      <c r="B5638" s="61">
        <v>1.0</v>
      </c>
      <c r="C5638" s="61">
        <v>1485.0</v>
      </c>
      <c r="D5638" s="57" t="s">
        <v>371</v>
      </c>
      <c r="E5638" s="62" t="s">
        <v>372</v>
      </c>
      <c r="F5638" s="58">
        <v>0.26304574160752026</v>
      </c>
    </row>
    <row r="5639">
      <c r="A5639" s="61">
        <v>1.512814307E9</v>
      </c>
      <c r="B5639" s="61">
        <v>1.0</v>
      </c>
      <c r="C5639" s="61">
        <v>1164.0</v>
      </c>
      <c r="D5639" s="57" t="s">
        <v>373</v>
      </c>
      <c r="E5639" s="62" t="s">
        <v>372</v>
      </c>
      <c r="F5639" s="58">
        <v>0.2630738302069452</v>
      </c>
    </row>
    <row r="5640">
      <c r="A5640" s="61">
        <v>1.514503749E9</v>
      </c>
      <c r="B5640" s="61">
        <v>1.0</v>
      </c>
      <c r="C5640" s="61">
        <v>48.0</v>
      </c>
      <c r="D5640" s="57" t="s">
        <v>375</v>
      </c>
      <c r="E5640" s="62" t="s">
        <v>372</v>
      </c>
      <c r="F5640" s="58">
        <v>0.263101411543079</v>
      </c>
    </row>
    <row r="5641">
      <c r="A5641" s="61">
        <v>1.518255517E9</v>
      </c>
      <c r="B5641" s="61">
        <v>1.0</v>
      </c>
      <c r="C5641" s="61">
        <v>1533.0</v>
      </c>
      <c r="D5641" s="57" t="s">
        <v>371</v>
      </c>
      <c r="E5641" s="62" t="s">
        <v>372</v>
      </c>
      <c r="F5641" s="58">
        <v>0.26312866470921503</v>
      </c>
    </row>
    <row r="5642">
      <c r="A5642" s="61">
        <v>1.514060426E9</v>
      </c>
      <c r="B5642" s="61">
        <v>1.0</v>
      </c>
      <c r="C5642" s="61">
        <v>2728.0</v>
      </c>
      <c r="D5642" s="57" t="s">
        <v>371</v>
      </c>
      <c r="E5642" s="62" t="s">
        <v>372</v>
      </c>
      <c r="F5642" s="58">
        <v>0.2631639518160993</v>
      </c>
    </row>
    <row r="5643">
      <c r="A5643" s="61">
        <v>1.519289023E9</v>
      </c>
      <c r="B5643" s="61">
        <v>1.0</v>
      </c>
      <c r="C5643" s="61">
        <v>1796.0</v>
      </c>
      <c r="D5643" s="57" t="s">
        <v>374</v>
      </c>
      <c r="E5643" s="62" t="s">
        <v>372</v>
      </c>
      <c r="F5643" s="58">
        <v>0.2631704828176149</v>
      </c>
    </row>
    <row r="5644">
      <c r="A5644" s="61">
        <v>1.518896536E9</v>
      </c>
      <c r="B5644" s="61">
        <v>1.0</v>
      </c>
      <c r="C5644" s="61">
        <v>3085.0</v>
      </c>
      <c r="D5644" s="57" t="s">
        <v>374</v>
      </c>
      <c r="E5644" s="62" t="s">
        <v>372</v>
      </c>
      <c r="F5644" s="58">
        <v>0.26330965402614903</v>
      </c>
    </row>
    <row r="5645">
      <c r="A5645" s="61">
        <v>1.516707204E9</v>
      </c>
      <c r="B5645" s="61">
        <v>1.0</v>
      </c>
      <c r="C5645" s="61">
        <v>1134.0</v>
      </c>
      <c r="D5645" s="57" t="s">
        <v>373</v>
      </c>
      <c r="E5645" s="62" t="s">
        <v>372</v>
      </c>
      <c r="F5645" s="58">
        <v>0.26331320487284926</v>
      </c>
    </row>
    <row r="5646">
      <c r="A5646" s="61">
        <v>1.512197129E9</v>
      </c>
      <c r="B5646" s="61">
        <v>1.0</v>
      </c>
      <c r="C5646" s="61">
        <v>789.0</v>
      </c>
      <c r="D5646" s="57" t="s">
        <v>375</v>
      </c>
      <c r="E5646" s="62" t="s">
        <v>372</v>
      </c>
      <c r="F5646" s="58">
        <v>0.26340992624824944</v>
      </c>
    </row>
    <row r="5647">
      <c r="A5647" s="61">
        <v>1.516197195E9</v>
      </c>
      <c r="B5647" s="61">
        <v>1.0</v>
      </c>
      <c r="C5647" s="61">
        <v>1708.0</v>
      </c>
      <c r="D5647" s="57" t="s">
        <v>375</v>
      </c>
      <c r="E5647" s="62" t="s">
        <v>372</v>
      </c>
      <c r="F5647" s="58">
        <v>0.2634444986131349</v>
      </c>
    </row>
    <row r="5648">
      <c r="A5648" s="61">
        <v>1.514927335E9</v>
      </c>
      <c r="B5648" s="61">
        <v>1.0</v>
      </c>
      <c r="C5648" s="61">
        <v>3788.0</v>
      </c>
      <c r="D5648" s="57" t="s">
        <v>375</v>
      </c>
      <c r="E5648" s="62" t="s">
        <v>372</v>
      </c>
      <c r="F5648" s="58">
        <v>0.2634823268393581</v>
      </c>
    </row>
    <row r="5649">
      <c r="A5649" s="61">
        <v>1.517358425E9</v>
      </c>
      <c r="B5649" s="61">
        <v>1.0</v>
      </c>
      <c r="C5649" s="61">
        <v>926.0</v>
      </c>
      <c r="D5649" s="57" t="s">
        <v>374</v>
      </c>
      <c r="E5649" s="62" t="s">
        <v>372</v>
      </c>
      <c r="F5649" s="58">
        <v>0.2635356609047159</v>
      </c>
    </row>
    <row r="5650">
      <c r="A5650" s="61">
        <v>1.517786376E9</v>
      </c>
      <c r="B5650" s="61">
        <v>1.0</v>
      </c>
      <c r="C5650" s="61">
        <v>3529.0</v>
      </c>
      <c r="D5650" s="57" t="s">
        <v>374</v>
      </c>
      <c r="E5650" s="62" t="s">
        <v>372</v>
      </c>
      <c r="F5650" s="58">
        <v>0.26360063222071295</v>
      </c>
    </row>
    <row r="5651">
      <c r="A5651" s="61">
        <v>1.514767611E9</v>
      </c>
      <c r="B5651" s="61">
        <v>0.0</v>
      </c>
      <c r="C5651" s="61">
        <v>977.0</v>
      </c>
      <c r="D5651" s="57" t="s">
        <v>371</v>
      </c>
      <c r="E5651" s="62" t="s">
        <v>372</v>
      </c>
      <c r="F5651" s="58">
        <v>0.2636608854891912</v>
      </c>
    </row>
    <row r="5652">
      <c r="A5652" s="61">
        <v>1.517847352E9</v>
      </c>
      <c r="B5652" s="61">
        <v>0.0</v>
      </c>
      <c r="C5652" s="61">
        <v>4502.0</v>
      </c>
      <c r="D5652" s="57" t="s">
        <v>371</v>
      </c>
      <c r="E5652" s="62" t="s">
        <v>372</v>
      </c>
      <c r="F5652" s="58">
        <v>0.26369852449478026</v>
      </c>
    </row>
    <row r="5653">
      <c r="A5653" s="61">
        <v>1.514397209E9</v>
      </c>
      <c r="B5653" s="61">
        <v>1.0</v>
      </c>
      <c r="C5653" s="61">
        <v>900.0</v>
      </c>
      <c r="D5653" s="57" t="s">
        <v>371</v>
      </c>
      <c r="E5653" s="62" t="s">
        <v>372</v>
      </c>
      <c r="F5653" s="58">
        <v>0.2638444463558631</v>
      </c>
    </row>
    <row r="5654">
      <c r="A5654" s="61">
        <v>1.513356581E9</v>
      </c>
      <c r="B5654" s="61">
        <v>0.0</v>
      </c>
      <c r="C5654" s="61">
        <v>1101.0</v>
      </c>
      <c r="D5654" s="57" t="s">
        <v>375</v>
      </c>
      <c r="E5654" s="62" t="s">
        <v>372</v>
      </c>
      <c r="F5654" s="58">
        <v>0.26387198919149046</v>
      </c>
    </row>
    <row r="5655">
      <c r="A5655" s="61">
        <v>1.514266859E9</v>
      </c>
      <c r="B5655" s="61">
        <v>1.0</v>
      </c>
      <c r="C5655" s="61">
        <v>1597.0</v>
      </c>
      <c r="D5655" s="57" t="s">
        <v>375</v>
      </c>
      <c r="E5655" s="62" t="s">
        <v>372</v>
      </c>
      <c r="F5655" s="58">
        <v>0.26388158368678316</v>
      </c>
    </row>
    <row r="5656">
      <c r="A5656" s="61">
        <v>1.517361061E9</v>
      </c>
      <c r="B5656" s="61">
        <v>0.0</v>
      </c>
      <c r="C5656" s="61">
        <v>2606.0</v>
      </c>
      <c r="D5656" s="57" t="s">
        <v>371</v>
      </c>
      <c r="E5656" s="62" t="s">
        <v>372</v>
      </c>
      <c r="F5656" s="58">
        <v>0.2639245432934719</v>
      </c>
    </row>
    <row r="5657">
      <c r="A5657" s="61">
        <v>1.518653189E9</v>
      </c>
      <c r="B5657" s="61">
        <v>1.0</v>
      </c>
      <c r="C5657" s="61">
        <v>3072.0</v>
      </c>
      <c r="D5657" s="57" t="s">
        <v>374</v>
      </c>
      <c r="E5657" s="62" t="s">
        <v>372</v>
      </c>
      <c r="F5657" s="58">
        <v>0.2639685192660475</v>
      </c>
    </row>
    <row r="5658">
      <c r="A5658" s="61">
        <v>1.516082106E9</v>
      </c>
      <c r="B5658" s="61">
        <v>1.0</v>
      </c>
      <c r="C5658" s="61">
        <v>3150.0</v>
      </c>
      <c r="D5658" s="57" t="s">
        <v>374</v>
      </c>
      <c r="E5658" s="62" t="s">
        <v>372</v>
      </c>
      <c r="F5658" s="58">
        <v>0.2640098000566332</v>
      </c>
    </row>
    <row r="5659">
      <c r="A5659" s="61">
        <v>1.513825941E9</v>
      </c>
      <c r="B5659" s="61">
        <v>0.0</v>
      </c>
      <c r="C5659" s="61">
        <v>859.0</v>
      </c>
      <c r="D5659" s="57" t="s">
        <v>371</v>
      </c>
      <c r="E5659" s="62" t="s">
        <v>372</v>
      </c>
      <c r="F5659" s="58">
        <v>0.26410700707819845</v>
      </c>
    </row>
    <row r="5660">
      <c r="A5660" s="61">
        <v>1.517433061E9</v>
      </c>
      <c r="B5660" s="61">
        <v>0.0</v>
      </c>
      <c r="C5660" s="61">
        <v>2365.0</v>
      </c>
      <c r="D5660" s="57" t="s">
        <v>373</v>
      </c>
      <c r="E5660" s="62" t="s">
        <v>372</v>
      </c>
      <c r="F5660" s="58">
        <v>0.26411951173310866</v>
      </c>
    </row>
    <row r="5661">
      <c r="A5661" s="61">
        <v>1.514716573E9</v>
      </c>
      <c r="B5661" s="61">
        <v>1.0</v>
      </c>
      <c r="C5661" s="61">
        <v>3252.0</v>
      </c>
      <c r="D5661" s="57" t="s">
        <v>373</v>
      </c>
      <c r="E5661" s="62" t="s">
        <v>372</v>
      </c>
      <c r="F5661" s="58">
        <v>0.26412326480812076</v>
      </c>
    </row>
    <row r="5662">
      <c r="A5662" s="61">
        <v>1.513403174E9</v>
      </c>
      <c r="B5662" s="61">
        <v>1.0</v>
      </c>
      <c r="C5662" s="61">
        <v>203.0</v>
      </c>
      <c r="D5662" s="57" t="s">
        <v>374</v>
      </c>
      <c r="E5662" s="62" t="s">
        <v>372</v>
      </c>
      <c r="F5662" s="58">
        <v>0.2641524003960747</v>
      </c>
    </row>
    <row r="5663">
      <c r="A5663" s="61">
        <v>1.515920696E9</v>
      </c>
      <c r="B5663" s="61">
        <v>1.0</v>
      </c>
      <c r="C5663" s="61">
        <v>773.0</v>
      </c>
      <c r="D5663" s="57" t="s">
        <v>374</v>
      </c>
      <c r="E5663" s="62" t="s">
        <v>372</v>
      </c>
      <c r="F5663" s="58">
        <v>0.26415956032801335</v>
      </c>
    </row>
    <row r="5664">
      <c r="A5664" s="61">
        <v>1.512369549E9</v>
      </c>
      <c r="B5664" s="61">
        <v>1.0</v>
      </c>
      <c r="C5664" s="61">
        <v>1551.0</v>
      </c>
      <c r="D5664" s="57" t="s">
        <v>371</v>
      </c>
      <c r="E5664" s="62" t="s">
        <v>372</v>
      </c>
      <c r="F5664" s="58">
        <v>0.26419266679476494</v>
      </c>
    </row>
    <row r="5665">
      <c r="A5665" s="61">
        <v>1.519619509E9</v>
      </c>
      <c r="B5665" s="61">
        <v>1.0</v>
      </c>
      <c r="C5665" s="61">
        <v>1641.0</v>
      </c>
      <c r="D5665" s="57" t="s">
        <v>374</v>
      </c>
      <c r="E5665" s="62" t="s">
        <v>372</v>
      </c>
      <c r="F5665" s="58">
        <v>0.2642009769981907</v>
      </c>
    </row>
    <row r="5666">
      <c r="A5666" s="61">
        <v>1.511958386E9</v>
      </c>
      <c r="B5666" s="61">
        <v>1.0</v>
      </c>
      <c r="C5666" s="61">
        <v>5228.0</v>
      </c>
      <c r="D5666" s="57" t="s">
        <v>371</v>
      </c>
      <c r="E5666" s="62" t="s">
        <v>372</v>
      </c>
      <c r="F5666" s="58">
        <v>0.26423817033836416</v>
      </c>
    </row>
    <row r="5667">
      <c r="A5667" s="61">
        <v>1.516054485E9</v>
      </c>
      <c r="B5667" s="61">
        <v>1.0</v>
      </c>
      <c r="C5667" s="61">
        <v>2711.0</v>
      </c>
      <c r="D5667" s="57" t="s">
        <v>374</v>
      </c>
      <c r="E5667" s="62" t="s">
        <v>372</v>
      </c>
      <c r="F5667" s="58">
        <v>0.26426705142368123</v>
      </c>
    </row>
    <row r="5668">
      <c r="A5668" s="61">
        <v>1.519463746E9</v>
      </c>
      <c r="B5668" s="61">
        <v>1.0</v>
      </c>
      <c r="C5668" s="61">
        <v>575.0</v>
      </c>
      <c r="D5668" s="57" t="s">
        <v>374</v>
      </c>
      <c r="E5668" s="62" t="s">
        <v>372</v>
      </c>
      <c r="F5668" s="58">
        <v>0.2642951084023144</v>
      </c>
    </row>
    <row r="5669">
      <c r="A5669" s="61">
        <v>1.519460959E9</v>
      </c>
      <c r="B5669" s="61">
        <v>1.0</v>
      </c>
      <c r="C5669" s="61">
        <v>2362.0</v>
      </c>
      <c r="D5669" s="57" t="s">
        <v>374</v>
      </c>
      <c r="E5669" s="62" t="s">
        <v>372</v>
      </c>
      <c r="F5669" s="58">
        <v>0.26440975942992095</v>
      </c>
    </row>
    <row r="5670">
      <c r="A5670" s="61">
        <v>1.513925204E9</v>
      </c>
      <c r="B5670" s="61">
        <v>1.0</v>
      </c>
      <c r="C5670" s="61">
        <v>3671.0</v>
      </c>
      <c r="D5670" s="57" t="s">
        <v>375</v>
      </c>
      <c r="E5670" s="62" t="s">
        <v>372</v>
      </c>
      <c r="F5670" s="58">
        <v>0.2644849605661864</v>
      </c>
    </row>
    <row r="5671">
      <c r="A5671" s="61">
        <v>1.515704882E9</v>
      </c>
      <c r="B5671" s="61">
        <v>0.0</v>
      </c>
      <c r="C5671" s="61">
        <v>1455.0</v>
      </c>
      <c r="D5671" s="57" t="s">
        <v>373</v>
      </c>
      <c r="E5671" s="62" t="s">
        <v>372</v>
      </c>
      <c r="F5671" s="58">
        <v>0.2645510498928382</v>
      </c>
    </row>
    <row r="5672">
      <c r="A5672" s="61">
        <v>1.515360393E9</v>
      </c>
      <c r="B5672" s="61">
        <v>1.0</v>
      </c>
      <c r="C5672" s="61">
        <v>2542.0</v>
      </c>
      <c r="D5672" s="57" t="s">
        <v>371</v>
      </c>
      <c r="E5672" s="62" t="s">
        <v>372</v>
      </c>
      <c r="F5672" s="58">
        <v>0.2646385292077299</v>
      </c>
    </row>
    <row r="5673">
      <c r="A5673" s="61">
        <v>1.51691054E9</v>
      </c>
      <c r="B5673" s="61">
        <v>0.0</v>
      </c>
      <c r="C5673" s="61">
        <v>1083.0</v>
      </c>
      <c r="D5673" s="57" t="s">
        <v>374</v>
      </c>
      <c r="E5673" s="62" t="s">
        <v>372</v>
      </c>
      <c r="F5673" s="58">
        <v>0.264697471572756</v>
      </c>
    </row>
    <row r="5674">
      <c r="A5674" s="61">
        <v>1.515302449E9</v>
      </c>
      <c r="B5674" s="61">
        <v>1.0</v>
      </c>
      <c r="C5674" s="61">
        <v>2706.0</v>
      </c>
      <c r="D5674" s="57" t="s">
        <v>373</v>
      </c>
      <c r="E5674" s="62" t="s">
        <v>372</v>
      </c>
      <c r="F5674" s="58">
        <v>0.2647929146063981</v>
      </c>
    </row>
    <row r="5675">
      <c r="A5675" s="61">
        <v>1.516386614E9</v>
      </c>
      <c r="B5675" s="61">
        <v>1.0</v>
      </c>
      <c r="C5675" s="61">
        <v>2802.0</v>
      </c>
      <c r="D5675" s="57" t="s">
        <v>371</v>
      </c>
      <c r="E5675" s="62" t="s">
        <v>372</v>
      </c>
      <c r="F5675" s="58">
        <v>0.2648244183339715</v>
      </c>
    </row>
    <row r="5676">
      <c r="A5676" s="61">
        <v>1.514342982E9</v>
      </c>
      <c r="B5676" s="61">
        <v>0.0</v>
      </c>
      <c r="C5676" s="61">
        <v>599.0</v>
      </c>
      <c r="D5676" s="57" t="s">
        <v>373</v>
      </c>
      <c r="E5676" s="62" t="s">
        <v>372</v>
      </c>
      <c r="F5676" s="58">
        <v>0.2648386226963295</v>
      </c>
    </row>
    <row r="5677">
      <c r="A5677" s="61">
        <v>1.519893365E9</v>
      </c>
      <c r="B5677" s="61">
        <v>1.0</v>
      </c>
      <c r="C5677" s="61">
        <v>364.0</v>
      </c>
      <c r="D5677" s="57" t="s">
        <v>374</v>
      </c>
      <c r="E5677" s="62" t="s">
        <v>372</v>
      </c>
      <c r="F5677" s="58">
        <v>0.2649310648099117</v>
      </c>
    </row>
    <row r="5678">
      <c r="A5678" s="61">
        <v>1.516668459E9</v>
      </c>
      <c r="B5678" s="61">
        <v>1.0</v>
      </c>
      <c r="C5678" s="61">
        <v>3476.0</v>
      </c>
      <c r="D5678" s="57" t="s">
        <v>371</v>
      </c>
      <c r="E5678" s="62" t="s">
        <v>372</v>
      </c>
      <c r="F5678" s="58">
        <v>0.26501995550008817</v>
      </c>
    </row>
    <row r="5679">
      <c r="A5679" s="61">
        <v>1.514862787E9</v>
      </c>
      <c r="B5679" s="61">
        <v>1.0</v>
      </c>
      <c r="C5679" s="61">
        <v>260.0</v>
      </c>
      <c r="D5679" s="57" t="s">
        <v>375</v>
      </c>
      <c r="E5679" s="62" t="s">
        <v>372</v>
      </c>
      <c r="F5679" s="58">
        <v>0.2650349548904487</v>
      </c>
    </row>
    <row r="5680">
      <c r="A5680" s="61">
        <v>1.511263684E9</v>
      </c>
      <c r="B5680" s="61">
        <v>1.0</v>
      </c>
      <c r="C5680" s="61">
        <v>1905.0</v>
      </c>
      <c r="D5680" s="57" t="s">
        <v>371</v>
      </c>
      <c r="E5680" s="62" t="s">
        <v>372</v>
      </c>
      <c r="F5680" s="58">
        <v>0.26504298024714923</v>
      </c>
    </row>
    <row r="5681">
      <c r="A5681" s="61">
        <v>1.51304874E9</v>
      </c>
      <c r="B5681" s="61">
        <v>0.0</v>
      </c>
      <c r="C5681" s="61">
        <v>6712.0</v>
      </c>
      <c r="D5681" s="57" t="s">
        <v>375</v>
      </c>
      <c r="E5681" s="62" t="s">
        <v>372</v>
      </c>
      <c r="F5681" s="58">
        <v>0.2651273913006048</v>
      </c>
    </row>
    <row r="5682">
      <c r="A5682" s="61">
        <v>1.516952507E9</v>
      </c>
      <c r="B5682" s="61">
        <v>1.0</v>
      </c>
      <c r="C5682" s="61">
        <v>3065.0</v>
      </c>
      <c r="D5682" s="57" t="s">
        <v>375</v>
      </c>
      <c r="E5682" s="62" t="s">
        <v>372</v>
      </c>
      <c r="F5682" s="58">
        <v>0.26514535657027094</v>
      </c>
    </row>
    <row r="5683">
      <c r="A5683" s="61">
        <v>1.511346446E9</v>
      </c>
      <c r="B5683" s="61">
        <v>1.0</v>
      </c>
      <c r="C5683" s="61">
        <v>1636.0</v>
      </c>
      <c r="D5683" s="57" t="s">
        <v>375</v>
      </c>
      <c r="E5683" s="62" t="s">
        <v>372</v>
      </c>
      <c r="F5683" s="58">
        <v>0.26518826965500675</v>
      </c>
    </row>
    <row r="5684">
      <c r="A5684" s="61">
        <v>1.513550908E9</v>
      </c>
      <c r="B5684" s="61">
        <v>1.0</v>
      </c>
      <c r="C5684" s="61">
        <v>772.0</v>
      </c>
      <c r="D5684" s="57" t="s">
        <v>371</v>
      </c>
      <c r="E5684" s="62" t="s">
        <v>372</v>
      </c>
      <c r="F5684" s="58">
        <v>0.2654052645327767</v>
      </c>
    </row>
    <row r="5685">
      <c r="A5685" s="61">
        <v>1.516326876E9</v>
      </c>
      <c r="B5685" s="61">
        <v>1.0</v>
      </c>
      <c r="C5685" s="61">
        <v>2031.0</v>
      </c>
      <c r="D5685" s="57" t="s">
        <v>374</v>
      </c>
      <c r="E5685" s="62" t="s">
        <v>372</v>
      </c>
      <c r="F5685" s="58">
        <v>0.2654643504486506</v>
      </c>
    </row>
    <row r="5686">
      <c r="A5686" s="61">
        <v>1.513828453E9</v>
      </c>
      <c r="B5686" s="61">
        <v>1.0</v>
      </c>
      <c r="C5686" s="61">
        <v>2254.0</v>
      </c>
      <c r="D5686" s="57" t="s">
        <v>371</v>
      </c>
      <c r="E5686" s="62" t="s">
        <v>372</v>
      </c>
      <c r="F5686" s="58">
        <v>0.2654895911661638</v>
      </c>
    </row>
    <row r="5687">
      <c r="A5687" s="61">
        <v>1.51585087E9</v>
      </c>
      <c r="B5687" s="61">
        <v>0.0</v>
      </c>
      <c r="C5687" s="61">
        <v>1030.0</v>
      </c>
      <c r="D5687" s="57" t="s">
        <v>374</v>
      </c>
      <c r="E5687" s="62" t="s">
        <v>372</v>
      </c>
      <c r="F5687" s="58">
        <v>0.265505185260995</v>
      </c>
    </row>
    <row r="5688">
      <c r="A5688" s="61">
        <v>1.516093264E9</v>
      </c>
      <c r="B5688" s="61">
        <v>1.0</v>
      </c>
      <c r="C5688" s="61">
        <v>4747.0</v>
      </c>
      <c r="D5688" s="57" t="s">
        <v>373</v>
      </c>
      <c r="E5688" s="62" t="s">
        <v>372</v>
      </c>
      <c r="F5688" s="58">
        <v>0.26554633525863514</v>
      </c>
    </row>
    <row r="5689">
      <c r="A5689" s="61">
        <v>1.514177065E9</v>
      </c>
      <c r="B5689" s="61">
        <v>1.0</v>
      </c>
      <c r="C5689" s="61">
        <v>2331.0</v>
      </c>
      <c r="D5689" s="57" t="s">
        <v>373</v>
      </c>
      <c r="E5689" s="62" t="s">
        <v>372</v>
      </c>
      <c r="F5689" s="58">
        <v>0.26556306676635155</v>
      </c>
    </row>
    <row r="5690">
      <c r="A5690" s="61">
        <v>1.513048642E9</v>
      </c>
      <c r="B5690" s="61">
        <v>0.0</v>
      </c>
      <c r="C5690" s="61">
        <v>2896.0</v>
      </c>
      <c r="D5690" s="57" t="s">
        <v>371</v>
      </c>
      <c r="E5690" s="62" t="s">
        <v>372</v>
      </c>
      <c r="F5690" s="58">
        <v>0.26563371304356287</v>
      </c>
    </row>
    <row r="5691">
      <c r="A5691" s="61">
        <v>1.515751458E9</v>
      </c>
      <c r="B5691" s="61">
        <v>1.0</v>
      </c>
      <c r="C5691" s="61">
        <v>188.0</v>
      </c>
      <c r="D5691" s="57" t="s">
        <v>374</v>
      </c>
      <c r="E5691" s="62" t="s">
        <v>372</v>
      </c>
      <c r="F5691" s="58">
        <v>0.26567831024345856</v>
      </c>
    </row>
    <row r="5692">
      <c r="A5692" s="61">
        <v>1.513657622E9</v>
      </c>
      <c r="B5692" s="61">
        <v>0.0</v>
      </c>
      <c r="C5692" s="61">
        <v>155.0</v>
      </c>
      <c r="D5692" s="57" t="s">
        <v>373</v>
      </c>
      <c r="E5692" s="62" t="s">
        <v>372</v>
      </c>
      <c r="F5692" s="58">
        <v>0.2656799405810748</v>
      </c>
    </row>
    <row r="5693">
      <c r="A5693" s="61">
        <v>1.512632564E9</v>
      </c>
      <c r="B5693" s="61">
        <v>1.0</v>
      </c>
      <c r="C5693" s="61">
        <v>3308.0</v>
      </c>
      <c r="D5693" s="57" t="s">
        <v>373</v>
      </c>
      <c r="E5693" s="62" t="s">
        <v>372</v>
      </c>
      <c r="F5693" s="58">
        <v>0.2657057888215859</v>
      </c>
    </row>
    <row r="5694">
      <c r="A5694" s="61">
        <v>1.512640115E9</v>
      </c>
      <c r="B5694" s="61">
        <v>1.0</v>
      </c>
      <c r="C5694" s="61">
        <v>1288.0</v>
      </c>
      <c r="D5694" s="57" t="s">
        <v>374</v>
      </c>
      <c r="E5694" s="62" t="s">
        <v>372</v>
      </c>
      <c r="F5694" s="58">
        <v>0.2657456043819041</v>
      </c>
    </row>
    <row r="5695">
      <c r="A5695" s="61">
        <v>1.517172171E9</v>
      </c>
      <c r="B5695" s="61">
        <v>0.0</v>
      </c>
      <c r="C5695" s="61">
        <v>2216.0</v>
      </c>
      <c r="D5695" s="57" t="s">
        <v>375</v>
      </c>
      <c r="E5695" s="62" t="s">
        <v>372</v>
      </c>
      <c r="F5695" s="58">
        <v>0.26575308074157</v>
      </c>
    </row>
    <row r="5696">
      <c r="A5696" s="61">
        <v>1.511270616E9</v>
      </c>
      <c r="B5696" s="61">
        <v>1.0</v>
      </c>
      <c r="C5696" s="61">
        <v>3997.0</v>
      </c>
      <c r="D5696" s="57" t="s">
        <v>371</v>
      </c>
      <c r="E5696" s="62" t="s">
        <v>372</v>
      </c>
      <c r="F5696" s="58">
        <v>0.2658022669116682</v>
      </c>
    </row>
    <row r="5697">
      <c r="A5697" s="61">
        <v>1.512713521E9</v>
      </c>
      <c r="B5697" s="61">
        <v>0.0</v>
      </c>
      <c r="C5697" s="61">
        <v>1373.0</v>
      </c>
      <c r="D5697" s="57" t="s">
        <v>371</v>
      </c>
      <c r="E5697" s="62" t="s">
        <v>372</v>
      </c>
      <c r="F5697" s="58">
        <v>0.2658174296165936</v>
      </c>
    </row>
    <row r="5698">
      <c r="A5698" s="61">
        <v>1.516065021E9</v>
      </c>
      <c r="B5698" s="61">
        <v>0.0</v>
      </c>
      <c r="C5698" s="61">
        <v>2140.0</v>
      </c>
      <c r="D5698" s="57" t="s">
        <v>374</v>
      </c>
      <c r="E5698" s="62" t="s">
        <v>372</v>
      </c>
      <c r="F5698" s="58">
        <v>0.2658300294843543</v>
      </c>
    </row>
    <row r="5699">
      <c r="A5699" s="61">
        <v>1.515722528E9</v>
      </c>
      <c r="B5699" s="61">
        <v>1.0</v>
      </c>
      <c r="C5699" s="61">
        <v>2714.0</v>
      </c>
      <c r="D5699" s="57" t="s">
        <v>374</v>
      </c>
      <c r="E5699" s="62" t="s">
        <v>372</v>
      </c>
      <c r="F5699" s="58">
        <v>0.26583806689924405</v>
      </c>
    </row>
    <row r="5700">
      <c r="A5700" s="61">
        <v>1.513772756E9</v>
      </c>
      <c r="B5700" s="61">
        <v>1.0</v>
      </c>
      <c r="C5700" s="61">
        <v>753.0</v>
      </c>
      <c r="D5700" s="57" t="s">
        <v>375</v>
      </c>
      <c r="E5700" s="62" t="s">
        <v>372</v>
      </c>
      <c r="F5700" s="58">
        <v>0.2658455294220412</v>
      </c>
    </row>
    <row r="5701">
      <c r="A5701" s="61">
        <v>1.51953052E9</v>
      </c>
      <c r="B5701" s="61">
        <v>0.0</v>
      </c>
      <c r="C5701" s="61">
        <v>3111.0</v>
      </c>
      <c r="D5701" s="57" t="s">
        <v>375</v>
      </c>
      <c r="E5701" s="62" t="s">
        <v>372</v>
      </c>
      <c r="F5701" s="58">
        <v>0.2658479862076223</v>
      </c>
    </row>
    <row r="5702">
      <c r="A5702" s="61">
        <v>1.517716576E9</v>
      </c>
      <c r="B5702" s="61">
        <v>1.0</v>
      </c>
      <c r="C5702" s="61">
        <v>952.0</v>
      </c>
      <c r="D5702" s="57" t="s">
        <v>375</v>
      </c>
      <c r="E5702" s="62" t="s">
        <v>372</v>
      </c>
      <c r="F5702" s="58">
        <v>0.2658604908625324</v>
      </c>
    </row>
    <row r="5703">
      <c r="A5703" s="61">
        <v>1.516648998E9</v>
      </c>
      <c r="B5703" s="61">
        <v>1.0</v>
      </c>
      <c r="C5703" s="61">
        <v>1632.0</v>
      </c>
      <c r="D5703" s="57" t="s">
        <v>371</v>
      </c>
      <c r="E5703" s="62" t="s">
        <v>372</v>
      </c>
      <c r="F5703" s="58">
        <v>0.2658775120397403</v>
      </c>
    </row>
    <row r="5704">
      <c r="A5704" s="61">
        <v>1.519870651E9</v>
      </c>
      <c r="B5704" s="61">
        <v>0.0</v>
      </c>
      <c r="C5704" s="61">
        <v>3418.0</v>
      </c>
      <c r="D5704" s="57" t="s">
        <v>374</v>
      </c>
      <c r="E5704" s="62" t="s">
        <v>372</v>
      </c>
      <c r="F5704" s="58">
        <v>0.2660292172316414</v>
      </c>
    </row>
    <row r="5705">
      <c r="A5705" s="61">
        <v>1.516391923E9</v>
      </c>
      <c r="B5705" s="61">
        <v>1.0</v>
      </c>
      <c r="C5705" s="61">
        <v>413.0</v>
      </c>
      <c r="D5705" s="57" t="s">
        <v>371</v>
      </c>
      <c r="E5705" s="62" t="s">
        <v>372</v>
      </c>
      <c r="F5705" s="58">
        <v>0.266080494759248</v>
      </c>
    </row>
    <row r="5706">
      <c r="A5706" s="61">
        <v>1.51502686E9</v>
      </c>
      <c r="B5706" s="61">
        <v>0.0</v>
      </c>
      <c r="C5706" s="61">
        <v>518.0</v>
      </c>
      <c r="D5706" s="57" t="s">
        <v>371</v>
      </c>
      <c r="E5706" s="62" t="s">
        <v>372</v>
      </c>
      <c r="F5706" s="58">
        <v>0.2662067023125638</v>
      </c>
    </row>
    <row r="5707">
      <c r="A5707" s="61">
        <v>1.51334279E9</v>
      </c>
      <c r="B5707" s="61">
        <v>0.0</v>
      </c>
      <c r="C5707" s="61">
        <v>1415.0</v>
      </c>
      <c r="D5707" s="57" t="s">
        <v>373</v>
      </c>
      <c r="E5707" s="62" t="s">
        <v>372</v>
      </c>
      <c r="F5707" s="58">
        <v>0.2663441265944093</v>
      </c>
    </row>
    <row r="5708">
      <c r="A5708" s="61">
        <v>1.519070783E9</v>
      </c>
      <c r="B5708" s="61">
        <v>1.0</v>
      </c>
      <c r="C5708" s="61">
        <v>1205.0</v>
      </c>
      <c r="D5708" s="57" t="s">
        <v>373</v>
      </c>
      <c r="E5708" s="62" t="s">
        <v>372</v>
      </c>
      <c r="F5708" s="58">
        <v>0.26646323625258794</v>
      </c>
    </row>
    <row r="5709">
      <c r="A5709" s="61">
        <v>1.518386887E9</v>
      </c>
      <c r="B5709" s="61">
        <v>1.0</v>
      </c>
      <c r="C5709" s="61">
        <v>179.0</v>
      </c>
      <c r="D5709" s="57" t="s">
        <v>374</v>
      </c>
      <c r="E5709" s="62" t="s">
        <v>372</v>
      </c>
      <c r="F5709" s="58">
        <v>0.2664874544594372</v>
      </c>
    </row>
    <row r="5710">
      <c r="A5710" s="61">
        <v>1.513229139E9</v>
      </c>
      <c r="B5710" s="61">
        <v>1.0</v>
      </c>
      <c r="C5710" s="61">
        <v>2798.0</v>
      </c>
      <c r="D5710" s="57" t="s">
        <v>375</v>
      </c>
      <c r="E5710" s="62" t="s">
        <v>372</v>
      </c>
      <c r="F5710" s="58">
        <v>0.2664993796495492</v>
      </c>
    </row>
    <row r="5711">
      <c r="A5711" s="61">
        <v>1.517786896E9</v>
      </c>
      <c r="B5711" s="61">
        <v>1.0</v>
      </c>
      <c r="C5711" s="61">
        <v>2615.0</v>
      </c>
      <c r="D5711" s="57" t="s">
        <v>371</v>
      </c>
      <c r="E5711" s="62" t="s">
        <v>372</v>
      </c>
      <c r="F5711" s="58">
        <v>0.26658640281906887</v>
      </c>
    </row>
    <row r="5712">
      <c r="A5712" s="61">
        <v>1.51256636E9</v>
      </c>
      <c r="B5712" s="61">
        <v>0.0</v>
      </c>
      <c r="C5712" s="61">
        <v>437.0</v>
      </c>
      <c r="D5712" s="57" t="s">
        <v>371</v>
      </c>
      <c r="E5712" s="62" t="s">
        <v>372</v>
      </c>
      <c r="F5712" s="58">
        <v>0.266635364154166</v>
      </c>
    </row>
    <row r="5713">
      <c r="A5713" s="61">
        <v>1.516022151E9</v>
      </c>
      <c r="B5713" s="61">
        <v>0.0</v>
      </c>
      <c r="C5713" s="61">
        <v>2901.0</v>
      </c>
      <c r="D5713" s="57" t="s">
        <v>373</v>
      </c>
      <c r="E5713" s="62" t="s">
        <v>372</v>
      </c>
      <c r="F5713" s="58">
        <v>0.2666588670252118</v>
      </c>
    </row>
    <row r="5714">
      <c r="A5714" s="61">
        <v>1.513346269E9</v>
      </c>
      <c r="B5714" s="61">
        <v>1.0</v>
      </c>
      <c r="C5714" s="61">
        <v>4295.0</v>
      </c>
      <c r="D5714" s="57" t="s">
        <v>373</v>
      </c>
      <c r="E5714" s="62" t="s">
        <v>372</v>
      </c>
      <c r="F5714" s="58">
        <v>0.2667696932926644</v>
      </c>
    </row>
    <row r="5715">
      <c r="A5715" s="61">
        <v>1.518924953E9</v>
      </c>
      <c r="B5715" s="61">
        <v>1.0</v>
      </c>
      <c r="C5715" s="61">
        <v>1348.0</v>
      </c>
      <c r="D5715" s="57" t="s">
        <v>371</v>
      </c>
      <c r="E5715" s="62" t="s">
        <v>372</v>
      </c>
      <c r="F5715" s="58">
        <v>0.26682562907156926</v>
      </c>
    </row>
    <row r="5716">
      <c r="A5716" s="61">
        <v>1.51860202E9</v>
      </c>
      <c r="B5716" s="61">
        <v>0.0</v>
      </c>
      <c r="C5716" s="61">
        <v>978.0</v>
      </c>
      <c r="D5716" s="57" t="s">
        <v>375</v>
      </c>
      <c r="E5716" s="62" t="s">
        <v>372</v>
      </c>
      <c r="F5716" s="58">
        <v>0.2668267931278864</v>
      </c>
    </row>
    <row r="5717">
      <c r="A5717" s="61">
        <v>1.511897545E9</v>
      </c>
      <c r="B5717" s="61">
        <v>1.0</v>
      </c>
      <c r="C5717" s="61">
        <v>2264.0</v>
      </c>
      <c r="D5717" s="57" t="s">
        <v>374</v>
      </c>
      <c r="E5717" s="62" t="s">
        <v>372</v>
      </c>
      <c r="F5717" s="58">
        <v>0.26686461735501654</v>
      </c>
    </row>
    <row r="5718">
      <c r="A5718" s="61">
        <v>1.519677279E9</v>
      </c>
      <c r="B5718" s="61">
        <v>1.0</v>
      </c>
      <c r="C5718" s="61">
        <v>709.0</v>
      </c>
      <c r="D5718" s="57" t="s">
        <v>373</v>
      </c>
      <c r="E5718" s="62" t="s">
        <v>372</v>
      </c>
      <c r="F5718" s="58">
        <v>0.2669105728180946</v>
      </c>
    </row>
    <row r="5719">
      <c r="A5719" s="61">
        <v>1.511958542E9</v>
      </c>
      <c r="B5719" s="61">
        <v>0.0</v>
      </c>
      <c r="C5719" s="61">
        <v>481.0</v>
      </c>
      <c r="D5719" s="57" t="s">
        <v>375</v>
      </c>
      <c r="E5719" s="62" t="s">
        <v>372</v>
      </c>
      <c r="F5719" s="58">
        <v>0.26691398332149874</v>
      </c>
    </row>
    <row r="5720">
      <c r="A5720" s="61">
        <v>1.512503032E9</v>
      </c>
      <c r="B5720" s="61">
        <v>0.0</v>
      </c>
      <c r="C5720" s="61">
        <v>1999.0</v>
      </c>
      <c r="D5720" s="57" t="s">
        <v>373</v>
      </c>
      <c r="E5720" s="62" t="s">
        <v>372</v>
      </c>
      <c r="F5720" s="58">
        <v>0.2669224988603731</v>
      </c>
    </row>
    <row r="5721">
      <c r="A5721" s="61">
        <v>1.519744774E9</v>
      </c>
      <c r="B5721" s="61">
        <v>1.0</v>
      </c>
      <c r="C5721" s="61">
        <v>3175.0</v>
      </c>
      <c r="D5721" s="57" t="s">
        <v>371</v>
      </c>
      <c r="E5721" s="62" t="s">
        <v>372</v>
      </c>
      <c r="F5721" s="58">
        <v>0.2669255392105452</v>
      </c>
    </row>
    <row r="5722">
      <c r="A5722" s="61">
        <v>1.513788615E9</v>
      </c>
      <c r="B5722" s="61">
        <v>1.0</v>
      </c>
      <c r="C5722" s="61">
        <v>2014.0</v>
      </c>
      <c r="D5722" s="57" t="s">
        <v>371</v>
      </c>
      <c r="E5722" s="62" t="s">
        <v>372</v>
      </c>
      <c r="F5722" s="58">
        <v>0.2669352829857973</v>
      </c>
    </row>
    <row r="5723">
      <c r="A5723" s="61">
        <v>1.519690634E9</v>
      </c>
      <c r="B5723" s="61">
        <v>1.0</v>
      </c>
      <c r="C5723" s="61">
        <v>494.0</v>
      </c>
      <c r="D5723" s="57" t="s">
        <v>371</v>
      </c>
      <c r="E5723" s="62" t="s">
        <v>372</v>
      </c>
      <c r="F5723" s="58">
        <v>0.2669846408047326</v>
      </c>
    </row>
    <row r="5724">
      <c r="A5724" s="61">
        <v>1.511635039E9</v>
      </c>
      <c r="B5724" s="61">
        <v>1.0</v>
      </c>
      <c r="C5724" s="61">
        <v>1449.0</v>
      </c>
      <c r="D5724" s="57" t="s">
        <v>374</v>
      </c>
      <c r="E5724" s="62" t="s">
        <v>372</v>
      </c>
      <c r="F5724" s="58">
        <v>0.2670412341051548</v>
      </c>
    </row>
    <row r="5725">
      <c r="A5725" s="61">
        <v>1.512517558E9</v>
      </c>
      <c r="B5725" s="61">
        <v>1.0</v>
      </c>
      <c r="C5725" s="61">
        <v>677.0</v>
      </c>
      <c r="D5725" s="57" t="s">
        <v>375</v>
      </c>
      <c r="E5725" s="62" t="s">
        <v>372</v>
      </c>
      <c r="F5725" s="58">
        <v>0.26712625359925</v>
      </c>
    </row>
    <row r="5726">
      <c r="A5726" s="61">
        <v>1.515187221E9</v>
      </c>
      <c r="B5726" s="61">
        <v>0.0</v>
      </c>
      <c r="C5726" s="61">
        <v>3384.0</v>
      </c>
      <c r="D5726" s="57" t="s">
        <v>375</v>
      </c>
      <c r="E5726" s="62" t="s">
        <v>372</v>
      </c>
      <c r="F5726" s="58">
        <v>0.26721996555685323</v>
      </c>
    </row>
    <row r="5727">
      <c r="A5727" s="61">
        <v>1.516346558E9</v>
      </c>
      <c r="B5727" s="61">
        <v>1.0</v>
      </c>
      <c r="C5727" s="61">
        <v>868.0</v>
      </c>
      <c r="D5727" s="57" t="s">
        <v>371</v>
      </c>
      <c r="E5727" s="62" t="s">
        <v>372</v>
      </c>
      <c r="F5727" s="58">
        <v>0.2673353386218388</v>
      </c>
    </row>
    <row r="5728">
      <c r="A5728" s="61">
        <v>1.514441879E9</v>
      </c>
      <c r="B5728" s="61">
        <v>1.0</v>
      </c>
      <c r="C5728" s="61">
        <v>1943.0</v>
      </c>
      <c r="D5728" s="57" t="s">
        <v>371</v>
      </c>
      <c r="E5728" s="62" t="s">
        <v>372</v>
      </c>
      <c r="F5728" s="58">
        <v>0.26734471179054364</v>
      </c>
    </row>
    <row r="5729">
      <c r="A5729" s="61">
        <v>1.517746505E9</v>
      </c>
      <c r="B5729" s="61">
        <v>1.0</v>
      </c>
      <c r="C5729" s="61">
        <v>4447.0</v>
      </c>
      <c r="D5729" s="57" t="s">
        <v>375</v>
      </c>
      <c r="E5729" s="62" t="s">
        <v>372</v>
      </c>
      <c r="F5729" s="58">
        <v>0.2673520680726067</v>
      </c>
    </row>
    <row r="5730">
      <c r="A5730" s="61">
        <v>1.515703143E9</v>
      </c>
      <c r="B5730" s="61">
        <v>1.0</v>
      </c>
      <c r="C5730" s="61">
        <v>1116.0</v>
      </c>
      <c r="D5730" s="57" t="s">
        <v>374</v>
      </c>
      <c r="E5730" s="62" t="s">
        <v>372</v>
      </c>
      <c r="F5730" s="58">
        <v>0.2673533242952626</v>
      </c>
    </row>
    <row r="5731">
      <c r="A5731" s="61">
        <v>1.511639298E9</v>
      </c>
      <c r="B5731" s="61">
        <v>1.0</v>
      </c>
      <c r="C5731" s="61">
        <v>431.0</v>
      </c>
      <c r="D5731" s="57" t="s">
        <v>374</v>
      </c>
      <c r="E5731" s="62" t="s">
        <v>372</v>
      </c>
      <c r="F5731" s="58">
        <v>0.2674203050644567</v>
      </c>
    </row>
    <row r="5732">
      <c r="A5732" s="61">
        <v>1.518937077E9</v>
      </c>
      <c r="B5732" s="61">
        <v>1.0</v>
      </c>
      <c r="C5732" s="61">
        <v>798.0</v>
      </c>
      <c r="D5732" s="57" t="s">
        <v>375</v>
      </c>
      <c r="E5732" s="62" t="s">
        <v>372</v>
      </c>
      <c r="F5732" s="58">
        <v>0.26748693812673585</v>
      </c>
    </row>
    <row r="5733">
      <c r="A5733" s="61">
        <v>1.513347998E9</v>
      </c>
      <c r="B5733" s="61">
        <v>1.0</v>
      </c>
      <c r="C5733" s="61">
        <v>419.0</v>
      </c>
      <c r="D5733" s="57" t="s">
        <v>373</v>
      </c>
      <c r="E5733" s="62" t="s">
        <v>372</v>
      </c>
      <c r="F5733" s="58">
        <v>0.26752828460060074</v>
      </c>
    </row>
    <row r="5734">
      <c r="A5734" s="61">
        <v>1.518760973E9</v>
      </c>
      <c r="B5734" s="61">
        <v>1.0</v>
      </c>
      <c r="C5734" s="61">
        <v>1267.0</v>
      </c>
      <c r="D5734" s="57" t="s">
        <v>371</v>
      </c>
      <c r="E5734" s="62" t="s">
        <v>372</v>
      </c>
      <c r="F5734" s="58">
        <v>0.2675329100805043</v>
      </c>
    </row>
    <row r="5735">
      <c r="A5735" s="61">
        <v>1.511261831E9</v>
      </c>
      <c r="B5735" s="61">
        <v>0.0</v>
      </c>
      <c r="C5735" s="61">
        <v>3993.0</v>
      </c>
      <c r="D5735" s="57" t="s">
        <v>371</v>
      </c>
      <c r="E5735" s="62" t="s">
        <v>372</v>
      </c>
      <c r="F5735" s="58">
        <v>0.26755047616934313</v>
      </c>
    </row>
    <row r="5736">
      <c r="A5736" s="61">
        <v>1.511552773E9</v>
      </c>
      <c r="B5736" s="61">
        <v>1.0</v>
      </c>
      <c r="C5736" s="61">
        <v>2536.0</v>
      </c>
      <c r="D5736" s="57" t="s">
        <v>375</v>
      </c>
      <c r="E5736" s="62" t="s">
        <v>372</v>
      </c>
      <c r="F5736" s="58">
        <v>0.2675780749511737</v>
      </c>
    </row>
    <row r="5737">
      <c r="A5737" s="61">
        <v>1.517277018E9</v>
      </c>
      <c r="B5737" s="61">
        <v>1.0</v>
      </c>
      <c r="C5737" s="61">
        <v>461.0</v>
      </c>
      <c r="D5737" s="57" t="s">
        <v>371</v>
      </c>
      <c r="E5737" s="62" t="s">
        <v>372</v>
      </c>
      <c r="F5737" s="58">
        <v>0.2676291176137602</v>
      </c>
    </row>
    <row r="5738">
      <c r="A5738" s="61">
        <v>1.512115273E9</v>
      </c>
      <c r="B5738" s="61">
        <v>1.0</v>
      </c>
      <c r="C5738" s="61">
        <v>1402.0</v>
      </c>
      <c r="D5738" s="57" t="s">
        <v>374</v>
      </c>
      <c r="E5738" s="62" t="s">
        <v>372</v>
      </c>
      <c r="F5738" s="58">
        <v>0.2676345782285161</v>
      </c>
    </row>
    <row r="5739">
      <c r="A5739" s="61">
        <v>1.511524333E9</v>
      </c>
      <c r="B5739" s="61">
        <v>1.0</v>
      </c>
      <c r="C5739" s="61">
        <v>1315.0</v>
      </c>
      <c r="D5739" s="57" t="s">
        <v>371</v>
      </c>
      <c r="E5739" s="62" t="s">
        <v>372</v>
      </c>
      <c r="F5739" s="58">
        <v>0.2676447313605974</v>
      </c>
    </row>
    <row r="5740">
      <c r="A5740" s="61">
        <v>1.518273024E9</v>
      </c>
      <c r="B5740" s="61">
        <v>1.0</v>
      </c>
      <c r="C5740" s="61">
        <v>1446.0</v>
      </c>
      <c r="D5740" s="57" t="s">
        <v>374</v>
      </c>
      <c r="E5740" s="62" t="s">
        <v>372</v>
      </c>
      <c r="F5740" s="58">
        <v>0.2676901763758083</v>
      </c>
    </row>
    <row r="5741">
      <c r="A5741" s="61">
        <v>1.518275636E9</v>
      </c>
      <c r="B5741" s="61">
        <v>1.0</v>
      </c>
      <c r="C5741" s="61">
        <v>840.0</v>
      </c>
      <c r="D5741" s="57" t="s">
        <v>371</v>
      </c>
      <c r="E5741" s="62" t="s">
        <v>372</v>
      </c>
      <c r="F5741" s="58">
        <v>0.26770830162638737</v>
      </c>
    </row>
    <row r="5742">
      <c r="A5742" s="61">
        <v>1.513410194E9</v>
      </c>
      <c r="B5742" s="61">
        <v>1.0</v>
      </c>
      <c r="C5742" s="61">
        <v>1279.0</v>
      </c>
      <c r="D5742" s="57" t="s">
        <v>371</v>
      </c>
      <c r="E5742" s="62" t="s">
        <v>372</v>
      </c>
      <c r="F5742" s="58">
        <v>0.26773010666049346</v>
      </c>
    </row>
    <row r="5743">
      <c r="A5743" s="61">
        <v>1.512833177E9</v>
      </c>
      <c r="B5743" s="61">
        <v>1.0</v>
      </c>
      <c r="C5743" s="61">
        <v>224.0</v>
      </c>
      <c r="D5743" s="57" t="s">
        <v>373</v>
      </c>
      <c r="E5743" s="62" t="s">
        <v>372</v>
      </c>
      <c r="F5743" s="58">
        <v>0.2677395490959048</v>
      </c>
    </row>
    <row r="5744">
      <c r="A5744" s="61">
        <v>1.51976841E9</v>
      </c>
      <c r="B5744" s="61">
        <v>0.0</v>
      </c>
      <c r="C5744" s="61">
        <v>1309.0</v>
      </c>
      <c r="D5744" s="57" t="s">
        <v>375</v>
      </c>
      <c r="E5744" s="62" t="s">
        <v>372</v>
      </c>
      <c r="F5744" s="58">
        <v>0.26776644328605304</v>
      </c>
    </row>
    <row r="5745">
      <c r="A5745" s="61">
        <v>1.519161132E9</v>
      </c>
      <c r="B5745" s="61">
        <v>0.0</v>
      </c>
      <c r="C5745" s="61">
        <v>36.0</v>
      </c>
      <c r="D5745" s="57" t="s">
        <v>371</v>
      </c>
      <c r="E5745" s="62" t="s">
        <v>372</v>
      </c>
      <c r="F5745" s="58">
        <v>0.2678253707499181</v>
      </c>
    </row>
    <row r="5746">
      <c r="A5746" s="61">
        <v>1.517044662E9</v>
      </c>
      <c r="B5746" s="61">
        <v>0.0</v>
      </c>
      <c r="C5746" s="61">
        <v>697.0</v>
      </c>
      <c r="D5746" s="57" t="s">
        <v>371</v>
      </c>
      <c r="E5746" s="62" t="s">
        <v>372</v>
      </c>
      <c r="F5746" s="58">
        <v>0.2678464646254528</v>
      </c>
    </row>
    <row r="5747">
      <c r="A5747" s="61">
        <v>1.514183155E9</v>
      </c>
      <c r="B5747" s="61">
        <v>1.0</v>
      </c>
      <c r="C5747" s="61">
        <v>1358.0</v>
      </c>
      <c r="D5747" s="57" t="s">
        <v>375</v>
      </c>
      <c r="E5747" s="62" t="s">
        <v>372</v>
      </c>
      <c r="F5747" s="58">
        <v>0.2679140668573533</v>
      </c>
    </row>
    <row r="5748">
      <c r="A5748" s="61">
        <v>1.514375449E9</v>
      </c>
      <c r="B5748" s="61">
        <v>1.0</v>
      </c>
      <c r="C5748" s="61">
        <v>2012.0</v>
      </c>
      <c r="D5748" s="57" t="s">
        <v>374</v>
      </c>
      <c r="E5748" s="62" t="s">
        <v>372</v>
      </c>
      <c r="F5748" s="58">
        <v>0.267922589691608</v>
      </c>
    </row>
    <row r="5749">
      <c r="A5749" s="61">
        <v>1.516919298E9</v>
      </c>
      <c r="B5749" s="61">
        <v>1.0</v>
      </c>
      <c r="C5749" s="61">
        <v>946.0</v>
      </c>
      <c r="D5749" s="57" t="s">
        <v>375</v>
      </c>
      <c r="E5749" s="62" t="s">
        <v>372</v>
      </c>
      <c r="F5749" s="58">
        <v>0.2679583821682998</v>
      </c>
    </row>
    <row r="5750">
      <c r="A5750" s="61">
        <v>1.518738252E9</v>
      </c>
      <c r="B5750" s="61">
        <v>0.0</v>
      </c>
      <c r="C5750" s="61">
        <v>4462.0</v>
      </c>
      <c r="D5750" s="57" t="s">
        <v>371</v>
      </c>
      <c r="E5750" s="62" t="s">
        <v>372</v>
      </c>
      <c r="F5750" s="58">
        <v>0.2679939894148642</v>
      </c>
    </row>
    <row r="5751">
      <c r="A5751" s="61">
        <v>1.518735966E9</v>
      </c>
      <c r="B5751" s="61">
        <v>1.0</v>
      </c>
      <c r="C5751" s="61">
        <v>250.0</v>
      </c>
      <c r="D5751" s="57" t="s">
        <v>374</v>
      </c>
      <c r="E5751" s="62" t="s">
        <v>372</v>
      </c>
      <c r="F5751" s="58">
        <v>0.2680043116766476</v>
      </c>
    </row>
    <row r="5752">
      <c r="A5752" s="61">
        <v>1.517993333E9</v>
      </c>
      <c r="B5752" s="61">
        <v>1.0</v>
      </c>
      <c r="C5752" s="61">
        <v>1014.0</v>
      </c>
      <c r="D5752" s="57" t="s">
        <v>374</v>
      </c>
      <c r="E5752" s="62" t="s">
        <v>372</v>
      </c>
      <c r="F5752" s="58">
        <v>0.26802563667889623</v>
      </c>
    </row>
    <row r="5753">
      <c r="A5753" s="61">
        <v>1.518764902E9</v>
      </c>
      <c r="B5753" s="61">
        <v>0.0</v>
      </c>
      <c r="C5753" s="61">
        <v>3567.0</v>
      </c>
      <c r="D5753" s="57" t="s">
        <v>375</v>
      </c>
      <c r="E5753" s="62" t="s">
        <v>372</v>
      </c>
      <c r="F5753" s="58">
        <v>0.26812720141784974</v>
      </c>
    </row>
    <row r="5754">
      <c r="A5754" s="61">
        <v>1.514310026E9</v>
      </c>
      <c r="B5754" s="61">
        <v>1.0</v>
      </c>
      <c r="C5754" s="61">
        <v>1692.0</v>
      </c>
      <c r="D5754" s="57" t="s">
        <v>371</v>
      </c>
      <c r="E5754" s="62" t="s">
        <v>372</v>
      </c>
      <c r="F5754" s="58">
        <v>0.2681283400214127</v>
      </c>
    </row>
    <row r="5755">
      <c r="A5755" s="61">
        <v>1.513347732E9</v>
      </c>
      <c r="B5755" s="61">
        <v>0.0</v>
      </c>
      <c r="C5755" s="61">
        <v>1985.0</v>
      </c>
      <c r="D5755" s="57" t="s">
        <v>371</v>
      </c>
      <c r="E5755" s="62" t="s">
        <v>372</v>
      </c>
      <c r="F5755" s="58">
        <v>0.268142263298327</v>
      </c>
    </row>
    <row r="5756">
      <c r="A5756" s="61">
        <v>1.519072169E9</v>
      </c>
      <c r="B5756" s="61">
        <v>1.0</v>
      </c>
      <c r="C5756" s="61">
        <v>3083.0</v>
      </c>
      <c r="D5756" s="57" t="s">
        <v>371</v>
      </c>
      <c r="E5756" s="62" t="s">
        <v>372</v>
      </c>
      <c r="F5756" s="58">
        <v>0.26814960455312853</v>
      </c>
    </row>
    <row r="5757">
      <c r="A5757" s="61">
        <v>1.518083617E9</v>
      </c>
      <c r="B5757" s="61">
        <v>1.0</v>
      </c>
      <c r="C5757" s="61">
        <v>593.0</v>
      </c>
      <c r="D5757" s="57" t="s">
        <v>371</v>
      </c>
      <c r="E5757" s="62" t="s">
        <v>372</v>
      </c>
      <c r="F5757" s="58">
        <v>0.26822468051384885</v>
      </c>
    </row>
    <row r="5758">
      <c r="A5758" s="61">
        <v>1.512047343E9</v>
      </c>
      <c r="B5758" s="61">
        <v>1.0</v>
      </c>
      <c r="C5758" s="61">
        <v>1946.0</v>
      </c>
      <c r="D5758" s="57" t="s">
        <v>374</v>
      </c>
      <c r="E5758" s="62" t="s">
        <v>372</v>
      </c>
      <c r="F5758" s="58">
        <v>0.2682257296192838</v>
      </c>
    </row>
    <row r="5759">
      <c r="A5759" s="61">
        <v>1.517626229E9</v>
      </c>
      <c r="B5759" s="61">
        <v>1.0</v>
      </c>
      <c r="C5759" s="61">
        <v>2135.0</v>
      </c>
      <c r="D5759" s="57" t="s">
        <v>374</v>
      </c>
      <c r="E5759" s="62" t="s">
        <v>372</v>
      </c>
      <c r="F5759" s="58">
        <v>0.26824124171248176</v>
      </c>
    </row>
    <row r="5760">
      <c r="A5760" s="61">
        <v>1.512303557E9</v>
      </c>
      <c r="B5760" s="61">
        <v>1.0</v>
      </c>
      <c r="C5760" s="61">
        <v>2716.0</v>
      </c>
      <c r="D5760" s="57" t="s">
        <v>371</v>
      </c>
      <c r="E5760" s="62" t="s">
        <v>372</v>
      </c>
      <c r="F5760" s="58">
        <v>0.26830604788348045</v>
      </c>
    </row>
    <row r="5761">
      <c r="A5761" s="61">
        <v>1.517225861E9</v>
      </c>
      <c r="B5761" s="61">
        <v>0.0</v>
      </c>
      <c r="C5761" s="61">
        <v>964.0</v>
      </c>
      <c r="D5761" s="57" t="s">
        <v>374</v>
      </c>
      <c r="E5761" s="62" t="s">
        <v>372</v>
      </c>
      <c r="F5761" s="58">
        <v>0.2683497311170774</v>
      </c>
    </row>
    <row r="5762">
      <c r="A5762" s="61">
        <v>1.512380556E9</v>
      </c>
      <c r="B5762" s="61">
        <v>1.0</v>
      </c>
      <c r="C5762" s="61">
        <v>1283.0</v>
      </c>
      <c r="D5762" s="57" t="s">
        <v>371</v>
      </c>
      <c r="E5762" s="62" t="s">
        <v>372</v>
      </c>
      <c r="F5762" s="58">
        <v>0.26836520958671406</v>
      </c>
    </row>
    <row r="5763">
      <c r="A5763" s="61">
        <v>1.519177602E9</v>
      </c>
      <c r="B5763" s="61">
        <v>0.0</v>
      </c>
      <c r="C5763" s="61">
        <v>1732.0</v>
      </c>
      <c r="D5763" s="57" t="s">
        <v>371</v>
      </c>
      <c r="E5763" s="62" t="s">
        <v>372</v>
      </c>
      <c r="F5763" s="58">
        <v>0.26842874762932134</v>
      </c>
    </row>
    <row r="5764">
      <c r="A5764" s="61">
        <v>1.51267275E9</v>
      </c>
      <c r="B5764" s="61">
        <v>0.0</v>
      </c>
      <c r="C5764" s="61">
        <v>2914.0</v>
      </c>
      <c r="D5764" s="57" t="s">
        <v>375</v>
      </c>
      <c r="E5764" s="62" t="s">
        <v>372</v>
      </c>
      <c r="F5764" s="58">
        <v>0.2684853385113083</v>
      </c>
    </row>
    <row r="5765">
      <c r="A5765" s="61">
        <v>1.512518177E9</v>
      </c>
      <c r="B5765" s="61">
        <v>1.0</v>
      </c>
      <c r="C5765" s="61">
        <v>1340.0</v>
      </c>
      <c r="D5765" s="57" t="s">
        <v>374</v>
      </c>
      <c r="E5765" s="62" t="s">
        <v>372</v>
      </c>
      <c r="F5765" s="58">
        <v>0.2685397562983184</v>
      </c>
    </row>
    <row r="5766">
      <c r="A5766" s="61">
        <v>1.518617696E9</v>
      </c>
      <c r="B5766" s="61">
        <v>1.0</v>
      </c>
      <c r="C5766" s="61">
        <v>1178.0</v>
      </c>
      <c r="D5766" s="57" t="s">
        <v>373</v>
      </c>
      <c r="E5766" s="62" t="s">
        <v>372</v>
      </c>
      <c r="F5766" s="58">
        <v>0.26872185195798315</v>
      </c>
    </row>
    <row r="5767">
      <c r="A5767" s="61">
        <v>1.518844179E9</v>
      </c>
      <c r="B5767" s="61">
        <v>1.0</v>
      </c>
      <c r="C5767" s="61">
        <v>1877.0</v>
      </c>
      <c r="D5767" s="57" t="s">
        <v>371</v>
      </c>
      <c r="E5767" s="62" t="s">
        <v>372</v>
      </c>
      <c r="F5767" s="58">
        <v>0.2687827924098115</v>
      </c>
    </row>
    <row r="5768">
      <c r="A5768" s="61">
        <v>1.515440835E9</v>
      </c>
      <c r="B5768" s="61">
        <v>1.0</v>
      </c>
      <c r="C5768" s="61">
        <v>1647.0</v>
      </c>
      <c r="D5768" s="57" t="s">
        <v>371</v>
      </c>
      <c r="E5768" s="62" t="s">
        <v>372</v>
      </c>
      <c r="F5768" s="58">
        <v>0.26879621024190403</v>
      </c>
    </row>
    <row r="5769">
      <c r="A5769" s="61">
        <v>1.519618162E9</v>
      </c>
      <c r="B5769" s="61">
        <v>0.0</v>
      </c>
      <c r="C5769" s="61">
        <v>2213.0</v>
      </c>
      <c r="D5769" s="57" t="s">
        <v>371</v>
      </c>
      <c r="E5769" s="62" t="s">
        <v>372</v>
      </c>
      <c r="F5769" s="58">
        <v>0.2688228410047163</v>
      </c>
    </row>
    <row r="5770">
      <c r="A5770" s="61">
        <v>1.513940857E9</v>
      </c>
      <c r="B5770" s="61">
        <v>1.0</v>
      </c>
      <c r="C5770" s="61">
        <v>2216.0</v>
      </c>
      <c r="D5770" s="57" t="s">
        <v>374</v>
      </c>
      <c r="E5770" s="62" t="s">
        <v>372</v>
      </c>
      <c r="F5770" s="58">
        <v>0.26883147673290464</v>
      </c>
    </row>
    <row r="5771">
      <c r="A5771" s="61">
        <v>1.511539486E9</v>
      </c>
      <c r="B5771" s="61">
        <v>1.0</v>
      </c>
      <c r="C5771" s="61">
        <v>3500.0</v>
      </c>
      <c r="D5771" s="57" t="s">
        <v>374</v>
      </c>
      <c r="E5771" s="62" t="s">
        <v>372</v>
      </c>
      <c r="F5771" s="58">
        <v>0.2688667566328593</v>
      </c>
    </row>
    <row r="5772">
      <c r="A5772" s="61">
        <v>1.512453738E9</v>
      </c>
      <c r="B5772" s="61">
        <v>1.0</v>
      </c>
      <c r="C5772" s="61">
        <v>1736.0</v>
      </c>
      <c r="D5772" s="57" t="s">
        <v>371</v>
      </c>
      <c r="E5772" s="62" t="s">
        <v>372</v>
      </c>
      <c r="F5772" s="58">
        <v>0.26893922083900224</v>
      </c>
    </row>
    <row r="5773">
      <c r="A5773" s="61">
        <v>1.515956101E9</v>
      </c>
      <c r="B5773" s="61">
        <v>0.0</v>
      </c>
      <c r="C5773" s="61">
        <v>955.0</v>
      </c>
      <c r="D5773" s="57" t="s">
        <v>373</v>
      </c>
      <c r="E5773" s="62" t="s">
        <v>372</v>
      </c>
      <c r="F5773" s="58">
        <v>0.2689459406454865</v>
      </c>
    </row>
    <row r="5774">
      <c r="A5774" s="61">
        <v>1.514755144E9</v>
      </c>
      <c r="B5774" s="61">
        <v>1.0</v>
      </c>
      <c r="C5774" s="61">
        <v>1408.0</v>
      </c>
      <c r="D5774" s="57" t="s">
        <v>374</v>
      </c>
      <c r="E5774" s="62" t="s">
        <v>372</v>
      </c>
      <c r="F5774" s="58">
        <v>0.2689815664883507</v>
      </c>
    </row>
    <row r="5775">
      <c r="A5775" s="61">
        <v>1.514825938E9</v>
      </c>
      <c r="B5775" s="61">
        <v>1.0</v>
      </c>
      <c r="C5775" s="61">
        <v>1416.0</v>
      </c>
      <c r="D5775" s="57" t="s">
        <v>371</v>
      </c>
      <c r="E5775" s="62" t="s">
        <v>372</v>
      </c>
      <c r="F5775" s="58">
        <v>0.26904640934381163</v>
      </c>
    </row>
    <row r="5776">
      <c r="A5776" s="61">
        <v>1.519346184E9</v>
      </c>
      <c r="B5776" s="61">
        <v>1.0</v>
      </c>
      <c r="C5776" s="61">
        <v>1060.0</v>
      </c>
      <c r="D5776" s="57" t="s">
        <v>374</v>
      </c>
      <c r="E5776" s="62" t="s">
        <v>372</v>
      </c>
      <c r="F5776" s="58">
        <v>0.26906318871323454</v>
      </c>
    </row>
    <row r="5777">
      <c r="A5777" s="61">
        <v>1.513681631E9</v>
      </c>
      <c r="B5777" s="61">
        <v>0.0</v>
      </c>
      <c r="C5777" s="61">
        <v>695.0</v>
      </c>
      <c r="D5777" s="57" t="s">
        <v>371</v>
      </c>
      <c r="E5777" s="62" t="s">
        <v>372</v>
      </c>
      <c r="F5777" s="58">
        <v>0.269075086181233</v>
      </c>
    </row>
    <row r="5778">
      <c r="A5778" s="61">
        <v>1.512743531E9</v>
      </c>
      <c r="B5778" s="61">
        <v>0.0</v>
      </c>
      <c r="C5778" s="61">
        <v>2085.0</v>
      </c>
      <c r="D5778" s="57" t="s">
        <v>374</v>
      </c>
      <c r="E5778" s="62" t="s">
        <v>372</v>
      </c>
      <c r="F5778" s="58">
        <v>0.26910538672633155</v>
      </c>
    </row>
    <row r="5779">
      <c r="A5779" s="61">
        <v>1.513680706E9</v>
      </c>
      <c r="B5779" s="61">
        <v>1.0</v>
      </c>
      <c r="C5779" s="61">
        <v>883.0</v>
      </c>
      <c r="D5779" s="57" t="s">
        <v>375</v>
      </c>
      <c r="E5779" s="62" t="s">
        <v>372</v>
      </c>
      <c r="F5779" s="58">
        <v>0.26924656517316725</v>
      </c>
    </row>
    <row r="5780">
      <c r="A5780" s="61">
        <v>1.514949113E9</v>
      </c>
      <c r="B5780" s="61">
        <v>1.0</v>
      </c>
      <c r="C5780" s="61">
        <v>2444.0</v>
      </c>
      <c r="D5780" s="57" t="s">
        <v>371</v>
      </c>
      <c r="E5780" s="62" t="s">
        <v>372</v>
      </c>
      <c r="F5780" s="58">
        <v>0.2692701361349159</v>
      </c>
    </row>
    <row r="5781">
      <c r="A5781" s="61">
        <v>1.511844192E9</v>
      </c>
      <c r="B5781" s="61">
        <v>0.0</v>
      </c>
      <c r="C5781" s="61">
        <v>2095.0</v>
      </c>
      <c r="D5781" s="57" t="s">
        <v>371</v>
      </c>
      <c r="E5781" s="62" t="s">
        <v>372</v>
      </c>
      <c r="F5781" s="58">
        <v>0.26930294328383586</v>
      </c>
    </row>
    <row r="5782">
      <c r="A5782" s="61">
        <v>1.518647741E9</v>
      </c>
      <c r="B5782" s="61">
        <v>0.0</v>
      </c>
      <c r="C5782" s="61">
        <v>2929.0</v>
      </c>
      <c r="D5782" s="57" t="s">
        <v>375</v>
      </c>
      <c r="E5782" s="62" t="s">
        <v>372</v>
      </c>
      <c r="F5782" s="58">
        <v>0.2693517729107707</v>
      </c>
    </row>
    <row r="5783">
      <c r="A5783" s="61">
        <v>1.515851096E9</v>
      </c>
      <c r="B5783" s="61">
        <v>1.0</v>
      </c>
      <c r="C5783" s="61">
        <v>1007.0</v>
      </c>
      <c r="D5783" s="57" t="s">
        <v>371</v>
      </c>
      <c r="E5783" s="62" t="s">
        <v>372</v>
      </c>
      <c r="F5783" s="58">
        <v>0.2694147794650902</v>
      </c>
    </row>
    <row r="5784">
      <c r="A5784" s="61">
        <v>1.512438188E9</v>
      </c>
      <c r="B5784" s="61">
        <v>1.0</v>
      </c>
      <c r="C5784" s="61">
        <v>2424.0</v>
      </c>
      <c r="D5784" s="57" t="s">
        <v>371</v>
      </c>
      <c r="E5784" s="62" t="s">
        <v>372</v>
      </c>
      <c r="F5784" s="58">
        <v>0.2694153656228777</v>
      </c>
    </row>
    <row r="5785">
      <c r="A5785" s="61">
        <v>1.511454286E9</v>
      </c>
      <c r="B5785" s="61">
        <v>1.0</v>
      </c>
      <c r="C5785" s="61">
        <v>997.0</v>
      </c>
      <c r="D5785" s="57" t="s">
        <v>374</v>
      </c>
      <c r="E5785" s="62" t="s">
        <v>372</v>
      </c>
      <c r="F5785" s="58">
        <v>0.2694172158469136</v>
      </c>
    </row>
    <row r="5786">
      <c r="A5786" s="61">
        <v>1.514243936E9</v>
      </c>
      <c r="B5786" s="61">
        <v>1.0</v>
      </c>
      <c r="C5786" s="61">
        <v>586.0</v>
      </c>
      <c r="D5786" s="57" t="s">
        <v>371</v>
      </c>
      <c r="E5786" s="62" t="s">
        <v>372</v>
      </c>
      <c r="F5786" s="58">
        <v>0.2694673327149051</v>
      </c>
    </row>
    <row r="5787">
      <c r="A5787" s="61">
        <v>1.513742489E9</v>
      </c>
      <c r="B5787" s="61">
        <v>1.0</v>
      </c>
      <c r="C5787" s="61">
        <v>1426.0</v>
      </c>
      <c r="D5787" s="57" t="s">
        <v>374</v>
      </c>
      <c r="E5787" s="62" t="s">
        <v>372</v>
      </c>
      <c r="F5787" s="58">
        <v>0.2695107504409572</v>
      </c>
    </row>
    <row r="5788">
      <c r="A5788" s="61">
        <v>1.517788868E9</v>
      </c>
      <c r="B5788" s="61">
        <v>1.0</v>
      </c>
      <c r="C5788" s="61">
        <v>1697.0</v>
      </c>
      <c r="D5788" s="57" t="s">
        <v>374</v>
      </c>
      <c r="E5788" s="62" t="s">
        <v>372</v>
      </c>
      <c r="F5788" s="58">
        <v>0.26952175146579294</v>
      </c>
    </row>
    <row r="5789">
      <c r="A5789" s="61">
        <v>1.512983752E9</v>
      </c>
      <c r="B5789" s="61">
        <v>0.0</v>
      </c>
      <c r="C5789" s="61">
        <v>3476.0</v>
      </c>
      <c r="D5789" s="57" t="s">
        <v>371</v>
      </c>
      <c r="E5789" s="62" t="s">
        <v>372</v>
      </c>
      <c r="F5789" s="58">
        <v>0.2696293403188469</v>
      </c>
    </row>
    <row r="5790">
      <c r="A5790" s="61">
        <v>1.51481843E9</v>
      </c>
      <c r="B5790" s="61">
        <v>0.0</v>
      </c>
      <c r="C5790" s="61">
        <v>2231.0</v>
      </c>
      <c r="D5790" s="57" t="s">
        <v>375</v>
      </c>
      <c r="E5790" s="62" t="s">
        <v>372</v>
      </c>
      <c r="F5790" s="58">
        <v>0.26971625772392316</v>
      </c>
    </row>
    <row r="5791">
      <c r="A5791" s="61">
        <v>1.516134372E9</v>
      </c>
      <c r="B5791" s="61">
        <v>0.0</v>
      </c>
      <c r="C5791" s="61">
        <v>1895.0</v>
      </c>
      <c r="D5791" s="57" t="s">
        <v>371</v>
      </c>
      <c r="E5791" s="62" t="s">
        <v>372</v>
      </c>
      <c r="F5791" s="58">
        <v>0.2697312154692758</v>
      </c>
    </row>
    <row r="5792">
      <c r="A5792" s="61">
        <v>1.516017904E9</v>
      </c>
      <c r="B5792" s="61">
        <v>1.0</v>
      </c>
      <c r="C5792" s="61">
        <v>845.0</v>
      </c>
      <c r="D5792" s="57" t="s">
        <v>373</v>
      </c>
      <c r="E5792" s="62" t="s">
        <v>372</v>
      </c>
      <c r="F5792" s="58">
        <v>0.26977862317791934</v>
      </c>
    </row>
    <row r="5793">
      <c r="A5793" s="61">
        <v>1.51575528E9</v>
      </c>
      <c r="B5793" s="61">
        <v>0.0</v>
      </c>
      <c r="C5793" s="61">
        <v>569.0</v>
      </c>
      <c r="D5793" s="57" t="s">
        <v>371</v>
      </c>
      <c r="E5793" s="62" t="s">
        <v>372</v>
      </c>
      <c r="F5793" s="58">
        <v>0.2697956996845502</v>
      </c>
    </row>
    <row r="5794">
      <c r="A5794" s="61">
        <v>1.516785276E9</v>
      </c>
      <c r="B5794" s="61">
        <v>1.0</v>
      </c>
      <c r="C5794" s="61">
        <v>3274.0</v>
      </c>
      <c r="D5794" s="57" t="s">
        <v>375</v>
      </c>
      <c r="E5794" s="62" t="s">
        <v>372</v>
      </c>
      <c r="F5794" s="58">
        <v>0.2698016330238192</v>
      </c>
    </row>
    <row r="5795">
      <c r="A5795" s="61">
        <v>1.513666218E9</v>
      </c>
      <c r="B5795" s="61">
        <v>1.0</v>
      </c>
      <c r="C5795" s="61">
        <v>28.0</v>
      </c>
      <c r="D5795" s="57" t="s">
        <v>371</v>
      </c>
      <c r="E5795" s="62" t="s">
        <v>372</v>
      </c>
      <c r="F5795" s="58">
        <v>0.26982854211512863</v>
      </c>
    </row>
    <row r="5796">
      <c r="A5796" s="61">
        <v>1.519393945E9</v>
      </c>
      <c r="B5796" s="61">
        <v>1.0</v>
      </c>
      <c r="C5796" s="61">
        <v>11.0</v>
      </c>
      <c r="D5796" s="57" t="s">
        <v>375</v>
      </c>
      <c r="E5796" s="62" t="s">
        <v>372</v>
      </c>
      <c r="F5796" s="58">
        <v>0.2698689024355768</v>
      </c>
    </row>
    <row r="5797">
      <c r="A5797" s="61">
        <v>1.514637174E9</v>
      </c>
      <c r="B5797" s="61">
        <v>1.0</v>
      </c>
      <c r="C5797" s="61">
        <v>32.0</v>
      </c>
      <c r="D5797" s="57" t="s">
        <v>373</v>
      </c>
      <c r="E5797" s="62" t="s">
        <v>372</v>
      </c>
      <c r="F5797" s="58">
        <v>0.269948584350295</v>
      </c>
    </row>
    <row r="5798">
      <c r="A5798" s="61">
        <v>1.518872833E9</v>
      </c>
      <c r="B5798" s="61">
        <v>1.0</v>
      </c>
      <c r="C5798" s="61">
        <v>1546.0</v>
      </c>
      <c r="D5798" s="57" t="s">
        <v>374</v>
      </c>
      <c r="E5798" s="62" t="s">
        <v>372</v>
      </c>
      <c r="F5798" s="58">
        <v>0.26998559322067905</v>
      </c>
    </row>
    <row r="5799">
      <c r="A5799" s="61">
        <v>1.513222273E9</v>
      </c>
      <c r="B5799" s="61">
        <v>1.0</v>
      </c>
      <c r="C5799" s="61">
        <v>1670.0</v>
      </c>
      <c r="D5799" s="57" t="s">
        <v>371</v>
      </c>
      <c r="E5799" s="62" t="s">
        <v>372</v>
      </c>
      <c r="F5799" s="58">
        <v>0.27000426918701503</v>
      </c>
    </row>
    <row r="5800">
      <c r="A5800" s="61">
        <v>1.51742316E9</v>
      </c>
      <c r="B5800" s="61">
        <v>0.0</v>
      </c>
      <c r="C5800" s="61">
        <v>886.0</v>
      </c>
      <c r="D5800" s="57" t="s">
        <v>375</v>
      </c>
      <c r="E5800" s="62" t="s">
        <v>372</v>
      </c>
      <c r="F5800" s="58">
        <v>0.27002060762747804</v>
      </c>
    </row>
    <row r="5801">
      <c r="A5801" s="61">
        <v>1.512749028E9</v>
      </c>
      <c r="B5801" s="61">
        <v>1.0</v>
      </c>
      <c r="C5801" s="61">
        <v>622.0</v>
      </c>
      <c r="D5801" s="57" t="s">
        <v>374</v>
      </c>
      <c r="E5801" s="62" t="s">
        <v>372</v>
      </c>
      <c r="F5801" s="58">
        <v>0.2701549582340266</v>
      </c>
    </row>
    <row r="5802">
      <c r="A5802" s="61">
        <v>1.515438314E9</v>
      </c>
      <c r="B5802" s="61">
        <v>1.0</v>
      </c>
      <c r="C5802" s="61">
        <v>1316.0</v>
      </c>
      <c r="D5802" s="57" t="s">
        <v>371</v>
      </c>
      <c r="E5802" s="62" t="s">
        <v>372</v>
      </c>
      <c r="F5802" s="58">
        <v>0.270156561050644</v>
      </c>
    </row>
    <row r="5803">
      <c r="A5803" s="61">
        <v>1.519402595E9</v>
      </c>
      <c r="B5803" s="61">
        <v>1.0</v>
      </c>
      <c r="C5803" s="61">
        <v>3103.0</v>
      </c>
      <c r="D5803" s="57" t="s">
        <v>375</v>
      </c>
      <c r="E5803" s="62" t="s">
        <v>372</v>
      </c>
      <c r="F5803" s="58">
        <v>0.2702225645657199</v>
      </c>
    </row>
    <row r="5804">
      <c r="A5804" s="61">
        <v>1.5130543E9</v>
      </c>
      <c r="B5804" s="61">
        <v>0.0</v>
      </c>
      <c r="C5804" s="61">
        <v>1058.0</v>
      </c>
      <c r="D5804" s="57" t="s">
        <v>371</v>
      </c>
      <c r="E5804" s="62" t="s">
        <v>372</v>
      </c>
      <c r="F5804" s="58">
        <v>0.27026320752658417</v>
      </c>
    </row>
    <row r="5805">
      <c r="A5805" s="61">
        <v>1.513323738E9</v>
      </c>
      <c r="B5805" s="61">
        <v>1.0</v>
      </c>
      <c r="C5805" s="61">
        <v>926.0</v>
      </c>
      <c r="D5805" s="57" t="s">
        <v>371</v>
      </c>
      <c r="E5805" s="62" t="s">
        <v>372</v>
      </c>
      <c r="F5805" s="58">
        <v>0.2703221349904491</v>
      </c>
    </row>
    <row r="5806">
      <c r="A5806" s="61">
        <v>1.516692887E9</v>
      </c>
      <c r="B5806" s="61">
        <v>1.0</v>
      </c>
      <c r="C5806" s="61">
        <v>5222.0</v>
      </c>
      <c r="D5806" s="57" t="s">
        <v>374</v>
      </c>
      <c r="E5806" s="62" t="s">
        <v>372</v>
      </c>
      <c r="F5806" s="58">
        <v>0.270411829946153</v>
      </c>
    </row>
    <row r="5807">
      <c r="A5807" s="61">
        <v>1.515970504E9</v>
      </c>
      <c r="B5807" s="61">
        <v>1.0</v>
      </c>
      <c r="C5807" s="61">
        <v>1024.0</v>
      </c>
      <c r="D5807" s="57" t="s">
        <v>374</v>
      </c>
      <c r="E5807" s="62" t="s">
        <v>372</v>
      </c>
      <c r="F5807" s="58">
        <v>0.27042054573383</v>
      </c>
    </row>
    <row r="5808">
      <c r="A5808" s="61">
        <v>1.512142604E9</v>
      </c>
      <c r="B5808" s="61">
        <v>1.0</v>
      </c>
      <c r="C5808" s="61">
        <v>509.0</v>
      </c>
      <c r="D5808" s="57" t="s">
        <v>371</v>
      </c>
      <c r="E5808" s="62" t="s">
        <v>372</v>
      </c>
      <c r="F5808" s="58">
        <v>0.2704299583669191</v>
      </c>
    </row>
    <row r="5809">
      <c r="A5809" s="61">
        <v>1.518037313E9</v>
      </c>
      <c r="B5809" s="61">
        <v>1.0</v>
      </c>
      <c r="C5809" s="61">
        <v>75.0</v>
      </c>
      <c r="D5809" s="57" t="s">
        <v>374</v>
      </c>
      <c r="E5809" s="62" t="s">
        <v>372</v>
      </c>
      <c r="F5809" s="58">
        <v>0.2705105760288118</v>
      </c>
    </row>
    <row r="5810">
      <c r="A5810" s="61">
        <v>1.517421374E9</v>
      </c>
      <c r="B5810" s="61">
        <v>1.0</v>
      </c>
      <c r="C5810" s="61">
        <v>2012.0</v>
      </c>
      <c r="D5810" s="57" t="s">
        <v>374</v>
      </c>
      <c r="E5810" s="62" t="s">
        <v>372</v>
      </c>
      <c r="F5810" s="58">
        <v>0.2705348174447413</v>
      </c>
    </row>
    <row r="5811">
      <c r="A5811" s="61">
        <v>1.513330135E9</v>
      </c>
      <c r="B5811" s="61">
        <v>1.0</v>
      </c>
      <c r="C5811" s="61">
        <v>2385.0</v>
      </c>
      <c r="D5811" s="57" t="s">
        <v>371</v>
      </c>
      <c r="E5811" s="62" t="s">
        <v>372</v>
      </c>
      <c r="F5811" s="58">
        <v>0.27057772941072067</v>
      </c>
    </row>
    <row r="5812">
      <c r="A5812" s="61">
        <v>1.511369535E9</v>
      </c>
      <c r="B5812" s="61">
        <v>1.0</v>
      </c>
      <c r="C5812" s="61">
        <v>1280.0</v>
      </c>
      <c r="D5812" s="57" t="s">
        <v>374</v>
      </c>
      <c r="E5812" s="62" t="s">
        <v>372</v>
      </c>
      <c r="F5812" s="58">
        <v>0.2707100074883788</v>
      </c>
    </row>
    <row r="5813">
      <c r="A5813" s="61">
        <v>1.512426748E9</v>
      </c>
      <c r="B5813" s="61">
        <v>1.0</v>
      </c>
      <c r="C5813" s="61">
        <v>453.0</v>
      </c>
      <c r="D5813" s="57" t="s">
        <v>374</v>
      </c>
      <c r="E5813" s="62" t="s">
        <v>372</v>
      </c>
      <c r="F5813" s="58">
        <v>0.27076569232509873</v>
      </c>
    </row>
    <row r="5814">
      <c r="A5814" s="61">
        <v>1.514885841E9</v>
      </c>
      <c r="B5814" s="61">
        <v>0.0</v>
      </c>
      <c r="C5814" s="61">
        <v>626.0</v>
      </c>
      <c r="D5814" s="57" t="s">
        <v>375</v>
      </c>
      <c r="E5814" s="62" t="s">
        <v>372</v>
      </c>
      <c r="F5814" s="58">
        <v>0.2708561950923929</v>
      </c>
    </row>
    <row r="5815">
      <c r="A5815" s="61">
        <v>1.519277086E9</v>
      </c>
      <c r="B5815" s="61">
        <v>1.0</v>
      </c>
      <c r="C5815" s="61">
        <v>3846.0</v>
      </c>
      <c r="D5815" s="57" t="s">
        <v>371</v>
      </c>
      <c r="E5815" s="62" t="s">
        <v>372</v>
      </c>
      <c r="F5815" s="58">
        <v>0.27090563826100256</v>
      </c>
    </row>
    <row r="5816">
      <c r="A5816" s="61">
        <v>1.519804933E9</v>
      </c>
      <c r="B5816" s="61">
        <v>1.0</v>
      </c>
      <c r="C5816" s="61">
        <v>4632.0</v>
      </c>
      <c r="D5816" s="57" t="s">
        <v>371</v>
      </c>
      <c r="E5816" s="62" t="s">
        <v>372</v>
      </c>
      <c r="F5816" s="58">
        <v>0.2709225390333927</v>
      </c>
    </row>
    <row r="5817">
      <c r="A5817" s="61">
        <v>1.518678705E9</v>
      </c>
      <c r="B5817" s="61">
        <v>1.0</v>
      </c>
      <c r="C5817" s="61">
        <v>267.0</v>
      </c>
      <c r="D5817" s="57" t="s">
        <v>374</v>
      </c>
      <c r="E5817" s="62" t="s">
        <v>372</v>
      </c>
      <c r="F5817" s="58">
        <v>0.27092517970076135</v>
      </c>
    </row>
    <row r="5818">
      <c r="A5818" s="61">
        <v>1.512372438E9</v>
      </c>
      <c r="B5818" s="61">
        <v>1.0</v>
      </c>
      <c r="C5818" s="61">
        <v>3541.0</v>
      </c>
      <c r="D5818" s="57" t="s">
        <v>371</v>
      </c>
      <c r="E5818" s="62" t="s">
        <v>372</v>
      </c>
      <c r="F5818" s="58">
        <v>0.27094905598705454</v>
      </c>
    </row>
    <row r="5819">
      <c r="A5819" s="61">
        <v>1.513434172E9</v>
      </c>
      <c r="B5819" s="61">
        <v>0.0</v>
      </c>
      <c r="C5819" s="61">
        <v>679.0</v>
      </c>
      <c r="D5819" s="57" t="s">
        <v>375</v>
      </c>
      <c r="E5819" s="62" t="s">
        <v>372</v>
      </c>
      <c r="F5819" s="58">
        <v>0.270980839397268</v>
      </c>
    </row>
    <row r="5820">
      <c r="A5820" s="61">
        <v>1.512435667E9</v>
      </c>
      <c r="B5820" s="61">
        <v>1.0</v>
      </c>
      <c r="C5820" s="61">
        <v>3287.0</v>
      </c>
      <c r="D5820" s="57" t="s">
        <v>375</v>
      </c>
      <c r="E5820" s="62" t="s">
        <v>372</v>
      </c>
      <c r="F5820" s="58">
        <v>0.27110319481850675</v>
      </c>
    </row>
    <row r="5821">
      <c r="A5821" s="61">
        <v>1.516663522E9</v>
      </c>
      <c r="B5821" s="61">
        <v>0.0</v>
      </c>
      <c r="C5821" s="61">
        <v>2943.0</v>
      </c>
      <c r="D5821" s="57" t="s">
        <v>375</v>
      </c>
      <c r="E5821" s="62" t="s">
        <v>372</v>
      </c>
      <c r="F5821" s="58">
        <v>0.2711453928316039</v>
      </c>
    </row>
    <row r="5822">
      <c r="A5822" s="61">
        <v>1.516348779E9</v>
      </c>
      <c r="B5822" s="61">
        <v>1.0</v>
      </c>
      <c r="C5822" s="61">
        <v>4770.0</v>
      </c>
      <c r="D5822" s="57" t="s">
        <v>371</v>
      </c>
      <c r="E5822" s="62" t="s">
        <v>372</v>
      </c>
      <c r="F5822" s="58">
        <v>0.2711519906183407</v>
      </c>
    </row>
    <row r="5823">
      <c r="A5823" s="61">
        <v>1.514401459E9</v>
      </c>
      <c r="B5823" s="61">
        <v>1.0</v>
      </c>
      <c r="C5823" s="61">
        <v>3110.0</v>
      </c>
      <c r="D5823" s="57" t="s">
        <v>374</v>
      </c>
      <c r="E5823" s="62" t="s">
        <v>372</v>
      </c>
      <c r="F5823" s="58">
        <v>0.2711621722010268</v>
      </c>
    </row>
    <row r="5824">
      <c r="A5824" s="61">
        <v>1.514022085E9</v>
      </c>
      <c r="B5824" s="61">
        <v>1.0</v>
      </c>
      <c r="C5824" s="61">
        <v>587.0</v>
      </c>
      <c r="D5824" s="57" t="s">
        <v>373</v>
      </c>
      <c r="E5824" s="62" t="s">
        <v>372</v>
      </c>
      <c r="F5824" s="58">
        <v>0.27139663274203873</v>
      </c>
    </row>
    <row r="5825">
      <c r="A5825" s="61">
        <v>1.51564099E9</v>
      </c>
      <c r="B5825" s="61">
        <v>0.0</v>
      </c>
      <c r="C5825" s="61">
        <v>24.0</v>
      </c>
      <c r="D5825" s="57" t="s">
        <v>371</v>
      </c>
      <c r="E5825" s="62" t="s">
        <v>372</v>
      </c>
      <c r="F5825" s="58">
        <v>0.2714532915766642</v>
      </c>
    </row>
    <row r="5826">
      <c r="A5826" s="61">
        <v>1.51426241E9</v>
      </c>
      <c r="B5826" s="61">
        <v>0.0</v>
      </c>
      <c r="C5826" s="61">
        <v>4300.0</v>
      </c>
      <c r="D5826" s="57" t="s">
        <v>371</v>
      </c>
      <c r="E5826" s="62" t="s">
        <v>372</v>
      </c>
      <c r="F5826" s="58">
        <v>0.271457236853347</v>
      </c>
    </row>
    <row r="5827">
      <c r="A5827" s="61">
        <v>1.516992988E9</v>
      </c>
      <c r="B5827" s="61">
        <v>1.0</v>
      </c>
      <c r="C5827" s="61">
        <v>2250.0</v>
      </c>
      <c r="D5827" s="57" t="s">
        <v>373</v>
      </c>
      <c r="E5827" s="62" t="s">
        <v>372</v>
      </c>
      <c r="F5827" s="58">
        <v>0.27153885907823094</v>
      </c>
    </row>
    <row r="5828">
      <c r="A5828" s="61">
        <v>1.516979303E9</v>
      </c>
      <c r="B5828" s="61">
        <v>1.0</v>
      </c>
      <c r="C5828" s="61">
        <v>3215.0</v>
      </c>
      <c r="D5828" s="57" t="s">
        <v>374</v>
      </c>
      <c r="E5828" s="62" t="s">
        <v>372</v>
      </c>
      <c r="F5828" s="58">
        <v>0.27162325523052533</v>
      </c>
    </row>
    <row r="5829">
      <c r="A5829" s="61">
        <v>1.513606273E9</v>
      </c>
      <c r="B5829" s="61">
        <v>1.0</v>
      </c>
      <c r="C5829" s="61">
        <v>1289.0</v>
      </c>
      <c r="D5829" s="57" t="s">
        <v>375</v>
      </c>
      <c r="E5829" s="62" t="s">
        <v>372</v>
      </c>
      <c r="F5829" s="58">
        <v>0.2716666878577385</v>
      </c>
    </row>
    <row r="5830">
      <c r="A5830" s="61">
        <v>1.512600981E9</v>
      </c>
      <c r="B5830" s="61">
        <v>0.0</v>
      </c>
      <c r="C5830" s="61">
        <v>5245.0</v>
      </c>
      <c r="D5830" s="57" t="s">
        <v>374</v>
      </c>
      <c r="E5830" s="62" t="s">
        <v>372</v>
      </c>
      <c r="F5830" s="58">
        <v>0.27172322187830567</v>
      </c>
    </row>
    <row r="5831">
      <c r="A5831" s="61">
        <v>1.515146312E9</v>
      </c>
      <c r="B5831" s="61">
        <v>0.0</v>
      </c>
      <c r="C5831" s="61">
        <v>3848.0</v>
      </c>
      <c r="D5831" s="57" t="s">
        <v>371</v>
      </c>
      <c r="E5831" s="62" t="s">
        <v>372</v>
      </c>
      <c r="F5831" s="58">
        <v>0.27175783368188966</v>
      </c>
    </row>
    <row r="5832">
      <c r="A5832" s="61">
        <v>1.519809351E9</v>
      </c>
      <c r="B5832" s="61">
        <v>0.0</v>
      </c>
      <c r="C5832" s="61">
        <v>1646.0</v>
      </c>
      <c r="D5832" s="57" t="s">
        <v>371</v>
      </c>
      <c r="E5832" s="62" t="s">
        <v>372</v>
      </c>
      <c r="F5832" s="58">
        <v>0.27187077647003943</v>
      </c>
    </row>
    <row r="5833">
      <c r="A5833" s="61">
        <v>1.515033949E9</v>
      </c>
      <c r="B5833" s="61">
        <v>1.0</v>
      </c>
      <c r="C5833" s="61">
        <v>117.0</v>
      </c>
      <c r="D5833" s="57" t="s">
        <v>374</v>
      </c>
      <c r="E5833" s="62" t="s">
        <v>372</v>
      </c>
      <c r="F5833" s="58">
        <v>0.27197666675428467</v>
      </c>
    </row>
    <row r="5834">
      <c r="A5834" s="61">
        <v>1.51598734E9</v>
      </c>
      <c r="B5834" s="61">
        <v>0.0</v>
      </c>
      <c r="C5834" s="61">
        <v>3640.0</v>
      </c>
      <c r="D5834" s="57" t="s">
        <v>371</v>
      </c>
      <c r="E5834" s="62" t="s">
        <v>372</v>
      </c>
      <c r="F5834" s="58">
        <v>0.27214094604594163</v>
      </c>
    </row>
    <row r="5835">
      <c r="A5835" s="61">
        <v>1.512870918E9</v>
      </c>
      <c r="B5835" s="61">
        <v>1.0</v>
      </c>
      <c r="C5835" s="61">
        <v>463.0</v>
      </c>
      <c r="D5835" s="57" t="s">
        <v>374</v>
      </c>
      <c r="E5835" s="62" t="s">
        <v>372</v>
      </c>
      <c r="F5835" s="58">
        <v>0.27215777178824174</v>
      </c>
    </row>
    <row r="5836">
      <c r="A5836" s="61">
        <v>1.518987622E9</v>
      </c>
      <c r="B5836" s="61">
        <v>0.0</v>
      </c>
      <c r="C5836" s="61">
        <v>113.0</v>
      </c>
      <c r="D5836" s="57" t="s">
        <v>371</v>
      </c>
      <c r="E5836" s="62" t="s">
        <v>372</v>
      </c>
      <c r="F5836" s="58">
        <v>0.2722637843420098</v>
      </c>
    </row>
    <row r="5837">
      <c r="A5837" s="61">
        <v>1.515265148E9</v>
      </c>
      <c r="B5837" s="61">
        <v>1.0</v>
      </c>
      <c r="C5837" s="61">
        <v>2793.0</v>
      </c>
      <c r="D5837" s="57" t="s">
        <v>374</v>
      </c>
      <c r="E5837" s="62" t="s">
        <v>372</v>
      </c>
      <c r="F5837" s="58">
        <v>0.27229450063849037</v>
      </c>
    </row>
    <row r="5838">
      <c r="A5838" s="61">
        <v>1.518629357E9</v>
      </c>
      <c r="B5838" s="61">
        <v>1.0</v>
      </c>
      <c r="C5838" s="61">
        <v>487.0</v>
      </c>
      <c r="D5838" s="57" t="s">
        <v>375</v>
      </c>
      <c r="E5838" s="62" t="s">
        <v>372</v>
      </c>
      <c r="F5838" s="58">
        <v>0.2722981457427498</v>
      </c>
    </row>
    <row r="5839">
      <c r="A5839" s="61">
        <v>1.51727498E9</v>
      </c>
      <c r="B5839" s="61">
        <v>0.0</v>
      </c>
      <c r="C5839" s="61">
        <v>4881.0</v>
      </c>
      <c r="D5839" s="57" t="s">
        <v>373</v>
      </c>
      <c r="E5839" s="62" t="s">
        <v>372</v>
      </c>
      <c r="F5839" s="58">
        <v>0.2723009614412685</v>
      </c>
    </row>
    <row r="5840">
      <c r="A5840" s="61">
        <v>1.51726145E9</v>
      </c>
      <c r="B5840" s="61">
        <v>0.0</v>
      </c>
      <c r="C5840" s="61">
        <v>839.0</v>
      </c>
      <c r="D5840" s="57" t="s">
        <v>371</v>
      </c>
      <c r="E5840" s="62" t="s">
        <v>372</v>
      </c>
      <c r="F5840" s="58">
        <v>0.2723781473670933</v>
      </c>
    </row>
    <row r="5841">
      <c r="A5841" s="61">
        <v>1.514046465E9</v>
      </c>
      <c r="B5841" s="61">
        <v>1.0</v>
      </c>
      <c r="C5841" s="61">
        <v>2157.0</v>
      </c>
      <c r="D5841" s="57" t="s">
        <v>374</v>
      </c>
      <c r="E5841" s="62" t="s">
        <v>372</v>
      </c>
      <c r="F5841" s="58">
        <v>0.2724390729177606</v>
      </c>
    </row>
    <row r="5842">
      <c r="A5842" s="61">
        <v>1.516978254E9</v>
      </c>
      <c r="B5842" s="61">
        <v>1.0</v>
      </c>
      <c r="C5842" s="61">
        <v>299.0</v>
      </c>
      <c r="D5842" s="57" t="s">
        <v>375</v>
      </c>
      <c r="E5842" s="62" t="s">
        <v>372</v>
      </c>
      <c r="F5842" s="58">
        <v>0.2724408537489895</v>
      </c>
    </row>
    <row r="5843">
      <c r="A5843" s="61">
        <v>1.512429666E9</v>
      </c>
      <c r="B5843" s="61">
        <v>1.0</v>
      </c>
      <c r="C5843" s="61">
        <v>3769.0</v>
      </c>
      <c r="D5843" s="57" t="s">
        <v>371</v>
      </c>
      <c r="E5843" s="62" t="s">
        <v>372</v>
      </c>
      <c r="F5843" s="58">
        <v>0.2724517934511259</v>
      </c>
    </row>
    <row r="5844">
      <c r="A5844" s="61">
        <v>1.511681718E9</v>
      </c>
      <c r="B5844" s="61">
        <v>1.0</v>
      </c>
      <c r="C5844" s="61">
        <v>2159.0</v>
      </c>
      <c r="D5844" s="57" t="s">
        <v>374</v>
      </c>
      <c r="E5844" s="62" t="s">
        <v>372</v>
      </c>
      <c r="F5844" s="58">
        <v>0.2724638772823974</v>
      </c>
    </row>
    <row r="5845">
      <c r="A5845" s="61">
        <v>1.514857704E9</v>
      </c>
      <c r="B5845" s="61">
        <v>1.0</v>
      </c>
      <c r="C5845" s="61">
        <v>1143.0</v>
      </c>
      <c r="D5845" s="57" t="s">
        <v>373</v>
      </c>
      <c r="E5845" s="62" t="s">
        <v>372</v>
      </c>
      <c r="F5845" s="58">
        <v>0.2724784195891937</v>
      </c>
    </row>
    <row r="5846">
      <c r="A5846" s="61">
        <v>1.511347089E9</v>
      </c>
      <c r="B5846" s="61">
        <v>1.0</v>
      </c>
      <c r="C5846" s="61">
        <v>1799.0</v>
      </c>
      <c r="D5846" s="57" t="s">
        <v>373</v>
      </c>
      <c r="E5846" s="62" t="s">
        <v>372</v>
      </c>
      <c r="F5846" s="58">
        <v>0.2725527824978592</v>
      </c>
    </row>
    <row r="5847">
      <c r="A5847" s="61">
        <v>1.514089262E9</v>
      </c>
      <c r="B5847" s="61">
        <v>0.0</v>
      </c>
      <c r="C5847" s="61">
        <v>804.0</v>
      </c>
      <c r="D5847" s="57" t="s">
        <v>375</v>
      </c>
      <c r="E5847" s="62" t="s">
        <v>372</v>
      </c>
      <c r="F5847" s="58">
        <v>0.27255550477659607</v>
      </c>
    </row>
    <row r="5848">
      <c r="A5848" s="61">
        <v>1.512054567E9</v>
      </c>
      <c r="B5848" s="61">
        <v>1.0</v>
      </c>
      <c r="C5848" s="61">
        <v>1435.0</v>
      </c>
      <c r="D5848" s="57" t="s">
        <v>374</v>
      </c>
      <c r="E5848" s="62" t="s">
        <v>372</v>
      </c>
      <c r="F5848" s="58">
        <v>0.2726008980944723</v>
      </c>
    </row>
    <row r="5849">
      <c r="A5849" s="61">
        <v>1.518047876E9</v>
      </c>
      <c r="B5849" s="61">
        <v>1.0</v>
      </c>
      <c r="C5849" s="61">
        <v>443.0</v>
      </c>
      <c r="D5849" s="57" t="s">
        <v>371</v>
      </c>
      <c r="E5849" s="62" t="s">
        <v>372</v>
      </c>
      <c r="F5849" s="58">
        <v>0.2726103541800271</v>
      </c>
    </row>
    <row r="5850">
      <c r="A5850" s="61">
        <v>1.516165778E9</v>
      </c>
      <c r="B5850" s="61">
        <v>1.0</v>
      </c>
      <c r="C5850" s="61">
        <v>439.0</v>
      </c>
      <c r="D5850" s="57" t="s">
        <v>371</v>
      </c>
      <c r="E5850" s="62" t="s">
        <v>372</v>
      </c>
      <c r="F5850" s="58">
        <v>0.27261492529438525</v>
      </c>
    </row>
    <row r="5851">
      <c r="A5851" s="61">
        <v>1.519461231E9</v>
      </c>
      <c r="B5851" s="61">
        <v>0.0</v>
      </c>
      <c r="C5851" s="61">
        <v>2321.0</v>
      </c>
      <c r="D5851" s="57" t="s">
        <v>373</v>
      </c>
      <c r="E5851" s="62" t="s">
        <v>372</v>
      </c>
      <c r="F5851" s="58">
        <v>0.27269505481666356</v>
      </c>
    </row>
    <row r="5852">
      <c r="A5852" s="61">
        <v>1.515959561E9</v>
      </c>
      <c r="B5852" s="61">
        <v>0.0</v>
      </c>
      <c r="C5852" s="61">
        <v>3505.0</v>
      </c>
      <c r="D5852" s="57" t="s">
        <v>374</v>
      </c>
      <c r="E5852" s="62" t="s">
        <v>372</v>
      </c>
      <c r="F5852" s="58">
        <v>0.2727842894555662</v>
      </c>
    </row>
    <row r="5853">
      <c r="A5853" s="61">
        <v>1.516585966E9</v>
      </c>
      <c r="B5853" s="61">
        <v>1.0</v>
      </c>
      <c r="C5853" s="61">
        <v>1396.0</v>
      </c>
      <c r="D5853" s="57" t="s">
        <v>373</v>
      </c>
      <c r="E5853" s="62" t="s">
        <v>372</v>
      </c>
      <c r="F5853" s="58">
        <v>0.2731666808465315</v>
      </c>
    </row>
    <row r="5854">
      <c r="A5854" s="61">
        <v>1.512844433E9</v>
      </c>
      <c r="B5854" s="61">
        <v>1.0</v>
      </c>
      <c r="C5854" s="61">
        <v>689.0</v>
      </c>
      <c r="D5854" s="57" t="s">
        <v>374</v>
      </c>
      <c r="E5854" s="62" t="s">
        <v>372</v>
      </c>
      <c r="F5854" s="58">
        <v>0.2732022917882345</v>
      </c>
    </row>
    <row r="5855">
      <c r="A5855" s="61">
        <v>1.518196909E9</v>
      </c>
      <c r="B5855" s="61">
        <v>1.0</v>
      </c>
      <c r="C5855" s="61">
        <v>5112.0</v>
      </c>
      <c r="D5855" s="57" t="s">
        <v>374</v>
      </c>
      <c r="E5855" s="62" t="s">
        <v>372</v>
      </c>
      <c r="F5855" s="58">
        <v>0.2732980087267438</v>
      </c>
    </row>
    <row r="5856">
      <c r="A5856" s="61">
        <v>1.5193019E9</v>
      </c>
      <c r="B5856" s="61">
        <v>0.0</v>
      </c>
      <c r="C5856" s="61">
        <v>2160.0</v>
      </c>
      <c r="D5856" s="57" t="s">
        <v>371</v>
      </c>
      <c r="E5856" s="62" t="s">
        <v>372</v>
      </c>
      <c r="F5856" s="58">
        <v>0.2734492395672382</v>
      </c>
    </row>
    <row r="5857">
      <c r="A5857" s="61">
        <v>1.514254245E9</v>
      </c>
      <c r="B5857" s="61">
        <v>1.0</v>
      </c>
      <c r="C5857" s="61">
        <v>970.0</v>
      </c>
      <c r="D5857" s="57" t="s">
        <v>371</v>
      </c>
      <c r="E5857" s="62" t="s">
        <v>372</v>
      </c>
      <c r="F5857" s="58">
        <v>0.2734557003700163</v>
      </c>
    </row>
    <row r="5858">
      <c r="A5858" s="61">
        <v>1.513626081E9</v>
      </c>
      <c r="B5858" s="61">
        <v>0.0</v>
      </c>
      <c r="C5858" s="61">
        <v>445.0</v>
      </c>
      <c r="D5858" s="57" t="s">
        <v>371</v>
      </c>
      <c r="E5858" s="62" t="s">
        <v>372</v>
      </c>
      <c r="F5858" s="58">
        <v>0.2735168417991387</v>
      </c>
    </row>
    <row r="5859">
      <c r="A5859" s="61">
        <v>1.511889737E9</v>
      </c>
      <c r="B5859" s="61">
        <v>1.0</v>
      </c>
      <c r="C5859" s="61">
        <v>278.0</v>
      </c>
      <c r="D5859" s="57" t="s">
        <v>374</v>
      </c>
      <c r="E5859" s="62" t="s">
        <v>372</v>
      </c>
      <c r="F5859" s="58">
        <v>0.2735457274948111</v>
      </c>
    </row>
    <row r="5860">
      <c r="A5860" s="61">
        <v>1.513296968E9</v>
      </c>
      <c r="B5860" s="61">
        <v>1.0</v>
      </c>
      <c r="C5860" s="61">
        <v>1086.0</v>
      </c>
      <c r="D5860" s="57" t="s">
        <v>371</v>
      </c>
      <c r="E5860" s="62" t="s">
        <v>372</v>
      </c>
      <c r="F5860" s="58">
        <v>0.27355257015882006</v>
      </c>
    </row>
    <row r="5861">
      <c r="A5861" s="61">
        <v>1.514690771E9</v>
      </c>
      <c r="B5861" s="61">
        <v>0.0</v>
      </c>
      <c r="C5861" s="61">
        <v>1909.0</v>
      </c>
      <c r="D5861" s="57" t="s">
        <v>374</v>
      </c>
      <c r="E5861" s="62" t="s">
        <v>372</v>
      </c>
      <c r="F5861" s="58">
        <v>0.27358199229473956</v>
      </c>
    </row>
    <row r="5862">
      <c r="A5862" s="61">
        <v>1.518017742E9</v>
      </c>
      <c r="B5862" s="61">
        <v>0.0</v>
      </c>
      <c r="C5862" s="61">
        <v>2456.0</v>
      </c>
      <c r="D5862" s="57" t="s">
        <v>374</v>
      </c>
      <c r="E5862" s="62" t="s">
        <v>372</v>
      </c>
      <c r="F5862" s="58">
        <v>0.2736192181222604</v>
      </c>
    </row>
    <row r="5863">
      <c r="A5863" s="61">
        <v>1.514284632E9</v>
      </c>
      <c r="B5863" s="61">
        <v>0.0</v>
      </c>
      <c r="C5863" s="61">
        <v>44.0</v>
      </c>
      <c r="D5863" s="57" t="s">
        <v>371</v>
      </c>
      <c r="E5863" s="62" t="s">
        <v>372</v>
      </c>
      <c r="F5863" s="58">
        <v>0.273640809673371</v>
      </c>
    </row>
    <row r="5864">
      <c r="A5864" s="61">
        <v>1.518875199E9</v>
      </c>
      <c r="B5864" s="61">
        <v>1.0</v>
      </c>
      <c r="C5864" s="61">
        <v>3107.0</v>
      </c>
      <c r="D5864" s="57" t="s">
        <v>373</v>
      </c>
      <c r="E5864" s="62" t="s">
        <v>372</v>
      </c>
      <c r="F5864" s="58">
        <v>0.2737035122826893</v>
      </c>
    </row>
    <row r="5865">
      <c r="A5865" s="61">
        <v>1.519731767E9</v>
      </c>
      <c r="B5865" s="61">
        <v>1.0</v>
      </c>
      <c r="C5865" s="61">
        <v>5364.0</v>
      </c>
      <c r="D5865" s="57" t="s">
        <v>371</v>
      </c>
      <c r="E5865" s="62" t="s">
        <v>372</v>
      </c>
      <c r="F5865" s="58">
        <v>0.27370519996931253</v>
      </c>
    </row>
    <row r="5866">
      <c r="A5866" s="61">
        <v>1.518166257E9</v>
      </c>
      <c r="B5866" s="61">
        <v>1.0</v>
      </c>
      <c r="C5866" s="61">
        <v>702.0</v>
      </c>
      <c r="D5866" s="57" t="s">
        <v>373</v>
      </c>
      <c r="E5866" s="62" t="s">
        <v>372</v>
      </c>
      <c r="F5866" s="58">
        <v>0.273872316631078</v>
      </c>
    </row>
    <row r="5867">
      <c r="A5867" s="61">
        <v>1.517989801E9</v>
      </c>
      <c r="B5867" s="61">
        <v>0.0</v>
      </c>
      <c r="C5867" s="61">
        <v>3269.0</v>
      </c>
      <c r="D5867" s="57" t="s">
        <v>375</v>
      </c>
      <c r="E5867" s="62" t="s">
        <v>372</v>
      </c>
      <c r="F5867" s="58">
        <v>0.2740137754722307</v>
      </c>
    </row>
    <row r="5868">
      <c r="A5868" s="61">
        <v>1.514779121E9</v>
      </c>
      <c r="B5868" s="61">
        <v>0.0</v>
      </c>
      <c r="C5868" s="61">
        <v>1986.0</v>
      </c>
      <c r="D5868" s="57" t="s">
        <v>371</v>
      </c>
      <c r="E5868" s="62" t="s">
        <v>372</v>
      </c>
      <c r="F5868" s="58">
        <v>0.27410794397405713</v>
      </c>
    </row>
    <row r="5869">
      <c r="A5869" s="61">
        <v>1.515248572E9</v>
      </c>
      <c r="B5869" s="61">
        <v>0.0</v>
      </c>
      <c r="C5869" s="61">
        <v>4501.0</v>
      </c>
      <c r="D5869" s="57" t="s">
        <v>371</v>
      </c>
      <c r="E5869" s="62" t="s">
        <v>372</v>
      </c>
      <c r="F5869" s="58">
        <v>0.2741391765424134</v>
      </c>
    </row>
    <row r="5870">
      <c r="A5870" s="61">
        <v>1.519425323E9</v>
      </c>
      <c r="B5870" s="61">
        <v>1.0</v>
      </c>
      <c r="C5870" s="61">
        <v>298.0</v>
      </c>
      <c r="D5870" s="57" t="s">
        <v>371</v>
      </c>
      <c r="E5870" s="62" t="s">
        <v>372</v>
      </c>
      <c r="F5870" s="58">
        <v>0.27414280517924294</v>
      </c>
    </row>
    <row r="5871">
      <c r="A5871" s="61">
        <v>1.512478486E9</v>
      </c>
      <c r="B5871" s="61">
        <v>1.0</v>
      </c>
      <c r="C5871" s="61">
        <v>1853.0</v>
      </c>
      <c r="D5871" s="57" t="s">
        <v>373</v>
      </c>
      <c r="E5871" s="62" t="s">
        <v>372</v>
      </c>
      <c r="F5871" s="58">
        <v>0.2741762989721723</v>
      </c>
    </row>
    <row r="5872">
      <c r="A5872" s="61">
        <v>1.517261828E9</v>
      </c>
      <c r="B5872" s="61">
        <v>1.0</v>
      </c>
      <c r="C5872" s="61">
        <v>3055.0</v>
      </c>
      <c r="D5872" s="57" t="s">
        <v>374</v>
      </c>
      <c r="E5872" s="62" t="s">
        <v>372</v>
      </c>
      <c r="F5872" s="58">
        <v>0.274179364313197</v>
      </c>
    </row>
    <row r="5873">
      <c r="A5873" s="61">
        <v>1.519703288E9</v>
      </c>
      <c r="B5873" s="61">
        <v>1.0</v>
      </c>
      <c r="C5873" s="61">
        <v>1262.0</v>
      </c>
      <c r="D5873" s="57" t="s">
        <v>371</v>
      </c>
      <c r="E5873" s="62" t="s">
        <v>372</v>
      </c>
      <c r="F5873" s="58">
        <v>0.2743136943038619</v>
      </c>
    </row>
    <row r="5874">
      <c r="A5874" s="61">
        <v>1.514633103E9</v>
      </c>
      <c r="B5874" s="61">
        <v>1.0</v>
      </c>
      <c r="C5874" s="61">
        <v>105.0</v>
      </c>
      <c r="D5874" s="57" t="s">
        <v>374</v>
      </c>
      <c r="E5874" s="62" t="s">
        <v>372</v>
      </c>
      <c r="F5874" s="58">
        <v>0.27432555288108884</v>
      </c>
    </row>
    <row r="5875">
      <c r="A5875" s="61">
        <v>1.516728205E9</v>
      </c>
      <c r="B5875" s="61">
        <v>1.0</v>
      </c>
      <c r="C5875" s="61">
        <v>843.0</v>
      </c>
      <c r="D5875" s="57" t="s">
        <v>374</v>
      </c>
      <c r="E5875" s="62" t="s">
        <v>372</v>
      </c>
      <c r="F5875" s="58">
        <v>0.27437094619896507</v>
      </c>
    </row>
    <row r="5876">
      <c r="A5876" s="61">
        <v>1.518484505E9</v>
      </c>
      <c r="B5876" s="61">
        <v>1.0</v>
      </c>
      <c r="C5876" s="61">
        <v>2737.0</v>
      </c>
      <c r="D5876" s="57" t="s">
        <v>371</v>
      </c>
      <c r="E5876" s="62" t="s">
        <v>372</v>
      </c>
      <c r="F5876" s="58">
        <v>0.2743809884423074</v>
      </c>
    </row>
    <row r="5877">
      <c r="A5877" s="61">
        <v>1.51339664E9</v>
      </c>
      <c r="B5877" s="61">
        <v>0.0</v>
      </c>
      <c r="C5877" s="61">
        <v>1760.0</v>
      </c>
      <c r="D5877" s="57" t="s">
        <v>374</v>
      </c>
      <c r="E5877" s="62" t="s">
        <v>372</v>
      </c>
      <c r="F5877" s="58">
        <v>0.27452150060881664</v>
      </c>
    </row>
    <row r="5878">
      <c r="A5878" s="61">
        <v>1.516868023E9</v>
      </c>
      <c r="B5878" s="61">
        <v>1.0</v>
      </c>
      <c r="C5878" s="61">
        <v>2769.0</v>
      </c>
      <c r="D5878" s="57" t="s">
        <v>375</v>
      </c>
      <c r="E5878" s="62" t="s">
        <v>372</v>
      </c>
      <c r="F5878" s="58">
        <v>0.274554337560059</v>
      </c>
    </row>
    <row r="5879">
      <c r="A5879" s="61">
        <v>1.513760519E9</v>
      </c>
      <c r="B5879" s="61">
        <v>1.0</v>
      </c>
      <c r="C5879" s="61">
        <v>77.0</v>
      </c>
      <c r="D5879" s="57" t="s">
        <v>371</v>
      </c>
      <c r="E5879" s="62" t="s">
        <v>372</v>
      </c>
      <c r="F5879" s="58">
        <v>0.2745567155141938</v>
      </c>
    </row>
    <row r="5880">
      <c r="A5880" s="61">
        <v>1.515301473E9</v>
      </c>
      <c r="B5880" s="61">
        <v>1.0</v>
      </c>
      <c r="C5880" s="61">
        <v>3598.0</v>
      </c>
      <c r="D5880" s="57" t="s">
        <v>374</v>
      </c>
      <c r="E5880" s="62" t="s">
        <v>372</v>
      </c>
      <c r="F5880" s="58">
        <v>0.2746071462763885</v>
      </c>
    </row>
    <row r="5881">
      <c r="A5881" s="61">
        <v>1.514232903E9</v>
      </c>
      <c r="B5881" s="61">
        <v>1.0</v>
      </c>
      <c r="C5881" s="61">
        <v>2425.0</v>
      </c>
      <c r="D5881" s="57" t="s">
        <v>374</v>
      </c>
      <c r="E5881" s="62" t="s">
        <v>372</v>
      </c>
      <c r="F5881" s="58">
        <v>0.27466596365501994</v>
      </c>
    </row>
    <row r="5882">
      <c r="A5882" s="61">
        <v>1.518068129E9</v>
      </c>
      <c r="B5882" s="61">
        <v>1.0</v>
      </c>
      <c r="C5882" s="61">
        <v>1714.0</v>
      </c>
      <c r="D5882" s="57" t="s">
        <v>375</v>
      </c>
      <c r="E5882" s="62" t="s">
        <v>372</v>
      </c>
      <c r="F5882" s="58">
        <v>0.2747311141506208</v>
      </c>
    </row>
    <row r="5883">
      <c r="A5883" s="61">
        <v>1.51773255E9</v>
      </c>
      <c r="B5883" s="61">
        <v>0.0</v>
      </c>
      <c r="C5883" s="61">
        <v>2815.0</v>
      </c>
      <c r="D5883" s="57" t="s">
        <v>371</v>
      </c>
      <c r="E5883" s="62" t="s">
        <v>372</v>
      </c>
      <c r="F5883" s="58">
        <v>0.2747364481208848</v>
      </c>
    </row>
    <row r="5884">
      <c r="A5884" s="61">
        <v>1.515303101E9</v>
      </c>
      <c r="B5884" s="61">
        <v>0.0</v>
      </c>
      <c r="C5884" s="61">
        <v>655.0</v>
      </c>
      <c r="D5884" s="57" t="s">
        <v>371</v>
      </c>
      <c r="E5884" s="62" t="s">
        <v>372</v>
      </c>
      <c r="F5884" s="58">
        <v>0.2747394243540465</v>
      </c>
    </row>
    <row r="5885">
      <c r="A5885" s="61">
        <v>1.514618163E9</v>
      </c>
      <c r="B5885" s="61">
        <v>1.0</v>
      </c>
      <c r="C5885" s="61">
        <v>3205.0</v>
      </c>
      <c r="D5885" s="57" t="s">
        <v>375</v>
      </c>
      <c r="E5885" s="62" t="s">
        <v>372</v>
      </c>
      <c r="F5885" s="58">
        <v>0.27474935856358595</v>
      </c>
    </row>
    <row r="5886">
      <c r="A5886" s="61">
        <v>1.514759416E9</v>
      </c>
      <c r="B5886" s="61">
        <v>1.0</v>
      </c>
      <c r="C5886" s="61">
        <v>2942.0</v>
      </c>
      <c r="D5886" s="57" t="s">
        <v>371</v>
      </c>
      <c r="E5886" s="62" t="s">
        <v>372</v>
      </c>
      <c r="F5886" s="58">
        <v>0.27477969075273667</v>
      </c>
    </row>
    <row r="5887">
      <c r="A5887" s="61">
        <v>1.512361849E9</v>
      </c>
      <c r="B5887" s="61">
        <v>1.0</v>
      </c>
      <c r="C5887" s="61">
        <v>312.0</v>
      </c>
      <c r="D5887" s="57" t="s">
        <v>371</v>
      </c>
      <c r="E5887" s="62" t="s">
        <v>372</v>
      </c>
      <c r="F5887" s="58">
        <v>0.27505211091530846</v>
      </c>
    </row>
    <row r="5888">
      <c r="A5888" s="61">
        <v>1.516999827E9</v>
      </c>
      <c r="B5888" s="61">
        <v>1.0</v>
      </c>
      <c r="C5888" s="61">
        <v>1700.0</v>
      </c>
      <c r="D5888" s="57" t="s">
        <v>371</v>
      </c>
      <c r="E5888" s="62" t="s">
        <v>372</v>
      </c>
      <c r="F5888" s="58">
        <v>0.2751032358436929</v>
      </c>
    </row>
    <row r="5889">
      <c r="A5889" s="61">
        <v>1.514665621E9</v>
      </c>
      <c r="B5889" s="61">
        <v>0.0</v>
      </c>
      <c r="C5889" s="61">
        <v>2828.0</v>
      </c>
      <c r="D5889" s="57" t="s">
        <v>374</v>
      </c>
      <c r="E5889" s="62" t="s">
        <v>372</v>
      </c>
      <c r="F5889" s="58">
        <v>0.27518861114358895</v>
      </c>
    </row>
    <row r="5890">
      <c r="A5890" s="61">
        <v>1.515513676E9</v>
      </c>
      <c r="B5890" s="61">
        <v>1.0</v>
      </c>
      <c r="C5890" s="61">
        <v>4375.0</v>
      </c>
      <c r="D5890" s="57" t="s">
        <v>371</v>
      </c>
      <c r="E5890" s="62" t="s">
        <v>372</v>
      </c>
      <c r="F5890" s="58">
        <v>0.27521768485511355</v>
      </c>
    </row>
    <row r="5891">
      <c r="A5891" s="61">
        <v>1.517544446E9</v>
      </c>
      <c r="B5891" s="61">
        <v>1.0</v>
      </c>
      <c r="C5891" s="61">
        <v>252.0</v>
      </c>
      <c r="D5891" s="57" t="s">
        <v>373</v>
      </c>
      <c r="E5891" s="62" t="s">
        <v>372</v>
      </c>
      <c r="F5891" s="58">
        <v>0.27532260336215164</v>
      </c>
    </row>
    <row r="5892">
      <c r="A5892" s="61">
        <v>1.5187628E9</v>
      </c>
      <c r="B5892" s="61">
        <v>0.0</v>
      </c>
      <c r="C5892" s="61">
        <v>492.0</v>
      </c>
      <c r="D5892" s="57" t="s">
        <v>374</v>
      </c>
      <c r="E5892" s="62" t="s">
        <v>372</v>
      </c>
      <c r="F5892" s="58">
        <v>0.27533131914982867</v>
      </c>
    </row>
    <row r="5893">
      <c r="A5893" s="61">
        <v>1.511758906E9</v>
      </c>
      <c r="B5893" s="61">
        <v>1.0</v>
      </c>
      <c r="C5893" s="61">
        <v>2019.0</v>
      </c>
      <c r="D5893" s="57" t="s">
        <v>374</v>
      </c>
      <c r="E5893" s="62" t="s">
        <v>372</v>
      </c>
      <c r="F5893" s="58">
        <v>0.27534218033334457</v>
      </c>
    </row>
    <row r="5894">
      <c r="A5894" s="61">
        <v>1.515709824E9</v>
      </c>
      <c r="B5894" s="61">
        <v>1.0</v>
      </c>
      <c r="C5894" s="61">
        <v>876.0</v>
      </c>
      <c r="D5894" s="57" t="s">
        <v>374</v>
      </c>
      <c r="E5894" s="62" t="s">
        <v>372</v>
      </c>
      <c r="F5894" s="58">
        <v>0.2753432443399406</v>
      </c>
    </row>
    <row r="5895">
      <c r="A5895" s="61">
        <v>1.512131987E9</v>
      </c>
      <c r="B5895" s="61">
        <v>1.0</v>
      </c>
      <c r="C5895" s="61">
        <v>1078.0</v>
      </c>
      <c r="D5895" s="57" t="s">
        <v>373</v>
      </c>
      <c r="E5895" s="62" t="s">
        <v>372</v>
      </c>
      <c r="F5895" s="58">
        <v>0.27534645504785726</v>
      </c>
    </row>
    <row r="5896">
      <c r="A5896" s="61">
        <v>1.51445387E9</v>
      </c>
      <c r="B5896" s="61">
        <v>0.0</v>
      </c>
      <c r="C5896" s="61">
        <v>1492.0</v>
      </c>
      <c r="D5896" s="57" t="s">
        <v>375</v>
      </c>
      <c r="E5896" s="62" t="s">
        <v>372</v>
      </c>
      <c r="F5896" s="58">
        <v>0.2753750540951494</v>
      </c>
    </row>
    <row r="5897">
      <c r="A5897" s="61">
        <v>1.513443385E9</v>
      </c>
      <c r="B5897" s="61">
        <v>1.0</v>
      </c>
      <c r="C5897" s="61">
        <v>272.0</v>
      </c>
      <c r="D5897" s="57" t="s">
        <v>371</v>
      </c>
      <c r="E5897" s="62" t="s">
        <v>372</v>
      </c>
      <c r="F5897" s="58">
        <v>0.27538987277390936</v>
      </c>
    </row>
    <row r="5898">
      <c r="A5898" s="61">
        <v>1.518771322E9</v>
      </c>
      <c r="B5898" s="61">
        <v>0.0</v>
      </c>
      <c r="C5898" s="61">
        <v>2068.0</v>
      </c>
      <c r="D5898" s="57" t="s">
        <v>373</v>
      </c>
      <c r="E5898" s="62" t="s">
        <v>372</v>
      </c>
      <c r="F5898" s="58">
        <v>0.27542566155546255</v>
      </c>
    </row>
    <row r="5899">
      <c r="A5899" s="61">
        <v>1.512882531E9</v>
      </c>
      <c r="B5899" s="61">
        <v>0.0</v>
      </c>
      <c r="C5899" s="61">
        <v>3665.0</v>
      </c>
      <c r="D5899" s="57" t="s">
        <v>374</v>
      </c>
      <c r="E5899" s="62" t="s">
        <v>372</v>
      </c>
      <c r="F5899" s="58">
        <v>0.2755263542023504</v>
      </c>
    </row>
    <row r="5900">
      <c r="A5900" s="61">
        <v>1.512986418E9</v>
      </c>
      <c r="B5900" s="61">
        <v>1.0</v>
      </c>
      <c r="C5900" s="61">
        <v>2561.0</v>
      </c>
      <c r="D5900" s="57" t="s">
        <v>371</v>
      </c>
      <c r="E5900" s="62" t="s">
        <v>372</v>
      </c>
      <c r="F5900" s="58">
        <v>0.27554228817489324</v>
      </c>
    </row>
    <row r="5901">
      <c r="A5901" s="61">
        <v>1.515246982E9</v>
      </c>
      <c r="B5901" s="61">
        <v>0.0</v>
      </c>
      <c r="C5901" s="61">
        <v>272.0</v>
      </c>
      <c r="D5901" s="57" t="s">
        <v>373</v>
      </c>
      <c r="E5901" s="62" t="s">
        <v>372</v>
      </c>
      <c r="F5901" s="58">
        <v>0.27554991711939214</v>
      </c>
    </row>
    <row r="5902">
      <c r="A5902" s="61">
        <v>1.51303595E9</v>
      </c>
      <c r="B5902" s="61">
        <v>0.0</v>
      </c>
      <c r="C5902" s="61">
        <v>2264.0</v>
      </c>
      <c r="D5902" s="57" t="s">
        <v>371</v>
      </c>
      <c r="E5902" s="62" t="s">
        <v>372</v>
      </c>
      <c r="F5902" s="58">
        <v>0.2755700374359473</v>
      </c>
    </row>
    <row r="5903">
      <c r="A5903" s="61">
        <v>1.519648076E9</v>
      </c>
      <c r="B5903" s="61">
        <v>1.0</v>
      </c>
      <c r="C5903" s="61">
        <v>1862.0</v>
      </c>
      <c r="D5903" s="57" t="s">
        <v>375</v>
      </c>
      <c r="E5903" s="62" t="s">
        <v>372</v>
      </c>
      <c r="F5903" s="58">
        <v>0.2756535186580653</v>
      </c>
    </row>
    <row r="5904">
      <c r="A5904" s="61">
        <v>1.519463253E9</v>
      </c>
      <c r="B5904" s="61">
        <v>1.0</v>
      </c>
      <c r="C5904" s="61">
        <v>1735.0</v>
      </c>
      <c r="D5904" s="57" t="s">
        <v>374</v>
      </c>
      <c r="E5904" s="62" t="s">
        <v>372</v>
      </c>
      <c r="F5904" s="58">
        <v>0.2756816081096568</v>
      </c>
    </row>
    <row r="5905">
      <c r="A5905" s="61">
        <v>1.518892266E9</v>
      </c>
      <c r="B5905" s="61">
        <v>1.0</v>
      </c>
      <c r="C5905" s="61">
        <v>2800.0</v>
      </c>
      <c r="D5905" s="57" t="s">
        <v>371</v>
      </c>
      <c r="E5905" s="62" t="s">
        <v>372</v>
      </c>
      <c r="F5905" s="58">
        <v>0.27568499618113296</v>
      </c>
    </row>
    <row r="5906">
      <c r="A5906" s="61">
        <v>1.517262204E9</v>
      </c>
      <c r="B5906" s="61">
        <v>1.0</v>
      </c>
      <c r="C5906" s="61">
        <v>3925.0</v>
      </c>
      <c r="D5906" s="57" t="s">
        <v>374</v>
      </c>
      <c r="E5906" s="62" t="s">
        <v>372</v>
      </c>
      <c r="F5906" s="58">
        <v>0.27576699831071394</v>
      </c>
    </row>
    <row r="5907">
      <c r="A5907" s="61">
        <v>1.517999753E9</v>
      </c>
      <c r="B5907" s="61">
        <v>1.0</v>
      </c>
      <c r="C5907" s="61">
        <v>576.0</v>
      </c>
      <c r="D5907" s="57" t="s">
        <v>371</v>
      </c>
      <c r="E5907" s="62" t="s">
        <v>372</v>
      </c>
      <c r="F5907" s="58">
        <v>0.27589273296718053</v>
      </c>
    </row>
    <row r="5908">
      <c r="A5908" s="61">
        <v>1.514058682E9</v>
      </c>
      <c r="B5908" s="61">
        <v>0.0</v>
      </c>
      <c r="C5908" s="61">
        <v>444.0</v>
      </c>
      <c r="D5908" s="57" t="s">
        <v>371</v>
      </c>
      <c r="E5908" s="62" t="s">
        <v>372</v>
      </c>
      <c r="F5908" s="58">
        <v>0.27591717646234604</v>
      </c>
    </row>
    <row r="5909">
      <c r="A5909" s="61">
        <v>1.513880446E9</v>
      </c>
      <c r="B5909" s="61">
        <v>1.0</v>
      </c>
      <c r="C5909" s="61">
        <v>114.0</v>
      </c>
      <c r="D5909" s="57" t="s">
        <v>374</v>
      </c>
      <c r="E5909" s="62" t="s">
        <v>372</v>
      </c>
      <c r="F5909" s="58">
        <v>0.2759415301211572</v>
      </c>
    </row>
    <row r="5910">
      <c r="A5910" s="61">
        <v>1.518153038E9</v>
      </c>
      <c r="B5910" s="61">
        <v>1.0</v>
      </c>
      <c r="C5910" s="61">
        <v>254.0</v>
      </c>
      <c r="D5910" s="57" t="s">
        <v>374</v>
      </c>
      <c r="E5910" s="62" t="s">
        <v>372</v>
      </c>
      <c r="F5910" s="58">
        <v>0.2759449257234001</v>
      </c>
    </row>
    <row r="5911">
      <c r="A5911" s="61">
        <v>1.515037642E9</v>
      </c>
      <c r="B5911" s="61">
        <v>0.0</v>
      </c>
      <c r="C5911" s="61">
        <v>2578.0</v>
      </c>
      <c r="D5911" s="57" t="s">
        <v>371</v>
      </c>
      <c r="E5911" s="62" t="s">
        <v>372</v>
      </c>
      <c r="F5911" s="58">
        <v>0.27602402616812527</v>
      </c>
    </row>
    <row r="5912">
      <c r="A5912" s="61">
        <v>1.511388787E9</v>
      </c>
      <c r="B5912" s="61">
        <v>1.0</v>
      </c>
      <c r="C5912" s="61">
        <v>2697.0</v>
      </c>
      <c r="D5912" s="57" t="s">
        <v>371</v>
      </c>
      <c r="E5912" s="62" t="s">
        <v>372</v>
      </c>
      <c r="F5912" s="58">
        <v>0.27608189277232065</v>
      </c>
    </row>
    <row r="5913">
      <c r="A5913" s="61">
        <v>1.514731727E9</v>
      </c>
      <c r="B5913" s="61">
        <v>1.0</v>
      </c>
      <c r="C5913" s="61">
        <v>251.0</v>
      </c>
      <c r="D5913" s="57" t="s">
        <v>371</v>
      </c>
      <c r="E5913" s="62" t="s">
        <v>372</v>
      </c>
      <c r="F5913" s="58">
        <v>0.2761251354041725</v>
      </c>
    </row>
    <row r="5914">
      <c r="A5914" s="61">
        <v>1.517579515E9</v>
      </c>
      <c r="B5914" s="61">
        <v>1.0</v>
      </c>
      <c r="C5914" s="61">
        <v>2305.0</v>
      </c>
      <c r="D5914" s="57" t="s">
        <v>371</v>
      </c>
      <c r="E5914" s="62" t="s">
        <v>372</v>
      </c>
      <c r="F5914" s="58">
        <v>0.2762133808455719</v>
      </c>
    </row>
    <row r="5915">
      <c r="A5915" s="61">
        <v>1.512350699E9</v>
      </c>
      <c r="B5915" s="61">
        <v>1.0</v>
      </c>
      <c r="C5915" s="61">
        <v>2909.0</v>
      </c>
      <c r="D5915" s="57" t="s">
        <v>374</v>
      </c>
      <c r="E5915" s="62" t="s">
        <v>372</v>
      </c>
      <c r="F5915" s="58">
        <v>0.2762705030266962</v>
      </c>
    </row>
    <row r="5916">
      <c r="A5916" s="61">
        <v>1.516605469E9</v>
      </c>
      <c r="B5916" s="61">
        <v>1.0</v>
      </c>
      <c r="C5916" s="61">
        <v>1675.0</v>
      </c>
      <c r="D5916" s="57" t="s">
        <v>374</v>
      </c>
      <c r="E5916" s="62" t="s">
        <v>372</v>
      </c>
      <c r="F5916" s="58">
        <v>0.27629915972452446</v>
      </c>
    </row>
    <row r="5917">
      <c r="A5917" s="61">
        <v>1.512670701E9</v>
      </c>
      <c r="B5917" s="61">
        <v>0.0</v>
      </c>
      <c r="C5917" s="61">
        <v>1782.0</v>
      </c>
      <c r="D5917" s="57" t="s">
        <v>375</v>
      </c>
      <c r="E5917" s="62" t="s">
        <v>372</v>
      </c>
      <c r="F5917" s="58">
        <v>0.27650747437173706</v>
      </c>
    </row>
    <row r="5918">
      <c r="A5918" s="61">
        <v>1.516159119E9</v>
      </c>
      <c r="B5918" s="61">
        <v>1.0</v>
      </c>
      <c r="C5918" s="61">
        <v>59.0</v>
      </c>
      <c r="D5918" s="57" t="s">
        <v>375</v>
      </c>
      <c r="E5918" s="62" t="s">
        <v>372</v>
      </c>
      <c r="F5918" s="58">
        <v>0.27661495056624363</v>
      </c>
    </row>
    <row r="5919">
      <c r="A5919" s="61">
        <v>1.519110148E9</v>
      </c>
      <c r="B5919" s="61">
        <v>1.0</v>
      </c>
      <c r="C5919" s="61">
        <v>2327.0</v>
      </c>
      <c r="D5919" s="57" t="s">
        <v>374</v>
      </c>
      <c r="E5919" s="62" t="s">
        <v>372</v>
      </c>
      <c r="F5919" s="58">
        <v>0.27669904447786986</v>
      </c>
    </row>
    <row r="5920">
      <c r="A5920" s="61">
        <v>1.516778163E9</v>
      </c>
      <c r="B5920" s="61">
        <v>1.0</v>
      </c>
      <c r="C5920" s="61">
        <v>1068.0</v>
      </c>
      <c r="D5920" s="57" t="s">
        <v>374</v>
      </c>
      <c r="E5920" s="62" t="s">
        <v>372</v>
      </c>
      <c r="F5920" s="58">
        <v>0.2767310716609882</v>
      </c>
    </row>
    <row r="5921">
      <c r="A5921" s="61">
        <v>1.517713175E9</v>
      </c>
      <c r="B5921" s="61">
        <v>1.0</v>
      </c>
      <c r="C5921" s="61">
        <v>3416.0</v>
      </c>
      <c r="D5921" s="57" t="s">
        <v>374</v>
      </c>
      <c r="E5921" s="62" t="s">
        <v>372</v>
      </c>
      <c r="F5921" s="58">
        <v>0.2767429679009443</v>
      </c>
    </row>
    <row r="5922">
      <c r="A5922" s="61">
        <v>1.511553949E9</v>
      </c>
      <c r="B5922" s="61">
        <v>1.0</v>
      </c>
      <c r="C5922" s="61">
        <v>2071.0</v>
      </c>
      <c r="D5922" s="57" t="s">
        <v>371</v>
      </c>
      <c r="E5922" s="62" t="s">
        <v>372</v>
      </c>
      <c r="F5922" s="58">
        <v>0.27691641335888906</v>
      </c>
    </row>
    <row r="5923">
      <c r="A5923" s="61">
        <v>1.519880424E9</v>
      </c>
      <c r="B5923" s="61">
        <v>1.0</v>
      </c>
      <c r="C5923" s="61">
        <v>710.0</v>
      </c>
      <c r="D5923" s="57" t="s">
        <v>374</v>
      </c>
      <c r="E5923" s="62" t="s">
        <v>372</v>
      </c>
      <c r="F5923" s="58">
        <v>0.276924944363951</v>
      </c>
    </row>
    <row r="5924">
      <c r="A5924" s="61">
        <v>1.515277812E9</v>
      </c>
      <c r="B5924" s="61">
        <v>0.0</v>
      </c>
      <c r="C5924" s="61">
        <v>76.0</v>
      </c>
      <c r="D5924" s="57" t="s">
        <v>371</v>
      </c>
      <c r="E5924" s="62" t="s">
        <v>372</v>
      </c>
      <c r="F5924" s="58">
        <v>0.2769258371980007</v>
      </c>
    </row>
    <row r="5925">
      <c r="A5925" s="61">
        <v>1.518245774E9</v>
      </c>
      <c r="B5925" s="61">
        <v>1.0</v>
      </c>
      <c r="C5925" s="61">
        <v>2800.0</v>
      </c>
      <c r="D5925" s="57" t="s">
        <v>371</v>
      </c>
      <c r="E5925" s="62" t="s">
        <v>372</v>
      </c>
      <c r="F5925" s="58">
        <v>0.2769893394713623</v>
      </c>
    </row>
    <row r="5926">
      <c r="A5926" s="61">
        <v>1.513941732E9</v>
      </c>
      <c r="B5926" s="61">
        <v>0.0</v>
      </c>
      <c r="C5926" s="61">
        <v>2366.0</v>
      </c>
      <c r="D5926" s="57" t="s">
        <v>374</v>
      </c>
      <c r="E5926" s="62" t="s">
        <v>372</v>
      </c>
      <c r="F5926" s="58">
        <v>0.2770380838260623</v>
      </c>
    </row>
    <row r="5927">
      <c r="A5927" s="61">
        <v>1.511361058E9</v>
      </c>
      <c r="B5927" s="61">
        <v>1.0</v>
      </c>
      <c r="C5927" s="61">
        <v>2545.0</v>
      </c>
      <c r="D5927" s="57" t="s">
        <v>371</v>
      </c>
      <c r="E5927" s="62" t="s">
        <v>372</v>
      </c>
      <c r="F5927" s="58">
        <v>0.2770506148259677</v>
      </c>
    </row>
    <row r="5928">
      <c r="A5928" s="61">
        <v>1.518660342E9</v>
      </c>
      <c r="B5928" s="61">
        <v>0.0</v>
      </c>
      <c r="C5928" s="61">
        <v>2347.0</v>
      </c>
      <c r="D5928" s="57" t="s">
        <v>371</v>
      </c>
      <c r="E5928" s="62" t="s">
        <v>372</v>
      </c>
      <c r="F5928" s="58">
        <v>0.2770685452042404</v>
      </c>
    </row>
    <row r="5929">
      <c r="A5929" s="61">
        <v>1.515676768E9</v>
      </c>
      <c r="B5929" s="61">
        <v>1.0</v>
      </c>
      <c r="C5929" s="61">
        <v>183.0</v>
      </c>
      <c r="D5929" s="57" t="s">
        <v>375</v>
      </c>
      <c r="E5929" s="62" t="s">
        <v>372</v>
      </c>
      <c r="F5929" s="58">
        <v>0.2771343062604795</v>
      </c>
    </row>
    <row r="5930">
      <c r="A5930" s="61">
        <v>1.512374193E9</v>
      </c>
      <c r="B5930" s="61">
        <v>1.0</v>
      </c>
      <c r="C5930" s="61">
        <v>2841.0</v>
      </c>
      <c r="D5930" s="57" t="s">
        <v>373</v>
      </c>
      <c r="E5930" s="62" t="s">
        <v>372</v>
      </c>
      <c r="F5930" s="58">
        <v>0.27714990510615545</v>
      </c>
    </row>
    <row r="5931">
      <c r="A5931" s="61">
        <v>1.518899799E9</v>
      </c>
      <c r="B5931" s="61">
        <v>1.0</v>
      </c>
      <c r="C5931" s="61">
        <v>2751.0</v>
      </c>
      <c r="D5931" s="57" t="s">
        <v>371</v>
      </c>
      <c r="E5931" s="62" t="s">
        <v>372</v>
      </c>
      <c r="F5931" s="58">
        <v>0.2773318777191449</v>
      </c>
    </row>
    <row r="5932">
      <c r="A5932" s="61">
        <v>1.518834181E9</v>
      </c>
      <c r="B5932" s="61">
        <v>0.0</v>
      </c>
      <c r="C5932" s="61">
        <v>1713.0</v>
      </c>
      <c r="D5932" s="57" t="s">
        <v>374</v>
      </c>
      <c r="E5932" s="62" t="s">
        <v>372</v>
      </c>
      <c r="F5932" s="58">
        <v>0.2775569238740738</v>
      </c>
    </row>
    <row r="5933">
      <c r="A5933" s="61">
        <v>1.513812578E9</v>
      </c>
      <c r="B5933" s="61">
        <v>1.0</v>
      </c>
      <c r="C5933" s="61">
        <v>1756.0</v>
      </c>
      <c r="D5933" s="57" t="s">
        <v>373</v>
      </c>
      <c r="E5933" s="62" t="s">
        <v>372</v>
      </c>
      <c r="F5933" s="58">
        <v>0.2775600601111239</v>
      </c>
    </row>
    <row r="5934">
      <c r="A5934" s="61">
        <v>1.515889522E9</v>
      </c>
      <c r="B5934" s="61">
        <v>0.0</v>
      </c>
      <c r="C5934" s="61">
        <v>257.0</v>
      </c>
      <c r="D5934" s="57" t="s">
        <v>373</v>
      </c>
      <c r="E5934" s="62" t="s">
        <v>372</v>
      </c>
      <c r="F5934" s="58">
        <v>0.27756726114872954</v>
      </c>
    </row>
    <row r="5935">
      <c r="A5935" s="61">
        <v>1.519471393E9</v>
      </c>
      <c r="B5935" s="61">
        <v>1.0</v>
      </c>
      <c r="C5935" s="61">
        <v>3147.0</v>
      </c>
      <c r="D5935" s="57" t="s">
        <v>374</v>
      </c>
      <c r="E5935" s="62" t="s">
        <v>372</v>
      </c>
      <c r="F5935" s="58">
        <v>0.27758782427333917</v>
      </c>
    </row>
    <row r="5936">
      <c r="A5936" s="61">
        <v>1.519467349E9</v>
      </c>
      <c r="B5936" s="61">
        <v>1.0</v>
      </c>
      <c r="C5936" s="61">
        <v>5.0</v>
      </c>
      <c r="D5936" s="57" t="s">
        <v>373</v>
      </c>
      <c r="E5936" s="62" t="s">
        <v>372</v>
      </c>
      <c r="F5936" s="58">
        <v>0.2776022581242209</v>
      </c>
    </row>
    <row r="5937">
      <c r="A5937" s="61">
        <v>1.518409863E9</v>
      </c>
      <c r="B5937" s="61">
        <v>1.0</v>
      </c>
      <c r="C5937" s="61">
        <v>3629.0</v>
      </c>
      <c r="D5937" s="57" t="s">
        <v>374</v>
      </c>
      <c r="E5937" s="62" t="s">
        <v>372</v>
      </c>
      <c r="F5937" s="58">
        <v>0.27762359815373117</v>
      </c>
    </row>
    <row r="5938">
      <c r="A5938" s="61">
        <v>1.516955721E9</v>
      </c>
      <c r="B5938" s="61">
        <v>0.0</v>
      </c>
      <c r="C5938" s="61">
        <v>1301.0</v>
      </c>
      <c r="D5938" s="57" t="s">
        <v>371</v>
      </c>
      <c r="E5938" s="62" t="s">
        <v>372</v>
      </c>
      <c r="F5938" s="58">
        <v>0.27765174915453705</v>
      </c>
    </row>
    <row r="5939">
      <c r="A5939" s="61">
        <v>1.511765953E9</v>
      </c>
      <c r="B5939" s="61">
        <v>1.0</v>
      </c>
      <c r="C5939" s="61">
        <v>895.0</v>
      </c>
      <c r="D5939" s="57" t="s">
        <v>375</v>
      </c>
      <c r="E5939" s="62" t="s">
        <v>372</v>
      </c>
      <c r="F5939" s="58">
        <v>0.27777121563443297</v>
      </c>
    </row>
    <row r="5940">
      <c r="A5940" s="61">
        <v>1.517078631E9</v>
      </c>
      <c r="B5940" s="61">
        <v>0.0</v>
      </c>
      <c r="C5940" s="61">
        <v>1858.0</v>
      </c>
      <c r="D5940" s="57" t="s">
        <v>371</v>
      </c>
      <c r="E5940" s="62" t="s">
        <v>372</v>
      </c>
      <c r="F5940" s="58">
        <v>0.27783994342214424</v>
      </c>
    </row>
    <row r="5941">
      <c r="A5941" s="61">
        <v>1.514365606E9</v>
      </c>
      <c r="B5941" s="61">
        <v>1.0</v>
      </c>
      <c r="C5941" s="61">
        <v>1701.0</v>
      </c>
      <c r="D5941" s="57" t="s">
        <v>375</v>
      </c>
      <c r="E5941" s="62" t="s">
        <v>372</v>
      </c>
      <c r="F5941" s="58">
        <v>0.2778622282472034</v>
      </c>
    </row>
    <row r="5942">
      <c r="A5942" s="61">
        <v>1.514125036E9</v>
      </c>
      <c r="B5942" s="61">
        <v>1.0</v>
      </c>
      <c r="C5942" s="61">
        <v>1540.0</v>
      </c>
      <c r="D5942" s="57" t="s">
        <v>371</v>
      </c>
      <c r="E5942" s="62" t="s">
        <v>372</v>
      </c>
      <c r="F5942" s="58">
        <v>0.27788977325149045</v>
      </c>
    </row>
    <row r="5943">
      <c r="A5943" s="61">
        <v>1.518969444E9</v>
      </c>
      <c r="B5943" s="61">
        <v>1.0</v>
      </c>
      <c r="C5943" s="61">
        <v>3423.0</v>
      </c>
      <c r="D5943" s="57" t="s">
        <v>373</v>
      </c>
      <c r="E5943" s="62" t="s">
        <v>372</v>
      </c>
      <c r="F5943" s="58">
        <v>0.2779229208263342</v>
      </c>
    </row>
    <row r="5944">
      <c r="A5944" s="61">
        <v>1.516050117E9</v>
      </c>
      <c r="B5944" s="61">
        <v>1.0</v>
      </c>
      <c r="C5944" s="61">
        <v>6256.0</v>
      </c>
      <c r="D5944" s="57" t="s">
        <v>371</v>
      </c>
      <c r="E5944" s="62" t="s">
        <v>372</v>
      </c>
      <c r="F5944" s="58">
        <v>0.2779330408111448</v>
      </c>
    </row>
    <row r="5945">
      <c r="A5945" s="61">
        <v>1.512282686E9</v>
      </c>
      <c r="B5945" s="61">
        <v>1.0</v>
      </c>
      <c r="C5945" s="61">
        <v>1421.0</v>
      </c>
      <c r="D5945" s="57" t="s">
        <v>375</v>
      </c>
      <c r="E5945" s="62" t="s">
        <v>372</v>
      </c>
      <c r="F5945" s="58">
        <v>0.27793976061762893</v>
      </c>
    </row>
    <row r="5946">
      <c r="A5946" s="61">
        <v>1.518097899E9</v>
      </c>
      <c r="B5946" s="61">
        <v>1.0</v>
      </c>
      <c r="C5946" s="61">
        <v>3131.0</v>
      </c>
      <c r="D5946" s="57" t="s">
        <v>371</v>
      </c>
      <c r="E5946" s="62" t="s">
        <v>372</v>
      </c>
      <c r="F5946" s="58">
        <v>0.27802496762560025</v>
      </c>
    </row>
    <row r="5947">
      <c r="A5947" s="61">
        <v>1.517976452E9</v>
      </c>
      <c r="B5947" s="61">
        <v>0.0</v>
      </c>
      <c r="C5947" s="61">
        <v>3026.0</v>
      </c>
      <c r="D5947" s="57" t="s">
        <v>371</v>
      </c>
      <c r="E5947" s="62" t="s">
        <v>372</v>
      </c>
      <c r="F5947" s="58">
        <v>0.2780253764828784</v>
      </c>
    </row>
    <row r="5948">
      <c r="A5948" s="61">
        <v>1.518965099E9</v>
      </c>
      <c r="B5948" s="61">
        <v>1.0</v>
      </c>
      <c r="C5948" s="61">
        <v>1469.0</v>
      </c>
      <c r="D5948" s="57" t="s">
        <v>371</v>
      </c>
      <c r="E5948" s="62" t="s">
        <v>372</v>
      </c>
      <c r="F5948" s="58">
        <v>0.2780362376663942</v>
      </c>
    </row>
    <row r="5949">
      <c r="A5949" s="61">
        <v>1.514128749E9</v>
      </c>
      <c r="B5949" s="61">
        <v>1.0</v>
      </c>
      <c r="C5949" s="61">
        <v>1619.0</v>
      </c>
      <c r="D5949" s="57" t="s">
        <v>374</v>
      </c>
      <c r="E5949" s="62" t="s">
        <v>372</v>
      </c>
      <c r="F5949" s="58">
        <v>0.2780473521245045</v>
      </c>
    </row>
    <row r="5950">
      <c r="A5950" s="61">
        <v>1.517448037E9</v>
      </c>
      <c r="B5950" s="61">
        <v>1.0</v>
      </c>
      <c r="C5950" s="61">
        <v>955.0</v>
      </c>
      <c r="D5950" s="57" t="s">
        <v>374</v>
      </c>
      <c r="E5950" s="62" t="s">
        <v>372</v>
      </c>
      <c r="F5950" s="58">
        <v>0.27805926241345524</v>
      </c>
    </row>
    <row r="5951">
      <c r="A5951" s="61">
        <v>1.515729477E9</v>
      </c>
      <c r="B5951" s="61">
        <v>1.0</v>
      </c>
      <c r="C5951" s="61">
        <v>1974.0</v>
      </c>
      <c r="D5951" s="57" t="s">
        <v>374</v>
      </c>
      <c r="E5951" s="62" t="s">
        <v>372</v>
      </c>
      <c r="F5951" s="58">
        <v>0.2781299198966891</v>
      </c>
    </row>
    <row r="5952">
      <c r="A5952" s="61">
        <v>1.514738281E9</v>
      </c>
      <c r="B5952" s="61">
        <v>0.0</v>
      </c>
      <c r="C5952" s="61">
        <v>885.0</v>
      </c>
      <c r="D5952" s="57" t="s">
        <v>374</v>
      </c>
      <c r="E5952" s="62" t="s">
        <v>372</v>
      </c>
      <c r="F5952" s="58">
        <v>0.27814269577386663</v>
      </c>
    </row>
    <row r="5953">
      <c r="A5953" s="61">
        <v>1.51544055E9</v>
      </c>
      <c r="B5953" s="61">
        <v>0.0</v>
      </c>
      <c r="C5953" s="61">
        <v>2146.0</v>
      </c>
      <c r="D5953" s="57" t="s">
        <v>371</v>
      </c>
      <c r="E5953" s="62" t="s">
        <v>372</v>
      </c>
      <c r="F5953" s="58">
        <v>0.2781993546084922</v>
      </c>
    </row>
    <row r="5954">
      <c r="A5954" s="61">
        <v>1.512063851E9</v>
      </c>
      <c r="B5954" s="61">
        <v>0.0</v>
      </c>
      <c r="C5954" s="61">
        <v>25.0</v>
      </c>
      <c r="D5954" s="57" t="s">
        <v>375</v>
      </c>
      <c r="E5954" s="62" t="s">
        <v>372</v>
      </c>
      <c r="F5954" s="58">
        <v>0.278275841757772</v>
      </c>
    </row>
    <row r="5955">
      <c r="A5955" s="61">
        <v>1.516262343E9</v>
      </c>
      <c r="B5955" s="61">
        <v>1.0</v>
      </c>
      <c r="C5955" s="61">
        <v>1770.0</v>
      </c>
      <c r="D5955" s="57" t="s">
        <v>375</v>
      </c>
      <c r="E5955" s="62" t="s">
        <v>372</v>
      </c>
      <c r="F5955" s="58">
        <v>0.27828492211005884</v>
      </c>
    </row>
    <row r="5956">
      <c r="A5956" s="61">
        <v>1.5132472E9</v>
      </c>
      <c r="B5956" s="61">
        <v>0.0</v>
      </c>
      <c r="C5956" s="61">
        <v>1362.0</v>
      </c>
      <c r="D5956" s="57" t="s">
        <v>371</v>
      </c>
      <c r="E5956" s="62" t="s">
        <v>372</v>
      </c>
      <c r="F5956" s="58">
        <v>0.2783418647843645</v>
      </c>
    </row>
    <row r="5957">
      <c r="A5957" s="61">
        <v>1.51781358E9</v>
      </c>
      <c r="B5957" s="61">
        <v>0.0</v>
      </c>
      <c r="C5957" s="61">
        <v>1454.0</v>
      </c>
      <c r="D5957" s="57" t="s">
        <v>373</v>
      </c>
      <c r="E5957" s="62" t="s">
        <v>372</v>
      </c>
      <c r="F5957" s="58">
        <v>0.27835217662065537</v>
      </c>
    </row>
    <row r="5958">
      <c r="A5958" s="61">
        <v>1.519387771E9</v>
      </c>
      <c r="B5958" s="61">
        <v>0.0</v>
      </c>
      <c r="C5958" s="61">
        <v>3632.0</v>
      </c>
      <c r="D5958" s="57" t="s">
        <v>374</v>
      </c>
      <c r="E5958" s="62" t="s">
        <v>372</v>
      </c>
      <c r="F5958" s="58">
        <v>0.27835496974675666</v>
      </c>
    </row>
    <row r="5959">
      <c r="A5959" s="61">
        <v>1.511911713E9</v>
      </c>
      <c r="B5959" s="61">
        <v>1.0</v>
      </c>
      <c r="C5959" s="61">
        <v>1030.0</v>
      </c>
      <c r="D5959" s="57" t="s">
        <v>371</v>
      </c>
      <c r="E5959" s="62" t="s">
        <v>372</v>
      </c>
      <c r="F5959" s="58">
        <v>0.27841005812601194</v>
      </c>
    </row>
    <row r="5960">
      <c r="A5960" s="61">
        <v>1.512034692E9</v>
      </c>
      <c r="B5960" s="61">
        <v>0.0</v>
      </c>
      <c r="C5960" s="61">
        <v>528.0</v>
      </c>
      <c r="D5960" s="57" t="s">
        <v>371</v>
      </c>
      <c r="E5960" s="62" t="s">
        <v>372</v>
      </c>
      <c r="F5960" s="58">
        <v>0.27842763011629856</v>
      </c>
    </row>
    <row r="5961">
      <c r="A5961" s="61">
        <v>1.511905043E9</v>
      </c>
      <c r="B5961" s="61">
        <v>1.0</v>
      </c>
      <c r="C5961" s="61">
        <v>653.0</v>
      </c>
      <c r="D5961" s="57" t="s">
        <v>374</v>
      </c>
      <c r="E5961" s="62" t="s">
        <v>372</v>
      </c>
      <c r="F5961" s="58">
        <v>0.27852319758812316</v>
      </c>
    </row>
    <row r="5962">
      <c r="A5962" s="61">
        <v>1.518374327E9</v>
      </c>
      <c r="B5962" s="61">
        <v>1.0</v>
      </c>
      <c r="C5962" s="61">
        <v>2408.0</v>
      </c>
      <c r="D5962" s="57" t="s">
        <v>374</v>
      </c>
      <c r="E5962" s="62" t="s">
        <v>372</v>
      </c>
      <c r="F5962" s="58">
        <v>0.2785735550214681</v>
      </c>
    </row>
    <row r="5963">
      <c r="A5963" s="61">
        <v>1.519452122E9</v>
      </c>
      <c r="B5963" s="61">
        <v>0.0</v>
      </c>
      <c r="C5963" s="61">
        <v>859.0</v>
      </c>
      <c r="D5963" s="57" t="s">
        <v>371</v>
      </c>
      <c r="E5963" s="62" t="s">
        <v>372</v>
      </c>
      <c r="F5963" s="58">
        <v>0.27857477443598655</v>
      </c>
    </row>
    <row r="5964">
      <c r="A5964" s="61">
        <v>1.514065704E9</v>
      </c>
      <c r="B5964" s="61">
        <v>1.0</v>
      </c>
      <c r="C5964" s="61">
        <v>115.0</v>
      </c>
      <c r="D5964" s="57" t="s">
        <v>371</v>
      </c>
      <c r="E5964" s="62" t="s">
        <v>372</v>
      </c>
      <c r="F5964" s="58">
        <v>0.27858123523876466</v>
      </c>
    </row>
    <row r="5965">
      <c r="A5965" s="61">
        <v>1.513102507E9</v>
      </c>
      <c r="B5965" s="61">
        <v>1.0</v>
      </c>
      <c r="C5965" s="61">
        <v>608.0</v>
      </c>
      <c r="D5965" s="57" t="s">
        <v>373</v>
      </c>
      <c r="E5965" s="62" t="s">
        <v>372</v>
      </c>
      <c r="F5965" s="58">
        <v>0.27859133563461935</v>
      </c>
    </row>
    <row r="5966">
      <c r="A5966" s="61">
        <v>1.514835472E9</v>
      </c>
      <c r="B5966" s="61">
        <v>0.0</v>
      </c>
      <c r="C5966" s="61">
        <v>952.0</v>
      </c>
      <c r="D5966" s="57" t="s">
        <v>371</v>
      </c>
      <c r="E5966" s="62" t="s">
        <v>372</v>
      </c>
      <c r="F5966" s="58">
        <v>0.2786350188682163</v>
      </c>
    </row>
    <row r="5967">
      <c r="A5967" s="61">
        <v>1.515776623E9</v>
      </c>
      <c r="B5967" s="61">
        <v>1.0</v>
      </c>
      <c r="C5967" s="61">
        <v>1341.0</v>
      </c>
      <c r="D5967" s="57" t="s">
        <v>371</v>
      </c>
      <c r="E5967" s="62" t="s">
        <v>372</v>
      </c>
      <c r="F5967" s="58">
        <v>0.27869499246844376</v>
      </c>
    </row>
    <row r="5968">
      <c r="A5968" s="61">
        <v>1.518179825E9</v>
      </c>
      <c r="B5968" s="61">
        <v>1.0</v>
      </c>
      <c r="C5968" s="61">
        <v>2025.0</v>
      </c>
      <c r="D5968" s="57" t="s">
        <v>371</v>
      </c>
      <c r="E5968" s="62" t="s">
        <v>372</v>
      </c>
      <c r="F5968" s="58">
        <v>0.27873903103155084</v>
      </c>
    </row>
    <row r="5969">
      <c r="A5969" s="61">
        <v>1.519500031E9</v>
      </c>
      <c r="B5969" s="61">
        <v>0.0</v>
      </c>
      <c r="C5969" s="61">
        <v>2103.0</v>
      </c>
      <c r="D5969" s="57" t="s">
        <v>374</v>
      </c>
      <c r="E5969" s="62" t="s">
        <v>372</v>
      </c>
      <c r="F5969" s="58">
        <v>0.27877364796185566</v>
      </c>
    </row>
    <row r="5970">
      <c r="A5970" s="61">
        <v>1.518557491E9</v>
      </c>
      <c r="B5970" s="61">
        <v>0.0</v>
      </c>
      <c r="C5970" s="61">
        <v>4403.0</v>
      </c>
      <c r="D5970" s="57" t="s">
        <v>371</v>
      </c>
      <c r="E5970" s="62" t="s">
        <v>372</v>
      </c>
      <c r="F5970" s="58">
        <v>0.2787752958314793</v>
      </c>
    </row>
    <row r="5971">
      <c r="A5971" s="61">
        <v>1.516951781E9</v>
      </c>
      <c r="B5971" s="61">
        <v>0.0</v>
      </c>
      <c r="C5971" s="61">
        <v>3298.0</v>
      </c>
      <c r="D5971" s="57" t="s">
        <v>374</v>
      </c>
      <c r="E5971" s="62" t="s">
        <v>372</v>
      </c>
      <c r="F5971" s="58">
        <v>0.2788325754257206</v>
      </c>
    </row>
    <row r="5972">
      <c r="A5972" s="61">
        <v>1.51626418E9</v>
      </c>
      <c r="B5972" s="61">
        <v>0.0</v>
      </c>
      <c r="C5972" s="61">
        <v>437.0</v>
      </c>
      <c r="D5972" s="57" t="s">
        <v>371</v>
      </c>
      <c r="E5972" s="62" t="s">
        <v>372</v>
      </c>
      <c r="F5972" s="58">
        <v>0.2788603276445506</v>
      </c>
    </row>
    <row r="5973">
      <c r="A5973" s="61">
        <v>1.517096259E9</v>
      </c>
      <c r="B5973" s="61">
        <v>1.0</v>
      </c>
      <c r="C5973" s="61">
        <v>4527.0</v>
      </c>
      <c r="D5973" s="57" t="s">
        <v>371</v>
      </c>
      <c r="E5973" s="62" t="s">
        <v>372</v>
      </c>
      <c r="F5973" s="58">
        <v>0.27886856832906914</v>
      </c>
    </row>
    <row r="5974">
      <c r="A5974" s="61">
        <v>1.515738265E9</v>
      </c>
      <c r="B5974" s="61">
        <v>1.0</v>
      </c>
      <c r="C5974" s="61">
        <v>1689.0</v>
      </c>
      <c r="D5974" s="57" t="s">
        <v>375</v>
      </c>
      <c r="E5974" s="62" t="s">
        <v>372</v>
      </c>
      <c r="F5974" s="58">
        <v>0.278911810960921</v>
      </c>
    </row>
    <row r="5975">
      <c r="A5975" s="61">
        <v>1.519808881E9</v>
      </c>
      <c r="B5975" s="61">
        <v>0.0</v>
      </c>
      <c r="C5975" s="61">
        <v>1978.0</v>
      </c>
      <c r="D5975" s="57" t="s">
        <v>374</v>
      </c>
      <c r="E5975" s="62" t="s">
        <v>372</v>
      </c>
      <c r="F5975" s="58">
        <v>0.27892456378939057</v>
      </c>
    </row>
    <row r="5976">
      <c r="A5976" s="61">
        <v>1.518948701E9</v>
      </c>
      <c r="B5976" s="61">
        <v>0.0</v>
      </c>
      <c r="C5976" s="61">
        <v>1198.0</v>
      </c>
      <c r="D5976" s="57" t="s">
        <v>371</v>
      </c>
      <c r="E5976" s="62" t="s">
        <v>372</v>
      </c>
      <c r="F5976" s="58">
        <v>0.2789367550750492</v>
      </c>
    </row>
    <row r="5977">
      <c r="A5977" s="61">
        <v>1.513510519E9</v>
      </c>
      <c r="B5977" s="61">
        <v>1.0</v>
      </c>
      <c r="C5977" s="61">
        <v>2966.0</v>
      </c>
      <c r="D5977" s="57" t="s">
        <v>374</v>
      </c>
      <c r="E5977" s="62" t="s">
        <v>372</v>
      </c>
      <c r="F5977" s="58">
        <v>0.2789395482785898</v>
      </c>
    </row>
    <row r="5978">
      <c r="A5978" s="61">
        <v>1.518285785E9</v>
      </c>
      <c r="B5978" s="61">
        <v>1.0</v>
      </c>
      <c r="C5978" s="61">
        <v>320.0</v>
      </c>
      <c r="D5978" s="57" t="s">
        <v>371</v>
      </c>
      <c r="E5978" s="62" t="s">
        <v>372</v>
      </c>
      <c r="F5978" s="58">
        <v>0.2789842806176217</v>
      </c>
    </row>
    <row r="5979">
      <c r="A5979" s="61">
        <v>1.518270598E9</v>
      </c>
      <c r="B5979" s="61">
        <v>1.0</v>
      </c>
      <c r="C5979" s="61">
        <v>1589.0</v>
      </c>
      <c r="D5979" s="57" t="s">
        <v>375</v>
      </c>
      <c r="E5979" s="62" t="s">
        <v>372</v>
      </c>
      <c r="F5979" s="58">
        <v>0.2790515500293793</v>
      </c>
    </row>
    <row r="5980">
      <c r="A5980" s="61">
        <v>1.51830162E9</v>
      </c>
      <c r="B5980" s="61">
        <v>0.0</v>
      </c>
      <c r="C5980" s="61">
        <v>3361.0</v>
      </c>
      <c r="D5980" s="57" t="s">
        <v>371</v>
      </c>
      <c r="E5980" s="62" t="s">
        <v>372</v>
      </c>
      <c r="F5980" s="58">
        <v>0.27909480133372966</v>
      </c>
    </row>
    <row r="5981">
      <c r="A5981" s="61">
        <v>1.51372585E9</v>
      </c>
      <c r="B5981" s="61">
        <v>0.0</v>
      </c>
      <c r="C5981" s="61">
        <v>527.0</v>
      </c>
      <c r="D5981" s="57" t="s">
        <v>371</v>
      </c>
      <c r="E5981" s="62" t="s">
        <v>372</v>
      </c>
      <c r="F5981" s="58">
        <v>0.2791869316819787</v>
      </c>
    </row>
    <row r="5982">
      <c r="A5982" s="61">
        <v>1.517400444E9</v>
      </c>
      <c r="B5982" s="61">
        <v>1.0</v>
      </c>
      <c r="C5982" s="61">
        <v>3670.0</v>
      </c>
      <c r="D5982" s="57" t="s">
        <v>371</v>
      </c>
      <c r="E5982" s="62" t="s">
        <v>372</v>
      </c>
      <c r="F5982" s="58">
        <v>0.27921227593222564</v>
      </c>
    </row>
    <row r="5983">
      <c r="A5983" s="61">
        <v>1.516353759E9</v>
      </c>
      <c r="B5983" s="61">
        <v>1.0</v>
      </c>
      <c r="C5983" s="61">
        <v>25.0</v>
      </c>
      <c r="D5983" s="57" t="s">
        <v>375</v>
      </c>
      <c r="E5983" s="62" t="s">
        <v>372</v>
      </c>
      <c r="F5983" s="58">
        <v>0.27921545815188786</v>
      </c>
    </row>
    <row r="5984">
      <c r="A5984" s="61">
        <v>1.512742863E9</v>
      </c>
      <c r="B5984" s="61">
        <v>1.0</v>
      </c>
      <c r="C5984" s="61">
        <v>453.0</v>
      </c>
      <c r="D5984" s="57" t="s">
        <v>375</v>
      </c>
      <c r="E5984" s="62" t="s">
        <v>372</v>
      </c>
      <c r="F5984" s="58">
        <v>0.2793308484504442</v>
      </c>
    </row>
    <row r="5985">
      <c r="A5985" s="61">
        <v>1.518889404E9</v>
      </c>
      <c r="B5985" s="61">
        <v>1.0</v>
      </c>
      <c r="C5985" s="61">
        <v>1921.0</v>
      </c>
      <c r="D5985" s="57" t="s">
        <v>375</v>
      </c>
      <c r="E5985" s="62" t="s">
        <v>372</v>
      </c>
      <c r="F5985" s="58">
        <v>0.27935202022781946</v>
      </c>
    </row>
    <row r="5986">
      <c r="A5986" s="61">
        <v>1.514415098E9</v>
      </c>
      <c r="B5986" s="61">
        <v>1.0</v>
      </c>
      <c r="C5986" s="61">
        <v>1450.0</v>
      </c>
      <c r="D5986" s="57" t="s">
        <v>373</v>
      </c>
      <c r="E5986" s="62" t="s">
        <v>372</v>
      </c>
      <c r="F5986" s="58">
        <v>0.27935724916213145</v>
      </c>
    </row>
    <row r="5987">
      <c r="A5987" s="61">
        <v>1.519831747E9</v>
      </c>
      <c r="B5987" s="61">
        <v>1.0</v>
      </c>
      <c r="C5987" s="61">
        <v>334.0</v>
      </c>
      <c r="D5987" s="57" t="s">
        <v>375</v>
      </c>
      <c r="E5987" s="62" t="s">
        <v>372</v>
      </c>
      <c r="F5987" s="58">
        <v>0.279430258919946</v>
      </c>
    </row>
    <row r="5988">
      <c r="A5988" s="61">
        <v>1.516087578E9</v>
      </c>
      <c r="B5988" s="61">
        <v>1.0</v>
      </c>
      <c r="C5988" s="61">
        <v>158.0</v>
      </c>
      <c r="D5988" s="57" t="s">
        <v>375</v>
      </c>
      <c r="E5988" s="62" t="s">
        <v>372</v>
      </c>
      <c r="F5988" s="58">
        <v>0.27945949642232604</v>
      </c>
    </row>
    <row r="5989">
      <c r="A5989" s="61">
        <v>1.518356051E9</v>
      </c>
      <c r="B5989" s="61">
        <v>0.0</v>
      </c>
      <c r="C5989" s="61">
        <v>2549.0</v>
      </c>
      <c r="D5989" s="57" t="s">
        <v>371</v>
      </c>
      <c r="E5989" s="62" t="s">
        <v>372</v>
      </c>
      <c r="F5989" s="58">
        <v>0.2795709920371672</v>
      </c>
    </row>
    <row r="5990">
      <c r="A5990" s="61">
        <v>1.511745635E9</v>
      </c>
      <c r="B5990" s="61">
        <v>1.0</v>
      </c>
      <c r="C5990" s="61">
        <v>4151.0</v>
      </c>
      <c r="D5990" s="57" t="s">
        <v>371</v>
      </c>
      <c r="E5990" s="62" t="s">
        <v>372</v>
      </c>
      <c r="F5990" s="58">
        <v>0.27958290363159966</v>
      </c>
    </row>
    <row r="5991">
      <c r="A5991" s="61">
        <v>1.515805519E9</v>
      </c>
      <c r="B5991" s="61">
        <v>1.0</v>
      </c>
      <c r="C5991" s="61">
        <v>95.0</v>
      </c>
      <c r="D5991" s="57" t="s">
        <v>374</v>
      </c>
      <c r="E5991" s="62" t="s">
        <v>372</v>
      </c>
      <c r="F5991" s="58">
        <v>0.2796502126712064</v>
      </c>
    </row>
    <row r="5992">
      <c r="A5992" s="61">
        <v>1.519816399E9</v>
      </c>
      <c r="B5992" s="61">
        <v>1.0</v>
      </c>
      <c r="C5992" s="61">
        <v>3577.0</v>
      </c>
      <c r="D5992" s="57" t="s">
        <v>371</v>
      </c>
      <c r="E5992" s="62" t="s">
        <v>372</v>
      </c>
      <c r="F5992" s="58">
        <v>0.27970307401447636</v>
      </c>
    </row>
    <row r="5993">
      <c r="A5993" s="61">
        <v>1.519371815E9</v>
      </c>
      <c r="B5993" s="61">
        <v>1.0</v>
      </c>
      <c r="C5993" s="61">
        <v>233.0</v>
      </c>
      <c r="D5993" s="57" t="s">
        <v>374</v>
      </c>
      <c r="E5993" s="62" t="s">
        <v>372</v>
      </c>
      <c r="F5993" s="58">
        <v>0.279811179139406</v>
      </c>
    </row>
    <row r="5994">
      <c r="A5994" s="61">
        <v>1.518721957E9</v>
      </c>
      <c r="B5994" s="61">
        <v>1.0</v>
      </c>
      <c r="C5994" s="61">
        <v>1261.0</v>
      </c>
      <c r="D5994" s="57" t="s">
        <v>374</v>
      </c>
      <c r="E5994" s="62" t="s">
        <v>372</v>
      </c>
      <c r="F5994" s="58">
        <v>0.279873976209823</v>
      </c>
    </row>
    <row r="5995">
      <c r="A5995" s="61">
        <v>1.519503177E9</v>
      </c>
      <c r="B5995" s="61">
        <v>1.0</v>
      </c>
      <c r="C5995" s="61">
        <v>2119.0</v>
      </c>
      <c r="D5995" s="57" t="s">
        <v>374</v>
      </c>
      <c r="E5995" s="62" t="s">
        <v>372</v>
      </c>
      <c r="F5995" s="58">
        <v>0.27988622692469756</v>
      </c>
    </row>
    <row r="5996">
      <c r="A5996" s="61">
        <v>1.512627152E9</v>
      </c>
      <c r="B5996" s="61">
        <v>0.0</v>
      </c>
      <c r="C5996" s="61">
        <v>2444.0</v>
      </c>
      <c r="D5996" s="57" t="s">
        <v>371</v>
      </c>
      <c r="E5996" s="62" t="s">
        <v>372</v>
      </c>
      <c r="F5996" s="58">
        <v>0.2799127289771983</v>
      </c>
    </row>
    <row r="5997">
      <c r="A5997" s="61">
        <v>1.515297668E9</v>
      </c>
      <c r="B5997" s="61">
        <v>1.0</v>
      </c>
      <c r="C5997" s="61">
        <v>1094.0</v>
      </c>
      <c r="D5997" s="57" t="s">
        <v>374</v>
      </c>
      <c r="E5997" s="62" t="s">
        <v>372</v>
      </c>
      <c r="F5997" s="58">
        <v>0.2799329205169938</v>
      </c>
    </row>
    <row r="5998">
      <c r="A5998" s="61">
        <v>1.5126797E9</v>
      </c>
      <c r="B5998" s="61">
        <v>0.0</v>
      </c>
      <c r="C5998" s="61">
        <v>227.0</v>
      </c>
      <c r="D5998" s="57" t="s">
        <v>371</v>
      </c>
      <c r="E5998" s="62" t="s">
        <v>372</v>
      </c>
      <c r="F5998" s="58">
        <v>0.27993605675404387</v>
      </c>
    </row>
    <row r="5999">
      <c r="A5999" s="61">
        <v>1.513553611E9</v>
      </c>
      <c r="B5999" s="61">
        <v>0.0</v>
      </c>
      <c r="C5999" s="61">
        <v>190.0</v>
      </c>
      <c r="D5999" s="57" t="s">
        <v>374</v>
      </c>
      <c r="E5999" s="62" t="s">
        <v>372</v>
      </c>
      <c r="F5999" s="58">
        <v>0.27993658066290394</v>
      </c>
    </row>
    <row r="6000">
      <c r="A6000" s="61">
        <v>1.515975675E9</v>
      </c>
      <c r="B6000" s="61">
        <v>1.0</v>
      </c>
      <c r="C6000" s="61">
        <v>1491.0</v>
      </c>
      <c r="D6000" s="57" t="s">
        <v>371</v>
      </c>
      <c r="E6000" s="62" t="s">
        <v>372</v>
      </c>
      <c r="F6000" s="58">
        <v>0.27997999838895593</v>
      </c>
    </row>
    <row r="6001">
      <c r="A6001" s="61">
        <v>1.514542985E9</v>
      </c>
      <c r="B6001" s="61">
        <v>1.0</v>
      </c>
      <c r="C6001" s="61">
        <v>3431.0</v>
      </c>
      <c r="D6001" s="57" t="s">
        <v>371</v>
      </c>
      <c r="E6001" s="62" t="s">
        <v>372</v>
      </c>
      <c r="F6001" s="58">
        <v>0.280169151627207</v>
      </c>
    </row>
    <row r="6002">
      <c r="A6002" s="61">
        <v>1.517121795E9</v>
      </c>
      <c r="B6002" s="61">
        <v>1.0</v>
      </c>
      <c r="C6002" s="61">
        <v>2459.0</v>
      </c>
      <c r="D6002" s="57" t="s">
        <v>374</v>
      </c>
      <c r="E6002" s="62" t="s">
        <v>372</v>
      </c>
      <c r="F6002" s="58">
        <v>0.28021519983023657</v>
      </c>
    </row>
    <row r="6003">
      <c r="A6003" s="61">
        <v>1.513502711E9</v>
      </c>
      <c r="B6003" s="61">
        <v>0.0</v>
      </c>
      <c r="C6003" s="61">
        <v>974.0</v>
      </c>
      <c r="D6003" s="57" t="s">
        <v>373</v>
      </c>
      <c r="E6003" s="62" t="s">
        <v>372</v>
      </c>
      <c r="F6003" s="58">
        <v>0.2802436442731119</v>
      </c>
    </row>
    <row r="6004">
      <c r="A6004" s="61">
        <v>1.514000384E9</v>
      </c>
      <c r="B6004" s="61">
        <v>1.0</v>
      </c>
      <c r="C6004" s="61">
        <v>4138.0</v>
      </c>
      <c r="D6004" s="57" t="s">
        <v>374</v>
      </c>
      <c r="E6004" s="62" t="s">
        <v>372</v>
      </c>
      <c r="F6004" s="58">
        <v>0.28027088097181807</v>
      </c>
    </row>
    <row r="6005">
      <c r="A6005" s="61">
        <v>1.51811416E9</v>
      </c>
      <c r="B6005" s="61">
        <v>0.0</v>
      </c>
      <c r="C6005" s="61">
        <v>1356.0</v>
      </c>
      <c r="D6005" s="57" t="s">
        <v>375</v>
      </c>
      <c r="E6005" s="62" t="s">
        <v>372</v>
      </c>
      <c r="F6005" s="58">
        <v>0.28034033584618956</v>
      </c>
    </row>
    <row r="6006">
      <c r="A6006" s="61">
        <v>1.516961408E9</v>
      </c>
      <c r="B6006" s="61">
        <v>1.0</v>
      </c>
      <c r="C6006" s="61">
        <v>2013.0</v>
      </c>
      <c r="D6006" s="57" t="s">
        <v>371</v>
      </c>
      <c r="E6006" s="62" t="s">
        <v>372</v>
      </c>
      <c r="F6006" s="58">
        <v>0.28036784454189034</v>
      </c>
    </row>
    <row r="6007">
      <c r="A6007" s="61">
        <v>1.515460529E9</v>
      </c>
      <c r="B6007" s="61">
        <v>1.0</v>
      </c>
      <c r="C6007" s="61">
        <v>230.0</v>
      </c>
      <c r="D6007" s="57" t="s">
        <v>374</v>
      </c>
      <c r="E6007" s="62" t="s">
        <v>372</v>
      </c>
      <c r="F6007" s="58">
        <v>0.28042352937861026</v>
      </c>
    </row>
    <row r="6008">
      <c r="A6008" s="61">
        <v>1.511389437E9</v>
      </c>
      <c r="B6008" s="61">
        <v>1.0</v>
      </c>
      <c r="C6008" s="61">
        <v>1006.0</v>
      </c>
      <c r="D6008" s="57" t="s">
        <v>375</v>
      </c>
      <c r="E6008" s="62" t="s">
        <v>372</v>
      </c>
      <c r="F6008" s="58">
        <v>0.2804402459851655</v>
      </c>
    </row>
    <row r="6009">
      <c r="A6009" s="61">
        <v>1.515633347E9</v>
      </c>
      <c r="B6009" s="61">
        <v>1.0</v>
      </c>
      <c r="C6009" s="61">
        <v>2437.0</v>
      </c>
      <c r="D6009" s="57" t="s">
        <v>371</v>
      </c>
      <c r="E6009" s="62" t="s">
        <v>372</v>
      </c>
      <c r="F6009" s="58">
        <v>0.2805548794409749</v>
      </c>
    </row>
    <row r="6010">
      <c r="A6010" s="61">
        <v>1.511917864E9</v>
      </c>
      <c r="B6010" s="61">
        <v>1.0</v>
      </c>
      <c r="C6010" s="61">
        <v>141.0</v>
      </c>
      <c r="D6010" s="57" t="s">
        <v>371</v>
      </c>
      <c r="E6010" s="62" t="s">
        <v>372</v>
      </c>
      <c r="F6010" s="58">
        <v>0.2805726171786509</v>
      </c>
    </row>
    <row r="6011">
      <c r="A6011" s="61">
        <v>1.519440827E9</v>
      </c>
      <c r="B6011" s="61">
        <v>1.0</v>
      </c>
      <c r="C6011" s="61">
        <v>191.0</v>
      </c>
      <c r="D6011" s="57" t="s">
        <v>371</v>
      </c>
      <c r="E6011" s="62" t="s">
        <v>372</v>
      </c>
      <c r="F6011" s="58">
        <v>0.28059753879780114</v>
      </c>
    </row>
    <row r="6012">
      <c r="A6012" s="61">
        <v>1.516164925E9</v>
      </c>
      <c r="B6012" s="61">
        <v>1.0</v>
      </c>
      <c r="C6012" s="61">
        <v>3667.0</v>
      </c>
      <c r="D6012" s="57" t="s">
        <v>371</v>
      </c>
      <c r="E6012" s="62" t="s">
        <v>372</v>
      </c>
      <c r="F6012" s="58">
        <v>0.2806353235605471</v>
      </c>
    </row>
    <row r="6013">
      <c r="A6013" s="61">
        <v>1.511520384E9</v>
      </c>
      <c r="B6013" s="61">
        <v>1.0</v>
      </c>
      <c r="C6013" s="61">
        <v>685.0</v>
      </c>
      <c r="D6013" s="57" t="s">
        <v>374</v>
      </c>
      <c r="E6013" s="62" t="s">
        <v>372</v>
      </c>
      <c r="F6013" s="58">
        <v>0.2806753870566131</v>
      </c>
    </row>
    <row r="6014">
      <c r="A6014" s="61">
        <v>1.512266959E9</v>
      </c>
      <c r="B6014" s="61">
        <v>1.0</v>
      </c>
      <c r="C6014" s="61">
        <v>4530.0</v>
      </c>
      <c r="D6014" s="57" t="s">
        <v>371</v>
      </c>
      <c r="E6014" s="62" t="s">
        <v>372</v>
      </c>
      <c r="F6014" s="58">
        <v>0.28072150667203344</v>
      </c>
    </row>
    <row r="6015">
      <c r="A6015" s="61">
        <v>1.513806636E9</v>
      </c>
      <c r="B6015" s="61">
        <v>1.0</v>
      </c>
      <c r="C6015" s="61">
        <v>588.0</v>
      </c>
      <c r="D6015" s="57" t="s">
        <v>371</v>
      </c>
      <c r="E6015" s="62" t="s">
        <v>372</v>
      </c>
      <c r="F6015" s="58">
        <v>0.2808725397828601</v>
      </c>
    </row>
    <row r="6016">
      <c r="A6016" s="61">
        <v>1.514579722E9</v>
      </c>
      <c r="B6016" s="61">
        <v>0.0</v>
      </c>
      <c r="C6016" s="61">
        <v>3715.0</v>
      </c>
      <c r="D6016" s="57" t="s">
        <v>374</v>
      </c>
      <c r="E6016" s="62" t="s">
        <v>372</v>
      </c>
      <c r="F6016" s="58">
        <v>0.28091537268200684</v>
      </c>
    </row>
    <row r="6017">
      <c r="A6017" s="61">
        <v>1.518752446E9</v>
      </c>
      <c r="B6017" s="61">
        <v>1.0</v>
      </c>
      <c r="C6017" s="61">
        <v>1996.0</v>
      </c>
      <c r="D6017" s="57" t="s">
        <v>375</v>
      </c>
      <c r="E6017" s="62" t="s">
        <v>372</v>
      </c>
      <c r="F6017" s="58">
        <v>0.2809526842062995</v>
      </c>
    </row>
    <row r="6018">
      <c r="A6018" s="61">
        <v>1.518039206E9</v>
      </c>
      <c r="B6018" s="61">
        <v>1.0</v>
      </c>
      <c r="C6018" s="61">
        <v>2862.0</v>
      </c>
      <c r="D6018" s="57" t="s">
        <v>371</v>
      </c>
      <c r="E6018" s="62" t="s">
        <v>372</v>
      </c>
      <c r="F6018" s="58">
        <v>0.28098667751962725</v>
      </c>
    </row>
    <row r="6019">
      <c r="A6019" s="61">
        <v>1.511593797E9</v>
      </c>
      <c r="B6019" s="61">
        <v>1.0</v>
      </c>
      <c r="C6019" s="61">
        <v>106.0</v>
      </c>
      <c r="D6019" s="57" t="s">
        <v>371</v>
      </c>
      <c r="E6019" s="62" t="s">
        <v>372</v>
      </c>
      <c r="F6019" s="58">
        <v>0.2811360755673934</v>
      </c>
    </row>
    <row r="6020">
      <c r="A6020" s="61">
        <v>1.512839193E9</v>
      </c>
      <c r="B6020" s="61">
        <v>1.0</v>
      </c>
      <c r="C6020" s="61">
        <v>1165.0</v>
      </c>
      <c r="D6020" s="57" t="s">
        <v>374</v>
      </c>
      <c r="E6020" s="62" t="s">
        <v>372</v>
      </c>
      <c r="F6020" s="58">
        <v>0.28122170633380406</v>
      </c>
    </row>
    <row r="6021">
      <c r="A6021" s="61">
        <v>1.516863028E9</v>
      </c>
      <c r="B6021" s="61">
        <v>1.0</v>
      </c>
      <c r="C6021" s="61">
        <v>4632.0</v>
      </c>
      <c r="D6021" s="57" t="s">
        <v>374</v>
      </c>
      <c r="E6021" s="62" t="s">
        <v>372</v>
      </c>
      <c r="F6021" s="58">
        <v>0.2812253664797142</v>
      </c>
    </row>
    <row r="6022">
      <c r="A6022" s="61">
        <v>1.516061671E9</v>
      </c>
      <c r="B6022" s="61">
        <v>0.0</v>
      </c>
      <c r="C6022" s="61">
        <v>2360.0</v>
      </c>
      <c r="D6022" s="57" t="s">
        <v>374</v>
      </c>
      <c r="E6022" s="62" t="s">
        <v>372</v>
      </c>
      <c r="F6022" s="58">
        <v>0.28129629290146685</v>
      </c>
    </row>
    <row r="6023">
      <c r="A6023" s="61">
        <v>1.511902818E9</v>
      </c>
      <c r="B6023" s="61">
        <v>1.0</v>
      </c>
      <c r="C6023" s="61">
        <v>1987.0</v>
      </c>
      <c r="D6023" s="57" t="s">
        <v>374</v>
      </c>
      <c r="E6023" s="62" t="s">
        <v>372</v>
      </c>
      <c r="F6023" s="58">
        <v>0.2813531944070553</v>
      </c>
    </row>
    <row r="6024">
      <c r="A6024" s="61">
        <v>1.519411888E9</v>
      </c>
      <c r="B6024" s="61">
        <v>1.0</v>
      </c>
      <c r="C6024" s="61">
        <v>2666.0</v>
      </c>
      <c r="D6024" s="57" t="s">
        <v>373</v>
      </c>
      <c r="E6024" s="62" t="s">
        <v>372</v>
      </c>
      <c r="F6024" s="58">
        <v>0.2813612355170835</v>
      </c>
    </row>
    <row r="6025">
      <c r="A6025" s="61">
        <v>1.512779296E9</v>
      </c>
      <c r="B6025" s="61">
        <v>1.0</v>
      </c>
      <c r="C6025" s="61">
        <v>3174.0</v>
      </c>
      <c r="D6025" s="57" t="s">
        <v>374</v>
      </c>
      <c r="E6025" s="62" t="s">
        <v>372</v>
      </c>
      <c r="F6025" s="58">
        <v>0.28143289288990303</v>
      </c>
    </row>
    <row r="6026">
      <c r="A6026" s="61">
        <v>1.518025384E9</v>
      </c>
      <c r="B6026" s="61">
        <v>1.0</v>
      </c>
      <c r="C6026" s="61">
        <v>1333.0</v>
      </c>
      <c r="D6026" s="57" t="s">
        <v>374</v>
      </c>
      <c r="E6026" s="62" t="s">
        <v>372</v>
      </c>
      <c r="F6026" s="58">
        <v>0.2815162827491877</v>
      </c>
    </row>
    <row r="6027">
      <c r="A6027" s="61">
        <v>1.515081768E9</v>
      </c>
      <c r="B6027" s="61">
        <v>1.0</v>
      </c>
      <c r="C6027" s="61">
        <v>3443.0</v>
      </c>
      <c r="D6027" s="57" t="s">
        <v>371</v>
      </c>
      <c r="E6027" s="62" t="s">
        <v>372</v>
      </c>
      <c r="F6027" s="58">
        <v>0.28161120226423475</v>
      </c>
    </row>
    <row r="6028">
      <c r="A6028" s="61">
        <v>1.516278537E9</v>
      </c>
      <c r="B6028" s="61">
        <v>1.0</v>
      </c>
      <c r="C6028" s="61">
        <v>806.0</v>
      </c>
      <c r="D6028" s="57" t="s">
        <v>371</v>
      </c>
      <c r="E6028" s="62" t="s">
        <v>372</v>
      </c>
      <c r="F6028" s="58">
        <v>0.2817865550200461</v>
      </c>
    </row>
    <row r="6029">
      <c r="A6029" s="61">
        <v>1.511454157E9</v>
      </c>
      <c r="B6029" s="61">
        <v>1.0</v>
      </c>
      <c r="C6029" s="61">
        <v>569.0</v>
      </c>
      <c r="D6029" s="57" t="s">
        <v>375</v>
      </c>
      <c r="E6029" s="62" t="s">
        <v>372</v>
      </c>
      <c r="F6029" s="58">
        <v>0.2818825259959131</v>
      </c>
    </row>
    <row r="6030">
      <c r="A6030" s="61">
        <v>1.515196782E9</v>
      </c>
      <c r="B6030" s="61">
        <v>0.0</v>
      </c>
      <c r="C6030" s="61">
        <v>951.0</v>
      </c>
      <c r="D6030" s="57" t="s">
        <v>375</v>
      </c>
      <c r="E6030" s="62" t="s">
        <v>372</v>
      </c>
      <c r="F6030" s="58">
        <v>0.28194299835039804</v>
      </c>
    </row>
    <row r="6031">
      <c r="A6031" s="61">
        <v>1.514350181E9</v>
      </c>
      <c r="B6031" s="61">
        <v>0.0</v>
      </c>
      <c r="C6031" s="61">
        <v>2992.0</v>
      </c>
      <c r="D6031" s="57" t="s">
        <v>374</v>
      </c>
      <c r="E6031" s="62" t="s">
        <v>372</v>
      </c>
      <c r="F6031" s="58">
        <v>0.2820081070262297</v>
      </c>
    </row>
    <row r="6032">
      <c r="A6032" s="61">
        <v>1.518048149E9</v>
      </c>
      <c r="B6032" s="61">
        <v>1.0</v>
      </c>
      <c r="C6032" s="61">
        <v>2479.0</v>
      </c>
      <c r="D6032" s="57" t="s">
        <v>371</v>
      </c>
      <c r="E6032" s="62" t="s">
        <v>372</v>
      </c>
      <c r="F6032" s="58">
        <v>0.282160755433022</v>
      </c>
    </row>
    <row r="6033">
      <c r="A6033" s="61">
        <v>1.513009285E9</v>
      </c>
      <c r="B6033" s="61">
        <v>1.0</v>
      </c>
      <c r="C6033" s="61">
        <v>1492.0</v>
      </c>
      <c r="D6033" s="57" t="s">
        <v>371</v>
      </c>
      <c r="E6033" s="62" t="s">
        <v>372</v>
      </c>
      <c r="F6033" s="58">
        <v>0.28221799848329054</v>
      </c>
    </row>
    <row r="6034">
      <c r="A6034" s="61">
        <v>1.512568245E9</v>
      </c>
      <c r="B6034" s="61">
        <v>1.0</v>
      </c>
      <c r="C6034" s="61">
        <v>1614.0</v>
      </c>
      <c r="D6034" s="57" t="s">
        <v>375</v>
      </c>
      <c r="E6034" s="62" t="s">
        <v>372</v>
      </c>
      <c r="F6034" s="58">
        <v>0.2822251995208962</v>
      </c>
    </row>
    <row r="6035">
      <c r="A6035" s="61">
        <v>1.514227412E9</v>
      </c>
      <c r="B6035" s="61">
        <v>0.0</v>
      </c>
      <c r="C6035" s="61">
        <v>940.0</v>
      </c>
      <c r="D6035" s="57" t="s">
        <v>373</v>
      </c>
      <c r="E6035" s="62" t="s">
        <v>372</v>
      </c>
      <c r="F6035" s="58">
        <v>0.28258351256072145</v>
      </c>
    </row>
    <row r="6036">
      <c r="A6036" s="61">
        <v>1.512343698E9</v>
      </c>
      <c r="B6036" s="61">
        <v>1.0</v>
      </c>
      <c r="C6036" s="61">
        <v>2435.0</v>
      </c>
      <c r="D6036" s="57" t="s">
        <v>371</v>
      </c>
      <c r="E6036" s="62" t="s">
        <v>372</v>
      </c>
      <c r="F6036" s="58">
        <v>0.28264175245406387</v>
      </c>
    </row>
    <row r="6037">
      <c r="A6037" s="61">
        <v>1.511721707E9</v>
      </c>
      <c r="B6037" s="61">
        <v>1.0</v>
      </c>
      <c r="C6037" s="61">
        <v>571.0</v>
      </c>
      <c r="D6037" s="57" t="s">
        <v>371</v>
      </c>
      <c r="E6037" s="62" t="s">
        <v>372</v>
      </c>
      <c r="F6037" s="58">
        <v>0.2826489385905083</v>
      </c>
    </row>
    <row r="6038">
      <c r="A6038" s="61">
        <v>1.515452218E9</v>
      </c>
      <c r="B6038" s="61">
        <v>1.0</v>
      </c>
      <c r="C6038" s="61">
        <v>1505.0</v>
      </c>
      <c r="D6038" s="57" t="s">
        <v>373</v>
      </c>
      <c r="E6038" s="62" t="s">
        <v>372</v>
      </c>
      <c r="F6038" s="58">
        <v>0.2827080814939025</v>
      </c>
    </row>
    <row r="6039">
      <c r="A6039" s="61">
        <v>1.516083097E9</v>
      </c>
      <c r="B6039" s="61">
        <v>1.0</v>
      </c>
      <c r="C6039" s="61">
        <v>1382.0</v>
      </c>
      <c r="D6039" s="57" t="s">
        <v>374</v>
      </c>
      <c r="E6039" s="62" t="s">
        <v>372</v>
      </c>
      <c r="F6039" s="58">
        <v>0.28273708120226493</v>
      </c>
    </row>
    <row r="6040">
      <c r="A6040" s="61">
        <v>1.516383764E9</v>
      </c>
      <c r="B6040" s="61">
        <v>1.0</v>
      </c>
      <c r="C6040" s="61">
        <v>3192.0</v>
      </c>
      <c r="D6040" s="57" t="s">
        <v>375</v>
      </c>
      <c r="E6040" s="62" t="s">
        <v>372</v>
      </c>
      <c r="F6040" s="58">
        <v>0.2827836204022701</v>
      </c>
    </row>
    <row r="6041">
      <c r="A6041" s="61">
        <v>1.517698628E9</v>
      </c>
      <c r="B6041" s="61">
        <v>1.0</v>
      </c>
      <c r="C6041" s="61">
        <v>3701.0</v>
      </c>
      <c r="D6041" s="57" t="s">
        <v>373</v>
      </c>
      <c r="E6041" s="62" t="s">
        <v>372</v>
      </c>
      <c r="F6041" s="58">
        <v>0.28283132447339443</v>
      </c>
    </row>
    <row r="6042">
      <c r="A6042" s="61">
        <v>1.519104025E9</v>
      </c>
      <c r="B6042" s="61">
        <v>1.0</v>
      </c>
      <c r="C6042" s="61">
        <v>2578.0</v>
      </c>
      <c r="D6042" s="57" t="s">
        <v>373</v>
      </c>
      <c r="E6042" s="62" t="s">
        <v>372</v>
      </c>
      <c r="F6042" s="58">
        <v>0.28288516970072164</v>
      </c>
    </row>
    <row r="6043">
      <c r="A6043" s="61">
        <v>1.512342964E9</v>
      </c>
      <c r="B6043" s="61">
        <v>1.0</v>
      </c>
      <c r="C6043" s="61">
        <v>924.0</v>
      </c>
      <c r="D6043" s="57" t="s">
        <v>375</v>
      </c>
      <c r="E6043" s="62" t="s">
        <v>372</v>
      </c>
      <c r="F6043" s="58">
        <v>0.28299980315653106</v>
      </c>
    </row>
    <row r="6044">
      <c r="A6044" s="61">
        <v>1.517824179E9</v>
      </c>
      <c r="B6044" s="61">
        <v>1.0</v>
      </c>
      <c r="C6044" s="61">
        <v>715.0</v>
      </c>
      <c r="D6044" s="57" t="s">
        <v>373</v>
      </c>
      <c r="E6044" s="62" t="s">
        <v>372</v>
      </c>
      <c r="F6044" s="58">
        <v>0.28302551236165285</v>
      </c>
    </row>
    <row r="6045">
      <c r="A6045" s="61">
        <v>1.513090877E9</v>
      </c>
      <c r="B6045" s="61">
        <v>1.0</v>
      </c>
      <c r="C6045" s="61">
        <v>2462.0</v>
      </c>
      <c r="D6045" s="57" t="s">
        <v>374</v>
      </c>
      <c r="E6045" s="62" t="s">
        <v>372</v>
      </c>
      <c r="F6045" s="58">
        <v>0.28305091614153033</v>
      </c>
    </row>
    <row r="6046">
      <c r="A6046" s="61">
        <v>1.519619031E9</v>
      </c>
      <c r="B6046" s="61">
        <v>0.0</v>
      </c>
      <c r="C6046" s="61">
        <v>1690.0</v>
      </c>
      <c r="D6046" s="57" t="s">
        <v>375</v>
      </c>
      <c r="E6046" s="62" t="s">
        <v>372</v>
      </c>
      <c r="F6046" s="58">
        <v>0.2830863727539926</v>
      </c>
    </row>
    <row r="6047">
      <c r="A6047" s="61">
        <v>1.519579012E9</v>
      </c>
      <c r="B6047" s="61">
        <v>0.0</v>
      </c>
      <c r="C6047" s="61">
        <v>3461.0</v>
      </c>
      <c r="D6047" s="57" t="s">
        <v>374</v>
      </c>
      <c r="E6047" s="62" t="s">
        <v>372</v>
      </c>
      <c r="F6047" s="58">
        <v>0.28317010404315357</v>
      </c>
    </row>
    <row r="6048">
      <c r="A6048" s="61">
        <v>1.514505791E9</v>
      </c>
      <c r="B6048" s="61">
        <v>0.0</v>
      </c>
      <c r="C6048" s="61">
        <v>44.0</v>
      </c>
      <c r="D6048" s="57" t="s">
        <v>375</v>
      </c>
      <c r="E6048" s="62" t="s">
        <v>372</v>
      </c>
      <c r="F6048" s="58">
        <v>0.283185266748079</v>
      </c>
    </row>
    <row r="6049">
      <c r="A6049" s="61">
        <v>1.51870047E9</v>
      </c>
      <c r="B6049" s="61">
        <v>0.0</v>
      </c>
      <c r="C6049" s="61">
        <v>2308.0</v>
      </c>
      <c r="D6049" s="57" t="s">
        <v>373</v>
      </c>
      <c r="E6049" s="62" t="s">
        <v>372</v>
      </c>
      <c r="F6049" s="58">
        <v>0.28322798554851014</v>
      </c>
    </row>
    <row r="6050">
      <c r="A6050" s="61">
        <v>1.512430081E9</v>
      </c>
      <c r="B6050" s="61">
        <v>0.0</v>
      </c>
      <c r="C6050" s="61">
        <v>3631.0</v>
      </c>
      <c r="D6050" s="57" t="s">
        <v>374</v>
      </c>
      <c r="E6050" s="62" t="s">
        <v>372</v>
      </c>
      <c r="F6050" s="58">
        <v>0.28325353740356496</v>
      </c>
    </row>
    <row r="6051">
      <c r="A6051" s="61">
        <v>1.513818299E9</v>
      </c>
      <c r="B6051" s="61">
        <v>1.0</v>
      </c>
      <c r="C6051" s="61">
        <v>2127.0</v>
      </c>
      <c r="D6051" s="57" t="s">
        <v>375</v>
      </c>
      <c r="E6051" s="62" t="s">
        <v>372</v>
      </c>
      <c r="F6051" s="58">
        <v>0.28331834357456376</v>
      </c>
    </row>
    <row r="6052">
      <c r="A6052" s="61">
        <v>1.514913365E9</v>
      </c>
      <c r="B6052" s="61">
        <v>1.0</v>
      </c>
      <c r="C6052" s="61">
        <v>1551.0</v>
      </c>
      <c r="D6052" s="57" t="s">
        <v>374</v>
      </c>
      <c r="E6052" s="62" t="s">
        <v>372</v>
      </c>
      <c r="F6052" s="58">
        <v>0.2833291157763168</v>
      </c>
    </row>
    <row r="6053">
      <c r="A6053" s="61">
        <v>1.512735857E9</v>
      </c>
      <c r="B6053" s="61">
        <v>1.0</v>
      </c>
      <c r="C6053" s="61">
        <v>474.0</v>
      </c>
      <c r="D6053" s="57" t="s">
        <v>371</v>
      </c>
      <c r="E6053" s="62" t="s">
        <v>372</v>
      </c>
      <c r="F6053" s="58">
        <v>0.28338505155522176</v>
      </c>
    </row>
    <row r="6054">
      <c r="A6054" s="61">
        <v>1.51545131E9</v>
      </c>
      <c r="B6054" s="61">
        <v>0.0</v>
      </c>
      <c r="C6054" s="61">
        <v>492.0</v>
      </c>
      <c r="D6054" s="57" t="s">
        <v>373</v>
      </c>
      <c r="E6054" s="62" t="s">
        <v>372</v>
      </c>
      <c r="F6054" s="58">
        <v>0.28346117662137693</v>
      </c>
    </row>
    <row r="6055">
      <c r="A6055" s="61">
        <v>1.515043656E9</v>
      </c>
      <c r="B6055" s="61">
        <v>1.0</v>
      </c>
      <c r="C6055" s="61">
        <v>1471.0</v>
      </c>
      <c r="D6055" s="57" t="s">
        <v>371</v>
      </c>
      <c r="E6055" s="62" t="s">
        <v>372</v>
      </c>
      <c r="F6055" s="58">
        <v>0.2835062000844578</v>
      </c>
    </row>
    <row r="6056">
      <c r="A6056" s="61">
        <v>1.51177025E9</v>
      </c>
      <c r="B6056" s="61">
        <v>0.0</v>
      </c>
      <c r="C6056" s="61">
        <v>2516.0</v>
      </c>
      <c r="D6056" s="57" t="s">
        <v>374</v>
      </c>
      <c r="E6056" s="62" t="s">
        <v>372</v>
      </c>
      <c r="F6056" s="58">
        <v>0.28359716112599387</v>
      </c>
    </row>
    <row r="6057">
      <c r="A6057" s="61">
        <v>1.518136845E9</v>
      </c>
      <c r="B6057" s="61">
        <v>1.0</v>
      </c>
      <c r="C6057" s="61">
        <v>3700.0</v>
      </c>
      <c r="D6057" s="57" t="s">
        <v>371</v>
      </c>
      <c r="E6057" s="62" t="s">
        <v>372</v>
      </c>
      <c r="F6057" s="58">
        <v>0.2836006565888072</v>
      </c>
    </row>
    <row r="6058">
      <c r="A6058" s="61">
        <v>1.518321494E9</v>
      </c>
      <c r="B6058" s="61">
        <v>1.0</v>
      </c>
      <c r="C6058" s="61">
        <v>991.0</v>
      </c>
      <c r="D6058" s="57" t="s">
        <v>371</v>
      </c>
      <c r="E6058" s="62" t="s">
        <v>372</v>
      </c>
      <c r="F6058" s="58">
        <v>0.28371586994834097</v>
      </c>
    </row>
    <row r="6059">
      <c r="A6059" s="61">
        <v>1.515932474E9</v>
      </c>
      <c r="B6059" s="61">
        <v>1.0</v>
      </c>
      <c r="C6059" s="61">
        <v>3077.0</v>
      </c>
      <c r="D6059" s="57" t="s">
        <v>375</v>
      </c>
      <c r="E6059" s="62" t="s">
        <v>372</v>
      </c>
      <c r="F6059" s="58">
        <v>0.2838089524361803</v>
      </c>
    </row>
    <row r="6060">
      <c r="A6060" s="61">
        <v>1.514579911E9</v>
      </c>
      <c r="B6060" s="61">
        <v>0.0</v>
      </c>
      <c r="C6060" s="61">
        <v>2264.0</v>
      </c>
      <c r="D6060" s="57" t="s">
        <v>371</v>
      </c>
      <c r="E6060" s="62" t="s">
        <v>372</v>
      </c>
      <c r="F6060" s="58">
        <v>0.2838158839582767</v>
      </c>
    </row>
    <row r="6061">
      <c r="A6061" s="61">
        <v>1.516241258E9</v>
      </c>
      <c r="B6061" s="61">
        <v>1.0</v>
      </c>
      <c r="C6061" s="61">
        <v>3539.0</v>
      </c>
      <c r="D6061" s="57" t="s">
        <v>371</v>
      </c>
      <c r="E6061" s="62" t="s">
        <v>372</v>
      </c>
      <c r="F6061" s="58">
        <v>0.28383181922191214</v>
      </c>
    </row>
    <row r="6062">
      <c r="A6062" s="61">
        <v>1.519598629E9</v>
      </c>
      <c r="B6062" s="61">
        <v>1.0</v>
      </c>
      <c r="C6062" s="61">
        <v>569.0</v>
      </c>
      <c r="D6062" s="57" t="s">
        <v>371</v>
      </c>
      <c r="E6062" s="62" t="s">
        <v>372</v>
      </c>
      <c r="F6062" s="58">
        <v>0.2838867590729598</v>
      </c>
    </row>
    <row r="6063">
      <c r="A6063" s="61">
        <v>1.516710119E9</v>
      </c>
      <c r="B6063" s="61">
        <v>1.0</v>
      </c>
      <c r="C6063" s="61">
        <v>1230.0</v>
      </c>
      <c r="D6063" s="57" t="s">
        <v>374</v>
      </c>
      <c r="E6063" s="62" t="s">
        <v>372</v>
      </c>
      <c r="F6063" s="58">
        <v>0.28390413427419603</v>
      </c>
    </row>
    <row r="6064">
      <c r="A6064" s="61">
        <v>1.514657909E9</v>
      </c>
      <c r="B6064" s="61">
        <v>1.0</v>
      </c>
      <c r="C6064" s="61">
        <v>10.0</v>
      </c>
      <c r="D6064" s="57" t="s">
        <v>371</v>
      </c>
      <c r="E6064" s="62" t="s">
        <v>372</v>
      </c>
      <c r="F6064" s="58">
        <v>0.2839528326462839</v>
      </c>
    </row>
    <row r="6065">
      <c r="A6065" s="61">
        <v>1.515902527E9</v>
      </c>
      <c r="B6065" s="61">
        <v>1.0</v>
      </c>
      <c r="C6065" s="61">
        <v>3633.0</v>
      </c>
      <c r="D6065" s="57" t="s">
        <v>374</v>
      </c>
      <c r="E6065" s="62" t="s">
        <v>372</v>
      </c>
      <c r="F6065" s="58">
        <v>0.28403601212970986</v>
      </c>
    </row>
    <row r="6066">
      <c r="A6066" s="61">
        <v>1.516204851E9</v>
      </c>
      <c r="B6066" s="61">
        <v>0.0</v>
      </c>
      <c r="C6066" s="61">
        <v>5281.0</v>
      </c>
      <c r="D6066" s="57" t="s">
        <v>371</v>
      </c>
      <c r="E6066" s="62" t="s">
        <v>372</v>
      </c>
      <c r="F6066" s="58">
        <v>0.2840669088338367</v>
      </c>
    </row>
    <row r="6067">
      <c r="A6067" s="61">
        <v>1.512240094E9</v>
      </c>
      <c r="B6067" s="61">
        <v>1.0</v>
      </c>
      <c r="C6067" s="61">
        <v>2139.0</v>
      </c>
      <c r="D6067" s="57" t="s">
        <v>375</v>
      </c>
      <c r="E6067" s="62" t="s">
        <v>372</v>
      </c>
      <c r="F6067" s="58">
        <v>0.28410081830070866</v>
      </c>
    </row>
    <row r="6068">
      <c r="A6068" s="61">
        <v>1.513508673E9</v>
      </c>
      <c r="B6068" s="61">
        <v>1.0</v>
      </c>
      <c r="C6068" s="61">
        <v>3320.0</v>
      </c>
      <c r="D6068" s="57" t="s">
        <v>371</v>
      </c>
      <c r="E6068" s="62" t="s">
        <v>372</v>
      </c>
      <c r="F6068" s="58">
        <v>0.2842115048272561</v>
      </c>
    </row>
    <row r="6069">
      <c r="A6069" s="61">
        <v>1.516687872E9</v>
      </c>
      <c r="B6069" s="61">
        <v>0.0</v>
      </c>
      <c r="C6069" s="61">
        <v>2873.0</v>
      </c>
      <c r="D6069" s="57" t="s">
        <v>375</v>
      </c>
      <c r="E6069" s="62" t="s">
        <v>372</v>
      </c>
      <c r="F6069" s="58">
        <v>0.28421955354549033</v>
      </c>
    </row>
    <row r="6070">
      <c r="A6070" s="61">
        <v>1.519661056E9</v>
      </c>
      <c r="B6070" s="61">
        <v>1.0</v>
      </c>
      <c r="C6070" s="61">
        <v>1638.0</v>
      </c>
      <c r="D6070" s="57" t="s">
        <v>371</v>
      </c>
      <c r="E6070" s="62" t="s">
        <v>372</v>
      </c>
      <c r="F6070" s="58">
        <v>0.2842442546127799</v>
      </c>
    </row>
    <row r="6071">
      <c r="A6071" s="61">
        <v>1.518522672E9</v>
      </c>
      <c r="B6071" s="61">
        <v>0.0</v>
      </c>
      <c r="C6071" s="61">
        <v>1788.0</v>
      </c>
      <c r="D6071" s="57" t="s">
        <v>375</v>
      </c>
      <c r="E6071" s="62" t="s">
        <v>372</v>
      </c>
      <c r="F6071" s="58">
        <v>0.2843280351551546</v>
      </c>
    </row>
    <row r="6072">
      <c r="A6072" s="61">
        <v>1.516460906E9</v>
      </c>
      <c r="B6072" s="61">
        <v>1.0</v>
      </c>
      <c r="C6072" s="61">
        <v>3847.0</v>
      </c>
      <c r="D6072" s="57" t="s">
        <v>375</v>
      </c>
      <c r="E6072" s="62" t="s">
        <v>372</v>
      </c>
      <c r="F6072" s="58">
        <v>0.28438210203628456</v>
      </c>
    </row>
    <row r="6073">
      <c r="A6073" s="61">
        <v>1.511353109E9</v>
      </c>
      <c r="B6073" s="61">
        <v>1.0</v>
      </c>
      <c r="C6073" s="61">
        <v>1244.0</v>
      </c>
      <c r="D6073" s="57" t="s">
        <v>375</v>
      </c>
      <c r="E6073" s="62" t="s">
        <v>372</v>
      </c>
      <c r="F6073" s="58">
        <v>0.2843836927460518</v>
      </c>
    </row>
    <row r="6074">
      <c r="A6074" s="61">
        <v>1.512642757E9</v>
      </c>
      <c r="B6074" s="61">
        <v>1.0</v>
      </c>
      <c r="C6074" s="61">
        <v>1737.0</v>
      </c>
      <c r="D6074" s="57" t="s">
        <v>374</v>
      </c>
      <c r="E6074" s="62" t="s">
        <v>372</v>
      </c>
      <c r="F6074" s="58">
        <v>0.2844016641063162</v>
      </c>
    </row>
    <row r="6075">
      <c r="A6075" s="61">
        <v>1.513645112E9</v>
      </c>
      <c r="B6075" s="61">
        <v>0.0</v>
      </c>
      <c r="C6075" s="61">
        <v>2979.0</v>
      </c>
      <c r="D6075" s="57" t="s">
        <v>371</v>
      </c>
      <c r="E6075" s="62" t="s">
        <v>372</v>
      </c>
      <c r="F6075" s="58">
        <v>0.28454758596739904</v>
      </c>
    </row>
    <row r="6076">
      <c r="A6076" s="61">
        <v>1.515303426E9</v>
      </c>
      <c r="B6076" s="61">
        <v>1.0</v>
      </c>
      <c r="C6076" s="61">
        <v>1398.0</v>
      </c>
      <c r="D6076" s="57" t="s">
        <v>374</v>
      </c>
      <c r="E6076" s="62" t="s">
        <v>372</v>
      </c>
      <c r="F6076" s="58">
        <v>0.2845492666858569</v>
      </c>
    </row>
    <row r="6077">
      <c r="A6077" s="61">
        <v>1.513964574E9</v>
      </c>
      <c r="B6077" s="61">
        <v>1.0</v>
      </c>
      <c r="C6077" s="61">
        <v>2344.0</v>
      </c>
      <c r="D6077" s="57" t="s">
        <v>371</v>
      </c>
      <c r="E6077" s="62" t="s">
        <v>372</v>
      </c>
      <c r="F6077" s="58">
        <v>0.2845847232983192</v>
      </c>
    </row>
    <row r="6078">
      <c r="A6078" s="61">
        <v>1.514596171E9</v>
      </c>
      <c r="B6078" s="61">
        <v>0.0</v>
      </c>
      <c r="C6078" s="61">
        <v>699.0</v>
      </c>
      <c r="D6078" s="57" t="s">
        <v>371</v>
      </c>
      <c r="E6078" s="62" t="s">
        <v>372</v>
      </c>
      <c r="F6078" s="58">
        <v>0.28460840958925104</v>
      </c>
    </row>
    <row r="6079">
      <c r="A6079" s="61">
        <v>1.519272556E9</v>
      </c>
      <c r="B6079" s="61">
        <v>1.0</v>
      </c>
      <c r="C6079" s="61">
        <v>386.0</v>
      </c>
      <c r="D6079" s="57" t="s">
        <v>371</v>
      </c>
      <c r="E6079" s="62" t="s">
        <v>372</v>
      </c>
      <c r="F6079" s="58">
        <v>0.28465081262497094</v>
      </c>
    </row>
    <row r="6080">
      <c r="A6080" s="61">
        <v>1.515110769E9</v>
      </c>
      <c r="B6080" s="61">
        <v>1.0</v>
      </c>
      <c r="C6080" s="61">
        <v>3090.0</v>
      </c>
      <c r="D6080" s="57" t="s">
        <v>373</v>
      </c>
      <c r="E6080" s="62" t="s">
        <v>372</v>
      </c>
      <c r="F6080" s="58">
        <v>0.2847028390225389</v>
      </c>
    </row>
    <row r="6081">
      <c r="A6081" s="61">
        <v>1.514343831E9</v>
      </c>
      <c r="B6081" s="61">
        <v>0.0</v>
      </c>
      <c r="C6081" s="61">
        <v>997.0</v>
      </c>
      <c r="D6081" s="57" t="s">
        <v>371</v>
      </c>
      <c r="E6081" s="62" t="s">
        <v>372</v>
      </c>
      <c r="F6081" s="58">
        <v>0.2848034424354634</v>
      </c>
    </row>
    <row r="6082">
      <c r="A6082" s="61">
        <v>1.512110811E9</v>
      </c>
      <c r="B6082" s="61">
        <v>0.0</v>
      </c>
      <c r="C6082" s="61">
        <v>1911.0</v>
      </c>
      <c r="D6082" s="57" t="s">
        <v>371</v>
      </c>
      <c r="E6082" s="62" t="s">
        <v>372</v>
      </c>
      <c r="F6082" s="58">
        <v>0.2848903598405397</v>
      </c>
    </row>
    <row r="6083">
      <c r="A6083" s="61">
        <v>1.515962462E9</v>
      </c>
      <c r="B6083" s="61">
        <v>0.0</v>
      </c>
      <c r="C6083" s="61">
        <v>3216.0</v>
      </c>
      <c r="D6083" s="57" t="s">
        <v>371</v>
      </c>
      <c r="E6083" s="62" t="s">
        <v>372</v>
      </c>
      <c r="F6083" s="58">
        <v>0.2849569375446175</v>
      </c>
    </row>
    <row r="6084">
      <c r="A6084" s="61">
        <v>1.519306327E9</v>
      </c>
      <c r="B6084" s="61">
        <v>1.0</v>
      </c>
      <c r="C6084" s="61">
        <v>5911.0</v>
      </c>
      <c r="D6084" s="57" t="s">
        <v>375</v>
      </c>
      <c r="E6084" s="62" t="s">
        <v>372</v>
      </c>
      <c r="F6084" s="58">
        <v>0.2849579701569369</v>
      </c>
    </row>
    <row r="6085">
      <c r="A6085" s="61">
        <v>1.511539142E9</v>
      </c>
      <c r="B6085" s="61">
        <v>0.0</v>
      </c>
      <c r="C6085" s="61">
        <v>2118.0</v>
      </c>
      <c r="D6085" s="57" t="s">
        <v>371</v>
      </c>
      <c r="E6085" s="62" t="s">
        <v>372</v>
      </c>
      <c r="F6085" s="58">
        <v>0.2850521268791282</v>
      </c>
    </row>
    <row r="6086">
      <c r="A6086" s="61">
        <v>1.514106078E9</v>
      </c>
      <c r="B6086" s="61">
        <v>1.0</v>
      </c>
      <c r="C6086" s="61">
        <v>4656.0</v>
      </c>
      <c r="D6086" s="57" t="s">
        <v>373</v>
      </c>
      <c r="E6086" s="62" t="s">
        <v>372</v>
      </c>
      <c r="F6086" s="58">
        <v>0.28505352297737585</v>
      </c>
    </row>
    <row r="6087">
      <c r="A6087" s="61">
        <v>1.51715686E9</v>
      </c>
      <c r="B6087" s="61">
        <v>0.0</v>
      </c>
      <c r="C6087" s="61">
        <v>3494.0</v>
      </c>
      <c r="D6087" s="57" t="s">
        <v>371</v>
      </c>
      <c r="E6087" s="62" t="s">
        <v>372</v>
      </c>
      <c r="F6087" s="58">
        <v>0.2850994040702871</v>
      </c>
    </row>
    <row r="6088">
      <c r="A6088" s="61">
        <v>1.518419936E9</v>
      </c>
      <c r="B6088" s="61">
        <v>1.0</v>
      </c>
      <c r="C6088" s="61">
        <v>316.0</v>
      </c>
      <c r="D6088" s="57" t="s">
        <v>373</v>
      </c>
      <c r="E6088" s="62" t="s">
        <v>372</v>
      </c>
      <c r="F6088" s="58">
        <v>0.28510431963534766</v>
      </c>
    </row>
    <row r="6089">
      <c r="A6089" s="61">
        <v>1.516572191E9</v>
      </c>
      <c r="B6089" s="61">
        <v>0.0</v>
      </c>
      <c r="C6089" s="61">
        <v>3115.0</v>
      </c>
      <c r="D6089" s="57" t="s">
        <v>371</v>
      </c>
      <c r="E6089" s="62" t="s">
        <v>372</v>
      </c>
      <c r="F6089" s="58">
        <v>0.2851059648741252</v>
      </c>
    </row>
    <row r="6090">
      <c r="A6090" s="61">
        <v>1.518868145E9</v>
      </c>
      <c r="B6090" s="61">
        <v>1.0</v>
      </c>
      <c r="C6090" s="61">
        <v>2918.0</v>
      </c>
      <c r="D6090" s="57" t="s">
        <v>374</v>
      </c>
      <c r="E6090" s="62" t="s">
        <v>372</v>
      </c>
      <c r="F6090" s="58">
        <v>0.2851350385856498</v>
      </c>
    </row>
    <row r="6091">
      <c r="A6091" s="61">
        <v>1.517119276E9</v>
      </c>
      <c r="B6091" s="61">
        <v>1.0</v>
      </c>
      <c r="C6091" s="61">
        <v>88.0</v>
      </c>
      <c r="D6091" s="57" t="s">
        <v>371</v>
      </c>
      <c r="E6091" s="62" t="s">
        <v>372</v>
      </c>
      <c r="F6091" s="58">
        <v>0.28518811507888364</v>
      </c>
    </row>
    <row r="6092">
      <c r="A6092" s="61">
        <v>1.513073728E9</v>
      </c>
      <c r="B6092" s="61">
        <v>1.0</v>
      </c>
      <c r="C6092" s="61">
        <v>1453.0</v>
      </c>
      <c r="D6092" s="57" t="s">
        <v>375</v>
      </c>
      <c r="E6092" s="62" t="s">
        <v>372</v>
      </c>
      <c r="F6092" s="58">
        <v>0.28524957892563185</v>
      </c>
    </row>
    <row r="6093">
      <c r="A6093" s="61">
        <v>1.5146651E9</v>
      </c>
      <c r="B6093" s="61">
        <v>0.0</v>
      </c>
      <c r="C6093" s="61">
        <v>2647.0</v>
      </c>
      <c r="D6093" s="57" t="s">
        <v>371</v>
      </c>
      <c r="E6093" s="62" t="s">
        <v>372</v>
      </c>
      <c r="F6093" s="58">
        <v>0.28529406619824116</v>
      </c>
    </row>
    <row r="6094">
      <c r="A6094" s="61">
        <v>1.518462963E9</v>
      </c>
      <c r="B6094" s="61">
        <v>1.0</v>
      </c>
      <c r="C6094" s="61">
        <v>1844.0</v>
      </c>
      <c r="D6094" s="57" t="s">
        <v>371</v>
      </c>
      <c r="E6094" s="62" t="s">
        <v>372</v>
      </c>
      <c r="F6094" s="58">
        <v>0.28536751985408804</v>
      </c>
    </row>
    <row r="6095">
      <c r="A6095" s="61">
        <v>1.519345426E9</v>
      </c>
      <c r="B6095" s="61">
        <v>1.0</v>
      </c>
      <c r="C6095" s="61">
        <v>1604.0</v>
      </c>
      <c r="D6095" s="57" t="s">
        <v>371</v>
      </c>
      <c r="E6095" s="62" t="s">
        <v>372</v>
      </c>
      <c r="F6095" s="58">
        <v>0.28539089921655714</v>
      </c>
    </row>
    <row r="6096">
      <c r="A6096" s="61">
        <v>1.512533157E9</v>
      </c>
      <c r="B6096" s="61">
        <v>1.0</v>
      </c>
      <c r="C6096" s="61">
        <v>96.0</v>
      </c>
      <c r="D6096" s="57" t="s">
        <v>371</v>
      </c>
      <c r="E6096" s="62" t="s">
        <v>372</v>
      </c>
      <c r="F6096" s="58">
        <v>0.285414313433055</v>
      </c>
    </row>
    <row r="6097">
      <c r="A6097" s="61">
        <v>1.513478597E9</v>
      </c>
      <c r="B6097" s="61">
        <v>1.0</v>
      </c>
      <c r="C6097" s="61">
        <v>621.0</v>
      </c>
      <c r="D6097" s="57" t="s">
        <v>371</v>
      </c>
      <c r="E6097" s="62" t="s">
        <v>372</v>
      </c>
      <c r="F6097" s="58">
        <v>0.28544715038429735</v>
      </c>
    </row>
    <row r="6098">
      <c r="A6098" s="61">
        <v>1.51891013E9</v>
      </c>
      <c r="B6098" s="61">
        <v>0.0</v>
      </c>
      <c r="C6098" s="61">
        <v>1808.0</v>
      </c>
      <c r="D6098" s="57" t="s">
        <v>371</v>
      </c>
      <c r="E6098" s="62" t="s">
        <v>372</v>
      </c>
      <c r="F6098" s="58">
        <v>0.28544747590905994</v>
      </c>
    </row>
    <row r="6099">
      <c r="A6099" s="61">
        <v>1.515230218E9</v>
      </c>
      <c r="B6099" s="61">
        <v>1.0</v>
      </c>
      <c r="C6099" s="61">
        <v>1949.0</v>
      </c>
      <c r="D6099" s="57" t="s">
        <v>373</v>
      </c>
      <c r="E6099" s="62" t="s">
        <v>372</v>
      </c>
      <c r="F6099" s="58">
        <v>0.28552110709193135</v>
      </c>
    </row>
    <row r="6100">
      <c r="A6100" s="61">
        <v>1.515666468E9</v>
      </c>
      <c r="B6100" s="61">
        <v>1.0</v>
      </c>
      <c r="C6100" s="61">
        <v>1350.0</v>
      </c>
      <c r="D6100" s="57" t="s">
        <v>373</v>
      </c>
      <c r="E6100" s="62" t="s">
        <v>372</v>
      </c>
      <c r="F6100" s="58">
        <v>0.2855513291814594</v>
      </c>
    </row>
    <row r="6101">
      <c r="A6101" s="61">
        <v>1.513253343E9</v>
      </c>
      <c r="B6101" s="61">
        <v>1.0</v>
      </c>
      <c r="C6101" s="61">
        <v>1966.0</v>
      </c>
      <c r="D6101" s="57" t="s">
        <v>371</v>
      </c>
      <c r="E6101" s="62" t="s">
        <v>372</v>
      </c>
      <c r="F6101" s="58">
        <v>0.28560547497147504</v>
      </c>
    </row>
    <row r="6102">
      <c r="A6102" s="61">
        <v>1.51469741E9</v>
      </c>
      <c r="B6102" s="61">
        <v>0.0</v>
      </c>
      <c r="C6102" s="61">
        <v>3301.0</v>
      </c>
      <c r="D6102" s="57" t="s">
        <v>371</v>
      </c>
      <c r="E6102" s="62" t="s">
        <v>372</v>
      </c>
      <c r="F6102" s="58">
        <v>0.2856237644374465</v>
      </c>
    </row>
    <row r="6103">
      <c r="A6103" s="61">
        <v>1.51948431E9</v>
      </c>
      <c r="B6103" s="61">
        <v>0.0</v>
      </c>
      <c r="C6103" s="61">
        <v>1420.0</v>
      </c>
      <c r="D6103" s="57" t="s">
        <v>373</v>
      </c>
      <c r="E6103" s="62" t="s">
        <v>372</v>
      </c>
      <c r="F6103" s="58">
        <v>0.2858017944563531</v>
      </c>
    </row>
    <row r="6104">
      <c r="A6104" s="61">
        <v>1.51482945E9</v>
      </c>
      <c r="B6104" s="61">
        <v>0.0</v>
      </c>
      <c r="C6104" s="61">
        <v>827.0</v>
      </c>
      <c r="D6104" s="57" t="s">
        <v>374</v>
      </c>
      <c r="E6104" s="62" t="s">
        <v>372</v>
      </c>
      <c r="F6104" s="58">
        <v>0.28585888385169334</v>
      </c>
    </row>
    <row r="6105">
      <c r="A6105" s="61">
        <v>1.514179705E9</v>
      </c>
      <c r="B6105" s="61">
        <v>1.0</v>
      </c>
      <c r="C6105" s="61">
        <v>3897.0</v>
      </c>
      <c r="D6105" s="57" t="s">
        <v>375</v>
      </c>
      <c r="E6105" s="62" t="s">
        <v>372</v>
      </c>
      <c r="F6105" s="58">
        <v>0.28587791831772635</v>
      </c>
    </row>
    <row r="6106">
      <c r="A6106" s="61">
        <v>1.513522756E9</v>
      </c>
      <c r="B6106" s="61">
        <v>1.0</v>
      </c>
      <c r="C6106" s="61">
        <v>1003.0</v>
      </c>
      <c r="D6106" s="57" t="s">
        <v>375</v>
      </c>
      <c r="E6106" s="62" t="s">
        <v>372</v>
      </c>
      <c r="F6106" s="58">
        <v>0.28588863225525585</v>
      </c>
    </row>
    <row r="6107">
      <c r="A6107" s="61">
        <v>1.519148028E9</v>
      </c>
      <c r="B6107" s="61">
        <v>1.0</v>
      </c>
      <c r="C6107" s="61">
        <v>1492.0</v>
      </c>
      <c r="D6107" s="57" t="s">
        <v>371</v>
      </c>
      <c r="E6107" s="62" t="s">
        <v>372</v>
      </c>
      <c r="F6107" s="58">
        <v>0.28590237671405305</v>
      </c>
    </row>
    <row r="6108">
      <c r="A6108" s="61">
        <v>1.515926259E9</v>
      </c>
      <c r="B6108" s="61">
        <v>1.0</v>
      </c>
      <c r="C6108" s="61">
        <v>1051.0</v>
      </c>
      <c r="D6108" s="57" t="s">
        <v>373</v>
      </c>
      <c r="E6108" s="62" t="s">
        <v>372</v>
      </c>
      <c r="F6108" s="58">
        <v>0.2859096422212847</v>
      </c>
    </row>
    <row r="6109">
      <c r="A6109" s="61">
        <v>1.518136163E9</v>
      </c>
      <c r="B6109" s="61">
        <v>1.0</v>
      </c>
      <c r="C6109" s="61">
        <v>1906.0</v>
      </c>
      <c r="D6109" s="57" t="s">
        <v>373</v>
      </c>
      <c r="E6109" s="62" t="s">
        <v>372</v>
      </c>
      <c r="F6109" s="58">
        <v>0.2860343467469171</v>
      </c>
    </row>
    <row r="6110">
      <c r="A6110" s="61">
        <v>1.519222712E9</v>
      </c>
      <c r="B6110" s="61">
        <v>0.0</v>
      </c>
      <c r="C6110" s="61">
        <v>3408.0</v>
      </c>
      <c r="D6110" s="57" t="s">
        <v>371</v>
      </c>
      <c r="E6110" s="62" t="s">
        <v>372</v>
      </c>
      <c r="F6110" s="58">
        <v>0.28609808325964736</v>
      </c>
    </row>
    <row r="6111">
      <c r="A6111" s="61">
        <v>1.511557134E9</v>
      </c>
      <c r="B6111" s="61">
        <v>1.0</v>
      </c>
      <c r="C6111" s="61">
        <v>188.0</v>
      </c>
      <c r="D6111" s="57" t="s">
        <v>373</v>
      </c>
      <c r="E6111" s="62" t="s">
        <v>372</v>
      </c>
      <c r="F6111" s="58">
        <v>0.28615706139391917</v>
      </c>
    </row>
    <row r="6112">
      <c r="A6112" s="61">
        <v>1.511422316E9</v>
      </c>
      <c r="B6112" s="61">
        <v>1.0</v>
      </c>
      <c r="C6112" s="61">
        <v>1459.0</v>
      </c>
      <c r="D6112" s="57" t="s">
        <v>373</v>
      </c>
      <c r="E6112" s="62" t="s">
        <v>372</v>
      </c>
      <c r="F6112" s="58">
        <v>0.28618555209458274</v>
      </c>
    </row>
    <row r="6113">
      <c r="A6113" s="61">
        <v>1.512056396E9</v>
      </c>
      <c r="B6113" s="61">
        <v>1.0</v>
      </c>
      <c r="C6113" s="61">
        <v>2994.0</v>
      </c>
      <c r="D6113" s="57" t="s">
        <v>371</v>
      </c>
      <c r="E6113" s="62" t="s">
        <v>372</v>
      </c>
      <c r="F6113" s="58">
        <v>0.2861974785901764</v>
      </c>
    </row>
    <row r="6114">
      <c r="A6114" s="61">
        <v>1.518910099E9</v>
      </c>
      <c r="B6114" s="61">
        <v>1.0</v>
      </c>
      <c r="C6114" s="61">
        <v>1746.0</v>
      </c>
      <c r="D6114" s="57" t="s">
        <v>373</v>
      </c>
      <c r="E6114" s="62" t="s">
        <v>372</v>
      </c>
      <c r="F6114" s="58">
        <v>0.28624572336142773</v>
      </c>
    </row>
    <row r="6115">
      <c r="A6115" s="61">
        <v>1.513143784E9</v>
      </c>
      <c r="B6115" s="61">
        <v>1.0</v>
      </c>
      <c r="C6115" s="61">
        <v>3980.0</v>
      </c>
      <c r="D6115" s="57" t="s">
        <v>371</v>
      </c>
      <c r="E6115" s="62" t="s">
        <v>372</v>
      </c>
      <c r="F6115" s="58">
        <v>0.28628303119058185</v>
      </c>
    </row>
    <row r="6116">
      <c r="A6116" s="61">
        <v>1.519514597E9</v>
      </c>
      <c r="B6116" s="61">
        <v>1.0</v>
      </c>
      <c r="C6116" s="61">
        <v>1273.0</v>
      </c>
      <c r="D6116" s="57" t="s">
        <v>375</v>
      </c>
      <c r="E6116" s="62" t="s">
        <v>372</v>
      </c>
      <c r="F6116" s="58">
        <v>0.28630324899793325</v>
      </c>
    </row>
    <row r="6117">
      <c r="A6117" s="61">
        <v>1.513064873E9</v>
      </c>
      <c r="B6117" s="61">
        <v>1.0</v>
      </c>
      <c r="C6117" s="61">
        <v>367.0</v>
      </c>
      <c r="D6117" s="57" t="s">
        <v>371</v>
      </c>
      <c r="E6117" s="62" t="s">
        <v>372</v>
      </c>
      <c r="F6117" s="58">
        <v>0.28637592426863645</v>
      </c>
    </row>
    <row r="6118">
      <c r="A6118" s="61">
        <v>1.515795296E9</v>
      </c>
      <c r="B6118" s="61">
        <v>1.0</v>
      </c>
      <c r="C6118" s="61">
        <v>2032.0</v>
      </c>
      <c r="D6118" s="57" t="s">
        <v>375</v>
      </c>
      <c r="E6118" s="62" t="s">
        <v>372</v>
      </c>
      <c r="F6118" s="58">
        <v>0.28638796459878113</v>
      </c>
    </row>
    <row r="6119">
      <c r="A6119" s="61">
        <v>1.514161446E9</v>
      </c>
      <c r="B6119" s="61">
        <v>1.0</v>
      </c>
      <c r="C6119" s="61">
        <v>658.0</v>
      </c>
      <c r="D6119" s="57" t="s">
        <v>374</v>
      </c>
      <c r="E6119" s="62" t="s">
        <v>372</v>
      </c>
      <c r="F6119" s="58">
        <v>0.28640752666881275</v>
      </c>
    </row>
    <row r="6120">
      <c r="A6120" s="61">
        <v>1.516399603E9</v>
      </c>
      <c r="B6120" s="61">
        <v>1.0</v>
      </c>
      <c r="C6120" s="61">
        <v>112.0</v>
      </c>
      <c r="D6120" s="57" t="s">
        <v>373</v>
      </c>
      <c r="E6120" s="62" t="s">
        <v>372</v>
      </c>
      <c r="F6120" s="58">
        <v>0.2864562352542671</v>
      </c>
    </row>
    <row r="6121">
      <c r="A6121" s="61">
        <v>1.519890893E9</v>
      </c>
      <c r="B6121" s="61">
        <v>1.0</v>
      </c>
      <c r="C6121" s="61">
        <v>1200.0</v>
      </c>
      <c r="D6121" s="57" t="s">
        <v>371</v>
      </c>
      <c r="E6121" s="62" t="s">
        <v>372</v>
      </c>
      <c r="F6121" s="58">
        <v>0.28649987724170756</v>
      </c>
    </row>
    <row r="6122">
      <c r="A6122" s="61">
        <v>1.512844881E9</v>
      </c>
      <c r="B6122" s="61">
        <v>0.0</v>
      </c>
      <c r="C6122" s="61">
        <v>5905.0</v>
      </c>
      <c r="D6122" s="57" t="s">
        <v>375</v>
      </c>
      <c r="E6122" s="62" t="s">
        <v>372</v>
      </c>
      <c r="F6122" s="58">
        <v>0.2865955650895715</v>
      </c>
    </row>
    <row r="6123">
      <c r="A6123" s="61">
        <v>1.511983296E9</v>
      </c>
      <c r="B6123" s="61">
        <v>1.0</v>
      </c>
      <c r="C6123" s="61">
        <v>18.0</v>
      </c>
      <c r="D6123" s="57" t="s">
        <v>371</v>
      </c>
      <c r="E6123" s="62" t="s">
        <v>372</v>
      </c>
      <c r="F6123" s="58">
        <v>0.28680930499796</v>
      </c>
    </row>
    <row r="6124">
      <c r="A6124" s="61">
        <v>1.515490089E9</v>
      </c>
      <c r="B6124" s="61">
        <v>1.0</v>
      </c>
      <c r="C6124" s="61">
        <v>2527.0</v>
      </c>
      <c r="D6124" s="57" t="s">
        <v>374</v>
      </c>
      <c r="E6124" s="62" t="s">
        <v>372</v>
      </c>
      <c r="F6124" s="58">
        <v>0.28687496879878915</v>
      </c>
    </row>
    <row r="6125">
      <c r="A6125" s="61">
        <v>1.51809237E9</v>
      </c>
      <c r="B6125" s="61">
        <v>0.0</v>
      </c>
      <c r="C6125" s="61">
        <v>2418.0</v>
      </c>
      <c r="D6125" s="57" t="s">
        <v>374</v>
      </c>
      <c r="E6125" s="62" t="s">
        <v>372</v>
      </c>
      <c r="F6125" s="58">
        <v>0.28688512193087046</v>
      </c>
    </row>
    <row r="6126">
      <c r="A6126" s="61">
        <v>1.518274517E9</v>
      </c>
      <c r="B6126" s="61">
        <v>1.0</v>
      </c>
      <c r="C6126" s="61">
        <v>2227.0</v>
      </c>
      <c r="D6126" s="57" t="s">
        <v>373</v>
      </c>
      <c r="E6126" s="62" t="s">
        <v>372</v>
      </c>
      <c r="F6126" s="58">
        <v>0.2869276733943832</v>
      </c>
    </row>
    <row r="6127">
      <c r="A6127" s="61">
        <v>1.513860648E9</v>
      </c>
      <c r="B6127" s="61">
        <v>1.0</v>
      </c>
      <c r="C6127" s="61">
        <v>1482.0</v>
      </c>
      <c r="D6127" s="57" t="s">
        <v>374</v>
      </c>
      <c r="E6127" s="62" t="s">
        <v>372</v>
      </c>
      <c r="F6127" s="58">
        <v>0.2869868049800436</v>
      </c>
    </row>
    <row r="6128">
      <c r="A6128" s="61">
        <v>1.518014662E9</v>
      </c>
      <c r="B6128" s="61">
        <v>0.0</v>
      </c>
      <c r="C6128" s="61">
        <v>3099.0</v>
      </c>
      <c r="D6128" s="57" t="s">
        <v>373</v>
      </c>
      <c r="E6128" s="62" t="s">
        <v>372</v>
      </c>
      <c r="F6128" s="58">
        <v>0.2869914155587858</v>
      </c>
    </row>
    <row r="6129">
      <c r="A6129" s="61">
        <v>1.518532786E9</v>
      </c>
      <c r="B6129" s="61">
        <v>1.0</v>
      </c>
      <c r="C6129" s="61">
        <v>686.0</v>
      </c>
      <c r="D6129" s="57" t="s">
        <v>373</v>
      </c>
      <c r="E6129" s="62" t="s">
        <v>372</v>
      </c>
      <c r="F6129" s="58">
        <v>0.2869932508816605</v>
      </c>
    </row>
    <row r="6130">
      <c r="A6130" s="61">
        <v>1.514635975E9</v>
      </c>
      <c r="B6130" s="61">
        <v>1.0</v>
      </c>
      <c r="C6130" s="61">
        <v>1790.0</v>
      </c>
      <c r="D6130" s="57" t="s">
        <v>374</v>
      </c>
      <c r="E6130" s="62" t="s">
        <v>372</v>
      </c>
      <c r="F6130" s="58">
        <v>0.2870200689860125</v>
      </c>
    </row>
    <row r="6131">
      <c r="A6131" s="61">
        <v>1.514095216E9</v>
      </c>
      <c r="B6131" s="61">
        <v>1.0</v>
      </c>
      <c r="C6131" s="61">
        <v>3817.0</v>
      </c>
      <c r="D6131" s="57" t="s">
        <v>371</v>
      </c>
      <c r="E6131" s="62" t="s">
        <v>372</v>
      </c>
      <c r="F6131" s="58">
        <v>0.28716639076528516</v>
      </c>
    </row>
    <row r="6132">
      <c r="A6132" s="61">
        <v>1.511896102E9</v>
      </c>
      <c r="B6132" s="61">
        <v>0.0</v>
      </c>
      <c r="C6132" s="61">
        <v>2348.0</v>
      </c>
      <c r="D6132" s="57" t="s">
        <v>374</v>
      </c>
      <c r="E6132" s="62" t="s">
        <v>372</v>
      </c>
      <c r="F6132" s="58">
        <v>0.2871843615375478</v>
      </c>
    </row>
    <row r="6133">
      <c r="A6133" s="61">
        <v>1.512341585E9</v>
      </c>
      <c r="B6133" s="61">
        <v>1.0</v>
      </c>
      <c r="C6133" s="61">
        <v>3800.0</v>
      </c>
      <c r="D6133" s="57" t="s">
        <v>371</v>
      </c>
      <c r="E6133" s="62" t="s">
        <v>372</v>
      </c>
      <c r="F6133" s="58">
        <v>0.2872112040159722</v>
      </c>
    </row>
    <row r="6134">
      <c r="A6134" s="61">
        <v>1.518589381E9</v>
      </c>
      <c r="B6134" s="61">
        <v>0.0</v>
      </c>
      <c r="C6134" s="61">
        <v>2044.0</v>
      </c>
      <c r="D6134" s="57" t="s">
        <v>374</v>
      </c>
      <c r="E6134" s="62" t="s">
        <v>372</v>
      </c>
      <c r="F6134" s="58">
        <v>0.2872121137563778</v>
      </c>
    </row>
    <row r="6135">
      <c r="A6135" s="61">
        <v>1.512400452E9</v>
      </c>
      <c r="B6135" s="61">
        <v>0.0</v>
      </c>
      <c r="C6135" s="61">
        <v>1416.0</v>
      </c>
      <c r="D6135" s="57" t="s">
        <v>371</v>
      </c>
      <c r="E6135" s="62" t="s">
        <v>372</v>
      </c>
      <c r="F6135" s="58">
        <v>0.2872146687125855</v>
      </c>
    </row>
    <row r="6136">
      <c r="A6136" s="61">
        <v>1.511411578E9</v>
      </c>
      <c r="B6136" s="61">
        <v>1.0</v>
      </c>
      <c r="C6136" s="61">
        <v>2405.0</v>
      </c>
      <c r="D6136" s="57" t="s">
        <v>374</v>
      </c>
      <c r="E6136" s="62" t="s">
        <v>372</v>
      </c>
      <c r="F6136" s="58">
        <v>0.2872895573317661</v>
      </c>
    </row>
    <row r="6137">
      <c r="A6137" s="61">
        <v>1.514068222E9</v>
      </c>
      <c r="B6137" s="61">
        <v>0.0</v>
      </c>
      <c r="C6137" s="61">
        <v>702.0</v>
      </c>
      <c r="D6137" s="57" t="s">
        <v>373</v>
      </c>
      <c r="E6137" s="62" t="s">
        <v>372</v>
      </c>
      <c r="F6137" s="58">
        <v>0.28732900247226234</v>
      </c>
    </row>
    <row r="6138">
      <c r="A6138" s="61">
        <v>1.517618302E9</v>
      </c>
      <c r="B6138" s="61">
        <v>0.0</v>
      </c>
      <c r="C6138" s="61">
        <v>1689.0</v>
      </c>
      <c r="D6138" s="57" t="s">
        <v>371</v>
      </c>
      <c r="E6138" s="62" t="s">
        <v>372</v>
      </c>
      <c r="F6138" s="58">
        <v>0.28739344656013655</v>
      </c>
    </row>
    <row r="6139">
      <c r="A6139" s="61">
        <v>1.511514982E9</v>
      </c>
      <c r="B6139" s="61">
        <v>0.0</v>
      </c>
      <c r="C6139" s="61">
        <v>1975.0</v>
      </c>
      <c r="D6139" s="57" t="s">
        <v>371</v>
      </c>
      <c r="E6139" s="62" t="s">
        <v>372</v>
      </c>
      <c r="F6139" s="58">
        <v>0.2874214351872799</v>
      </c>
    </row>
    <row r="6140">
      <c r="A6140" s="61">
        <v>1.519376867E9</v>
      </c>
      <c r="B6140" s="61">
        <v>1.0</v>
      </c>
      <c r="C6140" s="61">
        <v>1794.0</v>
      </c>
      <c r="D6140" s="57" t="s">
        <v>371</v>
      </c>
      <c r="E6140" s="62" t="s">
        <v>372</v>
      </c>
      <c r="F6140" s="58">
        <v>0.2874871138892703</v>
      </c>
    </row>
    <row r="6141">
      <c r="A6141" s="61">
        <v>1.51302005E9</v>
      </c>
      <c r="B6141" s="61">
        <v>0.0</v>
      </c>
      <c r="C6141" s="61">
        <v>1196.0</v>
      </c>
      <c r="D6141" s="57" t="s">
        <v>374</v>
      </c>
      <c r="E6141" s="62" t="s">
        <v>372</v>
      </c>
      <c r="F6141" s="58">
        <v>0.2875034373168609</v>
      </c>
    </row>
    <row r="6142">
      <c r="A6142" s="61">
        <v>1.51657581E9</v>
      </c>
      <c r="B6142" s="61">
        <v>0.0</v>
      </c>
      <c r="C6142" s="61">
        <v>1268.0</v>
      </c>
      <c r="D6142" s="57" t="s">
        <v>374</v>
      </c>
      <c r="E6142" s="62" t="s">
        <v>372</v>
      </c>
      <c r="F6142" s="58">
        <v>0.2876057168378878</v>
      </c>
    </row>
    <row r="6143">
      <c r="A6143" s="61">
        <v>1.516957859E9</v>
      </c>
      <c r="B6143" s="61">
        <v>1.0</v>
      </c>
      <c r="C6143" s="61">
        <v>860.0</v>
      </c>
      <c r="D6143" s="57" t="s">
        <v>373</v>
      </c>
      <c r="E6143" s="62" t="s">
        <v>372</v>
      </c>
      <c r="F6143" s="58">
        <v>0.2877027189228558</v>
      </c>
    </row>
    <row r="6144">
      <c r="A6144" s="61">
        <v>1.517245582E9</v>
      </c>
      <c r="B6144" s="61">
        <v>0.0</v>
      </c>
      <c r="C6144" s="61">
        <v>849.0</v>
      </c>
      <c r="D6144" s="57" t="s">
        <v>375</v>
      </c>
      <c r="E6144" s="62" t="s">
        <v>372</v>
      </c>
      <c r="F6144" s="58">
        <v>0.28776786941845656</v>
      </c>
    </row>
    <row r="6145">
      <c r="A6145" s="61">
        <v>1.514401886E9</v>
      </c>
      <c r="B6145" s="61">
        <v>1.0</v>
      </c>
      <c r="C6145" s="61">
        <v>2260.0</v>
      </c>
      <c r="D6145" s="57" t="s">
        <v>371</v>
      </c>
      <c r="E6145" s="62" t="s">
        <v>372</v>
      </c>
      <c r="F6145" s="58">
        <v>0.2877965565466839</v>
      </c>
    </row>
    <row r="6146">
      <c r="A6146" s="61">
        <v>1.511528421E9</v>
      </c>
      <c r="B6146" s="61">
        <v>0.0</v>
      </c>
      <c r="C6146" s="61">
        <v>2530.0</v>
      </c>
      <c r="D6146" s="57" t="s">
        <v>374</v>
      </c>
      <c r="E6146" s="62" t="s">
        <v>372</v>
      </c>
      <c r="F6146" s="58">
        <v>0.28783781170637646</v>
      </c>
    </row>
    <row r="6147">
      <c r="A6147" s="61">
        <v>1.515864289E9</v>
      </c>
      <c r="B6147" s="61">
        <v>1.0</v>
      </c>
      <c r="C6147" s="61">
        <v>2256.0</v>
      </c>
      <c r="D6147" s="57" t="s">
        <v>371</v>
      </c>
      <c r="E6147" s="62" t="s">
        <v>372</v>
      </c>
      <c r="F6147" s="58">
        <v>0.2878571143481652</v>
      </c>
    </row>
    <row r="6148">
      <c r="A6148" s="61">
        <v>1.513131522E9</v>
      </c>
      <c r="B6148" s="61">
        <v>0.0</v>
      </c>
      <c r="C6148" s="61">
        <v>2502.0</v>
      </c>
      <c r="D6148" s="57" t="s">
        <v>374</v>
      </c>
      <c r="E6148" s="62" t="s">
        <v>372</v>
      </c>
      <c r="F6148" s="58">
        <v>0.28788433600522056</v>
      </c>
    </row>
    <row r="6149">
      <c r="A6149" s="61">
        <v>1.512107021E9</v>
      </c>
      <c r="B6149" s="61">
        <v>0.0</v>
      </c>
      <c r="C6149" s="61">
        <v>227.0</v>
      </c>
      <c r="D6149" s="57" t="s">
        <v>375</v>
      </c>
      <c r="E6149" s="62" t="s">
        <v>372</v>
      </c>
      <c r="F6149" s="58">
        <v>0.2879108529588824</v>
      </c>
    </row>
    <row r="6150">
      <c r="A6150" s="61">
        <v>1.519621039E9</v>
      </c>
      <c r="B6150" s="61">
        <v>1.0</v>
      </c>
      <c r="C6150" s="61">
        <v>1384.0</v>
      </c>
      <c r="D6150" s="57" t="s">
        <v>375</v>
      </c>
      <c r="E6150" s="62" t="s">
        <v>372</v>
      </c>
      <c r="F6150" s="58">
        <v>0.28793470464458804</v>
      </c>
    </row>
    <row r="6151">
      <c r="A6151" s="61">
        <v>1.511479403E9</v>
      </c>
      <c r="B6151" s="61">
        <v>1.0</v>
      </c>
      <c r="C6151" s="61">
        <v>941.0</v>
      </c>
      <c r="D6151" s="57" t="s">
        <v>375</v>
      </c>
      <c r="E6151" s="62" t="s">
        <v>372</v>
      </c>
      <c r="F6151" s="58">
        <v>0.28796443294282936</v>
      </c>
    </row>
    <row r="6152">
      <c r="A6152" s="61">
        <v>1.511487926E9</v>
      </c>
      <c r="B6152" s="61">
        <v>1.0</v>
      </c>
      <c r="C6152" s="61">
        <v>1005.0</v>
      </c>
      <c r="D6152" s="57" t="s">
        <v>373</v>
      </c>
      <c r="E6152" s="62" t="s">
        <v>372</v>
      </c>
      <c r="F6152" s="58">
        <v>0.2879704906804912</v>
      </c>
    </row>
    <row r="6153">
      <c r="A6153" s="61">
        <v>1.519167871E9</v>
      </c>
      <c r="B6153" s="61">
        <v>0.0</v>
      </c>
      <c r="C6153" s="61">
        <v>2709.0</v>
      </c>
      <c r="D6153" s="57" t="s">
        <v>375</v>
      </c>
      <c r="E6153" s="62" t="s">
        <v>372</v>
      </c>
      <c r="F6153" s="58">
        <v>0.2879990320515615</v>
      </c>
    </row>
    <row r="6154">
      <c r="A6154" s="61">
        <v>1.512590429E9</v>
      </c>
      <c r="B6154" s="61">
        <v>1.0</v>
      </c>
      <c r="C6154" s="61">
        <v>68.0</v>
      </c>
      <c r="D6154" s="57" t="s">
        <v>374</v>
      </c>
      <c r="E6154" s="62" t="s">
        <v>372</v>
      </c>
      <c r="F6154" s="58">
        <v>0.2880564490056374</v>
      </c>
    </row>
    <row r="6155">
      <c r="A6155" s="61">
        <v>1.51613109E9</v>
      </c>
      <c r="B6155" s="61">
        <v>0.0</v>
      </c>
      <c r="C6155" s="61">
        <v>807.0</v>
      </c>
      <c r="D6155" s="57" t="s">
        <v>371</v>
      </c>
      <c r="E6155" s="62" t="s">
        <v>372</v>
      </c>
      <c r="F6155" s="58">
        <v>0.2880582992296733</v>
      </c>
    </row>
    <row r="6156">
      <c r="A6156" s="61">
        <v>1.514320161E9</v>
      </c>
      <c r="B6156" s="61">
        <v>0.0</v>
      </c>
      <c r="C6156" s="61">
        <v>1304.0</v>
      </c>
      <c r="D6156" s="57" t="s">
        <v>374</v>
      </c>
      <c r="E6156" s="62" t="s">
        <v>372</v>
      </c>
      <c r="F6156" s="58">
        <v>0.28808827698127015</v>
      </c>
    </row>
    <row r="6157">
      <c r="A6157" s="61">
        <v>1.518769046E9</v>
      </c>
      <c r="B6157" s="61">
        <v>1.0</v>
      </c>
      <c r="C6157" s="61">
        <v>1621.0</v>
      </c>
      <c r="D6157" s="57" t="s">
        <v>375</v>
      </c>
      <c r="E6157" s="62" t="s">
        <v>372</v>
      </c>
      <c r="F6157" s="58">
        <v>0.2881542851067014</v>
      </c>
    </row>
    <row r="6158">
      <c r="A6158" s="61">
        <v>1.512282886E9</v>
      </c>
      <c r="B6158" s="61">
        <v>1.0</v>
      </c>
      <c r="C6158" s="61">
        <v>3123.0</v>
      </c>
      <c r="D6158" s="57" t="s">
        <v>374</v>
      </c>
      <c r="E6158" s="62" t="s">
        <v>372</v>
      </c>
      <c r="F6158" s="58">
        <v>0.2881914146570792</v>
      </c>
    </row>
    <row r="6159">
      <c r="A6159" s="61">
        <v>1.518925169E9</v>
      </c>
      <c r="B6159" s="61">
        <v>1.0</v>
      </c>
      <c r="C6159" s="61">
        <v>2035.0</v>
      </c>
      <c r="D6159" s="57" t="s">
        <v>374</v>
      </c>
      <c r="E6159" s="62" t="s">
        <v>372</v>
      </c>
      <c r="F6159" s="58">
        <v>0.2881996525959477</v>
      </c>
    </row>
    <row r="6160">
      <c r="A6160" s="61">
        <v>1.516312637E9</v>
      </c>
      <c r="B6160" s="61">
        <v>1.0</v>
      </c>
      <c r="C6160" s="61">
        <v>685.0</v>
      </c>
      <c r="D6160" s="57" t="s">
        <v>374</v>
      </c>
      <c r="E6160" s="62" t="s">
        <v>372</v>
      </c>
      <c r="F6160" s="58">
        <v>0.2882430703219997</v>
      </c>
    </row>
    <row r="6161">
      <c r="A6161" s="61">
        <v>1.513621813E9</v>
      </c>
      <c r="B6161" s="61">
        <v>1.0</v>
      </c>
      <c r="C6161" s="61">
        <v>73.0</v>
      </c>
      <c r="D6161" s="57" t="s">
        <v>374</v>
      </c>
      <c r="E6161" s="62" t="s">
        <v>372</v>
      </c>
      <c r="F6161" s="58">
        <v>0.28842980681604424</v>
      </c>
    </row>
    <row r="6162">
      <c r="A6162" s="61">
        <v>1.518243901E9</v>
      </c>
      <c r="B6162" s="61">
        <v>0.0</v>
      </c>
      <c r="C6162" s="61">
        <v>12.0</v>
      </c>
      <c r="D6162" s="57" t="s">
        <v>373</v>
      </c>
      <c r="E6162" s="62" t="s">
        <v>372</v>
      </c>
      <c r="F6162" s="58">
        <v>0.2884591864147147</v>
      </c>
    </row>
    <row r="6163">
      <c r="A6163" s="61">
        <v>1.518510229E9</v>
      </c>
      <c r="B6163" s="61">
        <v>1.0</v>
      </c>
      <c r="C6163" s="61">
        <v>1010.0</v>
      </c>
      <c r="D6163" s="57" t="s">
        <v>374</v>
      </c>
      <c r="E6163" s="62" t="s">
        <v>372</v>
      </c>
      <c r="F6163" s="58">
        <v>0.2884814324894919</v>
      </c>
    </row>
    <row r="6164">
      <c r="A6164" s="61">
        <v>1.51834351E9</v>
      </c>
      <c r="B6164" s="61">
        <v>0.0</v>
      </c>
      <c r="C6164" s="61">
        <v>721.0</v>
      </c>
      <c r="D6164" s="57" t="s">
        <v>375</v>
      </c>
      <c r="E6164" s="62" t="s">
        <v>372</v>
      </c>
      <c r="F6164" s="58">
        <v>0.2884971009544899</v>
      </c>
    </row>
    <row r="6165">
      <c r="A6165" s="61">
        <v>1.514237475E9</v>
      </c>
      <c r="B6165" s="61">
        <v>1.0</v>
      </c>
      <c r="C6165" s="61">
        <v>3549.0</v>
      </c>
      <c r="D6165" s="57" t="s">
        <v>375</v>
      </c>
      <c r="E6165" s="62" t="s">
        <v>372</v>
      </c>
      <c r="F6165" s="58">
        <v>0.2884976136573273</v>
      </c>
    </row>
    <row r="6166">
      <c r="A6166" s="61">
        <v>1.519237904E9</v>
      </c>
      <c r="B6166" s="61">
        <v>1.0</v>
      </c>
      <c r="C6166" s="61">
        <v>1871.0</v>
      </c>
      <c r="D6166" s="57" t="s">
        <v>375</v>
      </c>
      <c r="E6166" s="62" t="s">
        <v>372</v>
      </c>
      <c r="F6166" s="58">
        <v>0.288528510361454</v>
      </c>
    </row>
    <row r="6167">
      <c r="A6167" s="61">
        <v>1.51825361E9</v>
      </c>
      <c r="B6167" s="61">
        <v>0.0</v>
      </c>
      <c r="C6167" s="61">
        <v>64.0</v>
      </c>
      <c r="D6167" s="57" t="s">
        <v>371</v>
      </c>
      <c r="E6167" s="62" t="s">
        <v>372</v>
      </c>
      <c r="F6167" s="58">
        <v>0.28858606828419253</v>
      </c>
    </row>
    <row r="6168">
      <c r="A6168" s="61">
        <v>1.517092726E9</v>
      </c>
      <c r="B6168" s="61">
        <v>1.0</v>
      </c>
      <c r="C6168" s="61">
        <v>3619.0</v>
      </c>
      <c r="D6168" s="57" t="s">
        <v>371</v>
      </c>
      <c r="E6168" s="62" t="s">
        <v>372</v>
      </c>
      <c r="F6168" s="58">
        <v>0.2886046354276093</v>
      </c>
    </row>
    <row r="6169">
      <c r="A6169" s="61">
        <v>1.518036294E9</v>
      </c>
      <c r="B6169" s="61">
        <v>1.0</v>
      </c>
      <c r="C6169" s="61">
        <v>191.0</v>
      </c>
      <c r="D6169" s="57" t="s">
        <v>375</v>
      </c>
      <c r="E6169" s="62" t="s">
        <v>372</v>
      </c>
      <c r="F6169" s="58">
        <v>0.2886189052354349</v>
      </c>
    </row>
    <row r="6170">
      <c r="A6170" s="61">
        <v>1.51275719E9</v>
      </c>
      <c r="B6170" s="61">
        <v>0.0</v>
      </c>
      <c r="C6170" s="61">
        <v>1142.0</v>
      </c>
      <c r="D6170" s="57" t="s">
        <v>371</v>
      </c>
      <c r="E6170" s="62" t="s">
        <v>372</v>
      </c>
      <c r="F6170" s="58">
        <v>0.28866978592321</v>
      </c>
    </row>
    <row r="6171">
      <c r="A6171" s="61">
        <v>1.515412076E9</v>
      </c>
      <c r="B6171" s="61">
        <v>1.0</v>
      </c>
      <c r="C6171" s="61">
        <v>171.0</v>
      </c>
      <c r="D6171" s="57" t="s">
        <v>371</v>
      </c>
      <c r="E6171" s="62" t="s">
        <v>372</v>
      </c>
      <c r="F6171" s="58">
        <v>0.28868115507310776</v>
      </c>
    </row>
    <row r="6172">
      <c r="A6172" s="61">
        <v>1.512082524E9</v>
      </c>
      <c r="B6172" s="61">
        <v>1.0</v>
      </c>
      <c r="C6172" s="61">
        <v>4629.0</v>
      </c>
      <c r="D6172" s="57" t="s">
        <v>371</v>
      </c>
      <c r="E6172" s="62" t="s">
        <v>372</v>
      </c>
      <c r="F6172" s="58">
        <v>0.28871717937073293</v>
      </c>
    </row>
    <row r="6173">
      <c r="A6173" s="61">
        <v>1.514755896E9</v>
      </c>
      <c r="B6173" s="61">
        <v>1.0</v>
      </c>
      <c r="C6173" s="61">
        <v>918.0</v>
      </c>
      <c r="D6173" s="57" t="s">
        <v>373</v>
      </c>
      <c r="E6173" s="62" t="s">
        <v>372</v>
      </c>
      <c r="F6173" s="58">
        <v>0.28871743324771837</v>
      </c>
    </row>
    <row r="6174">
      <c r="A6174" s="61">
        <v>1.518478659E9</v>
      </c>
      <c r="B6174" s="61">
        <v>1.0</v>
      </c>
      <c r="C6174" s="61">
        <v>1760.0</v>
      </c>
      <c r="D6174" s="57" t="s">
        <v>374</v>
      </c>
      <c r="E6174" s="62" t="s">
        <v>372</v>
      </c>
      <c r="F6174" s="58">
        <v>0.28871963065371753</v>
      </c>
    </row>
    <row r="6175">
      <c r="A6175" s="61">
        <v>1.513026509E9</v>
      </c>
      <c r="B6175" s="61">
        <v>1.0</v>
      </c>
      <c r="C6175" s="61">
        <v>2205.0</v>
      </c>
      <c r="D6175" s="57" t="s">
        <v>374</v>
      </c>
      <c r="E6175" s="62" t="s">
        <v>372</v>
      </c>
      <c r="F6175" s="58">
        <v>0.28872879119159345</v>
      </c>
    </row>
    <row r="6176">
      <c r="A6176" s="61">
        <v>1.512611734E9</v>
      </c>
      <c r="B6176" s="61">
        <v>1.0</v>
      </c>
      <c r="C6176" s="61">
        <v>1198.0</v>
      </c>
      <c r="D6176" s="57" t="s">
        <v>374</v>
      </c>
      <c r="E6176" s="62" t="s">
        <v>372</v>
      </c>
      <c r="F6176" s="58">
        <v>0.2887740957774826</v>
      </c>
    </row>
    <row r="6177">
      <c r="A6177" s="61">
        <v>1.513842205E9</v>
      </c>
      <c r="B6177" s="61">
        <v>1.0</v>
      </c>
      <c r="C6177" s="61">
        <v>2638.0</v>
      </c>
      <c r="D6177" s="57" t="s">
        <v>375</v>
      </c>
      <c r="E6177" s="62" t="s">
        <v>372</v>
      </c>
      <c r="F6177" s="58">
        <v>0.28877531549043756</v>
      </c>
    </row>
    <row r="6178">
      <c r="A6178" s="61">
        <v>1.513562754E9</v>
      </c>
      <c r="B6178" s="61">
        <v>1.0</v>
      </c>
      <c r="C6178" s="61">
        <v>317.0</v>
      </c>
      <c r="D6178" s="57" t="s">
        <v>371</v>
      </c>
      <c r="E6178" s="62" t="s">
        <v>372</v>
      </c>
      <c r="F6178" s="58">
        <v>0.2887967158411199</v>
      </c>
    </row>
    <row r="6179">
      <c r="A6179" s="61">
        <v>1.514536708E9</v>
      </c>
      <c r="B6179" s="61">
        <v>1.0</v>
      </c>
      <c r="C6179" s="61">
        <v>2528.0</v>
      </c>
      <c r="D6179" s="57" t="s">
        <v>375</v>
      </c>
      <c r="E6179" s="62" t="s">
        <v>372</v>
      </c>
      <c r="F6179" s="58">
        <v>0.28883291776646935</v>
      </c>
    </row>
    <row r="6180">
      <c r="A6180" s="61">
        <v>1.519278666E9</v>
      </c>
      <c r="B6180" s="61">
        <v>1.0</v>
      </c>
      <c r="C6180" s="61">
        <v>1080.0</v>
      </c>
      <c r="D6180" s="57" t="s">
        <v>371</v>
      </c>
      <c r="E6180" s="62" t="s">
        <v>372</v>
      </c>
      <c r="F6180" s="58">
        <v>0.2888413899159281</v>
      </c>
    </row>
    <row r="6181">
      <c r="A6181" s="61">
        <v>1.516523085E9</v>
      </c>
      <c r="B6181" s="61">
        <v>1.0</v>
      </c>
      <c r="C6181" s="61">
        <v>616.0</v>
      </c>
      <c r="D6181" s="57" t="s">
        <v>373</v>
      </c>
      <c r="E6181" s="62" t="s">
        <v>372</v>
      </c>
      <c r="F6181" s="58">
        <v>0.2888906447791202</v>
      </c>
    </row>
    <row r="6182">
      <c r="A6182" s="61">
        <v>1.514774977E9</v>
      </c>
      <c r="B6182" s="61">
        <v>1.0</v>
      </c>
      <c r="C6182" s="61">
        <v>1939.0</v>
      </c>
      <c r="D6182" s="57" t="s">
        <v>373</v>
      </c>
      <c r="E6182" s="62" t="s">
        <v>372</v>
      </c>
      <c r="F6182" s="58">
        <v>0.28892888413198103</v>
      </c>
    </row>
    <row r="6183">
      <c r="A6183" s="61">
        <v>1.517125228E9</v>
      </c>
      <c r="B6183" s="61">
        <v>1.0</v>
      </c>
      <c r="C6183" s="61">
        <v>834.0</v>
      </c>
      <c r="D6183" s="57" t="s">
        <v>374</v>
      </c>
      <c r="E6183" s="62" t="s">
        <v>372</v>
      </c>
      <c r="F6183" s="58">
        <v>0.2889566482941962</v>
      </c>
    </row>
    <row r="6184">
      <c r="A6184" s="61">
        <v>1.519402394E9</v>
      </c>
      <c r="B6184" s="61">
        <v>1.0</v>
      </c>
      <c r="C6184" s="61">
        <v>717.0</v>
      </c>
      <c r="D6184" s="57" t="s">
        <v>375</v>
      </c>
      <c r="E6184" s="62" t="s">
        <v>372</v>
      </c>
      <c r="F6184" s="58">
        <v>0.2890091874950165</v>
      </c>
    </row>
    <row r="6185">
      <c r="A6185" s="61">
        <v>1.518611242E9</v>
      </c>
      <c r="B6185" s="61">
        <v>0.0</v>
      </c>
      <c r="C6185" s="61">
        <v>2877.0</v>
      </c>
      <c r="D6185" s="57" t="s">
        <v>373</v>
      </c>
      <c r="E6185" s="62" t="s">
        <v>372</v>
      </c>
      <c r="F6185" s="58">
        <v>0.28904799776385215</v>
      </c>
    </row>
    <row r="6186">
      <c r="A6186" s="61">
        <v>1.517735465E9</v>
      </c>
      <c r="B6186" s="61">
        <v>1.0</v>
      </c>
      <c r="C6186" s="61">
        <v>1957.0</v>
      </c>
      <c r="D6186" s="57" t="s">
        <v>373</v>
      </c>
      <c r="E6186" s="62" t="s">
        <v>372</v>
      </c>
      <c r="F6186" s="58">
        <v>0.28917225332778174</v>
      </c>
    </row>
    <row r="6187">
      <c r="A6187" s="61">
        <v>1.511478242E9</v>
      </c>
      <c r="B6187" s="61">
        <v>0.0</v>
      </c>
      <c r="C6187" s="61">
        <v>1805.0</v>
      </c>
      <c r="D6187" s="57" t="s">
        <v>374</v>
      </c>
      <c r="E6187" s="62" t="s">
        <v>372</v>
      </c>
      <c r="F6187" s="58">
        <v>0.28920802720817373</v>
      </c>
    </row>
    <row r="6188">
      <c r="A6188" s="61">
        <v>1.514651906E9</v>
      </c>
      <c r="B6188" s="61">
        <v>1.0</v>
      </c>
      <c r="C6188" s="61">
        <v>1067.0</v>
      </c>
      <c r="D6188" s="57" t="s">
        <v>374</v>
      </c>
      <c r="E6188" s="62" t="s">
        <v>372</v>
      </c>
      <c r="F6188" s="58">
        <v>0.2892443069092633</v>
      </c>
    </row>
    <row r="6189">
      <c r="A6189" s="61">
        <v>1.512404748E9</v>
      </c>
      <c r="B6189" s="61">
        <v>1.0</v>
      </c>
      <c r="C6189" s="61">
        <v>1322.0</v>
      </c>
      <c r="D6189" s="57" t="s">
        <v>375</v>
      </c>
      <c r="E6189" s="62" t="s">
        <v>372</v>
      </c>
      <c r="F6189" s="58">
        <v>0.2893606868209886</v>
      </c>
    </row>
    <row r="6190">
      <c r="A6190" s="61">
        <v>1.515087937E9</v>
      </c>
      <c r="B6190" s="61">
        <v>1.0</v>
      </c>
      <c r="C6190" s="61">
        <v>3326.0</v>
      </c>
      <c r="D6190" s="57" t="s">
        <v>371</v>
      </c>
      <c r="E6190" s="62" t="s">
        <v>372</v>
      </c>
      <c r="F6190" s="58">
        <v>0.2893884360820427</v>
      </c>
    </row>
    <row r="6191">
      <c r="A6191" s="61">
        <v>1.513713074E9</v>
      </c>
      <c r="B6191" s="61">
        <v>1.0</v>
      </c>
      <c r="C6191" s="61">
        <v>81.0</v>
      </c>
      <c r="D6191" s="57" t="s">
        <v>374</v>
      </c>
      <c r="E6191" s="62" t="s">
        <v>372</v>
      </c>
      <c r="F6191" s="58">
        <v>0.2894098808490685</v>
      </c>
    </row>
    <row r="6192">
      <c r="A6192" s="61">
        <v>1.51856661E9</v>
      </c>
      <c r="B6192" s="61">
        <v>0.0</v>
      </c>
      <c r="C6192" s="61">
        <v>2037.0</v>
      </c>
      <c r="D6192" s="57" t="s">
        <v>374</v>
      </c>
      <c r="E6192" s="62" t="s">
        <v>372</v>
      </c>
      <c r="F6192" s="58">
        <v>0.2894728349799871</v>
      </c>
    </row>
    <row r="6193">
      <c r="A6193" s="61">
        <v>1.519705888E9</v>
      </c>
      <c r="B6193" s="61">
        <v>1.0</v>
      </c>
      <c r="C6193" s="61">
        <v>2508.0</v>
      </c>
      <c r="D6193" s="57" t="s">
        <v>371</v>
      </c>
      <c r="E6193" s="62" t="s">
        <v>372</v>
      </c>
      <c r="F6193" s="58">
        <v>0.28949297645176686</v>
      </c>
    </row>
    <row r="6194">
      <c r="A6194" s="61">
        <v>1.511652746E9</v>
      </c>
      <c r="B6194" s="61">
        <v>1.0</v>
      </c>
      <c r="C6194" s="61">
        <v>2031.0</v>
      </c>
      <c r="D6194" s="57" t="s">
        <v>371</v>
      </c>
      <c r="E6194" s="62" t="s">
        <v>372</v>
      </c>
      <c r="F6194" s="58">
        <v>0.2894997446592984</v>
      </c>
    </row>
    <row r="6195">
      <c r="A6195" s="61">
        <v>1.514479254E9</v>
      </c>
      <c r="B6195" s="61">
        <v>1.0</v>
      </c>
      <c r="C6195" s="61">
        <v>4056.0</v>
      </c>
      <c r="D6195" s="57" t="s">
        <v>371</v>
      </c>
      <c r="E6195" s="62" t="s">
        <v>372</v>
      </c>
      <c r="F6195" s="58">
        <v>0.2895581269473676</v>
      </c>
    </row>
    <row r="6196">
      <c r="A6196" s="61">
        <v>1.519846182E9</v>
      </c>
      <c r="B6196" s="61">
        <v>0.0</v>
      </c>
      <c r="C6196" s="61">
        <v>3716.0</v>
      </c>
      <c r="D6196" s="57" t="s">
        <v>374</v>
      </c>
      <c r="E6196" s="62" t="s">
        <v>372</v>
      </c>
      <c r="F6196" s="58">
        <v>0.28963123273254965</v>
      </c>
    </row>
    <row r="6197">
      <c r="A6197" s="61">
        <v>1.518090642E9</v>
      </c>
      <c r="B6197" s="61">
        <v>0.0</v>
      </c>
      <c r="C6197" s="61">
        <v>3162.0</v>
      </c>
      <c r="D6197" s="57" t="s">
        <v>373</v>
      </c>
      <c r="E6197" s="62" t="s">
        <v>372</v>
      </c>
      <c r="F6197" s="58">
        <v>0.2896456211634205</v>
      </c>
    </row>
    <row r="6198">
      <c r="A6198" s="61">
        <v>1.519335777E9</v>
      </c>
      <c r="B6198" s="61">
        <v>1.0</v>
      </c>
      <c r="C6198" s="61">
        <v>2589.0</v>
      </c>
      <c r="D6198" s="57" t="s">
        <v>374</v>
      </c>
      <c r="E6198" s="62" t="s">
        <v>372</v>
      </c>
      <c r="F6198" s="58">
        <v>0.2896465309038261</v>
      </c>
    </row>
    <row r="6199">
      <c r="A6199" s="61">
        <v>1.513460907E9</v>
      </c>
      <c r="B6199" s="61">
        <v>1.0</v>
      </c>
      <c r="C6199" s="61">
        <v>1241.0</v>
      </c>
      <c r="D6199" s="57" t="s">
        <v>371</v>
      </c>
      <c r="E6199" s="62" t="s">
        <v>372</v>
      </c>
      <c r="F6199" s="58">
        <v>0.2897267855529886</v>
      </c>
    </row>
    <row r="6200">
      <c r="A6200" s="61">
        <v>1.514086117E9</v>
      </c>
      <c r="B6200" s="61">
        <v>1.0</v>
      </c>
      <c r="C6200" s="61">
        <v>3707.0</v>
      </c>
      <c r="D6200" s="57" t="s">
        <v>375</v>
      </c>
      <c r="E6200" s="62" t="s">
        <v>372</v>
      </c>
      <c r="F6200" s="58">
        <v>0.2897312370286699</v>
      </c>
    </row>
    <row r="6201">
      <c r="A6201" s="61">
        <v>1.513409332E9</v>
      </c>
      <c r="B6201" s="61">
        <v>0.0</v>
      </c>
      <c r="C6201" s="61">
        <v>1001.0</v>
      </c>
      <c r="D6201" s="57" t="s">
        <v>371</v>
      </c>
      <c r="E6201" s="62" t="s">
        <v>372</v>
      </c>
      <c r="F6201" s="58">
        <v>0.2897381547028862</v>
      </c>
    </row>
    <row r="6202">
      <c r="A6202" s="61">
        <v>1.515020742E9</v>
      </c>
      <c r="B6202" s="61">
        <v>0.0</v>
      </c>
      <c r="C6202" s="61">
        <v>253.0</v>
      </c>
      <c r="D6202" s="57" t="s">
        <v>374</v>
      </c>
      <c r="E6202" s="62" t="s">
        <v>372</v>
      </c>
      <c r="F6202" s="58">
        <v>0.2897690801560543</v>
      </c>
    </row>
    <row r="6203">
      <c r="A6203" s="61">
        <v>1.516864378E9</v>
      </c>
      <c r="B6203" s="61">
        <v>1.0</v>
      </c>
      <c r="C6203" s="61">
        <v>2626.0</v>
      </c>
      <c r="D6203" s="57" t="s">
        <v>371</v>
      </c>
      <c r="E6203" s="62" t="s">
        <v>372</v>
      </c>
      <c r="F6203" s="58">
        <v>0.2897846790017303</v>
      </c>
    </row>
    <row r="6204">
      <c r="A6204" s="61">
        <v>1.518845412E9</v>
      </c>
      <c r="B6204" s="61">
        <v>0.0</v>
      </c>
      <c r="C6204" s="61">
        <v>742.0</v>
      </c>
      <c r="D6204" s="57" t="s">
        <v>371</v>
      </c>
      <c r="E6204" s="62" t="s">
        <v>372</v>
      </c>
      <c r="F6204" s="58">
        <v>0.2898430732099243</v>
      </c>
    </row>
    <row r="6205">
      <c r="A6205" s="61">
        <v>1.51362753E9</v>
      </c>
      <c r="B6205" s="61">
        <v>0.0</v>
      </c>
      <c r="C6205" s="61">
        <v>504.0</v>
      </c>
      <c r="D6205" s="57" t="s">
        <v>374</v>
      </c>
      <c r="E6205" s="62" t="s">
        <v>372</v>
      </c>
      <c r="F6205" s="58">
        <v>0.2898495489138636</v>
      </c>
    </row>
    <row r="6206">
      <c r="A6206" s="61">
        <v>1.511646124E9</v>
      </c>
      <c r="B6206" s="61">
        <v>1.0</v>
      </c>
      <c r="C6206" s="61">
        <v>2349.0</v>
      </c>
      <c r="D6206" s="57" t="s">
        <v>371</v>
      </c>
      <c r="E6206" s="62" t="s">
        <v>372</v>
      </c>
      <c r="F6206" s="58">
        <v>0.2898583250857629</v>
      </c>
    </row>
    <row r="6207">
      <c r="A6207" s="61">
        <v>1.515897118E9</v>
      </c>
      <c r="B6207" s="61">
        <v>1.0</v>
      </c>
      <c r="C6207" s="61">
        <v>1104.0</v>
      </c>
      <c r="D6207" s="57" t="s">
        <v>371</v>
      </c>
      <c r="E6207" s="62" t="s">
        <v>372</v>
      </c>
      <c r="F6207" s="58">
        <v>0.2899256739800188</v>
      </c>
    </row>
    <row r="6208">
      <c r="A6208" s="61">
        <v>1.512383676E9</v>
      </c>
      <c r="B6208" s="61">
        <v>1.0</v>
      </c>
      <c r="C6208" s="61">
        <v>3626.0</v>
      </c>
      <c r="D6208" s="57" t="s">
        <v>371</v>
      </c>
      <c r="E6208" s="62" t="s">
        <v>372</v>
      </c>
      <c r="F6208" s="58">
        <v>0.29006382207792303</v>
      </c>
    </row>
    <row r="6209">
      <c r="A6209" s="61">
        <v>1.518920628E9</v>
      </c>
      <c r="B6209" s="61">
        <v>1.0</v>
      </c>
      <c r="C6209" s="61">
        <v>3623.0</v>
      </c>
      <c r="D6209" s="57" t="s">
        <v>375</v>
      </c>
      <c r="E6209" s="62" t="s">
        <v>372</v>
      </c>
      <c r="F6209" s="58">
        <v>0.2901576597017511</v>
      </c>
    </row>
    <row r="6210">
      <c r="A6210" s="61">
        <v>1.514501929E9</v>
      </c>
      <c r="B6210" s="61">
        <v>1.0</v>
      </c>
      <c r="C6210" s="61">
        <v>2237.0</v>
      </c>
      <c r="D6210" s="57" t="s">
        <v>375</v>
      </c>
      <c r="E6210" s="62" t="s">
        <v>372</v>
      </c>
      <c r="F6210" s="58">
        <v>0.290167032870456</v>
      </c>
    </row>
    <row r="6211">
      <c r="A6211" s="61">
        <v>1.518688931E9</v>
      </c>
      <c r="B6211" s="61">
        <v>0.0</v>
      </c>
      <c r="C6211" s="61">
        <v>383.0</v>
      </c>
      <c r="D6211" s="57" t="s">
        <v>374</v>
      </c>
      <c r="E6211" s="62" t="s">
        <v>372</v>
      </c>
      <c r="F6211" s="58">
        <v>0.2901964124691263</v>
      </c>
    </row>
    <row r="6212">
      <c r="A6212" s="61">
        <v>1.51517032E9</v>
      </c>
      <c r="B6212" s="61">
        <v>0.0</v>
      </c>
      <c r="C6212" s="61">
        <v>1234.0</v>
      </c>
      <c r="D6212" s="57" t="s">
        <v>371</v>
      </c>
      <c r="E6212" s="62" t="s">
        <v>372</v>
      </c>
      <c r="F6212" s="58">
        <v>0.29020445059811817</v>
      </c>
    </row>
    <row r="6213">
      <c r="A6213" s="61">
        <v>1.518743386E9</v>
      </c>
      <c r="B6213" s="61">
        <v>1.0</v>
      </c>
      <c r="C6213" s="61">
        <v>390.0</v>
      </c>
      <c r="D6213" s="57" t="s">
        <v>374</v>
      </c>
      <c r="E6213" s="62" t="s">
        <v>372</v>
      </c>
      <c r="F6213" s="58">
        <v>0.29022459175707216</v>
      </c>
    </row>
    <row r="6214">
      <c r="A6214" s="61">
        <v>1.515661252E9</v>
      </c>
      <c r="B6214" s="61">
        <v>0.0</v>
      </c>
      <c r="C6214" s="61">
        <v>3693.0</v>
      </c>
      <c r="D6214" s="57" t="s">
        <v>375</v>
      </c>
      <c r="E6214" s="62" t="s">
        <v>372</v>
      </c>
      <c r="F6214" s="58">
        <v>0.2902522631162858</v>
      </c>
    </row>
    <row r="6215">
      <c r="A6215" s="61">
        <v>1.515171929E9</v>
      </c>
      <c r="B6215" s="61">
        <v>1.0</v>
      </c>
      <c r="C6215" s="61">
        <v>2731.0</v>
      </c>
      <c r="D6215" s="57" t="s">
        <v>374</v>
      </c>
      <c r="E6215" s="62" t="s">
        <v>372</v>
      </c>
      <c r="F6215" s="58">
        <v>0.29025264873570533</v>
      </c>
    </row>
    <row r="6216">
      <c r="A6216" s="61">
        <v>1.512755779E9</v>
      </c>
      <c r="B6216" s="61">
        <v>1.0</v>
      </c>
      <c r="C6216" s="61">
        <v>2181.0</v>
      </c>
      <c r="D6216" s="57" t="s">
        <v>371</v>
      </c>
      <c r="E6216" s="62" t="s">
        <v>372</v>
      </c>
      <c r="F6216" s="58">
        <v>0.2903672997633119</v>
      </c>
    </row>
    <row r="6217">
      <c r="A6217" s="61">
        <v>1.514932139E9</v>
      </c>
      <c r="B6217" s="61">
        <v>1.0</v>
      </c>
      <c r="C6217" s="61">
        <v>1678.0</v>
      </c>
      <c r="D6217" s="57" t="s">
        <v>371</v>
      </c>
      <c r="E6217" s="62" t="s">
        <v>372</v>
      </c>
      <c r="F6217" s="58">
        <v>0.2904126930811881</v>
      </c>
    </row>
    <row r="6218">
      <c r="A6218" s="61">
        <v>1.512331326E9</v>
      </c>
      <c r="B6218" s="61">
        <v>1.0</v>
      </c>
      <c r="C6218" s="61">
        <v>251.0</v>
      </c>
      <c r="D6218" s="57" t="s">
        <v>375</v>
      </c>
      <c r="E6218" s="62" t="s">
        <v>372</v>
      </c>
      <c r="F6218" s="58">
        <v>0.2904557865735701</v>
      </c>
    </row>
    <row r="6219">
      <c r="A6219" s="61">
        <v>1.511728054E9</v>
      </c>
      <c r="B6219" s="61">
        <v>1.0</v>
      </c>
      <c r="C6219" s="61">
        <v>1332.0</v>
      </c>
      <c r="D6219" s="57" t="s">
        <v>371</v>
      </c>
      <c r="E6219" s="62" t="s">
        <v>372</v>
      </c>
      <c r="F6219" s="58">
        <v>0.290498824394925</v>
      </c>
    </row>
    <row r="6220">
      <c r="A6220" s="61">
        <v>1.518428058E9</v>
      </c>
      <c r="B6220" s="61">
        <v>1.0</v>
      </c>
      <c r="C6220" s="61">
        <v>4615.0</v>
      </c>
      <c r="D6220" s="57" t="s">
        <v>371</v>
      </c>
      <c r="E6220" s="62" t="s">
        <v>372</v>
      </c>
      <c r="F6220" s="58">
        <v>0.29051260322016403</v>
      </c>
    </row>
    <row r="6221">
      <c r="A6221" s="61">
        <v>1.512128305E9</v>
      </c>
      <c r="B6221" s="61">
        <v>1.0</v>
      </c>
      <c r="C6221" s="61">
        <v>1722.0</v>
      </c>
      <c r="D6221" s="57" t="s">
        <v>371</v>
      </c>
      <c r="E6221" s="62" t="s">
        <v>372</v>
      </c>
      <c r="F6221" s="58">
        <v>0.2905206294290311</v>
      </c>
    </row>
    <row r="6222">
      <c r="A6222" s="61">
        <v>1.513499445E9</v>
      </c>
      <c r="B6222" s="61">
        <v>1.0</v>
      </c>
      <c r="C6222" s="61">
        <v>771.0</v>
      </c>
      <c r="D6222" s="57" t="s">
        <v>373</v>
      </c>
      <c r="E6222" s="62" t="s">
        <v>372</v>
      </c>
      <c r="F6222" s="58">
        <v>0.2905230956131769</v>
      </c>
    </row>
    <row r="6223">
      <c r="A6223" s="61">
        <v>1.517264502E9</v>
      </c>
      <c r="B6223" s="61">
        <v>0.0</v>
      </c>
      <c r="C6223" s="61">
        <v>42.0</v>
      </c>
      <c r="D6223" s="57" t="s">
        <v>374</v>
      </c>
      <c r="E6223" s="62" t="s">
        <v>372</v>
      </c>
      <c r="F6223" s="58">
        <v>0.2905701289197198</v>
      </c>
    </row>
    <row r="6224">
      <c r="A6224" s="61">
        <v>1.513258615E9</v>
      </c>
      <c r="B6224" s="61">
        <v>1.0</v>
      </c>
      <c r="C6224" s="61">
        <v>2329.0</v>
      </c>
      <c r="D6224" s="57" t="s">
        <v>371</v>
      </c>
      <c r="E6224" s="62" t="s">
        <v>372</v>
      </c>
      <c r="F6224" s="58">
        <v>0.2907131246156568</v>
      </c>
    </row>
    <row r="6225">
      <c r="A6225" s="61">
        <v>1.511361427E9</v>
      </c>
      <c r="B6225" s="61">
        <v>1.0</v>
      </c>
      <c r="C6225" s="61">
        <v>611.0</v>
      </c>
      <c r="D6225" s="57" t="s">
        <v>375</v>
      </c>
      <c r="E6225" s="62" t="s">
        <v>372</v>
      </c>
      <c r="F6225" s="58">
        <v>0.29077100612101336</v>
      </c>
    </row>
    <row r="6226">
      <c r="A6226" s="61">
        <v>1.516324711E9</v>
      </c>
      <c r="B6226" s="61">
        <v>0.0</v>
      </c>
      <c r="C6226" s="61">
        <v>2129.0</v>
      </c>
      <c r="D6226" s="57" t="s">
        <v>373</v>
      </c>
      <c r="E6226" s="62" t="s">
        <v>372</v>
      </c>
      <c r="F6226" s="58">
        <v>0.2907779674711177</v>
      </c>
    </row>
    <row r="6227">
      <c r="A6227" s="61">
        <v>1.516608061E9</v>
      </c>
      <c r="B6227" s="61">
        <v>0.0</v>
      </c>
      <c r="C6227" s="61">
        <v>3257.0</v>
      </c>
      <c r="D6227" s="57" t="s">
        <v>371</v>
      </c>
      <c r="E6227" s="62" t="s">
        <v>372</v>
      </c>
      <c r="F6227" s="58">
        <v>0.2907796037245711</v>
      </c>
    </row>
    <row r="6228">
      <c r="A6228" s="61">
        <v>1.518593121E9</v>
      </c>
      <c r="B6228" s="61">
        <v>0.0</v>
      </c>
      <c r="C6228" s="61">
        <v>874.0</v>
      </c>
      <c r="D6228" s="57" t="s">
        <v>375</v>
      </c>
      <c r="E6228" s="62" t="s">
        <v>372</v>
      </c>
      <c r="F6228" s="58">
        <v>0.2908012952479634</v>
      </c>
    </row>
    <row r="6229">
      <c r="A6229" s="61">
        <v>1.512671515E9</v>
      </c>
      <c r="B6229" s="61">
        <v>1.0</v>
      </c>
      <c r="C6229" s="61">
        <v>3311.0</v>
      </c>
      <c r="D6229" s="57" t="s">
        <v>374</v>
      </c>
      <c r="E6229" s="62" t="s">
        <v>372</v>
      </c>
      <c r="F6229" s="58">
        <v>0.2908581127467238</v>
      </c>
    </row>
    <row r="6230">
      <c r="A6230" s="61">
        <v>1.51732481E9</v>
      </c>
      <c r="B6230" s="61">
        <v>0.0</v>
      </c>
      <c r="C6230" s="61">
        <v>2766.0</v>
      </c>
      <c r="D6230" s="57" t="s">
        <v>374</v>
      </c>
      <c r="E6230" s="62" t="s">
        <v>372</v>
      </c>
      <c r="F6230" s="58">
        <v>0.29085882957135656</v>
      </c>
    </row>
    <row r="6231">
      <c r="A6231" s="61">
        <v>1.518516194E9</v>
      </c>
      <c r="B6231" s="61">
        <v>1.0</v>
      </c>
      <c r="C6231" s="61">
        <v>1992.0</v>
      </c>
      <c r="D6231" s="57" t="s">
        <v>374</v>
      </c>
      <c r="E6231" s="62" t="s">
        <v>372</v>
      </c>
      <c r="F6231" s="58">
        <v>0.2908834569969707</v>
      </c>
    </row>
    <row r="6232">
      <c r="A6232" s="61">
        <v>1.512236812E9</v>
      </c>
      <c r="B6232" s="61">
        <v>0.0</v>
      </c>
      <c r="C6232" s="61">
        <v>1508.0</v>
      </c>
      <c r="D6232" s="57" t="s">
        <v>371</v>
      </c>
      <c r="E6232" s="62" t="s">
        <v>372</v>
      </c>
      <c r="F6232" s="58">
        <v>0.2909132324572056</v>
      </c>
    </row>
    <row r="6233">
      <c r="A6233" s="61">
        <v>1.516051629E9</v>
      </c>
      <c r="B6233" s="61">
        <v>1.0</v>
      </c>
      <c r="C6233" s="61">
        <v>2884.0</v>
      </c>
      <c r="D6233" s="57" t="s">
        <v>374</v>
      </c>
      <c r="E6233" s="62" t="s">
        <v>372</v>
      </c>
      <c r="F6233" s="58">
        <v>0.29093153682433825</v>
      </c>
    </row>
    <row r="6234">
      <c r="A6234" s="61">
        <v>1.512270342E9</v>
      </c>
      <c r="B6234" s="61">
        <v>0.0</v>
      </c>
      <c r="C6234" s="61">
        <v>27.0</v>
      </c>
      <c r="D6234" s="57" t="s">
        <v>373</v>
      </c>
      <c r="E6234" s="62" t="s">
        <v>372</v>
      </c>
      <c r="F6234" s="58">
        <v>0.29095908689229577</v>
      </c>
    </row>
    <row r="6235">
      <c r="A6235" s="61">
        <v>1.518998731E9</v>
      </c>
      <c r="B6235" s="61">
        <v>0.0</v>
      </c>
      <c r="C6235" s="61">
        <v>3481.0</v>
      </c>
      <c r="D6235" s="57" t="s">
        <v>371</v>
      </c>
      <c r="E6235" s="62" t="s">
        <v>372</v>
      </c>
      <c r="F6235" s="58">
        <v>0.2909982519513008</v>
      </c>
    </row>
    <row r="6236">
      <c r="A6236" s="61">
        <v>1.512965632E9</v>
      </c>
      <c r="B6236" s="61">
        <v>0.0</v>
      </c>
      <c r="C6236" s="61">
        <v>1199.0</v>
      </c>
      <c r="D6236" s="57" t="s">
        <v>375</v>
      </c>
      <c r="E6236" s="62" t="s">
        <v>372</v>
      </c>
      <c r="F6236" s="58">
        <v>0.2910453447244242</v>
      </c>
    </row>
    <row r="6237">
      <c r="A6237" s="61">
        <v>1.517723404E9</v>
      </c>
      <c r="B6237" s="61">
        <v>1.0</v>
      </c>
      <c r="C6237" s="61">
        <v>4259.0</v>
      </c>
      <c r="D6237" s="57" t="s">
        <v>374</v>
      </c>
      <c r="E6237" s="62" t="s">
        <v>372</v>
      </c>
      <c r="F6237" s="58">
        <v>0.2910942812664056</v>
      </c>
    </row>
    <row r="6238">
      <c r="A6238" s="61">
        <v>1.518284816E9</v>
      </c>
      <c r="B6238" s="61">
        <v>1.0</v>
      </c>
      <c r="C6238" s="61">
        <v>5430.0</v>
      </c>
      <c r="D6238" s="57" t="s">
        <v>374</v>
      </c>
      <c r="E6238" s="62" t="s">
        <v>372</v>
      </c>
      <c r="F6238" s="58">
        <v>0.2911458099883977</v>
      </c>
    </row>
    <row r="6239">
      <c r="A6239" s="61">
        <v>1.515336477E9</v>
      </c>
      <c r="B6239" s="61">
        <v>1.0</v>
      </c>
      <c r="C6239" s="61">
        <v>2179.0</v>
      </c>
      <c r="D6239" s="57" t="s">
        <v>375</v>
      </c>
      <c r="E6239" s="62" t="s">
        <v>372</v>
      </c>
      <c r="F6239" s="58">
        <v>0.29121006103439884</v>
      </c>
    </row>
    <row r="6240">
      <c r="A6240" s="61">
        <v>1.511903799E9</v>
      </c>
      <c r="B6240" s="61">
        <v>1.0</v>
      </c>
      <c r="C6240" s="61">
        <v>2657.0</v>
      </c>
      <c r="D6240" s="57" t="s">
        <v>373</v>
      </c>
      <c r="E6240" s="62" t="s">
        <v>372</v>
      </c>
      <c r="F6240" s="58">
        <v>0.2912476851388266</v>
      </c>
    </row>
    <row r="6241">
      <c r="A6241" s="61">
        <v>1.516800503E9</v>
      </c>
      <c r="B6241" s="61">
        <v>1.0</v>
      </c>
      <c r="C6241" s="61">
        <v>1430.0</v>
      </c>
      <c r="D6241" s="57" t="s">
        <v>371</v>
      </c>
      <c r="E6241" s="62" t="s">
        <v>372</v>
      </c>
      <c r="F6241" s="58">
        <v>0.29125452780283556</v>
      </c>
    </row>
    <row r="6242">
      <c r="A6242" s="61">
        <v>1.518539449E9</v>
      </c>
      <c r="B6242" s="61">
        <v>1.0</v>
      </c>
      <c r="C6242" s="61">
        <v>2614.0</v>
      </c>
      <c r="D6242" s="57" t="s">
        <v>371</v>
      </c>
      <c r="E6242" s="62" t="s">
        <v>372</v>
      </c>
      <c r="F6242" s="58">
        <v>0.2912743884413722</v>
      </c>
    </row>
    <row r="6243">
      <c r="A6243" s="61">
        <v>1.516458947E9</v>
      </c>
      <c r="B6243" s="61">
        <v>1.0</v>
      </c>
      <c r="C6243" s="61">
        <v>692.0</v>
      </c>
      <c r="D6243" s="57" t="s">
        <v>371</v>
      </c>
      <c r="E6243" s="62" t="s">
        <v>372</v>
      </c>
      <c r="F6243" s="58">
        <v>0.29130854553116636</v>
      </c>
    </row>
    <row r="6244">
      <c r="A6244" s="61">
        <v>1.513592092E9</v>
      </c>
      <c r="B6244" s="61">
        <v>0.0</v>
      </c>
      <c r="C6244" s="61">
        <v>2809.0</v>
      </c>
      <c r="D6244" s="57" t="s">
        <v>371</v>
      </c>
      <c r="E6244" s="62" t="s">
        <v>372</v>
      </c>
      <c r="F6244" s="58">
        <v>0.29137966381878855</v>
      </c>
    </row>
    <row r="6245">
      <c r="A6245" s="61">
        <v>1.519855451E9</v>
      </c>
      <c r="B6245" s="61">
        <v>0.0</v>
      </c>
      <c r="C6245" s="61">
        <v>336.0</v>
      </c>
      <c r="D6245" s="57" t="s">
        <v>373</v>
      </c>
      <c r="E6245" s="62" t="s">
        <v>372</v>
      </c>
      <c r="F6245" s="58">
        <v>0.2914684630830816</v>
      </c>
    </row>
    <row r="6246">
      <c r="A6246" s="61">
        <v>1.517165144E9</v>
      </c>
      <c r="B6246" s="61">
        <v>1.0</v>
      </c>
      <c r="C6246" s="61">
        <v>1611.0</v>
      </c>
      <c r="D6246" s="57" t="s">
        <v>375</v>
      </c>
      <c r="E6246" s="62" t="s">
        <v>372</v>
      </c>
      <c r="F6246" s="58">
        <v>0.29150146809973354</v>
      </c>
    </row>
    <row r="6247">
      <c r="A6247" s="61">
        <v>1.516097584E9</v>
      </c>
      <c r="B6247" s="61">
        <v>1.0</v>
      </c>
      <c r="C6247" s="61">
        <v>2921.0</v>
      </c>
      <c r="D6247" s="57" t="s">
        <v>371</v>
      </c>
      <c r="E6247" s="62" t="s">
        <v>372</v>
      </c>
      <c r="F6247" s="58">
        <v>0.291528946677861</v>
      </c>
    </row>
    <row r="6248">
      <c r="A6248" s="61">
        <v>1.51658044E9</v>
      </c>
      <c r="B6248" s="61">
        <v>0.0</v>
      </c>
      <c r="C6248" s="61">
        <v>738.0</v>
      </c>
      <c r="D6248" s="57" t="s">
        <v>371</v>
      </c>
      <c r="E6248" s="62" t="s">
        <v>372</v>
      </c>
      <c r="F6248" s="58">
        <v>0.2915725302143525</v>
      </c>
    </row>
    <row r="6249">
      <c r="A6249" s="61">
        <v>1.515378623E9</v>
      </c>
      <c r="B6249" s="61">
        <v>1.0</v>
      </c>
      <c r="C6249" s="61">
        <v>431.0</v>
      </c>
      <c r="D6249" s="57" t="s">
        <v>371</v>
      </c>
      <c r="E6249" s="62" t="s">
        <v>372</v>
      </c>
      <c r="F6249" s="58">
        <v>0.29157553680047377</v>
      </c>
    </row>
    <row r="6250">
      <c r="A6250" s="61">
        <v>1.513907586E9</v>
      </c>
      <c r="B6250" s="61">
        <v>1.0</v>
      </c>
      <c r="C6250" s="61">
        <v>4490.0</v>
      </c>
      <c r="D6250" s="57" t="s">
        <v>374</v>
      </c>
      <c r="E6250" s="62" t="s">
        <v>372</v>
      </c>
      <c r="F6250" s="58">
        <v>0.29157589888359825</v>
      </c>
    </row>
    <row r="6251">
      <c r="A6251" s="61">
        <v>1.515110811E9</v>
      </c>
      <c r="B6251" s="61">
        <v>0.0</v>
      </c>
      <c r="C6251" s="61">
        <v>913.0</v>
      </c>
      <c r="D6251" s="57" t="s">
        <v>373</v>
      </c>
      <c r="E6251" s="62" t="s">
        <v>372</v>
      </c>
      <c r="F6251" s="58">
        <v>0.2915840238510937</v>
      </c>
    </row>
    <row r="6252">
      <c r="A6252" s="61">
        <v>1.516071371E9</v>
      </c>
      <c r="B6252" s="61">
        <v>0.0</v>
      </c>
      <c r="C6252" s="61">
        <v>635.0</v>
      </c>
      <c r="D6252" s="57" t="s">
        <v>374</v>
      </c>
      <c r="E6252" s="62" t="s">
        <v>372</v>
      </c>
      <c r="F6252" s="58">
        <v>0.291620210875282</v>
      </c>
    </row>
    <row r="6253">
      <c r="A6253" s="61">
        <v>1.513974554E9</v>
      </c>
      <c r="B6253" s="61">
        <v>1.0</v>
      </c>
      <c r="C6253" s="61">
        <v>3045.0</v>
      </c>
      <c r="D6253" s="57" t="s">
        <v>375</v>
      </c>
      <c r="E6253" s="62" t="s">
        <v>372</v>
      </c>
      <c r="F6253" s="58">
        <v>0.29163270148119746</v>
      </c>
    </row>
    <row r="6254">
      <c r="A6254" s="61">
        <v>1.518888554E9</v>
      </c>
      <c r="B6254" s="61">
        <v>1.0</v>
      </c>
      <c r="C6254" s="61">
        <v>2462.0</v>
      </c>
      <c r="D6254" s="57" t="s">
        <v>371</v>
      </c>
      <c r="E6254" s="62" t="s">
        <v>372</v>
      </c>
      <c r="F6254" s="58">
        <v>0.29168397900880405</v>
      </c>
    </row>
    <row r="6255">
      <c r="A6255" s="61">
        <v>1.518162345E9</v>
      </c>
      <c r="B6255" s="61">
        <v>1.0</v>
      </c>
      <c r="C6255" s="61">
        <v>2519.0</v>
      </c>
      <c r="D6255" s="57" t="s">
        <v>371</v>
      </c>
      <c r="E6255" s="62" t="s">
        <v>372</v>
      </c>
      <c r="F6255" s="58">
        <v>0.29169410931869233</v>
      </c>
    </row>
    <row r="6256">
      <c r="A6256" s="61">
        <v>1.513175635E9</v>
      </c>
      <c r="B6256" s="61">
        <v>1.0</v>
      </c>
      <c r="C6256" s="61">
        <v>4174.0</v>
      </c>
      <c r="D6256" s="57" t="s">
        <v>375</v>
      </c>
      <c r="E6256" s="62" t="s">
        <v>372</v>
      </c>
      <c r="F6256" s="58">
        <v>0.2917366685627474</v>
      </c>
    </row>
    <row r="6257">
      <c r="A6257" s="61">
        <v>1.519424985E9</v>
      </c>
      <c r="B6257" s="61">
        <v>1.0</v>
      </c>
      <c r="C6257" s="61">
        <v>2251.0</v>
      </c>
      <c r="D6257" s="57" t="s">
        <v>375</v>
      </c>
      <c r="E6257" s="62" t="s">
        <v>372</v>
      </c>
      <c r="F6257" s="58">
        <v>0.29180560804067024</v>
      </c>
    </row>
    <row r="6258">
      <c r="A6258" s="61">
        <v>1.519984722E9</v>
      </c>
      <c r="B6258" s="61">
        <v>0.0</v>
      </c>
      <c r="C6258" s="61">
        <v>217.0</v>
      </c>
      <c r="D6258" s="57" t="s">
        <v>374</v>
      </c>
      <c r="E6258" s="62" t="s">
        <v>372</v>
      </c>
      <c r="F6258" s="58">
        <v>0.2918454820032763</v>
      </c>
    </row>
    <row r="6259">
      <c r="A6259" s="61">
        <v>1.519724401E9</v>
      </c>
      <c r="B6259" s="61">
        <v>0.0</v>
      </c>
      <c r="C6259" s="61">
        <v>18.0</v>
      </c>
      <c r="D6259" s="57" t="s">
        <v>371</v>
      </c>
      <c r="E6259" s="62" t="s">
        <v>372</v>
      </c>
      <c r="F6259" s="58">
        <v>0.29185075965146134</v>
      </c>
    </row>
    <row r="6260">
      <c r="A6260" s="61">
        <v>1.517947653E9</v>
      </c>
      <c r="B6260" s="61">
        <v>1.0</v>
      </c>
      <c r="C6260" s="61">
        <v>1426.0</v>
      </c>
      <c r="D6260" s="57" t="s">
        <v>371</v>
      </c>
      <c r="E6260" s="62" t="s">
        <v>372</v>
      </c>
      <c r="F6260" s="58">
        <v>0.29190861135449553</v>
      </c>
    </row>
    <row r="6261">
      <c r="A6261" s="61">
        <v>1.512451501E9</v>
      </c>
      <c r="B6261" s="61">
        <v>0.0</v>
      </c>
      <c r="C6261" s="61">
        <v>1653.0</v>
      </c>
      <c r="D6261" s="57" t="s">
        <v>374</v>
      </c>
      <c r="E6261" s="62" t="s">
        <v>372</v>
      </c>
      <c r="F6261" s="58">
        <v>0.29192956101374135</v>
      </c>
    </row>
    <row r="6262">
      <c r="A6262" s="61">
        <v>1.51739881E9</v>
      </c>
      <c r="B6262" s="61">
        <v>0.0</v>
      </c>
      <c r="C6262" s="61">
        <v>250.0</v>
      </c>
      <c r="D6262" s="57" t="s">
        <v>374</v>
      </c>
      <c r="E6262" s="62" t="s">
        <v>372</v>
      </c>
      <c r="F6262" s="58">
        <v>0.29203413611139406</v>
      </c>
    </row>
    <row r="6263">
      <c r="A6263" s="61">
        <v>1.516198743E9</v>
      </c>
      <c r="B6263" s="61">
        <v>1.0</v>
      </c>
      <c r="C6263" s="61">
        <v>602.0</v>
      </c>
      <c r="D6263" s="57" t="s">
        <v>374</v>
      </c>
      <c r="E6263" s="62" t="s">
        <v>372</v>
      </c>
      <c r="F6263" s="58">
        <v>0.2920784204039397</v>
      </c>
    </row>
    <row r="6264">
      <c r="A6264" s="61">
        <v>1.515214389E9</v>
      </c>
      <c r="B6264" s="61">
        <v>1.0</v>
      </c>
      <c r="C6264" s="61">
        <v>3581.0</v>
      </c>
      <c r="D6264" s="57" t="s">
        <v>373</v>
      </c>
      <c r="E6264" s="62" t="s">
        <v>372</v>
      </c>
      <c r="F6264" s="58">
        <v>0.29209498160257263</v>
      </c>
    </row>
    <row r="6265">
      <c r="A6265" s="61">
        <v>1.511524532E9</v>
      </c>
      <c r="B6265" s="61">
        <v>0.0</v>
      </c>
      <c r="C6265" s="61">
        <v>186.0</v>
      </c>
      <c r="D6265" s="57" t="s">
        <v>375</v>
      </c>
      <c r="E6265" s="62" t="s">
        <v>372</v>
      </c>
      <c r="F6265" s="58">
        <v>0.29212342702371474</v>
      </c>
    </row>
    <row r="6266">
      <c r="A6266" s="61">
        <v>1.513803152E9</v>
      </c>
      <c r="B6266" s="61">
        <v>0.0</v>
      </c>
      <c r="C6266" s="61">
        <v>751.0</v>
      </c>
      <c r="D6266" s="57" t="s">
        <v>371</v>
      </c>
      <c r="E6266" s="62" t="s">
        <v>372</v>
      </c>
      <c r="F6266" s="58">
        <v>0.2921306280613204</v>
      </c>
    </row>
    <row r="6267">
      <c r="A6267" s="61">
        <v>1.515742421E9</v>
      </c>
      <c r="B6267" s="61">
        <v>0.0</v>
      </c>
      <c r="C6267" s="61">
        <v>1777.0</v>
      </c>
      <c r="D6267" s="57" t="s">
        <v>373</v>
      </c>
      <c r="E6267" s="62" t="s">
        <v>372</v>
      </c>
      <c r="F6267" s="58">
        <v>0.29213734786780465</v>
      </c>
    </row>
    <row r="6268">
      <c r="A6268" s="61">
        <v>1.518331458E9</v>
      </c>
      <c r="B6268" s="61">
        <v>1.0</v>
      </c>
      <c r="C6268" s="61">
        <v>460.0</v>
      </c>
      <c r="D6268" s="57" t="s">
        <v>371</v>
      </c>
      <c r="E6268" s="62" t="s">
        <v>372</v>
      </c>
      <c r="F6268" s="58">
        <v>0.2921603913660442</v>
      </c>
    </row>
    <row r="6269">
      <c r="A6269" s="61">
        <v>1.513115477E9</v>
      </c>
      <c r="B6269" s="61">
        <v>1.0</v>
      </c>
      <c r="C6269" s="61">
        <v>2741.0</v>
      </c>
      <c r="D6269" s="57" t="s">
        <v>371</v>
      </c>
      <c r="E6269" s="62" t="s">
        <v>372</v>
      </c>
      <c r="F6269" s="58">
        <v>0.29218990111761955</v>
      </c>
    </row>
    <row r="6270">
      <c r="A6270" s="61">
        <v>1.518277939E9</v>
      </c>
      <c r="B6270" s="61">
        <v>1.0</v>
      </c>
      <c r="C6270" s="61">
        <v>1773.0</v>
      </c>
      <c r="D6270" s="57" t="s">
        <v>371</v>
      </c>
      <c r="E6270" s="62" t="s">
        <v>372</v>
      </c>
      <c r="F6270" s="58">
        <v>0.29222552696048376</v>
      </c>
    </row>
    <row r="6271">
      <c r="A6271" s="61">
        <v>1.513247805E9</v>
      </c>
      <c r="B6271" s="61">
        <v>1.0</v>
      </c>
      <c r="C6271" s="61">
        <v>204.0</v>
      </c>
      <c r="D6271" s="57" t="s">
        <v>375</v>
      </c>
      <c r="E6271" s="62" t="s">
        <v>372</v>
      </c>
      <c r="F6271" s="58">
        <v>0.292230430355644</v>
      </c>
    </row>
    <row r="6272">
      <c r="A6272" s="61">
        <v>1.518371799E9</v>
      </c>
      <c r="B6272" s="61">
        <v>1.0</v>
      </c>
      <c r="C6272" s="61">
        <v>263.0</v>
      </c>
      <c r="D6272" s="57" t="s">
        <v>371</v>
      </c>
      <c r="E6272" s="62" t="s">
        <v>372</v>
      </c>
      <c r="F6272" s="58">
        <v>0.2922811313618392</v>
      </c>
    </row>
    <row r="6273">
      <c r="A6273" s="61">
        <v>1.518063861E9</v>
      </c>
      <c r="B6273" s="61">
        <v>0.0</v>
      </c>
      <c r="C6273" s="61">
        <v>3045.0</v>
      </c>
      <c r="D6273" s="57" t="s">
        <v>371</v>
      </c>
      <c r="E6273" s="62" t="s">
        <v>372</v>
      </c>
      <c r="F6273" s="58">
        <v>0.29228640901002423</v>
      </c>
    </row>
    <row r="6274">
      <c r="A6274" s="61">
        <v>1.515474366E9</v>
      </c>
      <c r="B6274" s="61">
        <v>1.0</v>
      </c>
      <c r="C6274" s="61">
        <v>646.0</v>
      </c>
      <c r="D6274" s="57" t="s">
        <v>371</v>
      </c>
      <c r="E6274" s="62" t="s">
        <v>372</v>
      </c>
      <c r="F6274" s="58">
        <v>0.2923130360776979</v>
      </c>
    </row>
    <row r="6275">
      <c r="A6275" s="61">
        <v>1.513047907E9</v>
      </c>
      <c r="B6275" s="61">
        <v>1.0</v>
      </c>
      <c r="C6275" s="61">
        <v>1509.0</v>
      </c>
      <c r="D6275" s="57" t="s">
        <v>374</v>
      </c>
      <c r="E6275" s="62" t="s">
        <v>372</v>
      </c>
      <c r="F6275" s="58">
        <v>0.29231465151415303</v>
      </c>
    </row>
    <row r="6276">
      <c r="A6276" s="61">
        <v>1.516477531E9</v>
      </c>
      <c r="B6276" s="61">
        <v>0.0</v>
      </c>
      <c r="C6276" s="61">
        <v>3628.0</v>
      </c>
      <c r="D6276" s="57" t="s">
        <v>371</v>
      </c>
      <c r="E6276" s="62" t="s">
        <v>372</v>
      </c>
      <c r="F6276" s="58">
        <v>0.2923221977915774</v>
      </c>
    </row>
    <row r="6277">
      <c r="A6277" s="61">
        <v>1.517869089E9</v>
      </c>
      <c r="B6277" s="61">
        <v>1.0</v>
      </c>
      <c r="C6277" s="61">
        <v>1366.0</v>
      </c>
      <c r="D6277" s="57" t="s">
        <v>371</v>
      </c>
      <c r="E6277" s="62" t="s">
        <v>372</v>
      </c>
      <c r="F6277" s="58">
        <v>0.2923424156763682</v>
      </c>
    </row>
    <row r="6278">
      <c r="A6278" s="61">
        <v>1.518007815E9</v>
      </c>
      <c r="B6278" s="61">
        <v>1.0</v>
      </c>
      <c r="C6278" s="61">
        <v>357.0</v>
      </c>
      <c r="D6278" s="57" t="s">
        <v>374</v>
      </c>
      <c r="E6278" s="62" t="s">
        <v>372</v>
      </c>
      <c r="F6278" s="58">
        <v>0.29235178884507307</v>
      </c>
    </row>
    <row r="6279">
      <c r="A6279" s="61">
        <v>1.512838994E9</v>
      </c>
      <c r="B6279" s="61">
        <v>1.0</v>
      </c>
      <c r="C6279" s="61">
        <v>2163.0</v>
      </c>
      <c r="D6279" s="57" t="s">
        <v>374</v>
      </c>
      <c r="E6279" s="62" t="s">
        <v>372</v>
      </c>
      <c r="F6279" s="58">
        <v>0.29236984237043573</v>
      </c>
    </row>
    <row r="6280">
      <c r="A6280" s="61">
        <v>1.51598685E9</v>
      </c>
      <c r="B6280" s="61">
        <v>0.0</v>
      </c>
      <c r="C6280" s="61">
        <v>2497.0</v>
      </c>
      <c r="D6280" s="57" t="s">
        <v>375</v>
      </c>
      <c r="E6280" s="62" t="s">
        <v>372</v>
      </c>
      <c r="F6280" s="58">
        <v>0.29237359387917916</v>
      </c>
    </row>
    <row r="6281">
      <c r="A6281" s="61">
        <v>1.511576355E9</v>
      </c>
      <c r="B6281" s="61">
        <v>1.0</v>
      </c>
      <c r="C6281" s="61">
        <v>3001.0</v>
      </c>
      <c r="D6281" s="57" t="s">
        <v>371</v>
      </c>
      <c r="E6281" s="62" t="s">
        <v>372</v>
      </c>
      <c r="F6281" s="58">
        <v>0.29238781314269835</v>
      </c>
    </row>
    <row r="6282">
      <c r="A6282" s="61">
        <v>1.51713496E9</v>
      </c>
      <c r="B6282" s="61">
        <v>0.0</v>
      </c>
      <c r="C6282" s="61">
        <v>437.0</v>
      </c>
      <c r="D6282" s="57" t="s">
        <v>371</v>
      </c>
      <c r="E6282" s="62" t="s">
        <v>372</v>
      </c>
      <c r="F6282" s="58">
        <v>0.2924185407425235</v>
      </c>
    </row>
    <row r="6283">
      <c r="A6283" s="61">
        <v>1.515534557E9</v>
      </c>
      <c r="B6283" s="61">
        <v>1.0</v>
      </c>
      <c r="C6283" s="61">
        <v>642.0</v>
      </c>
      <c r="D6283" s="57" t="s">
        <v>371</v>
      </c>
      <c r="E6283" s="62" t="s">
        <v>372</v>
      </c>
      <c r="F6283" s="58">
        <v>0.2925165051550477</v>
      </c>
    </row>
    <row r="6284">
      <c r="A6284" s="61">
        <v>1.513572966E9</v>
      </c>
      <c r="B6284" s="61">
        <v>1.0</v>
      </c>
      <c r="C6284" s="61">
        <v>355.0</v>
      </c>
      <c r="D6284" s="57" t="s">
        <v>371</v>
      </c>
      <c r="E6284" s="62" t="s">
        <v>372</v>
      </c>
      <c r="F6284" s="58">
        <v>0.2925612487487632</v>
      </c>
    </row>
    <row r="6285">
      <c r="A6285" s="61">
        <v>1.51657463E9</v>
      </c>
      <c r="B6285" s="61">
        <v>0.0</v>
      </c>
      <c r="C6285" s="61">
        <v>101.0</v>
      </c>
      <c r="D6285" s="57" t="s">
        <v>371</v>
      </c>
      <c r="E6285" s="62" t="s">
        <v>372</v>
      </c>
      <c r="F6285" s="58">
        <v>0.29258411553449515</v>
      </c>
    </row>
    <row r="6286">
      <c r="A6286" s="61">
        <v>1.519556413E9</v>
      </c>
      <c r="B6286" s="61">
        <v>1.0</v>
      </c>
      <c r="C6286" s="61">
        <v>896.0</v>
      </c>
      <c r="D6286" s="57" t="s">
        <v>371</v>
      </c>
      <c r="E6286" s="62" t="s">
        <v>372</v>
      </c>
      <c r="F6286" s="58">
        <v>0.2925963879065704</v>
      </c>
    </row>
    <row r="6287">
      <c r="A6287" s="61">
        <v>1.513163008E9</v>
      </c>
      <c r="B6287" s="61">
        <v>1.0</v>
      </c>
      <c r="C6287" s="61">
        <v>3042.0</v>
      </c>
      <c r="D6287" s="57" t="s">
        <v>375</v>
      </c>
      <c r="E6287" s="62" t="s">
        <v>372</v>
      </c>
      <c r="F6287" s="58">
        <v>0.2926334882545917</v>
      </c>
    </row>
    <row r="6288">
      <c r="A6288" s="61">
        <v>1.517487299E9</v>
      </c>
      <c r="B6288" s="61">
        <v>1.0</v>
      </c>
      <c r="C6288" s="61">
        <v>2672.0</v>
      </c>
      <c r="D6288" s="57" t="s">
        <v>373</v>
      </c>
      <c r="E6288" s="62" t="s">
        <v>372</v>
      </c>
      <c r="F6288" s="58">
        <v>0.29274777939099383</v>
      </c>
    </row>
    <row r="6289">
      <c r="A6289" s="61">
        <v>1.514259359E9</v>
      </c>
      <c r="B6289" s="61">
        <v>1.0</v>
      </c>
      <c r="C6289" s="61">
        <v>481.0</v>
      </c>
      <c r="D6289" s="57" t="s">
        <v>371</v>
      </c>
      <c r="E6289" s="62" t="s">
        <v>372</v>
      </c>
      <c r="F6289" s="58">
        <v>0.29274868543626076</v>
      </c>
    </row>
    <row r="6290">
      <c r="A6290" s="61">
        <v>1.519068587E9</v>
      </c>
      <c r="B6290" s="61">
        <v>1.0</v>
      </c>
      <c r="C6290" s="61">
        <v>2767.0</v>
      </c>
      <c r="D6290" s="57" t="s">
        <v>371</v>
      </c>
      <c r="E6290" s="62" t="s">
        <v>372</v>
      </c>
      <c r="F6290" s="58">
        <v>0.29281925660594266</v>
      </c>
    </row>
    <row r="6291">
      <c r="A6291" s="61">
        <v>1.5131589E9</v>
      </c>
      <c r="B6291" s="61">
        <v>0.0</v>
      </c>
      <c r="C6291" s="61">
        <v>2946.0</v>
      </c>
      <c r="D6291" s="57" t="s">
        <v>374</v>
      </c>
      <c r="E6291" s="62" t="s">
        <v>372</v>
      </c>
      <c r="F6291" s="58">
        <v>0.29308104920758704</v>
      </c>
    </row>
    <row r="6292">
      <c r="A6292" s="61">
        <v>1.51913584E9</v>
      </c>
      <c r="B6292" s="61">
        <v>0.0</v>
      </c>
      <c r="C6292" s="61">
        <v>898.0</v>
      </c>
      <c r="D6292" s="57" t="s">
        <v>373</v>
      </c>
      <c r="E6292" s="62" t="s">
        <v>372</v>
      </c>
      <c r="F6292" s="58">
        <v>0.2930821281153444</v>
      </c>
    </row>
    <row r="6293">
      <c r="A6293" s="61">
        <v>1.517310339E9</v>
      </c>
      <c r="B6293" s="61">
        <v>1.0</v>
      </c>
      <c r="C6293" s="61">
        <v>2489.0</v>
      </c>
      <c r="D6293" s="57" t="s">
        <v>373</v>
      </c>
      <c r="E6293" s="62" t="s">
        <v>372</v>
      </c>
      <c r="F6293" s="58">
        <v>0.2930955108038428</v>
      </c>
    </row>
    <row r="6294">
      <c r="A6294" s="61">
        <v>1.518062727E9</v>
      </c>
      <c r="B6294" s="61">
        <v>1.0</v>
      </c>
      <c r="C6294" s="61">
        <v>511.0</v>
      </c>
      <c r="D6294" s="57" t="s">
        <v>375</v>
      </c>
      <c r="E6294" s="62" t="s">
        <v>372</v>
      </c>
      <c r="F6294" s="58">
        <v>0.2931539753200604</v>
      </c>
    </row>
    <row r="6295">
      <c r="A6295" s="61">
        <v>1.517615739E9</v>
      </c>
      <c r="B6295" s="61">
        <v>1.0</v>
      </c>
      <c r="C6295" s="61">
        <v>4473.0</v>
      </c>
      <c r="D6295" s="57" t="s">
        <v>375</v>
      </c>
      <c r="E6295" s="62" t="s">
        <v>372</v>
      </c>
      <c r="F6295" s="58">
        <v>0.29315503932665643</v>
      </c>
    </row>
    <row r="6296">
      <c r="A6296" s="61">
        <v>1.511773351E9</v>
      </c>
      <c r="B6296" s="61">
        <v>0.0</v>
      </c>
      <c r="C6296" s="61">
        <v>1252.0</v>
      </c>
      <c r="D6296" s="57" t="s">
        <v>375</v>
      </c>
      <c r="E6296" s="62" t="s">
        <v>372</v>
      </c>
      <c r="F6296" s="58">
        <v>0.2933097562687641</v>
      </c>
    </row>
    <row r="6297">
      <c r="A6297" s="61">
        <v>1.513741153E9</v>
      </c>
      <c r="B6297" s="61">
        <v>1.0</v>
      </c>
      <c r="C6297" s="61">
        <v>3315.0</v>
      </c>
      <c r="D6297" s="57" t="s">
        <v>371</v>
      </c>
      <c r="E6297" s="62" t="s">
        <v>372</v>
      </c>
      <c r="F6297" s="58">
        <v>0.2933127628548854</v>
      </c>
    </row>
    <row r="6298">
      <c r="A6298" s="61">
        <v>1.51436506E9</v>
      </c>
      <c r="B6298" s="61">
        <v>0.0</v>
      </c>
      <c r="C6298" s="61">
        <v>3185.0</v>
      </c>
      <c r="D6298" s="57" t="s">
        <v>375</v>
      </c>
      <c r="E6298" s="62" t="s">
        <v>372</v>
      </c>
      <c r="F6298" s="58">
        <v>0.29337064436024196</v>
      </c>
    </row>
    <row r="6299">
      <c r="A6299" s="61">
        <v>1.518284553E9</v>
      </c>
      <c r="B6299" s="61">
        <v>1.0</v>
      </c>
      <c r="C6299" s="61">
        <v>311.0</v>
      </c>
      <c r="D6299" s="57" t="s">
        <v>371</v>
      </c>
      <c r="E6299" s="62" t="s">
        <v>372</v>
      </c>
      <c r="F6299" s="58">
        <v>0.2934843668476035</v>
      </c>
    </row>
    <row r="6300">
      <c r="A6300" s="61">
        <v>1.516206314E9</v>
      </c>
      <c r="B6300" s="61">
        <v>1.0</v>
      </c>
      <c r="C6300" s="61">
        <v>2247.0</v>
      </c>
      <c r="D6300" s="57" t="s">
        <v>371</v>
      </c>
      <c r="E6300" s="62" t="s">
        <v>372</v>
      </c>
      <c r="F6300" s="58">
        <v>0.29348744396826343</v>
      </c>
    </row>
    <row r="6301">
      <c r="A6301" s="61">
        <v>1.512890379E9</v>
      </c>
      <c r="B6301" s="61">
        <v>1.0</v>
      </c>
      <c r="C6301" s="61">
        <v>360.0</v>
      </c>
      <c r="D6301" s="57" t="s">
        <v>371</v>
      </c>
      <c r="E6301" s="62" t="s">
        <v>372</v>
      </c>
      <c r="F6301" s="58">
        <v>0.2935767475380715</v>
      </c>
    </row>
    <row r="6302">
      <c r="A6302" s="61">
        <v>1.513215913E9</v>
      </c>
      <c r="B6302" s="61">
        <v>1.0</v>
      </c>
      <c r="C6302" s="61">
        <v>59.0</v>
      </c>
      <c r="D6302" s="57" t="s">
        <v>373</v>
      </c>
      <c r="E6302" s="62" t="s">
        <v>372</v>
      </c>
      <c r="F6302" s="58">
        <v>0.29357839277684905</v>
      </c>
    </row>
    <row r="6303">
      <c r="A6303" s="61">
        <v>1.515117652E9</v>
      </c>
      <c r="B6303" s="61">
        <v>0.0</v>
      </c>
      <c r="C6303" s="61">
        <v>2954.0</v>
      </c>
      <c r="D6303" s="57" t="s">
        <v>371</v>
      </c>
      <c r="E6303" s="62" t="s">
        <v>372</v>
      </c>
      <c r="F6303" s="58">
        <v>0.29364583740890715</v>
      </c>
    </row>
    <row r="6304">
      <c r="A6304" s="61">
        <v>1.514913386E9</v>
      </c>
      <c r="B6304" s="61">
        <v>1.0</v>
      </c>
      <c r="C6304" s="61">
        <v>950.0</v>
      </c>
      <c r="D6304" s="57" t="s">
        <v>375</v>
      </c>
      <c r="E6304" s="62" t="s">
        <v>372</v>
      </c>
      <c r="F6304" s="58">
        <v>0.2936555787026739</v>
      </c>
    </row>
    <row r="6305">
      <c r="A6305" s="61">
        <v>1.512546278E9</v>
      </c>
      <c r="B6305" s="61">
        <v>1.0</v>
      </c>
      <c r="C6305" s="61">
        <v>3726.0</v>
      </c>
      <c r="D6305" s="57" t="s">
        <v>373</v>
      </c>
      <c r="E6305" s="62" t="s">
        <v>372</v>
      </c>
      <c r="F6305" s="58">
        <v>0.29382924367116225</v>
      </c>
    </row>
    <row r="6306">
      <c r="A6306" s="61">
        <v>1.516009079E9</v>
      </c>
      <c r="B6306" s="61">
        <v>1.0</v>
      </c>
      <c r="C6306" s="61">
        <v>2680.0</v>
      </c>
      <c r="D6306" s="57" t="s">
        <v>373</v>
      </c>
      <c r="E6306" s="62" t="s">
        <v>372</v>
      </c>
      <c r="F6306" s="58">
        <v>0.29383220765698426</v>
      </c>
    </row>
    <row r="6307">
      <c r="A6307" s="61">
        <v>1.517904606E9</v>
      </c>
      <c r="B6307" s="61">
        <v>1.0</v>
      </c>
      <c r="C6307" s="61">
        <v>5308.0</v>
      </c>
      <c r="D6307" s="57" t="s">
        <v>371</v>
      </c>
      <c r="E6307" s="62" t="s">
        <v>372</v>
      </c>
      <c r="F6307" s="58">
        <v>0.29385699293221634</v>
      </c>
    </row>
    <row r="6308">
      <c r="A6308" s="61">
        <v>1.519798095E9</v>
      </c>
      <c r="B6308" s="61">
        <v>1.0</v>
      </c>
      <c r="C6308" s="61">
        <v>2072.0</v>
      </c>
      <c r="D6308" s="57" t="s">
        <v>373</v>
      </c>
      <c r="E6308" s="62" t="s">
        <v>372</v>
      </c>
      <c r="F6308" s="58">
        <v>0.2940170223765378</v>
      </c>
    </row>
    <row r="6309">
      <c r="A6309" s="61">
        <v>1.516140499E9</v>
      </c>
      <c r="B6309" s="61">
        <v>1.0</v>
      </c>
      <c r="C6309" s="61">
        <v>1424.0</v>
      </c>
      <c r="D6309" s="57" t="s">
        <v>374</v>
      </c>
      <c r="E6309" s="62" t="s">
        <v>372</v>
      </c>
      <c r="F6309" s="58">
        <v>0.29404636251082406</v>
      </c>
    </row>
    <row r="6310">
      <c r="A6310" s="61">
        <v>1.511675736E9</v>
      </c>
      <c r="B6310" s="61">
        <v>1.0</v>
      </c>
      <c r="C6310" s="61">
        <v>2988.0</v>
      </c>
      <c r="D6310" s="57" t="s">
        <v>374</v>
      </c>
      <c r="E6310" s="62" t="s">
        <v>372</v>
      </c>
      <c r="F6310" s="58">
        <v>0.29409322404242955</v>
      </c>
    </row>
    <row r="6311">
      <c r="A6311" s="61">
        <v>1.514530403E9</v>
      </c>
      <c r="B6311" s="61">
        <v>1.0</v>
      </c>
      <c r="C6311" s="61">
        <v>3892.0</v>
      </c>
      <c r="D6311" s="57" t="s">
        <v>374</v>
      </c>
      <c r="E6311" s="62" t="s">
        <v>372</v>
      </c>
      <c r="F6311" s="58">
        <v>0.29412885855779225</v>
      </c>
    </row>
    <row r="6312">
      <c r="A6312" s="61">
        <v>1.516562664E9</v>
      </c>
      <c r="B6312" s="61">
        <v>1.0</v>
      </c>
      <c r="C6312" s="61">
        <v>1137.0</v>
      </c>
      <c r="D6312" s="57" t="s">
        <v>374</v>
      </c>
      <c r="E6312" s="62" t="s">
        <v>372</v>
      </c>
      <c r="F6312" s="58">
        <v>0.29420804257041944</v>
      </c>
    </row>
    <row r="6313">
      <c r="A6313" s="61">
        <v>1.518116558E9</v>
      </c>
      <c r="B6313" s="61">
        <v>1.0</v>
      </c>
      <c r="C6313" s="61">
        <v>1042.0</v>
      </c>
      <c r="D6313" s="57" t="s">
        <v>371</v>
      </c>
      <c r="E6313" s="62" t="s">
        <v>372</v>
      </c>
      <c r="F6313" s="58">
        <v>0.29428514680743667</v>
      </c>
    </row>
    <row r="6314">
      <c r="A6314" s="61">
        <v>1.519834057E9</v>
      </c>
      <c r="B6314" s="61">
        <v>1.0</v>
      </c>
      <c r="C6314" s="61">
        <v>2900.0</v>
      </c>
      <c r="D6314" s="57" t="s">
        <v>374</v>
      </c>
      <c r="E6314" s="62" t="s">
        <v>372</v>
      </c>
      <c r="F6314" s="58">
        <v>0.2943598382243263</v>
      </c>
    </row>
    <row r="6315">
      <c r="A6315" s="61">
        <v>1.518133111E9</v>
      </c>
      <c r="B6315" s="61">
        <v>0.0</v>
      </c>
      <c r="C6315" s="61">
        <v>1529.0</v>
      </c>
      <c r="D6315" s="57" t="s">
        <v>374</v>
      </c>
      <c r="E6315" s="62" t="s">
        <v>372</v>
      </c>
      <c r="F6315" s="58">
        <v>0.2943748046167769</v>
      </c>
    </row>
    <row r="6316">
      <c r="A6316" s="61">
        <v>1.513892677E9</v>
      </c>
      <c r="B6316" s="61">
        <v>1.0</v>
      </c>
      <c r="C6316" s="61">
        <v>897.0</v>
      </c>
      <c r="D6316" s="57" t="s">
        <v>371</v>
      </c>
      <c r="E6316" s="62" t="s">
        <v>372</v>
      </c>
      <c r="F6316" s="58">
        <v>0.29437533541636307</v>
      </c>
    </row>
    <row r="6317">
      <c r="A6317" s="61">
        <v>1.513362125E9</v>
      </c>
      <c r="B6317" s="61">
        <v>1.0</v>
      </c>
      <c r="C6317" s="61">
        <v>1212.0</v>
      </c>
      <c r="D6317" s="57" t="s">
        <v>375</v>
      </c>
      <c r="E6317" s="62" t="s">
        <v>372</v>
      </c>
      <c r="F6317" s="58">
        <v>0.29447167440558064</v>
      </c>
    </row>
    <row r="6318">
      <c r="A6318" s="61">
        <v>1.519416032E9</v>
      </c>
      <c r="B6318" s="61">
        <v>0.0</v>
      </c>
      <c r="C6318" s="61">
        <v>3069.0</v>
      </c>
      <c r="D6318" s="57" t="s">
        <v>374</v>
      </c>
      <c r="E6318" s="62" t="s">
        <v>372</v>
      </c>
      <c r="F6318" s="58">
        <v>0.2945389429651718</v>
      </c>
    </row>
    <row r="6319">
      <c r="A6319" s="61">
        <v>1.519033983E9</v>
      </c>
      <c r="B6319" s="61">
        <v>1.0</v>
      </c>
      <c r="C6319" s="61">
        <v>2199.0</v>
      </c>
      <c r="D6319" s="57" t="s">
        <v>373</v>
      </c>
      <c r="E6319" s="62" t="s">
        <v>372</v>
      </c>
      <c r="F6319" s="58">
        <v>0.2945850647869014</v>
      </c>
    </row>
    <row r="6320">
      <c r="A6320" s="61">
        <v>1.514295713E9</v>
      </c>
      <c r="B6320" s="61">
        <v>1.0</v>
      </c>
      <c r="C6320" s="61">
        <v>2167.0</v>
      </c>
      <c r="D6320" s="57" t="s">
        <v>371</v>
      </c>
      <c r="E6320" s="62" t="s">
        <v>372</v>
      </c>
      <c r="F6320" s="58">
        <v>0.2946539476929696</v>
      </c>
    </row>
    <row r="6321">
      <c r="A6321" s="61">
        <v>1.518859711E9</v>
      </c>
      <c r="B6321" s="61">
        <v>0.0</v>
      </c>
      <c r="C6321" s="61">
        <v>3387.0</v>
      </c>
      <c r="D6321" s="57" t="s">
        <v>374</v>
      </c>
      <c r="E6321" s="62" t="s">
        <v>372</v>
      </c>
      <c r="F6321" s="58">
        <v>0.2947281934444437</v>
      </c>
    </row>
    <row r="6322">
      <c r="A6322" s="61">
        <v>1.513977083E9</v>
      </c>
      <c r="B6322" s="61">
        <v>1.0</v>
      </c>
      <c r="C6322" s="61">
        <v>140.0</v>
      </c>
      <c r="D6322" s="57" t="s">
        <v>371</v>
      </c>
      <c r="E6322" s="62" t="s">
        <v>372</v>
      </c>
      <c r="F6322" s="58">
        <v>0.29489725600499705</v>
      </c>
    </row>
    <row r="6323">
      <c r="A6323" s="61">
        <v>1.513354087E9</v>
      </c>
      <c r="B6323" s="61">
        <v>1.0</v>
      </c>
      <c r="C6323" s="61">
        <v>2704.0</v>
      </c>
      <c r="D6323" s="57" t="s">
        <v>371</v>
      </c>
      <c r="E6323" s="62" t="s">
        <v>372</v>
      </c>
      <c r="F6323" s="58">
        <v>0.29490124361781433</v>
      </c>
    </row>
    <row r="6324">
      <c r="A6324" s="61">
        <v>1.517414942E9</v>
      </c>
      <c r="B6324" s="61">
        <v>0.0</v>
      </c>
      <c r="C6324" s="61">
        <v>666.0</v>
      </c>
      <c r="D6324" s="57" t="s">
        <v>374</v>
      </c>
      <c r="E6324" s="62" t="s">
        <v>372</v>
      </c>
      <c r="F6324" s="58">
        <v>0.2949691259942563</v>
      </c>
    </row>
    <row r="6325">
      <c r="A6325" s="61">
        <v>1.514572876E9</v>
      </c>
      <c r="B6325" s="61">
        <v>1.0</v>
      </c>
      <c r="C6325" s="61">
        <v>925.0</v>
      </c>
      <c r="D6325" s="57" t="s">
        <v>374</v>
      </c>
      <c r="E6325" s="62" t="s">
        <v>372</v>
      </c>
      <c r="F6325" s="58">
        <v>0.2949694806096643</v>
      </c>
    </row>
    <row r="6326">
      <c r="A6326" s="61">
        <v>1.518972712E9</v>
      </c>
      <c r="B6326" s="61">
        <v>0.0</v>
      </c>
      <c r="C6326" s="61">
        <v>5775.0</v>
      </c>
      <c r="D6326" s="57" t="s">
        <v>374</v>
      </c>
      <c r="E6326" s="62" t="s">
        <v>372</v>
      </c>
      <c r="F6326" s="58">
        <v>0.29511218861590405</v>
      </c>
    </row>
    <row r="6327">
      <c r="A6327" s="61">
        <v>1.514703551E9</v>
      </c>
      <c r="B6327" s="61">
        <v>0.0</v>
      </c>
      <c r="C6327" s="61">
        <v>4232.0</v>
      </c>
      <c r="D6327" s="57" t="s">
        <v>374</v>
      </c>
      <c r="E6327" s="62" t="s">
        <v>372</v>
      </c>
      <c r="F6327" s="58">
        <v>0.29512631462310635</v>
      </c>
    </row>
    <row r="6328">
      <c r="A6328" s="61">
        <v>1.515965114E9</v>
      </c>
      <c r="B6328" s="61">
        <v>1.0</v>
      </c>
      <c r="C6328" s="61">
        <v>4572.0</v>
      </c>
      <c r="D6328" s="57" t="s">
        <v>375</v>
      </c>
      <c r="E6328" s="62" t="s">
        <v>372</v>
      </c>
      <c r="F6328" s="58">
        <v>0.2951429311168904</v>
      </c>
    </row>
    <row r="6329">
      <c r="A6329" s="61">
        <v>1.513233533E9</v>
      </c>
      <c r="B6329" s="61">
        <v>1.0</v>
      </c>
      <c r="C6329" s="61">
        <v>1743.0</v>
      </c>
      <c r="D6329" s="57" t="s">
        <v>371</v>
      </c>
      <c r="E6329" s="62" t="s">
        <v>372</v>
      </c>
      <c r="F6329" s="58">
        <v>0.2951575670326191</v>
      </c>
    </row>
    <row r="6330">
      <c r="A6330" s="61">
        <v>1.515400314E9</v>
      </c>
      <c r="B6330" s="61">
        <v>1.0</v>
      </c>
      <c r="C6330" s="61">
        <v>263.0</v>
      </c>
      <c r="D6330" s="57" t="s">
        <v>375</v>
      </c>
      <c r="E6330" s="62" t="s">
        <v>372</v>
      </c>
      <c r="F6330" s="58">
        <v>0.295160901889153</v>
      </c>
    </row>
    <row r="6331">
      <c r="A6331" s="61">
        <v>1.518949544E9</v>
      </c>
      <c r="B6331" s="61">
        <v>1.0</v>
      </c>
      <c r="C6331" s="61">
        <v>2801.0</v>
      </c>
      <c r="D6331" s="57" t="s">
        <v>371</v>
      </c>
      <c r="E6331" s="62" t="s">
        <v>372</v>
      </c>
      <c r="F6331" s="58">
        <v>0.2951717621574522</v>
      </c>
    </row>
    <row r="6332">
      <c r="A6332" s="61">
        <v>1.518453541E9</v>
      </c>
      <c r="B6332" s="61">
        <v>0.0</v>
      </c>
      <c r="C6332" s="61">
        <v>2199.0</v>
      </c>
      <c r="D6332" s="57" t="s">
        <v>375</v>
      </c>
      <c r="E6332" s="62" t="s">
        <v>372</v>
      </c>
      <c r="F6332" s="58">
        <v>0.295178308060129</v>
      </c>
    </row>
    <row r="6333">
      <c r="A6333" s="61">
        <v>1.51177636E9</v>
      </c>
      <c r="B6333" s="61">
        <v>0.0</v>
      </c>
      <c r="C6333" s="61">
        <v>2561.0</v>
      </c>
      <c r="D6333" s="57" t="s">
        <v>375</v>
      </c>
      <c r="E6333" s="62" t="s">
        <v>372</v>
      </c>
      <c r="F6333" s="58">
        <v>0.2952574920727562</v>
      </c>
    </row>
    <row r="6334">
      <c r="A6334" s="61">
        <v>1.516760089E9</v>
      </c>
      <c r="B6334" s="61">
        <v>1.0</v>
      </c>
      <c r="C6334" s="61">
        <v>2029.0</v>
      </c>
      <c r="D6334" s="57" t="s">
        <v>375</v>
      </c>
      <c r="E6334" s="62" t="s">
        <v>372</v>
      </c>
      <c r="F6334" s="58">
        <v>0.2952843459806256</v>
      </c>
    </row>
    <row r="6335">
      <c r="A6335" s="61">
        <v>1.516917822E9</v>
      </c>
      <c r="B6335" s="61">
        <v>0.0</v>
      </c>
      <c r="C6335" s="61">
        <v>1971.0</v>
      </c>
      <c r="D6335" s="57" t="s">
        <v>371</v>
      </c>
      <c r="E6335" s="62" t="s">
        <v>372</v>
      </c>
      <c r="F6335" s="58">
        <v>0.2953139735924831</v>
      </c>
    </row>
    <row r="6336">
      <c r="A6336" s="61">
        <v>1.519299482E9</v>
      </c>
      <c r="B6336" s="61">
        <v>0.0</v>
      </c>
      <c r="C6336" s="61">
        <v>1606.0</v>
      </c>
      <c r="D6336" s="57" t="s">
        <v>375</v>
      </c>
      <c r="E6336" s="62" t="s">
        <v>372</v>
      </c>
      <c r="F6336" s="58">
        <v>0.29532103011536337</v>
      </c>
    </row>
    <row r="6337">
      <c r="A6337" s="61">
        <v>1.514079327E9</v>
      </c>
      <c r="B6337" s="61">
        <v>1.0</v>
      </c>
      <c r="C6337" s="61">
        <v>1950.0</v>
      </c>
      <c r="D6337" s="57" t="s">
        <v>373</v>
      </c>
      <c r="E6337" s="62" t="s">
        <v>372</v>
      </c>
      <c r="F6337" s="58">
        <v>0.2953718550978397</v>
      </c>
    </row>
    <row r="6338">
      <c r="A6338" s="61">
        <v>1.516096729E9</v>
      </c>
      <c r="B6338" s="61">
        <v>1.0</v>
      </c>
      <c r="C6338" s="61">
        <v>153.0</v>
      </c>
      <c r="D6338" s="57" t="s">
        <v>371</v>
      </c>
      <c r="E6338" s="62" t="s">
        <v>372</v>
      </c>
      <c r="F6338" s="58">
        <v>0.2954357328546937</v>
      </c>
    </row>
    <row r="6339">
      <c r="A6339" s="61">
        <v>1.514880576E9</v>
      </c>
      <c r="B6339" s="61">
        <v>1.0</v>
      </c>
      <c r="C6339" s="61">
        <v>686.0</v>
      </c>
      <c r="D6339" s="57" t="s">
        <v>373</v>
      </c>
      <c r="E6339" s="62" t="s">
        <v>372</v>
      </c>
      <c r="F6339" s="58">
        <v>0.29544928746720533</v>
      </c>
    </row>
    <row r="6340">
      <c r="A6340" s="61">
        <v>1.513921477E9</v>
      </c>
      <c r="B6340" s="61">
        <v>1.0</v>
      </c>
      <c r="C6340" s="61">
        <v>3554.0</v>
      </c>
      <c r="D6340" s="57" t="s">
        <v>371</v>
      </c>
      <c r="E6340" s="62" t="s">
        <v>372</v>
      </c>
      <c r="F6340" s="58">
        <v>0.295452323855649</v>
      </c>
    </row>
    <row r="6341">
      <c r="A6341" s="61">
        <v>1.514858905E9</v>
      </c>
      <c r="B6341" s="61">
        <v>1.0</v>
      </c>
      <c r="C6341" s="61">
        <v>1369.0</v>
      </c>
      <c r="D6341" s="57" t="s">
        <v>375</v>
      </c>
      <c r="E6341" s="62" t="s">
        <v>372</v>
      </c>
      <c r="F6341" s="58">
        <v>0.29546324240256094</v>
      </c>
    </row>
    <row r="6342">
      <c r="A6342" s="61">
        <v>1.515169728E9</v>
      </c>
      <c r="B6342" s="61">
        <v>1.0</v>
      </c>
      <c r="C6342" s="61">
        <v>3710.0</v>
      </c>
      <c r="D6342" s="57" t="s">
        <v>371</v>
      </c>
      <c r="E6342" s="62" t="s">
        <v>372</v>
      </c>
      <c r="F6342" s="58">
        <v>0.29551605111889045</v>
      </c>
    </row>
    <row r="6343">
      <c r="A6343" s="61">
        <v>1.518898693E9</v>
      </c>
      <c r="B6343" s="61">
        <v>1.0</v>
      </c>
      <c r="C6343" s="61">
        <v>603.0</v>
      </c>
      <c r="D6343" s="57" t="s">
        <v>375</v>
      </c>
      <c r="E6343" s="62" t="s">
        <v>372</v>
      </c>
      <c r="F6343" s="58">
        <v>0.2955227709253746</v>
      </c>
    </row>
    <row r="6344">
      <c r="A6344" s="61">
        <v>1.517522979E9</v>
      </c>
      <c r="B6344" s="61">
        <v>1.0</v>
      </c>
      <c r="C6344" s="61">
        <v>2594.0</v>
      </c>
      <c r="D6344" s="57" t="s">
        <v>375</v>
      </c>
      <c r="E6344" s="62" t="s">
        <v>372</v>
      </c>
      <c r="F6344" s="58">
        <v>0.2956014413199476</v>
      </c>
    </row>
    <row r="6345">
      <c r="A6345" s="61">
        <v>1.518694641E9</v>
      </c>
      <c r="B6345" s="61">
        <v>0.0</v>
      </c>
      <c r="C6345" s="61">
        <v>2457.0</v>
      </c>
      <c r="D6345" s="57" t="s">
        <v>374</v>
      </c>
      <c r="E6345" s="62" t="s">
        <v>372</v>
      </c>
      <c r="F6345" s="58">
        <v>0.2956604429905144</v>
      </c>
    </row>
    <row r="6346">
      <c r="A6346" s="61">
        <v>1.517916441E9</v>
      </c>
      <c r="B6346" s="61">
        <v>0.0</v>
      </c>
      <c r="C6346" s="61">
        <v>3007.0</v>
      </c>
      <c r="D6346" s="57" t="s">
        <v>371</v>
      </c>
      <c r="E6346" s="62" t="s">
        <v>372</v>
      </c>
      <c r="F6346" s="58">
        <v>0.2956686958305441</v>
      </c>
    </row>
    <row r="6347">
      <c r="A6347" s="61">
        <v>1.516255766E9</v>
      </c>
      <c r="B6347" s="61">
        <v>1.0</v>
      </c>
      <c r="C6347" s="61">
        <v>1394.0</v>
      </c>
      <c r="D6347" s="57" t="s">
        <v>374</v>
      </c>
      <c r="E6347" s="62" t="s">
        <v>372</v>
      </c>
      <c r="F6347" s="58">
        <v>0.2957448357978606</v>
      </c>
    </row>
    <row r="6348">
      <c r="A6348" s="61">
        <v>1.515954938E9</v>
      </c>
      <c r="B6348" s="61">
        <v>1.0</v>
      </c>
      <c r="C6348" s="61">
        <v>1381.0</v>
      </c>
      <c r="D6348" s="57" t="s">
        <v>374</v>
      </c>
      <c r="E6348" s="62" t="s">
        <v>372</v>
      </c>
      <c r="F6348" s="58">
        <v>0.2958552234286881</v>
      </c>
    </row>
    <row r="6349">
      <c r="A6349" s="61">
        <v>1.517383739E9</v>
      </c>
      <c r="B6349" s="61">
        <v>1.0</v>
      </c>
      <c r="C6349" s="61">
        <v>3446.0</v>
      </c>
      <c r="D6349" s="57" t="s">
        <v>374</v>
      </c>
      <c r="E6349" s="62" t="s">
        <v>372</v>
      </c>
      <c r="F6349" s="58">
        <v>0.2958687887709317</v>
      </c>
    </row>
    <row r="6350">
      <c r="A6350" s="61">
        <v>1.519212699E9</v>
      </c>
      <c r="B6350" s="61">
        <v>1.0</v>
      </c>
      <c r="C6350" s="61">
        <v>2851.0</v>
      </c>
      <c r="D6350" s="57" t="s">
        <v>371</v>
      </c>
      <c r="E6350" s="62" t="s">
        <v>372</v>
      </c>
      <c r="F6350" s="58">
        <v>0.29589102436575243</v>
      </c>
    </row>
    <row r="6351">
      <c r="A6351" s="61">
        <v>1.516788064E9</v>
      </c>
      <c r="B6351" s="61">
        <v>1.0</v>
      </c>
      <c r="C6351" s="61">
        <v>2870.0</v>
      </c>
      <c r="D6351" s="57" t="s">
        <v>375</v>
      </c>
      <c r="E6351" s="62" t="s">
        <v>372</v>
      </c>
      <c r="F6351" s="58">
        <v>0.2959173653730476</v>
      </c>
    </row>
    <row r="6352">
      <c r="A6352" s="61">
        <v>1.512942314E9</v>
      </c>
      <c r="B6352" s="61">
        <v>1.0</v>
      </c>
      <c r="C6352" s="61">
        <v>1543.0</v>
      </c>
      <c r="D6352" s="57" t="s">
        <v>373</v>
      </c>
      <c r="E6352" s="62" t="s">
        <v>372</v>
      </c>
      <c r="F6352" s="58">
        <v>0.2959466906061726</v>
      </c>
    </row>
    <row r="6353">
      <c r="A6353" s="61">
        <v>1.516387862E9</v>
      </c>
      <c r="B6353" s="61">
        <v>0.0</v>
      </c>
      <c r="C6353" s="61">
        <v>82.0</v>
      </c>
      <c r="D6353" s="57" t="s">
        <v>371</v>
      </c>
      <c r="E6353" s="62" t="s">
        <v>372</v>
      </c>
      <c r="F6353" s="58">
        <v>0.2960566132067187</v>
      </c>
    </row>
    <row r="6354">
      <c r="A6354" s="61">
        <v>1.5115414E9</v>
      </c>
      <c r="B6354" s="61">
        <v>0.0</v>
      </c>
      <c r="C6354" s="61">
        <v>52.0</v>
      </c>
      <c r="D6354" s="57" t="s">
        <v>374</v>
      </c>
      <c r="E6354" s="62" t="s">
        <v>372</v>
      </c>
      <c r="F6354" s="58">
        <v>0.2961233321062592</v>
      </c>
    </row>
    <row r="6355">
      <c r="A6355" s="61">
        <v>1.515713893E9</v>
      </c>
      <c r="B6355" s="61">
        <v>1.0</v>
      </c>
      <c r="C6355" s="61">
        <v>1010.0</v>
      </c>
      <c r="D6355" s="57" t="s">
        <v>375</v>
      </c>
      <c r="E6355" s="62" t="s">
        <v>372</v>
      </c>
      <c r="F6355" s="58">
        <v>0.2961667498323113</v>
      </c>
    </row>
    <row r="6356">
      <c r="A6356" s="61">
        <v>1.511303252E9</v>
      </c>
      <c r="B6356" s="61">
        <v>0.0</v>
      </c>
      <c r="C6356" s="61">
        <v>2434.0</v>
      </c>
      <c r="D6356" s="57" t="s">
        <v>371</v>
      </c>
      <c r="E6356" s="62" t="s">
        <v>372</v>
      </c>
      <c r="F6356" s="58">
        <v>0.296200384921118</v>
      </c>
    </row>
    <row r="6357">
      <c r="A6357" s="61">
        <v>1.514404075E9</v>
      </c>
      <c r="B6357" s="61">
        <v>1.0</v>
      </c>
      <c r="C6357" s="61">
        <v>1287.0</v>
      </c>
      <c r="D6357" s="57" t="s">
        <v>375</v>
      </c>
      <c r="E6357" s="62" t="s">
        <v>372</v>
      </c>
      <c r="F6357" s="58">
        <v>0.2962041379961301</v>
      </c>
    </row>
    <row r="6358">
      <c r="A6358" s="61">
        <v>1.514145564E9</v>
      </c>
      <c r="B6358" s="61">
        <v>1.0</v>
      </c>
      <c r="C6358" s="61">
        <v>540.0</v>
      </c>
      <c r="D6358" s="57" t="s">
        <v>375</v>
      </c>
      <c r="E6358" s="62" t="s">
        <v>372</v>
      </c>
      <c r="F6358" s="58">
        <v>0.2962457927899652</v>
      </c>
    </row>
    <row r="6359">
      <c r="A6359" s="61">
        <v>1.512091145E9</v>
      </c>
      <c r="B6359" s="61">
        <v>1.0</v>
      </c>
      <c r="C6359" s="61">
        <v>2758.0</v>
      </c>
      <c r="D6359" s="57" t="s">
        <v>373</v>
      </c>
      <c r="E6359" s="62" t="s">
        <v>372</v>
      </c>
      <c r="F6359" s="58">
        <v>0.2962710275031907</v>
      </c>
    </row>
    <row r="6360">
      <c r="A6360" s="61">
        <v>1.515488835E9</v>
      </c>
      <c r="B6360" s="61">
        <v>1.0</v>
      </c>
      <c r="C6360" s="61">
        <v>2047.0</v>
      </c>
      <c r="D6360" s="57" t="s">
        <v>375</v>
      </c>
      <c r="E6360" s="62" t="s">
        <v>372</v>
      </c>
      <c r="F6360" s="58">
        <v>0.29635667317076253</v>
      </c>
    </row>
    <row r="6361">
      <c r="A6361" s="61">
        <v>1.512778125E9</v>
      </c>
      <c r="B6361" s="61">
        <v>1.0</v>
      </c>
      <c r="C6361" s="61">
        <v>3323.0</v>
      </c>
      <c r="D6361" s="57" t="s">
        <v>371</v>
      </c>
      <c r="E6361" s="62" t="s">
        <v>372</v>
      </c>
      <c r="F6361" s="58">
        <v>0.29638848624523395</v>
      </c>
    </row>
    <row r="6362">
      <c r="A6362" s="61">
        <v>1.514085562E9</v>
      </c>
      <c r="B6362" s="61">
        <v>0.0</v>
      </c>
      <c r="C6362" s="61">
        <v>1931.0</v>
      </c>
      <c r="D6362" s="57" t="s">
        <v>374</v>
      </c>
      <c r="E6362" s="62" t="s">
        <v>372</v>
      </c>
      <c r="F6362" s="58">
        <v>0.29661351749900167</v>
      </c>
    </row>
    <row r="6363">
      <c r="A6363" s="61">
        <v>1.513509053E9</v>
      </c>
      <c r="B6363" s="61">
        <v>1.0</v>
      </c>
      <c r="C6363" s="61">
        <v>2914.0</v>
      </c>
      <c r="D6363" s="57" t="s">
        <v>374</v>
      </c>
      <c r="E6363" s="62" t="s">
        <v>372</v>
      </c>
      <c r="F6363" s="58">
        <v>0.29662426172644063</v>
      </c>
    </row>
    <row r="6364">
      <c r="A6364" s="61">
        <v>1.51426083E9</v>
      </c>
      <c r="B6364" s="61">
        <v>0.0</v>
      </c>
      <c r="C6364" s="61">
        <v>2636.0</v>
      </c>
      <c r="D6364" s="57" t="s">
        <v>373</v>
      </c>
      <c r="E6364" s="62" t="s">
        <v>372</v>
      </c>
      <c r="F6364" s="58">
        <v>0.2966689260497838</v>
      </c>
    </row>
    <row r="6365">
      <c r="A6365" s="61">
        <v>1.513948288E9</v>
      </c>
      <c r="B6365" s="61">
        <v>1.0</v>
      </c>
      <c r="C6365" s="61">
        <v>4982.0</v>
      </c>
      <c r="D6365" s="57" t="s">
        <v>374</v>
      </c>
      <c r="E6365" s="62" t="s">
        <v>372</v>
      </c>
      <c r="F6365" s="58">
        <v>0.29675936862200625</v>
      </c>
    </row>
    <row r="6366">
      <c r="A6366" s="61">
        <v>1.515679728E9</v>
      </c>
      <c r="B6366" s="61">
        <v>1.0</v>
      </c>
      <c r="C6366" s="61">
        <v>1457.0</v>
      </c>
      <c r="D6366" s="57" t="s">
        <v>371</v>
      </c>
      <c r="E6366" s="62" t="s">
        <v>372</v>
      </c>
      <c r="F6366" s="58">
        <v>0.29680103831700244</v>
      </c>
    </row>
    <row r="6367">
      <c r="A6367" s="61">
        <v>1.518791438E9</v>
      </c>
      <c r="B6367" s="61">
        <v>1.0</v>
      </c>
      <c r="C6367" s="61">
        <v>4063.0</v>
      </c>
      <c r="D6367" s="57" t="s">
        <v>375</v>
      </c>
      <c r="E6367" s="62" t="s">
        <v>372</v>
      </c>
      <c r="F6367" s="58">
        <v>0.2968464479388436</v>
      </c>
    </row>
    <row r="6368">
      <c r="A6368" s="61">
        <v>1.515880368E9</v>
      </c>
      <c r="B6368" s="61">
        <v>1.0</v>
      </c>
      <c r="C6368" s="61">
        <v>1433.0</v>
      </c>
      <c r="D6368" s="57" t="s">
        <v>375</v>
      </c>
      <c r="E6368" s="62" t="s">
        <v>372</v>
      </c>
      <c r="F6368" s="58">
        <v>0.2969165981211368</v>
      </c>
    </row>
    <row r="6369">
      <c r="A6369" s="61">
        <v>1.516232187E9</v>
      </c>
      <c r="B6369" s="61">
        <v>1.0</v>
      </c>
      <c r="C6369" s="61">
        <v>757.0</v>
      </c>
      <c r="D6369" s="57" t="s">
        <v>373</v>
      </c>
      <c r="E6369" s="62" t="s">
        <v>372</v>
      </c>
      <c r="F6369" s="58">
        <v>0.29697100197086346</v>
      </c>
    </row>
    <row r="6370">
      <c r="A6370" s="61">
        <v>1.517060117E9</v>
      </c>
      <c r="B6370" s="61">
        <v>1.0</v>
      </c>
      <c r="C6370" s="61">
        <v>1905.0</v>
      </c>
      <c r="D6370" s="57" t="s">
        <v>374</v>
      </c>
      <c r="E6370" s="62" t="s">
        <v>372</v>
      </c>
      <c r="F6370" s="58">
        <v>0.2970282824172713</v>
      </c>
    </row>
    <row r="6371">
      <c r="A6371" s="61">
        <v>1.517366277E9</v>
      </c>
      <c r="B6371" s="61">
        <v>1.0</v>
      </c>
      <c r="C6371" s="61">
        <v>1769.0</v>
      </c>
      <c r="D6371" s="57" t="s">
        <v>371</v>
      </c>
      <c r="E6371" s="62" t="s">
        <v>372</v>
      </c>
      <c r="F6371" s="58">
        <v>0.2970593061273765</v>
      </c>
    </row>
    <row r="6372">
      <c r="A6372" s="61">
        <v>1.512915229E9</v>
      </c>
      <c r="B6372" s="61">
        <v>1.0</v>
      </c>
      <c r="C6372" s="61">
        <v>2545.0</v>
      </c>
      <c r="D6372" s="57" t="s">
        <v>371</v>
      </c>
      <c r="E6372" s="62" t="s">
        <v>372</v>
      </c>
      <c r="F6372" s="58">
        <v>0.2971776098187875</v>
      </c>
    </row>
    <row r="6373">
      <c r="A6373" s="61">
        <v>1.512560231E9</v>
      </c>
      <c r="B6373" s="61">
        <v>0.0</v>
      </c>
      <c r="C6373" s="61">
        <v>1550.0</v>
      </c>
      <c r="D6373" s="57" t="s">
        <v>371</v>
      </c>
      <c r="E6373" s="62" t="s">
        <v>372</v>
      </c>
      <c r="F6373" s="58">
        <v>0.2972223570589806</v>
      </c>
    </row>
    <row r="6374">
      <c r="A6374" s="61">
        <v>1.517546333E9</v>
      </c>
      <c r="B6374" s="61">
        <v>1.0</v>
      </c>
      <c r="C6374" s="61">
        <v>3084.0</v>
      </c>
      <c r="D6374" s="57" t="s">
        <v>375</v>
      </c>
      <c r="E6374" s="62" t="s">
        <v>372</v>
      </c>
      <c r="F6374" s="58">
        <v>0.29722787368298986</v>
      </c>
    </row>
    <row r="6375">
      <c r="A6375" s="61">
        <v>1.513637294E9</v>
      </c>
      <c r="B6375" s="61">
        <v>1.0</v>
      </c>
      <c r="C6375" s="61">
        <v>1471.0</v>
      </c>
      <c r="D6375" s="57" t="s">
        <v>373</v>
      </c>
      <c r="E6375" s="62" t="s">
        <v>372</v>
      </c>
      <c r="F6375" s="58">
        <v>0.2972803947096221</v>
      </c>
    </row>
    <row r="6376">
      <c r="A6376" s="61">
        <v>1.516494664E9</v>
      </c>
      <c r="B6376" s="61">
        <v>1.0</v>
      </c>
      <c r="C6376" s="61">
        <v>1512.0</v>
      </c>
      <c r="D6376" s="57" t="s">
        <v>371</v>
      </c>
      <c r="E6376" s="62" t="s">
        <v>372</v>
      </c>
      <c r="F6376" s="58">
        <v>0.29728608432222203</v>
      </c>
    </row>
    <row r="6377">
      <c r="A6377" s="61">
        <v>1.518331567E9</v>
      </c>
      <c r="B6377" s="61">
        <v>1.0</v>
      </c>
      <c r="C6377" s="61">
        <v>3198.0</v>
      </c>
      <c r="D6377" s="57" t="s">
        <v>373</v>
      </c>
      <c r="E6377" s="62" t="s">
        <v>372</v>
      </c>
      <c r="F6377" s="58">
        <v>0.29736602547603264</v>
      </c>
    </row>
    <row r="6378">
      <c r="A6378" s="61">
        <v>1.514741103E9</v>
      </c>
      <c r="B6378" s="61">
        <v>1.0</v>
      </c>
      <c r="C6378" s="61">
        <v>679.0</v>
      </c>
      <c r="D6378" s="57" t="s">
        <v>374</v>
      </c>
      <c r="E6378" s="62" t="s">
        <v>372</v>
      </c>
      <c r="F6378" s="58">
        <v>0.2974514156770899</v>
      </c>
    </row>
    <row r="6379">
      <c r="A6379" s="61">
        <v>1.516891865E9</v>
      </c>
      <c r="B6379" s="61">
        <v>1.0</v>
      </c>
      <c r="C6379" s="61">
        <v>1496.0</v>
      </c>
      <c r="D6379" s="57" t="s">
        <v>374</v>
      </c>
      <c r="E6379" s="62" t="s">
        <v>372</v>
      </c>
      <c r="F6379" s="58">
        <v>0.2975186850888475</v>
      </c>
    </row>
    <row r="6380">
      <c r="A6380" s="61">
        <v>1.51561541E9</v>
      </c>
      <c r="B6380" s="61">
        <v>0.0</v>
      </c>
      <c r="C6380" s="61">
        <v>3480.0</v>
      </c>
      <c r="D6380" s="57" t="s">
        <v>375</v>
      </c>
      <c r="E6380" s="62" t="s">
        <v>372</v>
      </c>
      <c r="F6380" s="58">
        <v>0.2975571123314602</v>
      </c>
    </row>
    <row r="6381">
      <c r="A6381" s="61">
        <v>1.515449503E9</v>
      </c>
      <c r="B6381" s="61">
        <v>1.0</v>
      </c>
      <c r="C6381" s="61">
        <v>2080.0</v>
      </c>
      <c r="D6381" s="57" t="s">
        <v>371</v>
      </c>
      <c r="E6381" s="62" t="s">
        <v>372</v>
      </c>
      <c r="F6381" s="58">
        <v>0.29755765477599494</v>
      </c>
    </row>
    <row r="6382">
      <c r="A6382" s="61">
        <v>1.516149575E9</v>
      </c>
      <c r="B6382" s="61">
        <v>1.0</v>
      </c>
      <c r="C6382" s="61">
        <v>931.0</v>
      </c>
      <c r="D6382" s="57" t="s">
        <v>371</v>
      </c>
      <c r="E6382" s="62" t="s">
        <v>372</v>
      </c>
      <c r="F6382" s="58">
        <v>0.2976185952278234</v>
      </c>
    </row>
    <row r="6383">
      <c r="A6383" s="61">
        <v>1.517726381E9</v>
      </c>
      <c r="B6383" s="61">
        <v>0.0</v>
      </c>
      <c r="C6383" s="61">
        <v>3133.0</v>
      </c>
      <c r="D6383" s="57" t="s">
        <v>371</v>
      </c>
      <c r="E6383" s="62" t="s">
        <v>372</v>
      </c>
      <c r="F6383" s="58">
        <v>0.29768391666058436</v>
      </c>
    </row>
    <row r="6384">
      <c r="A6384" s="61">
        <v>1.512807994E9</v>
      </c>
      <c r="B6384" s="61">
        <v>1.0</v>
      </c>
      <c r="C6384" s="61">
        <v>2480.0</v>
      </c>
      <c r="D6384" s="57" t="s">
        <v>375</v>
      </c>
      <c r="E6384" s="62" t="s">
        <v>372</v>
      </c>
      <c r="F6384" s="58">
        <v>0.29782820668941856</v>
      </c>
    </row>
    <row r="6385">
      <c r="A6385" s="61">
        <v>1.518001843E9</v>
      </c>
      <c r="B6385" s="61">
        <v>1.0</v>
      </c>
      <c r="C6385" s="61">
        <v>534.0</v>
      </c>
      <c r="D6385" s="57" t="s">
        <v>371</v>
      </c>
      <c r="E6385" s="62" t="s">
        <v>372</v>
      </c>
      <c r="F6385" s="58">
        <v>0.2978723472189906</v>
      </c>
    </row>
    <row r="6386">
      <c r="A6386" s="61">
        <v>1.51253297E9</v>
      </c>
      <c r="B6386" s="61">
        <v>0.0</v>
      </c>
      <c r="C6386" s="61">
        <v>704.0</v>
      </c>
      <c r="D6386" s="57" t="s">
        <v>371</v>
      </c>
      <c r="E6386" s="62" t="s">
        <v>372</v>
      </c>
      <c r="F6386" s="58">
        <v>0.297962535827917</v>
      </c>
    </row>
    <row r="6387">
      <c r="A6387" s="61">
        <v>1.511247501E9</v>
      </c>
      <c r="B6387" s="61">
        <v>0.0</v>
      </c>
      <c r="C6387" s="61">
        <v>3423.0</v>
      </c>
      <c r="D6387" s="57" t="s">
        <v>371</v>
      </c>
      <c r="E6387" s="62" t="s">
        <v>372</v>
      </c>
      <c r="F6387" s="58">
        <v>0.29798301884437683</v>
      </c>
    </row>
    <row r="6388">
      <c r="A6388" s="61">
        <v>1.516522249E9</v>
      </c>
      <c r="B6388" s="61">
        <v>1.0</v>
      </c>
      <c r="C6388" s="61">
        <v>538.0</v>
      </c>
      <c r="D6388" s="57" t="s">
        <v>374</v>
      </c>
      <c r="E6388" s="62" t="s">
        <v>372</v>
      </c>
      <c r="F6388" s="58">
        <v>0.2980269799157912</v>
      </c>
    </row>
    <row r="6389">
      <c r="A6389" s="61">
        <v>1.516133548E9</v>
      </c>
      <c r="B6389" s="61">
        <v>1.0</v>
      </c>
      <c r="C6389" s="61">
        <v>1056.0</v>
      </c>
      <c r="D6389" s="57" t="s">
        <v>375</v>
      </c>
      <c r="E6389" s="62" t="s">
        <v>372</v>
      </c>
      <c r="F6389" s="58">
        <v>0.2980377529066607</v>
      </c>
    </row>
    <row r="6390">
      <c r="A6390" s="61">
        <v>1.51526462E9</v>
      </c>
      <c r="B6390" s="61">
        <v>0.0</v>
      </c>
      <c r="C6390" s="61">
        <v>211.0</v>
      </c>
      <c r="D6390" s="57" t="s">
        <v>371</v>
      </c>
      <c r="E6390" s="62" t="s">
        <v>372</v>
      </c>
      <c r="F6390" s="58">
        <v>0.29812574175177775</v>
      </c>
    </row>
    <row r="6391">
      <c r="A6391" s="61">
        <v>1.514501756E9</v>
      </c>
      <c r="B6391" s="61">
        <v>1.0</v>
      </c>
      <c r="C6391" s="61">
        <v>3850.0</v>
      </c>
      <c r="D6391" s="57" t="s">
        <v>371</v>
      </c>
      <c r="E6391" s="62" t="s">
        <v>372</v>
      </c>
      <c r="F6391" s="58">
        <v>0.2982013201245296</v>
      </c>
    </row>
    <row r="6392">
      <c r="A6392" s="61">
        <v>1.518609125E9</v>
      </c>
      <c r="B6392" s="61">
        <v>1.0</v>
      </c>
      <c r="C6392" s="61">
        <v>3156.0</v>
      </c>
      <c r="D6392" s="57" t="s">
        <v>371</v>
      </c>
      <c r="E6392" s="62" t="s">
        <v>372</v>
      </c>
      <c r="F6392" s="58">
        <v>0.2982389845112363</v>
      </c>
    </row>
    <row r="6393">
      <c r="A6393" s="61">
        <v>1.513604779E9</v>
      </c>
      <c r="B6393" s="61">
        <v>1.0</v>
      </c>
      <c r="C6393" s="61">
        <v>3585.0</v>
      </c>
      <c r="D6393" s="57" t="s">
        <v>375</v>
      </c>
      <c r="E6393" s="62" t="s">
        <v>372</v>
      </c>
      <c r="F6393" s="58">
        <v>0.2983548887660731</v>
      </c>
    </row>
    <row r="6394">
      <c r="A6394" s="61">
        <v>1.512659742E9</v>
      </c>
      <c r="B6394" s="61">
        <v>0.0</v>
      </c>
      <c r="C6394" s="61">
        <v>2902.0</v>
      </c>
      <c r="D6394" s="57" t="s">
        <v>374</v>
      </c>
      <c r="E6394" s="62" t="s">
        <v>372</v>
      </c>
      <c r="F6394" s="58">
        <v>0.2983752554000687</v>
      </c>
    </row>
    <row r="6395">
      <c r="A6395" s="61">
        <v>1.516939213E9</v>
      </c>
      <c r="B6395" s="61">
        <v>1.0</v>
      </c>
      <c r="C6395" s="61">
        <v>1967.0</v>
      </c>
      <c r="D6395" s="57" t="s">
        <v>374</v>
      </c>
      <c r="E6395" s="62" t="s">
        <v>372</v>
      </c>
      <c r="F6395" s="58">
        <v>0.2984037008212109</v>
      </c>
    </row>
    <row r="6396">
      <c r="A6396" s="61">
        <v>1.513709651E9</v>
      </c>
      <c r="B6396" s="61">
        <v>0.0</v>
      </c>
      <c r="C6396" s="61">
        <v>2401.0</v>
      </c>
      <c r="D6396" s="57" t="s">
        <v>373</v>
      </c>
      <c r="E6396" s="62" t="s">
        <v>372</v>
      </c>
      <c r="F6396" s="58">
        <v>0.29843008990233855</v>
      </c>
    </row>
    <row r="6397">
      <c r="A6397" s="61">
        <v>1.517579518E9</v>
      </c>
      <c r="B6397" s="61">
        <v>1.0</v>
      </c>
      <c r="C6397" s="61">
        <v>836.0</v>
      </c>
      <c r="D6397" s="57" t="s">
        <v>374</v>
      </c>
      <c r="E6397" s="62" t="s">
        <v>372</v>
      </c>
      <c r="F6397" s="58">
        <v>0.2984471036461017</v>
      </c>
    </row>
    <row r="6398">
      <c r="A6398" s="61">
        <v>1.512118742E9</v>
      </c>
      <c r="B6398" s="61">
        <v>0.0</v>
      </c>
      <c r="C6398" s="61">
        <v>139.0</v>
      </c>
      <c r="D6398" s="57" t="s">
        <v>375</v>
      </c>
      <c r="E6398" s="62" t="s">
        <v>372</v>
      </c>
      <c r="F6398" s="58">
        <v>0.2984743701471302</v>
      </c>
    </row>
    <row r="6399">
      <c r="A6399" s="61">
        <v>1.515662288E9</v>
      </c>
      <c r="B6399" s="61">
        <v>1.0</v>
      </c>
      <c r="C6399" s="61">
        <v>2528.0</v>
      </c>
      <c r="D6399" s="57" t="s">
        <v>374</v>
      </c>
      <c r="E6399" s="62" t="s">
        <v>372</v>
      </c>
      <c r="F6399" s="58">
        <v>0.2985864106249413</v>
      </c>
    </row>
    <row r="6400">
      <c r="A6400" s="61">
        <v>1.519367593E9</v>
      </c>
      <c r="B6400" s="61">
        <v>1.0</v>
      </c>
      <c r="C6400" s="61">
        <v>980.0</v>
      </c>
      <c r="D6400" s="57" t="s">
        <v>374</v>
      </c>
      <c r="E6400" s="62" t="s">
        <v>372</v>
      </c>
      <c r="F6400" s="58">
        <v>0.29875894766784483</v>
      </c>
    </row>
    <row r="6401">
      <c r="A6401" s="61">
        <v>1.518392267E9</v>
      </c>
      <c r="B6401" s="61">
        <v>1.0</v>
      </c>
      <c r="C6401" s="61">
        <v>956.0</v>
      </c>
      <c r="D6401" s="57" t="s">
        <v>373</v>
      </c>
      <c r="E6401" s="62" t="s">
        <v>372</v>
      </c>
      <c r="F6401" s="58">
        <v>0.29876550847168293</v>
      </c>
    </row>
    <row r="6402">
      <c r="A6402" s="61">
        <v>1.511524465E9</v>
      </c>
      <c r="B6402" s="61">
        <v>1.0</v>
      </c>
      <c r="C6402" s="61">
        <v>1478.0</v>
      </c>
      <c r="D6402" s="57" t="s">
        <v>371</v>
      </c>
      <c r="E6402" s="62" t="s">
        <v>372</v>
      </c>
      <c r="F6402" s="58">
        <v>0.2987804852666506</v>
      </c>
    </row>
    <row r="6403">
      <c r="A6403" s="61">
        <v>1.51404911E9</v>
      </c>
      <c r="B6403" s="61">
        <v>0.0</v>
      </c>
      <c r="C6403" s="61">
        <v>1384.0</v>
      </c>
      <c r="D6403" s="57" t="s">
        <v>371</v>
      </c>
      <c r="E6403" s="62" t="s">
        <v>372</v>
      </c>
      <c r="F6403" s="58">
        <v>0.29890821647792265</v>
      </c>
    </row>
    <row r="6404">
      <c r="A6404" s="61">
        <v>1.517754853E9</v>
      </c>
      <c r="B6404" s="61">
        <v>1.0</v>
      </c>
      <c r="C6404" s="61">
        <v>71.0</v>
      </c>
      <c r="D6404" s="57" t="s">
        <v>373</v>
      </c>
      <c r="E6404" s="62" t="s">
        <v>372</v>
      </c>
      <c r="F6404" s="58">
        <v>0.29892499584734555</v>
      </c>
    </row>
    <row r="6405">
      <c r="A6405" s="61">
        <v>1.51755009E9</v>
      </c>
      <c r="B6405" s="61">
        <v>0.0</v>
      </c>
      <c r="C6405" s="61">
        <v>1279.0</v>
      </c>
      <c r="D6405" s="57" t="s">
        <v>374</v>
      </c>
      <c r="E6405" s="62" t="s">
        <v>372</v>
      </c>
      <c r="F6405" s="58">
        <v>0.2989569608326226</v>
      </c>
    </row>
    <row r="6406">
      <c r="A6406" s="61">
        <v>1.511596161E9</v>
      </c>
      <c r="B6406" s="61">
        <v>0.0</v>
      </c>
      <c r="C6406" s="61">
        <v>912.0</v>
      </c>
      <c r="D6406" s="57" t="s">
        <v>371</v>
      </c>
      <c r="E6406" s="62" t="s">
        <v>372</v>
      </c>
      <c r="F6406" s="58">
        <v>0.29903311570110025</v>
      </c>
    </row>
    <row r="6407">
      <c r="A6407" s="61">
        <v>1.51264466E9</v>
      </c>
      <c r="B6407" s="61">
        <v>0.0</v>
      </c>
      <c r="C6407" s="61">
        <v>1684.0</v>
      </c>
      <c r="D6407" s="57" t="s">
        <v>375</v>
      </c>
      <c r="E6407" s="62" t="s">
        <v>372</v>
      </c>
      <c r="F6407" s="58">
        <v>0.29907252063675704</v>
      </c>
    </row>
    <row r="6408">
      <c r="A6408" s="61">
        <v>1.518226565E9</v>
      </c>
      <c r="B6408" s="61">
        <v>1.0</v>
      </c>
      <c r="C6408" s="61">
        <v>440.0</v>
      </c>
      <c r="D6408" s="57" t="s">
        <v>375</v>
      </c>
      <c r="E6408" s="62" t="s">
        <v>372</v>
      </c>
      <c r="F6408" s="58">
        <v>0.29922777589820615</v>
      </c>
    </row>
    <row r="6409">
      <c r="A6409" s="61">
        <v>1.518661564E9</v>
      </c>
      <c r="B6409" s="61">
        <v>1.0</v>
      </c>
      <c r="C6409" s="61">
        <v>3979.0</v>
      </c>
      <c r="D6409" s="57" t="s">
        <v>371</v>
      </c>
      <c r="E6409" s="62" t="s">
        <v>372</v>
      </c>
      <c r="F6409" s="58">
        <v>0.29925588134093684</v>
      </c>
    </row>
    <row r="6410">
      <c r="A6410" s="61">
        <v>1.516030464E9</v>
      </c>
      <c r="B6410" s="61">
        <v>1.0</v>
      </c>
      <c r="C6410" s="61">
        <v>1257.0</v>
      </c>
      <c r="D6410" s="57" t="s">
        <v>375</v>
      </c>
      <c r="E6410" s="62" t="s">
        <v>372</v>
      </c>
      <c r="F6410" s="58">
        <v>0.2992720601907518</v>
      </c>
    </row>
    <row r="6411">
      <c r="A6411" s="61">
        <v>1.514368383E9</v>
      </c>
      <c r="B6411" s="61">
        <v>1.0</v>
      </c>
      <c r="C6411" s="61">
        <v>3693.0</v>
      </c>
      <c r="D6411" s="57" t="s">
        <v>375</v>
      </c>
      <c r="E6411" s="62" t="s">
        <v>372</v>
      </c>
      <c r="F6411" s="58">
        <v>0.2992788582262913</v>
      </c>
    </row>
    <row r="6412">
      <c r="A6412" s="61">
        <v>1.511685891E9</v>
      </c>
      <c r="B6412" s="61">
        <v>0.0</v>
      </c>
      <c r="C6412" s="61">
        <v>6.0</v>
      </c>
      <c r="D6412" s="57" t="s">
        <v>371</v>
      </c>
      <c r="E6412" s="62" t="s">
        <v>372</v>
      </c>
      <c r="F6412" s="58">
        <v>0.2993393147013482</v>
      </c>
    </row>
    <row r="6413">
      <c r="A6413" s="61">
        <v>1.517568844E9</v>
      </c>
      <c r="B6413" s="61">
        <v>1.0</v>
      </c>
      <c r="C6413" s="61">
        <v>2240.0</v>
      </c>
      <c r="D6413" s="57" t="s">
        <v>374</v>
      </c>
      <c r="E6413" s="62" t="s">
        <v>372</v>
      </c>
      <c r="F6413" s="58">
        <v>0.2993623394484093</v>
      </c>
    </row>
    <row r="6414">
      <c r="A6414" s="61">
        <v>1.51199889E9</v>
      </c>
      <c r="B6414" s="61">
        <v>0.0</v>
      </c>
      <c r="C6414" s="61">
        <v>2499.0</v>
      </c>
      <c r="D6414" s="57" t="s">
        <v>371</v>
      </c>
      <c r="E6414" s="62" t="s">
        <v>372</v>
      </c>
      <c r="F6414" s="58">
        <v>0.29939263999350785</v>
      </c>
    </row>
    <row r="6415">
      <c r="A6415" s="61">
        <v>1.516412016E9</v>
      </c>
      <c r="B6415" s="61">
        <v>1.0</v>
      </c>
      <c r="C6415" s="61">
        <v>2803.0</v>
      </c>
      <c r="D6415" s="57" t="s">
        <v>371</v>
      </c>
      <c r="E6415" s="62" t="s">
        <v>372</v>
      </c>
      <c r="F6415" s="58">
        <v>0.29949264436706746</v>
      </c>
    </row>
    <row r="6416">
      <c r="A6416" s="61">
        <v>1.514444315E9</v>
      </c>
      <c r="B6416" s="61">
        <v>1.0</v>
      </c>
      <c r="C6416" s="61">
        <v>215.0</v>
      </c>
      <c r="D6416" s="57" t="s">
        <v>371</v>
      </c>
      <c r="E6416" s="62" t="s">
        <v>372</v>
      </c>
      <c r="F6416" s="58">
        <v>0.29954367225216805</v>
      </c>
    </row>
    <row r="6417">
      <c r="A6417" s="61">
        <v>1.517856538E9</v>
      </c>
      <c r="B6417" s="61">
        <v>1.0</v>
      </c>
      <c r="C6417" s="61">
        <v>1481.0</v>
      </c>
      <c r="D6417" s="57" t="s">
        <v>371</v>
      </c>
      <c r="E6417" s="62" t="s">
        <v>372</v>
      </c>
      <c r="F6417" s="58">
        <v>0.2995782900346393</v>
      </c>
    </row>
    <row r="6418">
      <c r="A6418" s="61">
        <v>1.517527517E9</v>
      </c>
      <c r="B6418" s="61">
        <v>1.0</v>
      </c>
      <c r="C6418" s="61">
        <v>2517.0</v>
      </c>
      <c r="D6418" s="57" t="s">
        <v>373</v>
      </c>
      <c r="E6418" s="62" t="s">
        <v>372</v>
      </c>
      <c r="F6418" s="58">
        <v>0.299642388569869</v>
      </c>
    </row>
    <row r="6419">
      <c r="A6419" s="61">
        <v>1.512847195E9</v>
      </c>
      <c r="B6419" s="61">
        <v>1.0</v>
      </c>
      <c r="C6419" s="61">
        <v>522.0</v>
      </c>
      <c r="D6419" s="57" t="s">
        <v>374</v>
      </c>
      <c r="E6419" s="62" t="s">
        <v>372</v>
      </c>
      <c r="F6419" s="58">
        <v>0.29965855873279645</v>
      </c>
    </row>
    <row r="6420">
      <c r="A6420" s="61">
        <v>1.512666986E9</v>
      </c>
      <c r="B6420" s="61">
        <v>1.0</v>
      </c>
      <c r="C6420" s="61">
        <v>66.0</v>
      </c>
      <c r="D6420" s="57" t="s">
        <v>375</v>
      </c>
      <c r="E6420" s="62" t="s">
        <v>372</v>
      </c>
      <c r="F6420" s="58">
        <v>0.2997340976411641</v>
      </c>
    </row>
    <row r="6421">
      <c r="A6421" s="61">
        <v>1.514389524E9</v>
      </c>
      <c r="B6421" s="61">
        <v>1.0</v>
      </c>
      <c r="C6421" s="61">
        <v>2112.0</v>
      </c>
      <c r="D6421" s="57" t="s">
        <v>374</v>
      </c>
      <c r="E6421" s="62" t="s">
        <v>372</v>
      </c>
      <c r="F6421" s="58">
        <v>0.29977423872624476</v>
      </c>
    </row>
    <row r="6422">
      <c r="A6422" s="61">
        <v>1.515459378E9</v>
      </c>
      <c r="B6422" s="61">
        <v>1.0</v>
      </c>
      <c r="C6422" s="61">
        <v>1500.0</v>
      </c>
      <c r="D6422" s="57" t="s">
        <v>375</v>
      </c>
      <c r="E6422" s="62" t="s">
        <v>372</v>
      </c>
      <c r="F6422" s="58">
        <v>0.2998308296082318</v>
      </c>
    </row>
    <row r="6423">
      <c r="A6423" s="61">
        <v>1.51223323E9</v>
      </c>
      <c r="B6423" s="61">
        <v>0.0</v>
      </c>
      <c r="C6423" s="61">
        <v>1360.0</v>
      </c>
      <c r="D6423" s="57" t="s">
        <v>374</v>
      </c>
      <c r="E6423" s="62" t="s">
        <v>372</v>
      </c>
      <c r="F6423" s="58">
        <v>0.29987784026491804</v>
      </c>
    </row>
    <row r="6424">
      <c r="A6424" s="61">
        <v>1.519527847E9</v>
      </c>
      <c r="B6424" s="61">
        <v>1.0</v>
      </c>
      <c r="C6424" s="61">
        <v>3447.0</v>
      </c>
      <c r="D6424" s="57" t="s">
        <v>374</v>
      </c>
      <c r="E6424" s="62" t="s">
        <v>372</v>
      </c>
      <c r="F6424" s="58">
        <v>0.29990526695898545</v>
      </c>
    </row>
    <row r="6425">
      <c r="A6425" s="61">
        <v>1.511523609E9</v>
      </c>
      <c r="B6425" s="61">
        <v>1.0</v>
      </c>
      <c r="C6425" s="61">
        <v>754.0</v>
      </c>
      <c r="D6425" s="57" t="s">
        <v>374</v>
      </c>
      <c r="E6425" s="62" t="s">
        <v>372</v>
      </c>
      <c r="F6425" s="58">
        <v>0.29991543044492286</v>
      </c>
    </row>
    <row r="6426">
      <c r="A6426" s="61">
        <v>1.517932337E9</v>
      </c>
      <c r="B6426" s="61">
        <v>1.0</v>
      </c>
      <c r="C6426" s="61">
        <v>2395.0</v>
      </c>
      <c r="D6426" s="57" t="s">
        <v>375</v>
      </c>
      <c r="E6426" s="62" t="s">
        <v>372</v>
      </c>
      <c r="F6426" s="58">
        <v>0.29992733781346215</v>
      </c>
    </row>
    <row r="6427">
      <c r="A6427" s="61">
        <v>1.513038115E9</v>
      </c>
      <c r="B6427" s="61">
        <v>1.0</v>
      </c>
      <c r="C6427" s="61">
        <v>1661.0</v>
      </c>
      <c r="D6427" s="57" t="s">
        <v>371</v>
      </c>
      <c r="E6427" s="62" t="s">
        <v>372</v>
      </c>
      <c r="F6427" s="58">
        <v>0.29993982756721116</v>
      </c>
    </row>
    <row r="6428">
      <c r="A6428" s="61">
        <v>1.515755056E9</v>
      </c>
      <c r="B6428" s="61">
        <v>1.0</v>
      </c>
      <c r="C6428" s="61">
        <v>1738.0</v>
      </c>
      <c r="D6428" s="57" t="s">
        <v>371</v>
      </c>
      <c r="E6428" s="62" t="s">
        <v>372</v>
      </c>
      <c r="F6428" s="58">
        <v>0.30000096899633355</v>
      </c>
    </row>
    <row r="6429">
      <c r="A6429" s="61">
        <v>1.517111847E9</v>
      </c>
      <c r="B6429" s="61">
        <v>1.0</v>
      </c>
      <c r="C6429" s="61">
        <v>1320.0</v>
      </c>
      <c r="D6429" s="57" t="s">
        <v>374</v>
      </c>
      <c r="E6429" s="62" t="s">
        <v>372</v>
      </c>
      <c r="F6429" s="58">
        <v>0.3000047701828278</v>
      </c>
    </row>
    <row r="6430">
      <c r="A6430" s="61">
        <v>1.513213487E9</v>
      </c>
      <c r="B6430" s="61">
        <v>1.0</v>
      </c>
      <c r="C6430" s="61">
        <v>494.0</v>
      </c>
      <c r="D6430" s="57" t="s">
        <v>375</v>
      </c>
      <c r="E6430" s="62" t="s">
        <v>372</v>
      </c>
      <c r="F6430" s="58">
        <v>0.30015007363967994</v>
      </c>
    </row>
    <row r="6431">
      <c r="A6431" s="61">
        <v>1.517340324E9</v>
      </c>
      <c r="B6431" s="61">
        <v>1.0</v>
      </c>
      <c r="C6431" s="61">
        <v>358.0</v>
      </c>
      <c r="D6431" s="57" t="s">
        <v>373</v>
      </c>
      <c r="E6431" s="62" t="s">
        <v>372</v>
      </c>
      <c r="F6431" s="58">
        <v>0.3002335548617979</v>
      </c>
    </row>
    <row r="6432">
      <c r="A6432" s="61">
        <v>1.515192619E9</v>
      </c>
      <c r="B6432" s="61">
        <v>1.0</v>
      </c>
      <c r="C6432" s="61">
        <v>632.0</v>
      </c>
      <c r="D6432" s="57" t="s">
        <v>373</v>
      </c>
      <c r="E6432" s="62" t="s">
        <v>372</v>
      </c>
      <c r="F6432" s="58">
        <v>0.3002536751783531</v>
      </c>
    </row>
    <row r="6433">
      <c r="A6433" s="61">
        <v>1.518667192E9</v>
      </c>
      <c r="B6433" s="61">
        <v>0.0</v>
      </c>
      <c r="C6433" s="61">
        <v>447.0</v>
      </c>
      <c r="D6433" s="57" t="s">
        <v>375</v>
      </c>
      <c r="E6433" s="62" t="s">
        <v>372</v>
      </c>
      <c r="F6433" s="58">
        <v>0.30028262851383836</v>
      </c>
    </row>
    <row r="6434">
      <c r="A6434" s="61">
        <v>1.513454803E9</v>
      </c>
      <c r="B6434" s="61">
        <v>1.0</v>
      </c>
      <c r="C6434" s="61">
        <v>624.0</v>
      </c>
      <c r="D6434" s="57" t="s">
        <v>374</v>
      </c>
      <c r="E6434" s="62" t="s">
        <v>372</v>
      </c>
      <c r="F6434" s="58">
        <v>0.3002917655010301</v>
      </c>
    </row>
    <row r="6435">
      <c r="A6435" s="61">
        <v>1.514711389E9</v>
      </c>
      <c r="B6435" s="61">
        <v>1.0</v>
      </c>
      <c r="C6435" s="61">
        <v>2577.0</v>
      </c>
      <c r="D6435" s="57" t="s">
        <v>374</v>
      </c>
      <c r="E6435" s="62" t="s">
        <v>372</v>
      </c>
      <c r="F6435" s="58">
        <v>0.3003181216216124</v>
      </c>
    </row>
    <row r="6436">
      <c r="A6436" s="61">
        <v>1.516259253E9</v>
      </c>
      <c r="B6436" s="61">
        <v>1.0</v>
      </c>
      <c r="C6436" s="61">
        <v>910.0</v>
      </c>
      <c r="D6436" s="57" t="s">
        <v>374</v>
      </c>
      <c r="E6436" s="62" t="s">
        <v>372</v>
      </c>
      <c r="F6436" s="58">
        <v>0.3003575265572691</v>
      </c>
    </row>
    <row r="6437">
      <c r="A6437" s="61">
        <v>1.518778199E9</v>
      </c>
      <c r="B6437" s="61">
        <v>1.0</v>
      </c>
      <c r="C6437" s="61">
        <v>15.0</v>
      </c>
      <c r="D6437" s="57" t="s">
        <v>375</v>
      </c>
      <c r="E6437" s="62" t="s">
        <v>372</v>
      </c>
      <c r="F6437" s="58">
        <v>0.30040220063207734</v>
      </c>
    </row>
    <row r="6438">
      <c r="A6438" s="61">
        <v>1.516377488E9</v>
      </c>
      <c r="B6438" s="61">
        <v>1.0</v>
      </c>
      <c r="C6438" s="61">
        <v>850.0</v>
      </c>
      <c r="D6438" s="57" t="s">
        <v>371</v>
      </c>
      <c r="E6438" s="62" t="s">
        <v>372</v>
      </c>
      <c r="F6438" s="58">
        <v>0.30048969484813026</v>
      </c>
    </row>
    <row r="6439">
      <c r="A6439" s="61">
        <v>1.513280094E9</v>
      </c>
      <c r="B6439" s="61">
        <v>1.0</v>
      </c>
      <c r="C6439" s="61">
        <v>2598.0</v>
      </c>
      <c r="D6439" s="57" t="s">
        <v>373</v>
      </c>
      <c r="E6439" s="62" t="s">
        <v>372</v>
      </c>
      <c r="F6439" s="58">
        <v>0.3005486372131565</v>
      </c>
    </row>
    <row r="6440">
      <c r="A6440" s="61">
        <v>1.51221443E9</v>
      </c>
      <c r="B6440" s="61">
        <v>0.0</v>
      </c>
      <c r="C6440" s="61">
        <v>2333.0</v>
      </c>
      <c r="D6440" s="57" t="s">
        <v>371</v>
      </c>
      <c r="E6440" s="62" t="s">
        <v>372</v>
      </c>
      <c r="F6440" s="58">
        <v>0.30060305596404424</v>
      </c>
    </row>
    <row r="6441">
      <c r="A6441" s="61">
        <v>1.51935063E9</v>
      </c>
      <c r="B6441" s="61">
        <v>0.0</v>
      </c>
      <c r="C6441" s="61">
        <v>3505.0</v>
      </c>
      <c r="D6441" s="57" t="s">
        <v>374</v>
      </c>
      <c r="E6441" s="62" t="s">
        <v>372</v>
      </c>
      <c r="F6441" s="58">
        <v>0.3006149811541562</v>
      </c>
    </row>
    <row r="6442">
      <c r="A6442" s="61">
        <v>1.518033472E9</v>
      </c>
      <c r="B6442" s="61">
        <v>0.0</v>
      </c>
      <c r="C6442" s="61">
        <v>1075.0</v>
      </c>
      <c r="D6442" s="57" t="s">
        <v>375</v>
      </c>
      <c r="E6442" s="62" t="s">
        <v>372</v>
      </c>
      <c r="F6442" s="58">
        <v>0.30065560921385925</v>
      </c>
    </row>
    <row r="6443">
      <c r="A6443" s="61">
        <v>1.516360552E9</v>
      </c>
      <c r="B6443" s="61">
        <v>0.0</v>
      </c>
      <c r="C6443" s="61">
        <v>510.0</v>
      </c>
      <c r="D6443" s="57" t="s">
        <v>371</v>
      </c>
      <c r="E6443" s="62" t="s">
        <v>372</v>
      </c>
      <c r="F6443" s="58">
        <v>0.30070035645405224</v>
      </c>
    </row>
    <row r="6444">
      <c r="A6444" s="61">
        <v>1.5157491E9</v>
      </c>
      <c r="B6444" s="61">
        <v>0.0</v>
      </c>
      <c r="C6444" s="61">
        <v>1549.0</v>
      </c>
      <c r="D6444" s="57" t="s">
        <v>371</v>
      </c>
      <c r="E6444" s="62" t="s">
        <v>372</v>
      </c>
      <c r="F6444" s="58">
        <v>0.30072844590564374</v>
      </c>
    </row>
    <row r="6445">
      <c r="A6445" s="61">
        <v>1.515668027E9</v>
      </c>
      <c r="B6445" s="61">
        <v>1.0</v>
      </c>
      <c r="C6445" s="61">
        <v>1385.0</v>
      </c>
      <c r="D6445" s="57" t="s">
        <v>371</v>
      </c>
      <c r="E6445" s="62" t="s">
        <v>372</v>
      </c>
      <c r="F6445" s="58">
        <v>0.3007832804079136</v>
      </c>
    </row>
    <row r="6446">
      <c r="A6446" s="61">
        <v>1.519464839E9</v>
      </c>
      <c r="B6446" s="61">
        <v>1.0</v>
      </c>
      <c r="C6446" s="61">
        <v>4409.0</v>
      </c>
      <c r="D6446" s="57" t="s">
        <v>371</v>
      </c>
      <c r="E6446" s="62" t="s">
        <v>372</v>
      </c>
      <c r="F6446" s="58">
        <v>0.30080402058325695</v>
      </c>
    </row>
    <row r="6447">
      <c r="A6447" s="61">
        <v>1.51695684E9</v>
      </c>
      <c r="B6447" s="61">
        <v>0.0</v>
      </c>
      <c r="C6447" s="61">
        <v>1619.0</v>
      </c>
      <c r="D6447" s="57" t="s">
        <v>371</v>
      </c>
      <c r="E6447" s="62" t="s">
        <v>372</v>
      </c>
      <c r="F6447" s="58">
        <v>0.30083928707425756</v>
      </c>
    </row>
    <row r="6448">
      <c r="A6448" s="61">
        <v>1.515735926E9</v>
      </c>
      <c r="B6448" s="61">
        <v>1.0</v>
      </c>
      <c r="C6448" s="61">
        <v>3704.0</v>
      </c>
      <c r="D6448" s="57" t="s">
        <v>371</v>
      </c>
      <c r="E6448" s="62" t="s">
        <v>372</v>
      </c>
      <c r="F6448" s="58">
        <v>0.30096500195261777</v>
      </c>
    </row>
    <row r="6449">
      <c r="A6449" s="61">
        <v>1.516422879E9</v>
      </c>
      <c r="B6449" s="61">
        <v>1.0</v>
      </c>
      <c r="C6449" s="61">
        <v>1130.0</v>
      </c>
      <c r="D6449" s="57" t="s">
        <v>374</v>
      </c>
      <c r="E6449" s="62" t="s">
        <v>372</v>
      </c>
      <c r="F6449" s="58">
        <v>0.30100487591522385</v>
      </c>
    </row>
    <row r="6450">
      <c r="A6450" s="61">
        <v>1.513715171E9</v>
      </c>
      <c r="B6450" s="61">
        <v>0.0</v>
      </c>
      <c r="C6450" s="61">
        <v>1896.0</v>
      </c>
      <c r="D6450" s="57" t="s">
        <v>373</v>
      </c>
      <c r="E6450" s="62" t="s">
        <v>372</v>
      </c>
      <c r="F6450" s="58">
        <v>0.30107099905458745</v>
      </c>
    </row>
    <row r="6451">
      <c r="A6451" s="61">
        <v>1.511569861E9</v>
      </c>
      <c r="B6451" s="61">
        <v>0.0</v>
      </c>
      <c r="C6451" s="61">
        <v>1188.0</v>
      </c>
      <c r="D6451" s="57" t="s">
        <v>371</v>
      </c>
      <c r="E6451" s="62" t="s">
        <v>372</v>
      </c>
      <c r="F6451" s="58">
        <v>0.3010889698268501</v>
      </c>
    </row>
    <row r="6452">
      <c r="A6452" s="61">
        <v>1.515542624E9</v>
      </c>
      <c r="B6452" s="61">
        <v>1.0</v>
      </c>
      <c r="C6452" s="61">
        <v>1198.0</v>
      </c>
      <c r="D6452" s="57" t="s">
        <v>375</v>
      </c>
      <c r="E6452" s="62" t="s">
        <v>372</v>
      </c>
      <c r="F6452" s="58">
        <v>0.3011311678399471</v>
      </c>
    </row>
    <row r="6453">
      <c r="A6453" s="61">
        <v>1.516506069E9</v>
      </c>
      <c r="B6453" s="61">
        <v>1.0</v>
      </c>
      <c r="C6453" s="61">
        <v>658.0</v>
      </c>
      <c r="D6453" s="57" t="s">
        <v>374</v>
      </c>
      <c r="E6453" s="62" t="s">
        <v>372</v>
      </c>
      <c r="F6453" s="58">
        <v>0.3011666095512482</v>
      </c>
    </row>
    <row r="6454">
      <c r="A6454" s="61">
        <v>1.512905613E9</v>
      </c>
      <c r="B6454" s="61">
        <v>1.0</v>
      </c>
      <c r="C6454" s="61">
        <v>745.0</v>
      </c>
      <c r="D6454" s="57" t="s">
        <v>371</v>
      </c>
      <c r="E6454" s="62" t="s">
        <v>372</v>
      </c>
      <c r="F6454" s="58">
        <v>0.30125439041568136</v>
      </c>
    </row>
    <row r="6455">
      <c r="A6455" s="61">
        <v>1.516533027E9</v>
      </c>
      <c r="B6455" s="61">
        <v>1.0</v>
      </c>
      <c r="C6455" s="61">
        <v>2697.0</v>
      </c>
      <c r="D6455" s="57" t="s">
        <v>375</v>
      </c>
      <c r="E6455" s="62" t="s">
        <v>372</v>
      </c>
      <c r="F6455" s="58">
        <v>0.30128527221864687</v>
      </c>
    </row>
    <row r="6456">
      <c r="A6456" s="61">
        <v>1.516651669E9</v>
      </c>
      <c r="B6456" s="61">
        <v>1.0</v>
      </c>
      <c r="C6456" s="61">
        <v>4343.0</v>
      </c>
      <c r="D6456" s="57" t="s">
        <v>374</v>
      </c>
      <c r="E6456" s="62" t="s">
        <v>372</v>
      </c>
      <c r="F6456" s="58">
        <v>0.3013528744505475</v>
      </c>
    </row>
    <row r="6457">
      <c r="A6457" s="61">
        <v>1.518951168E9</v>
      </c>
      <c r="B6457" s="61">
        <v>1.0</v>
      </c>
      <c r="C6457" s="61">
        <v>359.0</v>
      </c>
      <c r="D6457" s="57" t="s">
        <v>371</v>
      </c>
      <c r="E6457" s="62" t="s">
        <v>372</v>
      </c>
      <c r="F6457" s="58">
        <v>0.3013531401934788</v>
      </c>
    </row>
    <row r="6458">
      <c r="A6458" s="61">
        <v>1.517427888E9</v>
      </c>
      <c r="B6458" s="61">
        <v>1.0</v>
      </c>
      <c r="C6458" s="61">
        <v>1933.0</v>
      </c>
      <c r="D6458" s="57" t="s">
        <v>374</v>
      </c>
      <c r="E6458" s="62" t="s">
        <v>372</v>
      </c>
      <c r="F6458" s="58">
        <v>0.3014007698711758</v>
      </c>
    </row>
    <row r="6459">
      <c r="A6459" s="61">
        <v>1.515899426E9</v>
      </c>
      <c r="B6459" s="61">
        <v>1.0</v>
      </c>
      <c r="C6459" s="61">
        <v>4169.0</v>
      </c>
      <c r="D6459" s="57" t="s">
        <v>374</v>
      </c>
      <c r="E6459" s="62" t="s">
        <v>372</v>
      </c>
      <c r="F6459" s="58">
        <v>0.3014231908653918</v>
      </c>
    </row>
    <row r="6460">
      <c r="A6460" s="61">
        <v>1.515027109E9</v>
      </c>
      <c r="B6460" s="61">
        <v>1.0</v>
      </c>
      <c r="C6460" s="61">
        <v>1529.0</v>
      </c>
      <c r="D6460" s="57" t="s">
        <v>374</v>
      </c>
      <c r="E6460" s="62" t="s">
        <v>372</v>
      </c>
      <c r="F6460" s="58">
        <v>0.30143264609878007</v>
      </c>
    </row>
    <row r="6461">
      <c r="A6461" s="61">
        <v>1.519762764E9</v>
      </c>
      <c r="B6461" s="61">
        <v>1.0</v>
      </c>
      <c r="C6461" s="61">
        <v>1403.0</v>
      </c>
      <c r="D6461" s="57" t="s">
        <v>371</v>
      </c>
      <c r="E6461" s="62" t="s">
        <v>372</v>
      </c>
      <c r="F6461" s="58">
        <v>0.30144515075369027</v>
      </c>
    </row>
    <row r="6462">
      <c r="A6462" s="61">
        <v>1.51133284E9</v>
      </c>
      <c r="B6462" s="61">
        <v>0.0</v>
      </c>
      <c r="C6462" s="61">
        <v>4027.0</v>
      </c>
      <c r="D6462" s="57" t="s">
        <v>374</v>
      </c>
      <c r="E6462" s="62" t="s">
        <v>372</v>
      </c>
      <c r="F6462" s="58">
        <v>0.30146724898009014</v>
      </c>
    </row>
    <row r="6463">
      <c r="A6463" s="61">
        <v>1.518039691E9</v>
      </c>
      <c r="B6463" s="61">
        <v>0.0</v>
      </c>
      <c r="C6463" s="61">
        <v>1288.0</v>
      </c>
      <c r="D6463" s="57" t="s">
        <v>371</v>
      </c>
      <c r="E6463" s="62" t="s">
        <v>372</v>
      </c>
      <c r="F6463" s="58">
        <v>0.30155967619251123</v>
      </c>
    </row>
    <row r="6464">
      <c r="A6464" s="61">
        <v>1.518154904E9</v>
      </c>
      <c r="B6464" s="61">
        <v>1.0</v>
      </c>
      <c r="C6464" s="61">
        <v>1212.0</v>
      </c>
      <c r="D6464" s="57" t="s">
        <v>371</v>
      </c>
      <c r="E6464" s="62" t="s">
        <v>372</v>
      </c>
      <c r="F6464" s="58">
        <v>0.30158734813972654</v>
      </c>
    </row>
    <row r="6465">
      <c r="A6465" s="61">
        <v>1.51483377E9</v>
      </c>
      <c r="B6465" s="61">
        <v>0.0</v>
      </c>
      <c r="C6465" s="61">
        <v>2075.0</v>
      </c>
      <c r="D6465" s="57" t="s">
        <v>371</v>
      </c>
      <c r="E6465" s="62" t="s">
        <v>372</v>
      </c>
      <c r="F6465" s="58">
        <v>0.30162074742289613</v>
      </c>
    </row>
    <row r="6466">
      <c r="A6466" s="61">
        <v>1.511544383E9</v>
      </c>
      <c r="B6466" s="61">
        <v>1.0</v>
      </c>
      <c r="C6466" s="61">
        <v>4603.0</v>
      </c>
      <c r="D6466" s="57" t="s">
        <v>371</v>
      </c>
      <c r="E6466" s="62" t="s">
        <v>372</v>
      </c>
      <c r="F6466" s="58">
        <v>0.3016272784244117</v>
      </c>
    </row>
    <row r="6467">
      <c r="A6467" s="61">
        <v>1.514043359E9</v>
      </c>
      <c r="B6467" s="61">
        <v>1.0</v>
      </c>
      <c r="C6467" s="61">
        <v>2930.0</v>
      </c>
      <c r="D6467" s="57" t="s">
        <v>371</v>
      </c>
      <c r="E6467" s="62" t="s">
        <v>372</v>
      </c>
      <c r="F6467" s="58">
        <v>0.30166441575533187</v>
      </c>
    </row>
    <row r="6468">
      <c r="A6468" s="61">
        <v>1.515347895E9</v>
      </c>
      <c r="B6468" s="61">
        <v>1.0</v>
      </c>
      <c r="C6468" s="61">
        <v>2727.0</v>
      </c>
      <c r="D6468" s="57" t="s">
        <v>373</v>
      </c>
      <c r="E6468" s="62" t="s">
        <v>372</v>
      </c>
      <c r="F6468" s="58">
        <v>0.3016729938072984</v>
      </c>
    </row>
    <row r="6469">
      <c r="A6469" s="61">
        <v>1.512659626E9</v>
      </c>
      <c r="B6469" s="61">
        <v>1.0</v>
      </c>
      <c r="C6469" s="61">
        <v>3245.0</v>
      </c>
      <c r="D6469" s="57" t="s">
        <v>374</v>
      </c>
      <c r="E6469" s="62" t="s">
        <v>372</v>
      </c>
      <c r="F6469" s="58">
        <v>0.30170415710894805</v>
      </c>
    </row>
    <row r="6470">
      <c r="A6470" s="61">
        <v>1.511825108E9</v>
      </c>
      <c r="B6470" s="61">
        <v>1.0</v>
      </c>
      <c r="C6470" s="61">
        <v>788.0</v>
      </c>
      <c r="D6470" s="57" t="s">
        <v>371</v>
      </c>
      <c r="E6470" s="62" t="s">
        <v>372</v>
      </c>
      <c r="F6470" s="58">
        <v>0.30172065756187194</v>
      </c>
    </row>
    <row r="6471">
      <c r="A6471" s="61">
        <v>1.515206265E9</v>
      </c>
      <c r="B6471" s="61">
        <v>1.0</v>
      </c>
      <c r="C6471" s="61">
        <v>808.0</v>
      </c>
      <c r="D6471" s="57" t="s">
        <v>374</v>
      </c>
      <c r="E6471" s="62" t="s">
        <v>372</v>
      </c>
      <c r="F6471" s="58">
        <v>0.30173256870298926</v>
      </c>
    </row>
    <row r="6472">
      <c r="A6472" s="61">
        <v>1.515770635E9</v>
      </c>
      <c r="B6472" s="61">
        <v>1.0</v>
      </c>
      <c r="C6472" s="61">
        <v>3064.0</v>
      </c>
      <c r="D6472" s="57" t="s">
        <v>374</v>
      </c>
      <c r="E6472" s="62" t="s">
        <v>372</v>
      </c>
      <c r="F6472" s="58">
        <v>0.30183635245648155</v>
      </c>
    </row>
    <row r="6473">
      <c r="A6473" s="61">
        <v>1.513088669E9</v>
      </c>
      <c r="B6473" s="61">
        <v>1.0</v>
      </c>
      <c r="C6473" s="61">
        <v>1569.0</v>
      </c>
      <c r="D6473" s="57" t="s">
        <v>371</v>
      </c>
      <c r="E6473" s="62" t="s">
        <v>372</v>
      </c>
      <c r="F6473" s="58">
        <v>0.301972915559341</v>
      </c>
    </row>
    <row r="6474">
      <c r="A6474" s="61">
        <v>1.516144163E9</v>
      </c>
      <c r="B6474" s="61">
        <v>1.0</v>
      </c>
      <c r="C6474" s="61">
        <v>751.0</v>
      </c>
      <c r="D6474" s="57" t="s">
        <v>374</v>
      </c>
      <c r="E6474" s="62" t="s">
        <v>372</v>
      </c>
      <c r="F6474" s="58">
        <v>0.30199340356203197</v>
      </c>
    </row>
    <row r="6475">
      <c r="A6475" s="61">
        <v>1.519003797E9</v>
      </c>
      <c r="B6475" s="61">
        <v>1.0</v>
      </c>
      <c r="C6475" s="61">
        <v>3563.0</v>
      </c>
      <c r="D6475" s="57" t="s">
        <v>374</v>
      </c>
      <c r="E6475" s="62" t="s">
        <v>372</v>
      </c>
      <c r="F6475" s="58">
        <v>0.30199688315980644</v>
      </c>
    </row>
    <row r="6476">
      <c r="A6476" s="61">
        <v>1.515859039E9</v>
      </c>
      <c r="B6476" s="61">
        <v>1.0</v>
      </c>
      <c r="C6476" s="61">
        <v>4496.0</v>
      </c>
      <c r="D6476" s="57" t="s">
        <v>374</v>
      </c>
      <c r="E6476" s="62" t="s">
        <v>372</v>
      </c>
      <c r="F6476" s="58">
        <v>0.30200106876645616</v>
      </c>
    </row>
    <row r="6477">
      <c r="A6477" s="61">
        <v>1.515500243E9</v>
      </c>
      <c r="B6477" s="61">
        <v>1.0</v>
      </c>
      <c r="C6477" s="61">
        <v>1602.0</v>
      </c>
      <c r="D6477" s="57" t="s">
        <v>374</v>
      </c>
      <c r="E6477" s="62" t="s">
        <v>372</v>
      </c>
      <c r="F6477" s="58">
        <v>0.30205127016622735</v>
      </c>
    </row>
    <row r="6478">
      <c r="A6478" s="61">
        <v>1.516609624E9</v>
      </c>
      <c r="B6478" s="61">
        <v>1.0</v>
      </c>
      <c r="C6478" s="61">
        <v>1719.0</v>
      </c>
      <c r="D6478" s="57" t="s">
        <v>374</v>
      </c>
      <c r="E6478" s="62" t="s">
        <v>372</v>
      </c>
      <c r="F6478" s="58">
        <v>0.3021087809015718</v>
      </c>
    </row>
    <row r="6479">
      <c r="A6479" s="61">
        <v>1.515289689E9</v>
      </c>
      <c r="B6479" s="61">
        <v>1.0</v>
      </c>
      <c r="C6479" s="61">
        <v>477.0</v>
      </c>
      <c r="D6479" s="57" t="s">
        <v>373</v>
      </c>
      <c r="E6479" s="62" t="s">
        <v>372</v>
      </c>
      <c r="F6479" s="58">
        <v>0.3021282183210099</v>
      </c>
    </row>
    <row r="6480">
      <c r="A6480" s="61">
        <v>1.515863714E9</v>
      </c>
      <c r="B6480" s="61">
        <v>1.0</v>
      </c>
      <c r="C6480" s="61">
        <v>1879.0</v>
      </c>
      <c r="D6480" s="57" t="s">
        <v>375</v>
      </c>
      <c r="E6480" s="62" t="s">
        <v>372</v>
      </c>
      <c r="F6480" s="58">
        <v>0.30213959116604616</v>
      </c>
    </row>
    <row r="6481">
      <c r="A6481" s="61">
        <v>1.512658143E9</v>
      </c>
      <c r="B6481" s="61">
        <v>1.0</v>
      </c>
      <c r="C6481" s="61">
        <v>1325.0</v>
      </c>
      <c r="D6481" s="57" t="s">
        <v>375</v>
      </c>
      <c r="E6481" s="62" t="s">
        <v>372</v>
      </c>
      <c r="F6481" s="58">
        <v>0.302156321821596</v>
      </c>
    </row>
    <row r="6482">
      <c r="A6482" s="61">
        <v>1.514009086E9</v>
      </c>
      <c r="B6482" s="61">
        <v>1.0</v>
      </c>
      <c r="C6482" s="61">
        <v>1485.0</v>
      </c>
      <c r="D6482" s="57" t="s">
        <v>374</v>
      </c>
      <c r="E6482" s="62" t="s">
        <v>372</v>
      </c>
      <c r="F6482" s="58">
        <v>0.3021627685753795</v>
      </c>
    </row>
    <row r="6483">
      <c r="A6483" s="61">
        <v>1.512818377E9</v>
      </c>
      <c r="B6483" s="61">
        <v>1.0</v>
      </c>
      <c r="C6483" s="61">
        <v>3263.0</v>
      </c>
      <c r="D6483" s="57" t="s">
        <v>373</v>
      </c>
      <c r="E6483" s="62" t="s">
        <v>372</v>
      </c>
      <c r="F6483" s="58">
        <v>0.3022056655915367</v>
      </c>
    </row>
    <row r="6484">
      <c r="A6484" s="61">
        <v>1.514092959E9</v>
      </c>
      <c r="B6484" s="61">
        <v>1.0</v>
      </c>
      <c r="C6484" s="61">
        <v>590.0</v>
      </c>
      <c r="D6484" s="57" t="s">
        <v>373</v>
      </c>
      <c r="E6484" s="62" t="s">
        <v>372</v>
      </c>
      <c r="F6484" s="58">
        <v>0.30223036000591164</v>
      </c>
    </row>
    <row r="6485">
      <c r="A6485" s="61">
        <v>1.513007975E9</v>
      </c>
      <c r="B6485" s="61">
        <v>1.0</v>
      </c>
      <c r="C6485" s="61">
        <v>479.0</v>
      </c>
      <c r="D6485" s="57" t="s">
        <v>371</v>
      </c>
      <c r="E6485" s="62" t="s">
        <v>372</v>
      </c>
      <c r="F6485" s="58">
        <v>0.30243756845946923</v>
      </c>
    </row>
    <row r="6486">
      <c r="A6486" s="61">
        <v>1.513311305E9</v>
      </c>
      <c r="B6486" s="61">
        <v>1.0</v>
      </c>
      <c r="C6486" s="61">
        <v>66.0</v>
      </c>
      <c r="D6486" s="57" t="s">
        <v>374</v>
      </c>
      <c r="E6486" s="62" t="s">
        <v>372</v>
      </c>
      <c r="F6486" s="58">
        <v>0.30248529472713503</v>
      </c>
    </row>
    <row r="6487">
      <c r="A6487" s="61">
        <v>1.51834372E9</v>
      </c>
      <c r="B6487" s="61">
        <v>0.0</v>
      </c>
      <c r="C6487" s="61">
        <v>1969.0</v>
      </c>
      <c r="D6487" s="57" t="s">
        <v>374</v>
      </c>
      <c r="E6487" s="62" t="s">
        <v>372</v>
      </c>
      <c r="F6487" s="58">
        <v>0.30250558357100144</v>
      </c>
    </row>
    <row r="6488">
      <c r="A6488" s="61">
        <v>1.515892068E9</v>
      </c>
      <c r="B6488" s="61">
        <v>1.0</v>
      </c>
      <c r="C6488" s="61">
        <v>2263.0</v>
      </c>
      <c r="D6488" s="57" t="s">
        <v>371</v>
      </c>
      <c r="E6488" s="62" t="s">
        <v>372</v>
      </c>
      <c r="F6488" s="58">
        <v>0.3025183863701647</v>
      </c>
    </row>
    <row r="6489">
      <c r="A6489" s="61">
        <v>1.519000796E9</v>
      </c>
      <c r="B6489" s="61">
        <v>1.0</v>
      </c>
      <c r="C6489" s="61">
        <v>1035.0</v>
      </c>
      <c r="D6489" s="57" t="s">
        <v>374</v>
      </c>
      <c r="E6489" s="62" t="s">
        <v>372</v>
      </c>
      <c r="F6489" s="58">
        <v>0.30258568050861034</v>
      </c>
    </row>
    <row r="6490">
      <c r="A6490" s="61">
        <v>1.511715027E9</v>
      </c>
      <c r="B6490" s="61">
        <v>1.0</v>
      </c>
      <c r="C6490" s="61">
        <v>1258.0</v>
      </c>
      <c r="D6490" s="57" t="s">
        <v>374</v>
      </c>
      <c r="E6490" s="62" t="s">
        <v>372</v>
      </c>
      <c r="F6490" s="58">
        <v>0.30262047420008364</v>
      </c>
    </row>
    <row r="6491">
      <c r="A6491" s="61">
        <v>1.518537739E9</v>
      </c>
      <c r="B6491" s="61">
        <v>1.0</v>
      </c>
      <c r="C6491" s="61">
        <v>3179.0</v>
      </c>
      <c r="D6491" s="57" t="s">
        <v>375</v>
      </c>
      <c r="E6491" s="62" t="s">
        <v>372</v>
      </c>
      <c r="F6491" s="58">
        <v>0.30268955568798606</v>
      </c>
    </row>
    <row r="6492">
      <c r="A6492" s="61">
        <v>1.51507107E9</v>
      </c>
      <c r="B6492" s="61">
        <v>0.0</v>
      </c>
      <c r="C6492" s="61">
        <v>851.0</v>
      </c>
      <c r="D6492" s="57" t="s">
        <v>374</v>
      </c>
      <c r="E6492" s="62" t="s">
        <v>372</v>
      </c>
      <c r="F6492" s="58">
        <v>0.30271706438368673</v>
      </c>
    </row>
    <row r="6493">
      <c r="A6493" s="61">
        <v>1.513612271E9</v>
      </c>
      <c r="B6493" s="61">
        <v>0.0</v>
      </c>
      <c r="C6493" s="61">
        <v>1868.0</v>
      </c>
      <c r="D6493" s="57" t="s">
        <v>371</v>
      </c>
      <c r="E6493" s="62" t="s">
        <v>372</v>
      </c>
      <c r="F6493" s="58">
        <v>0.3027914457395763</v>
      </c>
    </row>
    <row r="6494">
      <c r="A6494" s="61">
        <v>1.515709687E9</v>
      </c>
      <c r="B6494" s="61">
        <v>1.0</v>
      </c>
      <c r="C6494" s="61">
        <v>3954.0</v>
      </c>
      <c r="D6494" s="57" t="s">
        <v>374</v>
      </c>
      <c r="E6494" s="62" t="s">
        <v>372</v>
      </c>
      <c r="F6494" s="58">
        <v>0.3029916015689319</v>
      </c>
    </row>
    <row r="6495">
      <c r="A6495" s="61">
        <v>1.514155919E9</v>
      </c>
      <c r="B6495" s="61">
        <v>1.0</v>
      </c>
      <c r="C6495" s="61">
        <v>321.0</v>
      </c>
      <c r="D6495" s="57" t="s">
        <v>375</v>
      </c>
      <c r="E6495" s="62" t="s">
        <v>372</v>
      </c>
      <c r="F6495" s="58">
        <v>0.3030033757260904</v>
      </c>
    </row>
    <row r="6496">
      <c r="A6496" s="61">
        <v>1.519938866E9</v>
      </c>
      <c r="B6496" s="61">
        <v>1.0</v>
      </c>
      <c r="C6496" s="61">
        <v>1799.0</v>
      </c>
      <c r="D6496" s="57" t="s">
        <v>375</v>
      </c>
      <c r="E6496" s="62" t="s">
        <v>372</v>
      </c>
      <c r="F6496" s="58">
        <v>0.3030202155173852</v>
      </c>
    </row>
    <row r="6497">
      <c r="A6497" s="61">
        <v>1.519067918E9</v>
      </c>
      <c r="B6497" s="61">
        <v>1.0</v>
      </c>
      <c r="C6497" s="61">
        <v>2474.0</v>
      </c>
      <c r="D6497" s="57" t="s">
        <v>375</v>
      </c>
      <c r="E6497" s="62" t="s">
        <v>372</v>
      </c>
      <c r="F6497" s="58">
        <v>0.3030270581813941</v>
      </c>
    </row>
    <row r="6498">
      <c r="A6498" s="61">
        <v>1.51218197E9</v>
      </c>
      <c r="B6498" s="61">
        <v>0.0</v>
      </c>
      <c r="C6498" s="61">
        <v>421.0</v>
      </c>
      <c r="D6498" s="57" t="s">
        <v>374</v>
      </c>
      <c r="E6498" s="62" t="s">
        <v>372</v>
      </c>
      <c r="F6498" s="58">
        <v>0.3030479796796004</v>
      </c>
    </row>
    <row r="6499">
      <c r="A6499" s="61">
        <v>1.513410424E9</v>
      </c>
      <c r="B6499" s="61">
        <v>1.0</v>
      </c>
      <c r="C6499" s="61">
        <v>685.0</v>
      </c>
      <c r="D6499" s="57" t="s">
        <v>374</v>
      </c>
      <c r="E6499" s="62" t="s">
        <v>372</v>
      </c>
      <c r="F6499" s="58">
        <v>0.303075529747558</v>
      </c>
    </row>
    <row r="6500">
      <c r="A6500" s="61">
        <v>1.518852128E9</v>
      </c>
      <c r="B6500" s="61">
        <v>1.0</v>
      </c>
      <c r="C6500" s="61">
        <v>1972.0</v>
      </c>
      <c r="D6500" s="57" t="s">
        <v>374</v>
      </c>
      <c r="E6500" s="62" t="s">
        <v>372</v>
      </c>
      <c r="F6500" s="58">
        <v>0.30307724723650364</v>
      </c>
    </row>
    <row r="6501">
      <c r="A6501" s="61">
        <v>1.51197803E9</v>
      </c>
      <c r="B6501" s="61">
        <v>0.0</v>
      </c>
      <c r="C6501" s="61">
        <v>1594.0</v>
      </c>
      <c r="D6501" s="57" t="s">
        <v>374</v>
      </c>
      <c r="E6501" s="62" t="s">
        <v>372</v>
      </c>
      <c r="F6501" s="58">
        <v>0.3031058462837958</v>
      </c>
    </row>
    <row r="6502">
      <c r="A6502" s="61">
        <v>1.516311274E9</v>
      </c>
      <c r="B6502" s="61">
        <v>1.0</v>
      </c>
      <c r="C6502" s="61">
        <v>1491.0</v>
      </c>
      <c r="D6502" s="57" t="s">
        <v>371</v>
      </c>
      <c r="E6502" s="62" t="s">
        <v>372</v>
      </c>
      <c r="F6502" s="58">
        <v>0.30314484946840425</v>
      </c>
    </row>
    <row r="6503">
      <c r="A6503" s="61">
        <v>1.512385241E9</v>
      </c>
      <c r="B6503" s="61">
        <v>0.0</v>
      </c>
      <c r="C6503" s="61">
        <v>1484.0</v>
      </c>
      <c r="D6503" s="57" t="s">
        <v>371</v>
      </c>
      <c r="E6503" s="62" t="s">
        <v>372</v>
      </c>
      <c r="F6503" s="58">
        <v>0.30314895467733893</v>
      </c>
    </row>
    <row r="6504">
      <c r="A6504" s="61">
        <v>1.511262425E9</v>
      </c>
      <c r="B6504" s="61">
        <v>1.0</v>
      </c>
      <c r="C6504" s="61">
        <v>3727.0</v>
      </c>
      <c r="D6504" s="57" t="s">
        <v>371</v>
      </c>
      <c r="E6504" s="62" t="s">
        <v>372</v>
      </c>
      <c r="F6504" s="58">
        <v>0.30315980095969364</v>
      </c>
    </row>
    <row r="6505">
      <c r="A6505" s="61">
        <v>1.514923364E9</v>
      </c>
      <c r="B6505" s="61">
        <v>1.0</v>
      </c>
      <c r="C6505" s="61">
        <v>875.0</v>
      </c>
      <c r="D6505" s="57" t="s">
        <v>371</v>
      </c>
      <c r="E6505" s="62" t="s">
        <v>372</v>
      </c>
      <c r="F6505" s="58">
        <v>0.3031932240687234</v>
      </c>
    </row>
    <row r="6506">
      <c r="A6506" s="61">
        <v>1.515304592E9</v>
      </c>
      <c r="B6506" s="61">
        <v>0.0</v>
      </c>
      <c r="C6506" s="61">
        <v>2419.0</v>
      </c>
      <c r="D6506" s="57" t="s">
        <v>374</v>
      </c>
      <c r="E6506" s="62" t="s">
        <v>372</v>
      </c>
      <c r="F6506" s="58">
        <v>0.30320269420327295</v>
      </c>
    </row>
    <row r="6507">
      <c r="A6507" s="61">
        <v>1.513709099E9</v>
      </c>
      <c r="B6507" s="61">
        <v>1.0</v>
      </c>
      <c r="C6507" s="61">
        <v>1617.0</v>
      </c>
      <c r="D6507" s="57" t="s">
        <v>371</v>
      </c>
      <c r="E6507" s="62" t="s">
        <v>372</v>
      </c>
      <c r="F6507" s="58">
        <v>0.3032057713239329</v>
      </c>
    </row>
    <row r="6508">
      <c r="A6508" s="61">
        <v>1.518467405E9</v>
      </c>
      <c r="B6508" s="61">
        <v>1.0</v>
      </c>
      <c r="C6508" s="61">
        <v>3220.0</v>
      </c>
      <c r="D6508" s="57" t="s">
        <v>371</v>
      </c>
      <c r="E6508" s="62" t="s">
        <v>372</v>
      </c>
      <c r="F6508" s="58">
        <v>0.3032176675638889</v>
      </c>
    </row>
    <row r="6509">
      <c r="A6509" s="61">
        <v>1.51280359E9</v>
      </c>
      <c r="B6509" s="61">
        <v>0.0</v>
      </c>
      <c r="C6509" s="61">
        <v>680.0</v>
      </c>
      <c r="D6509" s="57" t="s">
        <v>374</v>
      </c>
      <c r="E6509" s="62" t="s">
        <v>372</v>
      </c>
      <c r="F6509" s="58">
        <v>0.30328747840781123</v>
      </c>
    </row>
    <row r="6510">
      <c r="A6510" s="61">
        <v>1.513382081E9</v>
      </c>
      <c r="B6510" s="61">
        <v>0.0</v>
      </c>
      <c r="C6510" s="61">
        <v>509.0</v>
      </c>
      <c r="D6510" s="57" t="s">
        <v>371</v>
      </c>
      <c r="E6510" s="62" t="s">
        <v>372</v>
      </c>
      <c r="F6510" s="58">
        <v>0.30336038961912337</v>
      </c>
    </row>
    <row r="6511">
      <c r="A6511" s="61">
        <v>1.518802309E9</v>
      </c>
      <c r="B6511" s="61">
        <v>1.0</v>
      </c>
      <c r="C6511" s="61">
        <v>2248.0</v>
      </c>
      <c r="D6511" s="57" t="s">
        <v>373</v>
      </c>
      <c r="E6511" s="62" t="s">
        <v>372</v>
      </c>
      <c r="F6511" s="58">
        <v>0.3033907955273889</v>
      </c>
    </row>
    <row r="6512">
      <c r="A6512" s="61">
        <v>1.512441916E9</v>
      </c>
      <c r="B6512" s="61">
        <v>1.0</v>
      </c>
      <c r="C6512" s="61">
        <v>4050.0</v>
      </c>
      <c r="D6512" s="57" t="s">
        <v>375</v>
      </c>
      <c r="E6512" s="62" t="s">
        <v>372</v>
      </c>
      <c r="F6512" s="58">
        <v>0.3034714386046712</v>
      </c>
    </row>
    <row r="6513">
      <c r="A6513" s="61">
        <v>1.514481318E9</v>
      </c>
      <c r="B6513" s="61">
        <v>1.0</v>
      </c>
      <c r="C6513" s="61">
        <v>1673.0</v>
      </c>
      <c r="D6513" s="57" t="s">
        <v>374</v>
      </c>
      <c r="E6513" s="62" t="s">
        <v>372</v>
      </c>
      <c r="F6513" s="58">
        <v>0.30349410126860765</v>
      </c>
    </row>
    <row r="6514">
      <c r="A6514" s="61">
        <v>1.515416889E9</v>
      </c>
      <c r="B6514" s="61">
        <v>1.0</v>
      </c>
      <c r="C6514" s="61">
        <v>4087.0</v>
      </c>
      <c r="D6514" s="57" t="s">
        <v>371</v>
      </c>
      <c r="E6514" s="62" t="s">
        <v>372</v>
      </c>
      <c r="F6514" s="58">
        <v>0.3034947023275564</v>
      </c>
    </row>
    <row r="6515">
      <c r="A6515" s="61">
        <v>1.518483275E9</v>
      </c>
      <c r="B6515" s="61">
        <v>1.0</v>
      </c>
      <c r="C6515" s="61">
        <v>1999.0</v>
      </c>
      <c r="D6515" s="57" t="s">
        <v>375</v>
      </c>
      <c r="E6515" s="62" t="s">
        <v>372</v>
      </c>
      <c r="F6515" s="58">
        <v>0.30350261680748203</v>
      </c>
    </row>
    <row r="6516">
      <c r="A6516" s="61">
        <v>1.516341603E9</v>
      </c>
      <c r="B6516" s="61">
        <v>1.0</v>
      </c>
      <c r="C6516" s="61">
        <v>525.0</v>
      </c>
      <c r="D6516" s="57" t="s">
        <v>373</v>
      </c>
      <c r="E6516" s="62" t="s">
        <v>372</v>
      </c>
      <c r="F6516" s="58">
        <v>0.3035072273862244</v>
      </c>
    </row>
    <row r="6517">
      <c r="A6517" s="61">
        <v>1.515753176E9</v>
      </c>
      <c r="B6517" s="61">
        <v>1.0</v>
      </c>
      <c r="C6517" s="61">
        <v>1075.0</v>
      </c>
      <c r="D6517" s="57" t="s">
        <v>375</v>
      </c>
      <c r="E6517" s="62" t="s">
        <v>372</v>
      </c>
      <c r="F6517" s="58">
        <v>0.3035111940072821</v>
      </c>
    </row>
    <row r="6518">
      <c r="A6518" s="61">
        <v>1.518894913E9</v>
      </c>
      <c r="B6518" s="61">
        <v>1.0</v>
      </c>
      <c r="C6518" s="61">
        <v>1437.0</v>
      </c>
      <c r="D6518" s="57" t="s">
        <v>374</v>
      </c>
      <c r="E6518" s="62" t="s">
        <v>372</v>
      </c>
      <c r="F6518" s="58">
        <v>0.30351510656123104</v>
      </c>
    </row>
    <row r="6519">
      <c r="A6519" s="61">
        <v>1.519688417E9</v>
      </c>
      <c r="B6519" s="61">
        <v>1.0</v>
      </c>
      <c r="C6519" s="61">
        <v>2292.0</v>
      </c>
      <c r="D6519" s="57" t="s">
        <v>373</v>
      </c>
      <c r="E6519" s="62" t="s">
        <v>372</v>
      </c>
      <c r="F6519" s="58">
        <v>0.3035829342195122</v>
      </c>
    </row>
    <row r="6520">
      <c r="A6520" s="61">
        <v>1.517339861E9</v>
      </c>
      <c r="B6520" s="61">
        <v>0.0</v>
      </c>
      <c r="C6520" s="61">
        <v>1250.0</v>
      </c>
      <c r="D6520" s="57" t="s">
        <v>374</v>
      </c>
      <c r="E6520" s="62" t="s">
        <v>372</v>
      </c>
      <c r="F6520" s="58">
        <v>0.3036626462518036</v>
      </c>
    </row>
    <row r="6521">
      <c r="A6521" s="61">
        <v>1.515413462E9</v>
      </c>
      <c r="B6521" s="61">
        <v>0.0</v>
      </c>
      <c r="C6521" s="61">
        <v>2000.0</v>
      </c>
      <c r="D6521" s="57" t="s">
        <v>371</v>
      </c>
      <c r="E6521" s="62" t="s">
        <v>372</v>
      </c>
      <c r="F6521" s="58">
        <v>0.30388947036621106</v>
      </c>
    </row>
    <row r="6522">
      <c r="A6522" s="61">
        <v>1.515619763E9</v>
      </c>
      <c r="B6522" s="61">
        <v>1.0</v>
      </c>
      <c r="C6522" s="61">
        <v>940.0</v>
      </c>
      <c r="D6522" s="57" t="s">
        <v>371</v>
      </c>
      <c r="E6522" s="62" t="s">
        <v>372</v>
      </c>
      <c r="F6522" s="58">
        <v>0.3039154565689478</v>
      </c>
    </row>
    <row r="6523">
      <c r="A6523" s="61">
        <v>1.511840898E9</v>
      </c>
      <c r="B6523" s="61">
        <v>1.0</v>
      </c>
      <c r="C6523" s="61">
        <v>4341.0</v>
      </c>
      <c r="D6523" s="57" t="s">
        <v>374</v>
      </c>
      <c r="E6523" s="62" t="s">
        <v>372</v>
      </c>
      <c r="F6523" s="58">
        <v>0.30394287674478726</v>
      </c>
    </row>
    <row r="6524">
      <c r="A6524" s="61">
        <v>1.51140851E9</v>
      </c>
      <c r="B6524" s="61">
        <v>0.0</v>
      </c>
      <c r="C6524" s="61">
        <v>2383.0</v>
      </c>
      <c r="D6524" s="57" t="s">
        <v>375</v>
      </c>
      <c r="E6524" s="62" t="s">
        <v>372</v>
      </c>
      <c r="F6524" s="58">
        <v>0.30398275070739333</v>
      </c>
    </row>
    <row r="6525">
      <c r="A6525" s="61">
        <v>1.514812892E9</v>
      </c>
      <c r="B6525" s="61">
        <v>0.0</v>
      </c>
      <c r="C6525" s="61">
        <v>2363.0</v>
      </c>
      <c r="D6525" s="57" t="s">
        <v>374</v>
      </c>
      <c r="E6525" s="62" t="s">
        <v>372</v>
      </c>
      <c r="F6525" s="58">
        <v>0.3041572570250076</v>
      </c>
    </row>
    <row r="6526">
      <c r="A6526" s="61">
        <v>1.515975998E9</v>
      </c>
      <c r="B6526" s="61">
        <v>1.0</v>
      </c>
      <c r="C6526" s="61">
        <v>722.0</v>
      </c>
      <c r="D6526" s="57" t="s">
        <v>371</v>
      </c>
      <c r="E6526" s="62" t="s">
        <v>372</v>
      </c>
      <c r="F6526" s="58">
        <v>0.30416556722843346</v>
      </c>
    </row>
    <row r="6527">
      <c r="A6527" s="61">
        <v>1.513940228E9</v>
      </c>
      <c r="B6527" s="61">
        <v>1.0</v>
      </c>
      <c r="C6527" s="61">
        <v>2206.0</v>
      </c>
      <c r="D6527" s="57" t="s">
        <v>374</v>
      </c>
      <c r="E6527" s="62" t="s">
        <v>372</v>
      </c>
      <c r="F6527" s="58">
        <v>0.30420989781641694</v>
      </c>
    </row>
    <row r="6528">
      <c r="A6528" s="61">
        <v>1.512094574E9</v>
      </c>
      <c r="B6528" s="61">
        <v>1.0</v>
      </c>
      <c r="C6528" s="61">
        <v>1284.0</v>
      </c>
      <c r="D6528" s="57" t="s">
        <v>371</v>
      </c>
      <c r="E6528" s="62" t="s">
        <v>372</v>
      </c>
      <c r="F6528" s="58">
        <v>0.30421930675436737</v>
      </c>
    </row>
    <row r="6529">
      <c r="A6529" s="61">
        <v>1.51682719E9</v>
      </c>
      <c r="B6529" s="61">
        <v>0.0</v>
      </c>
      <c r="C6529" s="61">
        <v>395.0</v>
      </c>
      <c r="D6529" s="57" t="s">
        <v>374</v>
      </c>
      <c r="E6529" s="62" t="s">
        <v>372</v>
      </c>
      <c r="F6529" s="58">
        <v>0.30422209988046867</v>
      </c>
    </row>
    <row r="6530">
      <c r="A6530" s="61">
        <v>1.517646671E9</v>
      </c>
      <c r="B6530" s="61">
        <v>0.0</v>
      </c>
      <c r="C6530" s="61">
        <v>1166.0</v>
      </c>
      <c r="D6530" s="57" t="s">
        <v>371</v>
      </c>
      <c r="E6530" s="62" t="s">
        <v>372</v>
      </c>
      <c r="F6530" s="58">
        <v>0.3042328762680402</v>
      </c>
    </row>
    <row r="6531">
      <c r="A6531" s="61">
        <v>1.512064907E9</v>
      </c>
      <c r="B6531" s="61">
        <v>1.0</v>
      </c>
      <c r="C6531" s="61">
        <v>2007.0</v>
      </c>
      <c r="D6531" s="57" t="s">
        <v>374</v>
      </c>
      <c r="E6531" s="62" t="s">
        <v>372</v>
      </c>
      <c r="F6531" s="58">
        <v>0.30425295906235583</v>
      </c>
    </row>
    <row r="6532">
      <c r="A6532" s="61">
        <v>1.512770395E9</v>
      </c>
      <c r="B6532" s="61">
        <v>1.0</v>
      </c>
      <c r="C6532" s="61">
        <v>4833.0</v>
      </c>
      <c r="D6532" s="57" t="s">
        <v>371</v>
      </c>
      <c r="E6532" s="62" t="s">
        <v>372</v>
      </c>
      <c r="F6532" s="58">
        <v>0.304302325028838</v>
      </c>
    </row>
    <row r="6533">
      <c r="A6533" s="61">
        <v>1.517811321E9</v>
      </c>
      <c r="B6533" s="61">
        <v>0.0</v>
      </c>
      <c r="C6533" s="61">
        <v>2778.0</v>
      </c>
      <c r="D6533" s="57" t="s">
        <v>371</v>
      </c>
      <c r="E6533" s="62" t="s">
        <v>372</v>
      </c>
      <c r="F6533" s="58">
        <v>0.3043031604621269</v>
      </c>
    </row>
    <row r="6534">
      <c r="A6534" s="61">
        <v>1.515778747E9</v>
      </c>
      <c r="B6534" s="61">
        <v>1.0</v>
      </c>
      <c r="C6534" s="61">
        <v>1371.0</v>
      </c>
      <c r="D6534" s="57" t="s">
        <v>373</v>
      </c>
      <c r="E6534" s="62" t="s">
        <v>372</v>
      </c>
      <c r="F6534" s="58">
        <v>0.3044241283801772</v>
      </c>
    </row>
    <row r="6535">
      <c r="A6535" s="61">
        <v>1.518912334E9</v>
      </c>
      <c r="B6535" s="61">
        <v>1.0</v>
      </c>
      <c r="C6535" s="61">
        <v>1934.0</v>
      </c>
      <c r="D6535" s="57" t="s">
        <v>371</v>
      </c>
      <c r="E6535" s="62" t="s">
        <v>372</v>
      </c>
      <c r="F6535" s="58">
        <v>0.30456520341795434</v>
      </c>
    </row>
    <row r="6536">
      <c r="A6536" s="61">
        <v>1.517393139E9</v>
      </c>
      <c r="B6536" s="61">
        <v>1.0</v>
      </c>
      <c r="C6536" s="61">
        <v>4386.0</v>
      </c>
      <c r="D6536" s="57" t="s">
        <v>371</v>
      </c>
      <c r="E6536" s="62" t="s">
        <v>372</v>
      </c>
      <c r="F6536" s="58">
        <v>0.3045890402024989</v>
      </c>
    </row>
    <row r="6537">
      <c r="A6537" s="61">
        <v>1.519278124E9</v>
      </c>
      <c r="B6537" s="61">
        <v>1.0</v>
      </c>
      <c r="C6537" s="61">
        <v>456.0</v>
      </c>
      <c r="D6537" s="57" t="s">
        <v>375</v>
      </c>
      <c r="E6537" s="62" t="s">
        <v>372</v>
      </c>
      <c r="F6537" s="58">
        <v>0.3045961189219206</v>
      </c>
    </row>
    <row r="6538">
      <c r="A6538" s="61">
        <v>1.515229465E9</v>
      </c>
      <c r="B6538" s="61">
        <v>1.0</v>
      </c>
      <c r="C6538" s="61">
        <v>611.0</v>
      </c>
      <c r="D6538" s="57" t="s">
        <v>371</v>
      </c>
      <c r="E6538" s="62" t="s">
        <v>372</v>
      </c>
      <c r="F6538" s="58">
        <v>0.30461167516729737</v>
      </c>
    </row>
    <row r="6539">
      <c r="A6539" s="61">
        <v>1.514177575E9</v>
      </c>
      <c r="B6539" s="61">
        <v>1.0</v>
      </c>
      <c r="C6539" s="61">
        <v>1106.0</v>
      </c>
      <c r="D6539" s="57" t="s">
        <v>371</v>
      </c>
      <c r="E6539" s="62" t="s">
        <v>372</v>
      </c>
      <c r="F6539" s="58">
        <v>0.3046559871589811</v>
      </c>
    </row>
    <row r="6540">
      <c r="A6540" s="61">
        <v>1.513121488E9</v>
      </c>
      <c r="B6540" s="61">
        <v>1.0</v>
      </c>
      <c r="C6540" s="61">
        <v>392.0</v>
      </c>
      <c r="D6540" s="57" t="s">
        <v>374</v>
      </c>
      <c r="E6540" s="62" t="s">
        <v>372</v>
      </c>
      <c r="F6540" s="58">
        <v>0.3047003974792384</v>
      </c>
    </row>
    <row r="6541">
      <c r="A6541" s="61">
        <v>1.516672558E9</v>
      </c>
      <c r="B6541" s="61">
        <v>1.0</v>
      </c>
      <c r="C6541" s="61">
        <v>839.0</v>
      </c>
      <c r="D6541" s="57" t="s">
        <v>371</v>
      </c>
      <c r="E6541" s="62" t="s">
        <v>372</v>
      </c>
      <c r="F6541" s="58">
        <v>0.3048535296674906</v>
      </c>
    </row>
    <row r="6542">
      <c r="A6542" s="61">
        <v>1.519741663E9</v>
      </c>
      <c r="B6542" s="61">
        <v>1.0</v>
      </c>
      <c r="C6542" s="61">
        <v>1.0</v>
      </c>
      <c r="D6542" s="57" t="s">
        <v>374</v>
      </c>
      <c r="E6542" s="62" t="s">
        <v>372</v>
      </c>
      <c r="F6542" s="58">
        <v>0.30495049323756285</v>
      </c>
    </row>
    <row r="6543">
      <c r="A6543" s="61">
        <v>1.51557345E9</v>
      </c>
      <c r="B6543" s="61">
        <v>0.0</v>
      </c>
      <c r="C6543" s="61">
        <v>820.0</v>
      </c>
      <c r="D6543" s="57" t="s">
        <v>374</v>
      </c>
      <c r="E6543" s="62" t="s">
        <v>372</v>
      </c>
      <c r="F6543" s="58">
        <v>0.30500792509279995</v>
      </c>
    </row>
    <row r="6544">
      <c r="A6544" s="61">
        <v>1.514536205E9</v>
      </c>
      <c r="B6544" s="61">
        <v>1.0</v>
      </c>
      <c r="C6544" s="61">
        <v>705.0</v>
      </c>
      <c r="D6544" s="57" t="s">
        <v>371</v>
      </c>
      <c r="E6544" s="62" t="s">
        <v>372</v>
      </c>
      <c r="F6544" s="58">
        <v>0.30505040337653877</v>
      </c>
    </row>
    <row r="6545">
      <c r="A6545" s="61">
        <v>1.516697969E9</v>
      </c>
      <c r="B6545" s="61">
        <v>1.0</v>
      </c>
      <c r="C6545" s="61">
        <v>468.0</v>
      </c>
      <c r="D6545" s="57" t="s">
        <v>374</v>
      </c>
      <c r="E6545" s="62" t="s">
        <v>372</v>
      </c>
      <c r="F6545" s="58">
        <v>0.3051727736989387</v>
      </c>
    </row>
    <row r="6546">
      <c r="A6546" s="61">
        <v>1.515568844E9</v>
      </c>
      <c r="B6546" s="61">
        <v>1.0</v>
      </c>
      <c r="C6546" s="61">
        <v>3784.0</v>
      </c>
      <c r="D6546" s="57" t="s">
        <v>371</v>
      </c>
      <c r="E6546" s="62" t="s">
        <v>372</v>
      </c>
      <c r="F6546" s="58">
        <v>0.30523323017399573</v>
      </c>
    </row>
    <row r="6547">
      <c r="A6547" s="61">
        <v>1.513149636E9</v>
      </c>
      <c r="B6547" s="61">
        <v>1.0</v>
      </c>
      <c r="C6547" s="61">
        <v>4300.0</v>
      </c>
      <c r="D6547" s="57" t="s">
        <v>371</v>
      </c>
      <c r="E6547" s="62" t="s">
        <v>372</v>
      </c>
      <c r="F6547" s="58">
        <v>0.30528920882837596</v>
      </c>
    </row>
    <row r="6548">
      <c r="A6548" s="61">
        <v>1.515859469E9</v>
      </c>
      <c r="B6548" s="61">
        <v>1.0</v>
      </c>
      <c r="C6548" s="61">
        <v>579.0</v>
      </c>
      <c r="D6548" s="57" t="s">
        <v>374</v>
      </c>
      <c r="E6548" s="62" t="s">
        <v>372</v>
      </c>
      <c r="F6548" s="58">
        <v>0.3053504782417438</v>
      </c>
    </row>
    <row r="6549">
      <c r="A6549" s="61">
        <v>1.512771866E9</v>
      </c>
      <c r="B6549" s="61">
        <v>1.0</v>
      </c>
      <c r="C6549" s="61">
        <v>2516.0</v>
      </c>
      <c r="D6549" s="57" t="s">
        <v>371</v>
      </c>
      <c r="E6549" s="62" t="s">
        <v>372</v>
      </c>
      <c r="F6549" s="58">
        <v>0.305373619029665</v>
      </c>
    </row>
    <row r="6550">
      <c r="A6550" s="61">
        <v>1.515287524E9</v>
      </c>
      <c r="B6550" s="61">
        <v>1.0</v>
      </c>
      <c r="C6550" s="61">
        <v>3244.0</v>
      </c>
      <c r="D6550" s="57" t="s">
        <v>374</v>
      </c>
      <c r="E6550" s="62" t="s">
        <v>372</v>
      </c>
      <c r="F6550" s="58">
        <v>0.3053881613364614</v>
      </c>
    </row>
    <row r="6551">
      <c r="A6551" s="61">
        <v>1.511352754E9</v>
      </c>
      <c r="B6551" s="61">
        <v>1.0</v>
      </c>
      <c r="C6551" s="61">
        <v>1585.0</v>
      </c>
      <c r="D6551" s="57" t="s">
        <v>374</v>
      </c>
      <c r="E6551" s="62" t="s">
        <v>372</v>
      </c>
      <c r="F6551" s="58">
        <v>0.30545510829294364</v>
      </c>
    </row>
    <row r="6552">
      <c r="A6552" s="61">
        <v>1.512436678E9</v>
      </c>
      <c r="B6552" s="61">
        <v>1.0</v>
      </c>
      <c r="C6552" s="61">
        <v>1281.0</v>
      </c>
      <c r="D6552" s="57" t="s">
        <v>371</v>
      </c>
      <c r="E6552" s="62" t="s">
        <v>372</v>
      </c>
      <c r="F6552" s="58">
        <v>0.3055417299780049</v>
      </c>
    </row>
    <row r="6553">
      <c r="A6553" s="61">
        <v>1.515036777E9</v>
      </c>
      <c r="B6553" s="61">
        <v>1.0</v>
      </c>
      <c r="C6553" s="61">
        <v>130.0</v>
      </c>
      <c r="D6553" s="57" t="s">
        <v>371</v>
      </c>
      <c r="E6553" s="62" t="s">
        <v>372</v>
      </c>
      <c r="F6553" s="58">
        <v>0.305585428112763</v>
      </c>
    </row>
    <row r="6554">
      <c r="A6554" s="61">
        <v>1.519790842E9</v>
      </c>
      <c r="B6554" s="61">
        <v>0.0</v>
      </c>
      <c r="C6554" s="61">
        <v>253.0</v>
      </c>
      <c r="D6554" s="57" t="s">
        <v>371</v>
      </c>
      <c r="E6554" s="62" t="s">
        <v>372</v>
      </c>
      <c r="F6554" s="58">
        <v>0.30559194627893715</v>
      </c>
    </row>
    <row r="6555">
      <c r="A6555" s="61">
        <v>1.515654616E9</v>
      </c>
      <c r="B6555" s="61">
        <v>1.0</v>
      </c>
      <c r="C6555" s="61">
        <v>2376.0</v>
      </c>
      <c r="D6555" s="57" t="s">
        <v>375</v>
      </c>
      <c r="E6555" s="62" t="s">
        <v>372</v>
      </c>
      <c r="F6555" s="58">
        <v>0.30561477123051084</v>
      </c>
    </row>
    <row r="6556">
      <c r="A6556" s="61">
        <v>1.51492318E9</v>
      </c>
      <c r="B6556" s="61">
        <v>0.0</v>
      </c>
      <c r="C6556" s="61">
        <v>1562.0</v>
      </c>
      <c r="D6556" s="57" t="s">
        <v>374</v>
      </c>
      <c r="E6556" s="62" t="s">
        <v>372</v>
      </c>
      <c r="F6556" s="58">
        <v>0.3056486200147239</v>
      </c>
    </row>
    <row r="6557">
      <c r="A6557" s="61">
        <v>1.517112096E9</v>
      </c>
      <c r="B6557" s="61">
        <v>1.0</v>
      </c>
      <c r="C6557" s="61">
        <v>458.0</v>
      </c>
      <c r="D6557" s="57" t="s">
        <v>373</v>
      </c>
      <c r="E6557" s="62" t="s">
        <v>372</v>
      </c>
      <c r="F6557" s="58">
        <v>0.3056688944337198</v>
      </c>
    </row>
    <row r="6558">
      <c r="A6558" s="61">
        <v>1.517219945E9</v>
      </c>
      <c r="B6558" s="61">
        <v>1.0</v>
      </c>
      <c r="C6558" s="61">
        <v>2501.0</v>
      </c>
      <c r="D6558" s="57" t="s">
        <v>375</v>
      </c>
      <c r="E6558" s="62" t="s">
        <v>372</v>
      </c>
      <c r="F6558" s="58">
        <v>0.3057566625889119</v>
      </c>
    </row>
    <row r="6559">
      <c r="A6559" s="61">
        <v>1.513627212E9</v>
      </c>
      <c r="B6559" s="61">
        <v>0.0</v>
      </c>
      <c r="C6559" s="61">
        <v>2209.0</v>
      </c>
      <c r="D6559" s="57" t="s">
        <v>371</v>
      </c>
      <c r="E6559" s="62" t="s">
        <v>372</v>
      </c>
      <c r="F6559" s="58">
        <v>0.3057829706212726</v>
      </c>
    </row>
    <row r="6560">
      <c r="A6560" s="61">
        <v>1.515735656E9</v>
      </c>
      <c r="B6560" s="61">
        <v>1.0</v>
      </c>
      <c r="C6560" s="61">
        <v>970.0</v>
      </c>
      <c r="D6560" s="57" t="s">
        <v>371</v>
      </c>
      <c r="E6560" s="62" t="s">
        <v>372</v>
      </c>
      <c r="F6560" s="58">
        <v>0.30584712852266793</v>
      </c>
    </row>
    <row r="6561">
      <c r="A6561" s="61">
        <v>1.511254763E9</v>
      </c>
      <c r="B6561" s="61">
        <v>1.0</v>
      </c>
      <c r="C6561" s="61">
        <v>432.0</v>
      </c>
      <c r="D6561" s="57" t="s">
        <v>373</v>
      </c>
      <c r="E6561" s="62" t="s">
        <v>372</v>
      </c>
      <c r="F6561" s="58">
        <v>0.3058527814651948</v>
      </c>
    </row>
    <row r="6562">
      <c r="A6562" s="61">
        <v>1.518175436E9</v>
      </c>
      <c r="B6562" s="61">
        <v>1.0</v>
      </c>
      <c r="C6562" s="61">
        <v>2737.0</v>
      </c>
      <c r="D6562" s="57" t="s">
        <v>374</v>
      </c>
      <c r="E6562" s="62" t="s">
        <v>372</v>
      </c>
      <c r="F6562" s="58">
        <v>0.30600195927392604</v>
      </c>
    </row>
    <row r="6563">
      <c r="A6563" s="61">
        <v>1.512222746E9</v>
      </c>
      <c r="B6563" s="61">
        <v>1.0</v>
      </c>
      <c r="C6563" s="61">
        <v>1819.0</v>
      </c>
      <c r="D6563" s="57" t="s">
        <v>371</v>
      </c>
      <c r="E6563" s="62" t="s">
        <v>372</v>
      </c>
      <c r="F6563" s="58">
        <v>0.3060228204276998</v>
      </c>
    </row>
    <row r="6564">
      <c r="A6564" s="61">
        <v>1.516527161E9</v>
      </c>
      <c r="B6564" s="61">
        <v>0.0</v>
      </c>
      <c r="C6564" s="61">
        <v>3402.0</v>
      </c>
      <c r="D6564" s="57" t="s">
        <v>375</v>
      </c>
      <c r="E6564" s="62" t="s">
        <v>372</v>
      </c>
      <c r="F6564" s="58">
        <v>0.306039537034255</v>
      </c>
    </row>
    <row r="6565">
      <c r="A6565" s="61">
        <v>1.514138315E9</v>
      </c>
      <c r="B6565" s="61">
        <v>1.0</v>
      </c>
      <c r="C6565" s="61">
        <v>2399.0</v>
      </c>
      <c r="D6565" s="57" t="s">
        <v>374</v>
      </c>
      <c r="E6565" s="62" t="s">
        <v>372</v>
      </c>
      <c r="F6565" s="58">
        <v>0.3061126622935889</v>
      </c>
    </row>
    <row r="6566">
      <c r="A6566" s="61">
        <v>1.512921701E9</v>
      </c>
      <c r="B6566" s="61">
        <v>0.0</v>
      </c>
      <c r="C6566" s="61">
        <v>1259.0</v>
      </c>
      <c r="D6566" s="57" t="s">
        <v>371</v>
      </c>
      <c r="E6566" s="62" t="s">
        <v>372</v>
      </c>
      <c r="F6566" s="58">
        <v>0.3061227305666757</v>
      </c>
    </row>
    <row r="6567">
      <c r="A6567" s="61">
        <v>1.516609324E9</v>
      </c>
      <c r="B6567" s="61">
        <v>1.0</v>
      </c>
      <c r="C6567" s="61">
        <v>3826.0</v>
      </c>
      <c r="D6567" s="57" t="s">
        <v>375</v>
      </c>
      <c r="E6567" s="62" t="s">
        <v>372</v>
      </c>
      <c r="F6567" s="58">
        <v>0.30615060061943467</v>
      </c>
    </row>
    <row r="6568">
      <c r="A6568" s="61">
        <v>1.514573248E9</v>
      </c>
      <c r="B6568" s="61">
        <v>1.0</v>
      </c>
      <c r="C6568" s="61">
        <v>3206.0</v>
      </c>
      <c r="D6568" s="57" t="s">
        <v>375</v>
      </c>
      <c r="E6568" s="62" t="s">
        <v>372</v>
      </c>
      <c r="F6568" s="58">
        <v>0.3061822590894894</v>
      </c>
    </row>
    <row r="6569">
      <c r="A6569" s="61">
        <v>1.518689696E9</v>
      </c>
      <c r="B6569" s="61">
        <v>1.0</v>
      </c>
      <c r="C6569" s="61">
        <v>2182.0</v>
      </c>
      <c r="D6569" s="57" t="s">
        <v>373</v>
      </c>
      <c r="E6569" s="62" t="s">
        <v>372</v>
      </c>
      <c r="F6569" s="58">
        <v>0.3062287833883335</v>
      </c>
    </row>
    <row r="6570">
      <c r="A6570" s="61">
        <v>1.515234491E9</v>
      </c>
      <c r="B6570" s="61">
        <v>0.0</v>
      </c>
      <c r="C6570" s="61">
        <v>5090.0</v>
      </c>
      <c r="D6570" s="57" t="s">
        <v>371</v>
      </c>
      <c r="E6570" s="62" t="s">
        <v>372</v>
      </c>
      <c r="F6570" s="58">
        <v>0.3063095930507823</v>
      </c>
    </row>
    <row r="6571">
      <c r="A6571" s="61">
        <v>1.512932762E9</v>
      </c>
      <c r="B6571" s="61">
        <v>0.0</v>
      </c>
      <c r="C6571" s="61">
        <v>1477.0</v>
      </c>
      <c r="D6571" s="57" t="s">
        <v>374</v>
      </c>
      <c r="E6571" s="62" t="s">
        <v>372</v>
      </c>
      <c r="F6571" s="58">
        <v>0.306324219605311</v>
      </c>
    </row>
    <row r="6572">
      <c r="A6572" s="61">
        <v>1.517263367E9</v>
      </c>
      <c r="B6572" s="61">
        <v>1.0</v>
      </c>
      <c r="C6572" s="61">
        <v>1609.0</v>
      </c>
      <c r="D6572" s="57" t="s">
        <v>375</v>
      </c>
      <c r="E6572" s="62" t="s">
        <v>372</v>
      </c>
      <c r="F6572" s="58">
        <v>0.30638637645083167</v>
      </c>
    </row>
    <row r="6573">
      <c r="A6573" s="61">
        <v>1.513872794E9</v>
      </c>
      <c r="B6573" s="61">
        <v>1.0</v>
      </c>
      <c r="C6573" s="61">
        <v>434.0</v>
      </c>
      <c r="D6573" s="57" t="s">
        <v>373</v>
      </c>
      <c r="E6573" s="62" t="s">
        <v>372</v>
      </c>
      <c r="F6573" s="58">
        <v>0.3063887987836603</v>
      </c>
    </row>
    <row r="6574">
      <c r="A6574" s="61">
        <v>1.515260426E9</v>
      </c>
      <c r="B6574" s="61">
        <v>1.0</v>
      </c>
      <c r="C6574" s="61">
        <v>857.0</v>
      </c>
      <c r="D6574" s="57" t="s">
        <v>374</v>
      </c>
      <c r="E6574" s="62" t="s">
        <v>372</v>
      </c>
      <c r="F6574" s="58">
        <v>0.3064655315133029</v>
      </c>
    </row>
    <row r="6575">
      <c r="A6575" s="61">
        <v>1.517322751E9</v>
      </c>
      <c r="B6575" s="61">
        <v>0.0</v>
      </c>
      <c r="C6575" s="61">
        <v>1486.0</v>
      </c>
      <c r="D6575" s="57" t="s">
        <v>371</v>
      </c>
      <c r="E6575" s="62" t="s">
        <v>372</v>
      </c>
      <c r="F6575" s="58">
        <v>0.3064743093607569</v>
      </c>
    </row>
    <row r="6576">
      <c r="A6576" s="61">
        <v>1.512995124E9</v>
      </c>
      <c r="B6576" s="61">
        <v>1.0</v>
      </c>
      <c r="C6576" s="61">
        <v>417.0</v>
      </c>
      <c r="D6576" s="57" t="s">
        <v>374</v>
      </c>
      <c r="E6576" s="62" t="s">
        <v>372</v>
      </c>
      <c r="F6576" s="58">
        <v>0.3065006341127482</v>
      </c>
    </row>
    <row r="6577">
      <c r="A6577" s="61">
        <v>1.515506197E9</v>
      </c>
      <c r="B6577" s="61">
        <v>1.0</v>
      </c>
      <c r="C6577" s="61">
        <v>2533.0</v>
      </c>
      <c r="D6577" s="57" t="s">
        <v>371</v>
      </c>
      <c r="E6577" s="62" t="s">
        <v>372</v>
      </c>
      <c r="F6577" s="58">
        <v>0.3065440518388002</v>
      </c>
    </row>
    <row r="6578">
      <c r="A6578" s="61">
        <v>1.513428795E9</v>
      </c>
      <c r="B6578" s="61">
        <v>1.0</v>
      </c>
      <c r="C6578" s="61">
        <v>933.0</v>
      </c>
      <c r="D6578" s="57" t="s">
        <v>374</v>
      </c>
      <c r="E6578" s="62" t="s">
        <v>372</v>
      </c>
      <c r="F6578" s="58">
        <v>0.30660072557458695</v>
      </c>
    </row>
    <row r="6579">
      <c r="A6579" s="61">
        <v>1.515312516E9</v>
      </c>
      <c r="B6579" s="61">
        <v>1.0</v>
      </c>
      <c r="C6579" s="61">
        <v>659.0</v>
      </c>
      <c r="D6579" s="57" t="s">
        <v>371</v>
      </c>
      <c r="E6579" s="62" t="s">
        <v>372</v>
      </c>
      <c r="F6579" s="58">
        <v>0.3066433570201491</v>
      </c>
    </row>
    <row r="6580">
      <c r="A6580" s="61">
        <v>1.512826193E9</v>
      </c>
      <c r="B6580" s="61">
        <v>1.0</v>
      </c>
      <c r="C6580" s="61">
        <v>712.0</v>
      </c>
      <c r="D6580" s="57" t="s">
        <v>374</v>
      </c>
      <c r="E6580" s="62" t="s">
        <v>372</v>
      </c>
      <c r="F6580" s="58">
        <v>0.30667377399637286</v>
      </c>
    </row>
    <row r="6581">
      <c r="A6581" s="61">
        <v>1.515677801E9</v>
      </c>
      <c r="B6581" s="61">
        <v>0.0</v>
      </c>
      <c r="C6581" s="61">
        <v>1639.0</v>
      </c>
      <c r="D6581" s="57" t="s">
        <v>374</v>
      </c>
      <c r="E6581" s="62" t="s">
        <v>372</v>
      </c>
      <c r="F6581" s="58">
        <v>0.3067087681487749</v>
      </c>
    </row>
    <row r="6582">
      <c r="A6582" s="61">
        <v>1.514449445E9</v>
      </c>
      <c r="B6582" s="61">
        <v>1.0</v>
      </c>
      <c r="C6582" s="61">
        <v>398.0</v>
      </c>
      <c r="D6582" s="57" t="s">
        <v>374</v>
      </c>
      <c r="E6582" s="62" t="s">
        <v>372</v>
      </c>
      <c r="F6582" s="58">
        <v>0.3067389244919737</v>
      </c>
    </row>
    <row r="6583">
      <c r="A6583" s="61">
        <v>1.519532726E9</v>
      </c>
      <c r="B6583" s="61">
        <v>1.0</v>
      </c>
      <c r="C6583" s="61">
        <v>1342.0</v>
      </c>
      <c r="D6583" s="57" t="s">
        <v>374</v>
      </c>
      <c r="E6583" s="62" t="s">
        <v>372</v>
      </c>
      <c r="F6583" s="58">
        <v>0.3067571680527724</v>
      </c>
    </row>
    <row r="6584">
      <c r="A6584" s="61">
        <v>1.511698242E9</v>
      </c>
      <c r="B6584" s="61">
        <v>0.0</v>
      </c>
      <c r="C6584" s="61">
        <v>985.0</v>
      </c>
      <c r="D6584" s="57" t="s">
        <v>375</v>
      </c>
      <c r="E6584" s="62" t="s">
        <v>372</v>
      </c>
      <c r="F6584" s="58">
        <v>0.3068220117603999</v>
      </c>
    </row>
    <row r="6585">
      <c r="A6585" s="61">
        <v>1.518141444E9</v>
      </c>
      <c r="B6585" s="61">
        <v>1.0</v>
      </c>
      <c r="C6585" s="61">
        <v>351.0</v>
      </c>
      <c r="D6585" s="57" t="s">
        <v>373</v>
      </c>
      <c r="E6585" s="62" t="s">
        <v>372</v>
      </c>
      <c r="F6585" s="58">
        <v>0.30687121412275187</v>
      </c>
    </row>
    <row r="6586">
      <c r="A6586" s="61">
        <v>1.512756029E9</v>
      </c>
      <c r="B6586" s="61">
        <v>1.0</v>
      </c>
      <c r="C6586" s="61">
        <v>112.0</v>
      </c>
      <c r="D6586" s="57" t="s">
        <v>375</v>
      </c>
      <c r="E6586" s="62" t="s">
        <v>372</v>
      </c>
      <c r="F6586" s="58">
        <v>0.30689989096017334</v>
      </c>
    </row>
    <row r="6587">
      <c r="A6587" s="61">
        <v>1.51494808E9</v>
      </c>
      <c r="B6587" s="61">
        <v>0.0</v>
      </c>
      <c r="C6587" s="61">
        <v>4019.0</v>
      </c>
      <c r="D6587" s="57" t="s">
        <v>374</v>
      </c>
      <c r="E6587" s="62" t="s">
        <v>372</v>
      </c>
      <c r="F6587" s="58">
        <v>0.30696473381563427</v>
      </c>
    </row>
    <row r="6588">
      <c r="A6588" s="61">
        <v>1.512348794E9</v>
      </c>
      <c r="B6588" s="61">
        <v>1.0</v>
      </c>
      <c r="C6588" s="61">
        <v>2988.0</v>
      </c>
      <c r="D6588" s="57" t="s">
        <v>371</v>
      </c>
      <c r="E6588" s="62" t="s">
        <v>372</v>
      </c>
      <c r="F6588" s="58">
        <v>0.3069721155648406</v>
      </c>
    </row>
    <row r="6589">
      <c r="A6589" s="61">
        <v>1.515058252E9</v>
      </c>
      <c r="B6589" s="61">
        <v>0.0</v>
      </c>
      <c r="C6589" s="61">
        <v>1137.0</v>
      </c>
      <c r="D6589" s="57" t="s">
        <v>373</v>
      </c>
      <c r="E6589" s="62" t="s">
        <v>372</v>
      </c>
      <c r="F6589" s="58">
        <v>0.30699655847200424</v>
      </c>
    </row>
    <row r="6590">
      <c r="A6590" s="61">
        <v>1.511600194E9</v>
      </c>
      <c r="B6590" s="61">
        <v>1.0</v>
      </c>
      <c r="C6590" s="61">
        <v>57.0</v>
      </c>
      <c r="D6590" s="57" t="s">
        <v>375</v>
      </c>
      <c r="E6590" s="62" t="s">
        <v>372</v>
      </c>
      <c r="F6590" s="58">
        <v>0.30702079988793374</v>
      </c>
    </row>
    <row r="6591">
      <c r="A6591" s="61">
        <v>1.519699406E9</v>
      </c>
      <c r="B6591" s="61">
        <v>1.0</v>
      </c>
      <c r="C6591" s="61">
        <v>2925.0</v>
      </c>
      <c r="D6591" s="57" t="s">
        <v>371</v>
      </c>
      <c r="E6591" s="62" t="s">
        <v>372</v>
      </c>
      <c r="F6591" s="58">
        <v>0.30710089682554254</v>
      </c>
    </row>
    <row r="6592">
      <c r="A6592" s="61">
        <v>1.511517252E9</v>
      </c>
      <c r="B6592" s="61">
        <v>0.0</v>
      </c>
      <c r="C6592" s="61">
        <v>335.0</v>
      </c>
      <c r="D6592" s="57" t="s">
        <v>375</v>
      </c>
      <c r="E6592" s="62" t="s">
        <v>372</v>
      </c>
      <c r="F6592" s="58">
        <v>0.3071219446410257</v>
      </c>
    </row>
    <row r="6593">
      <c r="A6593" s="61">
        <v>1.516437118E9</v>
      </c>
      <c r="B6593" s="61">
        <v>1.0</v>
      </c>
      <c r="C6593" s="61">
        <v>1570.0</v>
      </c>
      <c r="D6593" s="57" t="s">
        <v>371</v>
      </c>
      <c r="E6593" s="62" t="s">
        <v>372</v>
      </c>
      <c r="F6593" s="58">
        <v>0.30717070766946486</v>
      </c>
    </row>
    <row r="6594">
      <c r="A6594" s="61">
        <v>1.519580442E9</v>
      </c>
      <c r="B6594" s="61">
        <v>0.0</v>
      </c>
      <c r="C6594" s="61">
        <v>2430.0</v>
      </c>
      <c r="D6594" s="57" t="s">
        <v>374</v>
      </c>
      <c r="E6594" s="62" t="s">
        <v>372</v>
      </c>
      <c r="F6594" s="58">
        <v>0.3071763522633303</v>
      </c>
    </row>
    <row r="6595">
      <c r="A6595" s="61">
        <v>1.512185558E9</v>
      </c>
      <c r="B6595" s="61">
        <v>1.0</v>
      </c>
      <c r="C6595" s="61">
        <v>1744.0</v>
      </c>
      <c r="D6595" s="57" t="s">
        <v>373</v>
      </c>
      <c r="E6595" s="62" t="s">
        <v>372</v>
      </c>
      <c r="F6595" s="58">
        <v>0.30738584606913566</v>
      </c>
    </row>
    <row r="6596">
      <c r="A6596" s="61">
        <v>1.511713181E9</v>
      </c>
      <c r="B6596" s="61">
        <v>0.0</v>
      </c>
      <c r="C6596" s="61">
        <v>3327.0</v>
      </c>
      <c r="D6596" s="57" t="s">
        <v>371</v>
      </c>
      <c r="E6596" s="62" t="s">
        <v>372</v>
      </c>
      <c r="F6596" s="58">
        <v>0.30744092361824416</v>
      </c>
    </row>
    <row r="6597">
      <c r="A6597" s="61">
        <v>1.516822109E9</v>
      </c>
      <c r="B6597" s="61">
        <v>1.0</v>
      </c>
      <c r="C6597" s="61">
        <v>95.0</v>
      </c>
      <c r="D6597" s="57" t="s">
        <v>371</v>
      </c>
      <c r="E6597" s="62" t="s">
        <v>372</v>
      </c>
      <c r="F6597" s="58">
        <v>0.30755009851624615</v>
      </c>
    </row>
    <row r="6598">
      <c r="A6598" s="61">
        <v>1.518535509E9</v>
      </c>
      <c r="B6598" s="61">
        <v>1.0</v>
      </c>
      <c r="C6598" s="61">
        <v>3213.0</v>
      </c>
      <c r="D6598" s="57" t="s">
        <v>375</v>
      </c>
      <c r="E6598" s="62" t="s">
        <v>372</v>
      </c>
      <c r="F6598" s="58">
        <v>0.3076613289994182</v>
      </c>
    </row>
    <row r="6599">
      <c r="A6599" s="61">
        <v>1.514769742E9</v>
      </c>
      <c r="B6599" s="61">
        <v>0.0</v>
      </c>
      <c r="C6599" s="61">
        <v>948.0</v>
      </c>
      <c r="D6599" s="57" t="s">
        <v>373</v>
      </c>
      <c r="E6599" s="62" t="s">
        <v>372</v>
      </c>
      <c r="F6599" s="58">
        <v>0.3076673728515502</v>
      </c>
    </row>
    <row r="6600">
      <c r="A6600" s="61">
        <v>1.512593244E9</v>
      </c>
      <c r="B6600" s="61">
        <v>1.0</v>
      </c>
      <c r="C6600" s="61">
        <v>1968.0</v>
      </c>
      <c r="D6600" s="57" t="s">
        <v>371</v>
      </c>
      <c r="E6600" s="62" t="s">
        <v>372</v>
      </c>
      <c r="F6600" s="58">
        <v>0.3076928065224859</v>
      </c>
    </row>
    <row r="6601">
      <c r="A6601" s="61">
        <v>1.511547758E9</v>
      </c>
      <c r="B6601" s="61">
        <v>1.0</v>
      </c>
      <c r="C6601" s="61">
        <v>1064.0</v>
      </c>
      <c r="D6601" s="57" t="s">
        <v>373</v>
      </c>
      <c r="E6601" s="62" t="s">
        <v>372</v>
      </c>
      <c r="F6601" s="58">
        <v>0.30772403538131443</v>
      </c>
    </row>
    <row r="6602">
      <c r="A6602" s="61">
        <v>1.515133584E9</v>
      </c>
      <c r="B6602" s="61">
        <v>1.0</v>
      </c>
      <c r="C6602" s="61">
        <v>1641.0</v>
      </c>
      <c r="D6602" s="57" t="s">
        <v>374</v>
      </c>
      <c r="E6602" s="62" t="s">
        <v>372</v>
      </c>
      <c r="F6602" s="58">
        <v>0.3077349750834508</v>
      </c>
    </row>
    <row r="6603">
      <c r="A6603" s="61">
        <v>1.511548037E9</v>
      </c>
      <c r="B6603" s="61">
        <v>1.0</v>
      </c>
      <c r="C6603" s="61">
        <v>3645.0</v>
      </c>
      <c r="D6603" s="57" t="s">
        <v>375</v>
      </c>
      <c r="E6603" s="62" t="s">
        <v>372</v>
      </c>
      <c r="F6603" s="58">
        <v>0.30779669575085633</v>
      </c>
    </row>
    <row r="6604">
      <c r="A6604" s="61">
        <v>1.511330385E9</v>
      </c>
      <c r="B6604" s="61">
        <v>1.0</v>
      </c>
      <c r="C6604" s="61">
        <v>1275.0</v>
      </c>
      <c r="D6604" s="57" t="s">
        <v>374</v>
      </c>
      <c r="E6604" s="62" t="s">
        <v>372</v>
      </c>
      <c r="F6604" s="58">
        <v>0.30787312318135496</v>
      </c>
    </row>
    <row r="6605">
      <c r="A6605" s="61">
        <v>1.511813662E9</v>
      </c>
      <c r="B6605" s="61">
        <v>0.0</v>
      </c>
      <c r="C6605" s="61">
        <v>2423.0</v>
      </c>
      <c r="D6605" s="57" t="s">
        <v>371</v>
      </c>
      <c r="E6605" s="62" t="s">
        <v>372</v>
      </c>
      <c r="F6605" s="58">
        <v>0.3078895113913972</v>
      </c>
    </row>
    <row r="6606">
      <c r="A6606" s="61">
        <v>1.519781485E9</v>
      </c>
      <c r="B6606" s="61">
        <v>1.0</v>
      </c>
      <c r="C6606" s="61">
        <v>936.0</v>
      </c>
      <c r="D6606" s="57" t="s">
        <v>371</v>
      </c>
      <c r="E6606" s="62" t="s">
        <v>372</v>
      </c>
      <c r="F6606" s="58">
        <v>0.3079117793731506</v>
      </c>
    </row>
    <row r="6607">
      <c r="A6607" s="61">
        <v>1.512712744E9</v>
      </c>
      <c r="B6607" s="61">
        <v>1.0</v>
      </c>
      <c r="C6607" s="61">
        <v>174.0</v>
      </c>
      <c r="D6607" s="57" t="s">
        <v>374</v>
      </c>
      <c r="E6607" s="62" t="s">
        <v>372</v>
      </c>
      <c r="F6607" s="58">
        <v>0.3079178232252827</v>
      </c>
    </row>
    <row r="6608">
      <c r="A6608" s="61">
        <v>1.511353054E9</v>
      </c>
      <c r="B6608" s="61">
        <v>1.0</v>
      </c>
      <c r="C6608" s="61">
        <v>361.0</v>
      </c>
      <c r="D6608" s="57" t="s">
        <v>374</v>
      </c>
      <c r="E6608" s="62" t="s">
        <v>372</v>
      </c>
      <c r="F6608" s="58">
        <v>0.30792066362508863</v>
      </c>
    </row>
    <row r="6609">
      <c r="A6609" s="61">
        <v>1.517687375E9</v>
      </c>
      <c r="B6609" s="61">
        <v>1.0</v>
      </c>
      <c r="C6609" s="61">
        <v>4207.0</v>
      </c>
      <c r="D6609" s="57" t="s">
        <v>371</v>
      </c>
      <c r="E6609" s="62" t="s">
        <v>372</v>
      </c>
      <c r="F6609" s="58">
        <v>0.3079727049238179</v>
      </c>
    </row>
    <row r="6610">
      <c r="A6610" s="61">
        <v>1.517000689E9</v>
      </c>
      <c r="B6610" s="61">
        <v>1.0</v>
      </c>
      <c r="C6610" s="61">
        <v>776.0</v>
      </c>
      <c r="D6610" s="57" t="s">
        <v>373</v>
      </c>
      <c r="E6610" s="62" t="s">
        <v>372</v>
      </c>
      <c r="F6610" s="58">
        <v>0.30806405810300164</v>
      </c>
    </row>
    <row r="6611">
      <c r="A6611" s="61">
        <v>1.513328162E9</v>
      </c>
      <c r="B6611" s="61">
        <v>0.0</v>
      </c>
      <c r="C6611" s="61">
        <v>1979.0</v>
      </c>
      <c r="D6611" s="57" t="s">
        <v>375</v>
      </c>
      <c r="E6611" s="62" t="s">
        <v>372</v>
      </c>
      <c r="F6611" s="58">
        <v>0.3080712329361015</v>
      </c>
    </row>
    <row r="6612">
      <c r="A6612" s="61">
        <v>1.51841505E9</v>
      </c>
      <c r="B6612" s="61">
        <v>0.0</v>
      </c>
      <c r="C6612" s="61">
        <v>2653.0</v>
      </c>
      <c r="D6612" s="57" t="s">
        <v>371</v>
      </c>
      <c r="E6612" s="62" t="s">
        <v>372</v>
      </c>
      <c r="F6612" s="58">
        <v>0.3080845889667788</v>
      </c>
    </row>
    <row r="6613">
      <c r="A6613" s="61">
        <v>1.512712875E9</v>
      </c>
      <c r="B6613" s="61">
        <v>1.0</v>
      </c>
      <c r="C6613" s="61">
        <v>766.0</v>
      </c>
      <c r="D6613" s="57" t="s">
        <v>374</v>
      </c>
      <c r="E6613" s="62" t="s">
        <v>372</v>
      </c>
      <c r="F6613" s="58">
        <v>0.30812847078220995</v>
      </c>
    </row>
    <row r="6614">
      <c r="A6614" s="61">
        <v>1.514152787E9</v>
      </c>
      <c r="B6614" s="61">
        <v>1.0</v>
      </c>
      <c r="C6614" s="61">
        <v>1240.0</v>
      </c>
      <c r="D6614" s="57" t="s">
        <v>371</v>
      </c>
      <c r="E6614" s="62" t="s">
        <v>372</v>
      </c>
      <c r="F6614" s="58">
        <v>0.3082270138848052</v>
      </c>
    </row>
    <row r="6615">
      <c r="A6615" s="61">
        <v>1.512178699E9</v>
      </c>
      <c r="B6615" s="61">
        <v>1.0</v>
      </c>
      <c r="C6615" s="61">
        <v>3205.0</v>
      </c>
      <c r="D6615" s="57" t="s">
        <v>374</v>
      </c>
      <c r="E6615" s="62" t="s">
        <v>372</v>
      </c>
      <c r="F6615" s="58">
        <v>0.3082323600105805</v>
      </c>
    </row>
    <row r="6616">
      <c r="A6616" s="61">
        <v>1.51456067E9</v>
      </c>
      <c r="B6616" s="61">
        <v>0.0</v>
      </c>
      <c r="C6616" s="61">
        <v>1161.0</v>
      </c>
      <c r="D6616" s="57" t="s">
        <v>374</v>
      </c>
      <c r="E6616" s="62" t="s">
        <v>372</v>
      </c>
      <c r="F6616" s="58">
        <v>0.30827068221724097</v>
      </c>
    </row>
    <row r="6617">
      <c r="A6617" s="61">
        <v>1.517926109E9</v>
      </c>
      <c r="B6617" s="61">
        <v>1.0</v>
      </c>
      <c r="C6617" s="61">
        <v>3190.0</v>
      </c>
      <c r="D6617" s="57" t="s">
        <v>374</v>
      </c>
      <c r="E6617" s="62" t="s">
        <v>372</v>
      </c>
      <c r="F6617" s="58">
        <v>0.3083115806446197</v>
      </c>
    </row>
    <row r="6618">
      <c r="A6618" s="61">
        <v>1.514174835E9</v>
      </c>
      <c r="B6618" s="61">
        <v>1.0</v>
      </c>
      <c r="C6618" s="61">
        <v>1743.0</v>
      </c>
      <c r="D6618" s="57" t="s">
        <v>374</v>
      </c>
      <c r="E6618" s="62" t="s">
        <v>372</v>
      </c>
      <c r="F6618" s="58">
        <v>0.3083166541710094</v>
      </c>
    </row>
    <row r="6619">
      <c r="A6619" s="61">
        <v>1.512915412E9</v>
      </c>
      <c r="B6619" s="61">
        <v>0.0</v>
      </c>
      <c r="C6619" s="61">
        <v>2334.0</v>
      </c>
      <c r="D6619" s="57" t="s">
        <v>371</v>
      </c>
      <c r="E6619" s="62" t="s">
        <v>372</v>
      </c>
      <c r="F6619" s="58">
        <v>0.30832602733971426</v>
      </c>
    </row>
    <row r="6620">
      <c r="A6620" s="61">
        <v>1.518238247E9</v>
      </c>
      <c r="B6620" s="61">
        <v>1.0</v>
      </c>
      <c r="C6620" s="61">
        <v>120.0</v>
      </c>
      <c r="D6620" s="57" t="s">
        <v>374</v>
      </c>
      <c r="E6620" s="62" t="s">
        <v>372</v>
      </c>
      <c r="F6620" s="58">
        <v>0.30833422025984825</v>
      </c>
    </row>
    <row r="6621">
      <c r="A6621" s="61">
        <v>1.517358116E9</v>
      </c>
      <c r="B6621" s="61">
        <v>1.0</v>
      </c>
      <c r="C6621" s="61">
        <v>3417.0</v>
      </c>
      <c r="D6621" s="57" t="s">
        <v>374</v>
      </c>
      <c r="E6621" s="62" t="s">
        <v>372</v>
      </c>
      <c r="F6621" s="58">
        <v>0.30836463808823855</v>
      </c>
    </row>
    <row r="6622">
      <c r="A6622" s="61">
        <v>1.516107901E9</v>
      </c>
      <c r="B6622" s="61">
        <v>0.0</v>
      </c>
      <c r="C6622" s="61">
        <v>852.0</v>
      </c>
      <c r="D6622" s="57" t="s">
        <v>371</v>
      </c>
      <c r="E6622" s="62" t="s">
        <v>372</v>
      </c>
      <c r="F6622" s="58">
        <v>0.3083746374561055</v>
      </c>
    </row>
    <row r="6623">
      <c r="A6623" s="61">
        <v>1.515496687E9</v>
      </c>
      <c r="B6623" s="61">
        <v>1.0</v>
      </c>
      <c r="C6623" s="61">
        <v>4634.0</v>
      </c>
      <c r="D6623" s="57" t="s">
        <v>371</v>
      </c>
      <c r="E6623" s="62" t="s">
        <v>372</v>
      </c>
      <c r="F6623" s="58">
        <v>0.308384989821073</v>
      </c>
    </row>
    <row r="6624">
      <c r="A6624" s="61">
        <v>1.516898093E9</v>
      </c>
      <c r="B6624" s="61">
        <v>1.0</v>
      </c>
      <c r="C6624" s="61">
        <v>797.0</v>
      </c>
      <c r="D6624" s="57" t="s">
        <v>373</v>
      </c>
      <c r="E6624" s="62" t="s">
        <v>372</v>
      </c>
      <c r="F6624" s="58">
        <v>0.3084593711769624</v>
      </c>
    </row>
    <row r="6625">
      <c r="A6625" s="61">
        <v>1.512745348E9</v>
      </c>
      <c r="B6625" s="61">
        <v>1.0</v>
      </c>
      <c r="C6625" s="61">
        <v>3293.0</v>
      </c>
      <c r="D6625" s="57" t="s">
        <v>373</v>
      </c>
      <c r="E6625" s="62" t="s">
        <v>372</v>
      </c>
      <c r="F6625" s="58">
        <v>0.30863280173374597</v>
      </c>
    </row>
    <row r="6626">
      <c r="A6626" s="61">
        <v>1.514332466E9</v>
      </c>
      <c r="B6626" s="61">
        <v>1.0</v>
      </c>
      <c r="C6626" s="61">
        <v>923.0</v>
      </c>
      <c r="D6626" s="57" t="s">
        <v>374</v>
      </c>
      <c r="E6626" s="62" t="s">
        <v>372</v>
      </c>
      <c r="F6626" s="58">
        <v>0.30863545509596657</v>
      </c>
    </row>
    <row r="6627">
      <c r="A6627" s="61">
        <v>1.51265541E9</v>
      </c>
      <c r="B6627" s="61">
        <v>0.0</v>
      </c>
      <c r="C6627" s="61">
        <v>1058.0</v>
      </c>
      <c r="D6627" s="57" t="s">
        <v>375</v>
      </c>
      <c r="E6627" s="62" t="s">
        <v>372</v>
      </c>
      <c r="F6627" s="58">
        <v>0.3087708669778504</v>
      </c>
    </row>
    <row r="6628">
      <c r="A6628" s="61">
        <v>1.51876735E9</v>
      </c>
      <c r="B6628" s="61">
        <v>0.0</v>
      </c>
      <c r="C6628" s="61">
        <v>4013.0</v>
      </c>
      <c r="D6628" s="57" t="s">
        <v>371</v>
      </c>
      <c r="E6628" s="62" t="s">
        <v>372</v>
      </c>
      <c r="F6628" s="58">
        <v>0.30878100282769994</v>
      </c>
    </row>
    <row r="6629">
      <c r="A6629" s="61">
        <v>1.516298454E9</v>
      </c>
      <c r="B6629" s="61">
        <v>1.0</v>
      </c>
      <c r="C6629" s="61">
        <v>4262.0</v>
      </c>
      <c r="D6629" s="57" t="s">
        <v>371</v>
      </c>
      <c r="E6629" s="62" t="s">
        <v>372</v>
      </c>
      <c r="F6629" s="58">
        <v>0.3088000234314636</v>
      </c>
    </row>
    <row r="6630">
      <c r="A6630" s="61">
        <v>1.515912728E9</v>
      </c>
      <c r="B6630" s="61">
        <v>1.0</v>
      </c>
      <c r="C6630" s="61">
        <v>2679.0</v>
      </c>
      <c r="D6630" s="57" t="s">
        <v>371</v>
      </c>
      <c r="E6630" s="62" t="s">
        <v>372</v>
      </c>
      <c r="F6630" s="58">
        <v>0.3088357368899838</v>
      </c>
    </row>
    <row r="6631">
      <c r="A6631" s="61">
        <v>1.516528511E9</v>
      </c>
      <c r="B6631" s="61">
        <v>0.0</v>
      </c>
      <c r="C6631" s="61">
        <v>1417.0</v>
      </c>
      <c r="D6631" s="57" t="s">
        <v>374</v>
      </c>
      <c r="E6631" s="62" t="s">
        <v>372</v>
      </c>
      <c r="F6631" s="58">
        <v>0.3088810793883775</v>
      </c>
    </row>
    <row r="6632">
      <c r="A6632" s="61">
        <v>1.514165296E9</v>
      </c>
      <c r="B6632" s="61">
        <v>1.0</v>
      </c>
      <c r="C6632" s="61">
        <v>63.0</v>
      </c>
      <c r="D6632" s="57" t="s">
        <v>374</v>
      </c>
      <c r="E6632" s="62" t="s">
        <v>372</v>
      </c>
      <c r="F6632" s="58">
        <v>0.3089336326381924</v>
      </c>
    </row>
    <row r="6633">
      <c r="A6633" s="61">
        <v>1.512826148E9</v>
      </c>
      <c r="B6633" s="61">
        <v>1.0</v>
      </c>
      <c r="C6633" s="61">
        <v>2538.0</v>
      </c>
      <c r="D6633" s="57" t="s">
        <v>375</v>
      </c>
      <c r="E6633" s="62" t="s">
        <v>372</v>
      </c>
      <c r="F6633" s="58">
        <v>0.30903724907802677</v>
      </c>
    </row>
    <row r="6634">
      <c r="A6634" s="61">
        <v>1.515844659E9</v>
      </c>
      <c r="B6634" s="61">
        <v>1.0</v>
      </c>
      <c r="C6634" s="61">
        <v>806.0</v>
      </c>
      <c r="D6634" s="57" t="s">
        <v>374</v>
      </c>
      <c r="E6634" s="62" t="s">
        <v>372</v>
      </c>
      <c r="F6634" s="58">
        <v>0.3091206712324156</v>
      </c>
    </row>
    <row r="6635">
      <c r="A6635" s="61">
        <v>1.517782127E9</v>
      </c>
      <c r="B6635" s="61">
        <v>1.0</v>
      </c>
      <c r="C6635" s="61">
        <v>672.0</v>
      </c>
      <c r="D6635" s="57" t="s">
        <v>371</v>
      </c>
      <c r="E6635" s="62" t="s">
        <v>372</v>
      </c>
      <c r="F6635" s="58">
        <v>0.30919107318608485</v>
      </c>
    </row>
    <row r="6636">
      <c r="A6636" s="61">
        <v>1.511646737E9</v>
      </c>
      <c r="B6636" s="61">
        <v>1.0</v>
      </c>
      <c r="C6636" s="61">
        <v>717.0</v>
      </c>
      <c r="D6636" s="57" t="s">
        <v>373</v>
      </c>
      <c r="E6636" s="62" t="s">
        <v>372</v>
      </c>
      <c r="F6636" s="58">
        <v>0.3092764484859808</v>
      </c>
    </row>
    <row r="6637">
      <c r="A6637" s="61">
        <v>1.519931857E9</v>
      </c>
      <c r="B6637" s="61">
        <v>1.0</v>
      </c>
      <c r="C6637" s="61">
        <v>2335.0</v>
      </c>
      <c r="D6637" s="57" t="s">
        <v>371</v>
      </c>
      <c r="E6637" s="62" t="s">
        <v>372</v>
      </c>
      <c r="F6637" s="58">
        <v>0.3093042126481961</v>
      </c>
    </row>
    <row r="6638">
      <c r="A6638" s="61">
        <v>1.51194027E9</v>
      </c>
      <c r="B6638" s="61">
        <v>0.0</v>
      </c>
      <c r="C6638" s="61">
        <v>157.0</v>
      </c>
      <c r="D6638" s="57" t="s">
        <v>375</v>
      </c>
      <c r="E6638" s="62" t="s">
        <v>372</v>
      </c>
      <c r="F6638" s="58">
        <v>0.30937294043590724</v>
      </c>
    </row>
    <row r="6639">
      <c r="A6639" s="61">
        <v>1.516191271E9</v>
      </c>
      <c r="B6639" s="61">
        <v>0.0</v>
      </c>
      <c r="C6639" s="61">
        <v>562.0</v>
      </c>
      <c r="D6639" s="57" t="s">
        <v>371</v>
      </c>
      <c r="E6639" s="62" t="s">
        <v>372</v>
      </c>
      <c r="F6639" s="58">
        <v>0.3094500381690858</v>
      </c>
    </row>
    <row r="6640">
      <c r="A6640" s="61">
        <v>1.515552502E9</v>
      </c>
      <c r="B6640" s="61">
        <v>0.0</v>
      </c>
      <c r="C6640" s="61">
        <v>173.0</v>
      </c>
      <c r="D6640" s="57" t="s">
        <v>371</v>
      </c>
      <c r="E6640" s="62" t="s">
        <v>372</v>
      </c>
      <c r="F6640" s="58">
        <v>0.3095120049041562</v>
      </c>
    </row>
    <row r="6641">
      <c r="A6641" s="61">
        <v>1.512783712E9</v>
      </c>
      <c r="B6641" s="61">
        <v>0.0</v>
      </c>
      <c r="C6641" s="61">
        <v>583.0</v>
      </c>
      <c r="D6641" s="57" t="s">
        <v>374</v>
      </c>
      <c r="E6641" s="62" t="s">
        <v>372</v>
      </c>
      <c r="F6641" s="58">
        <v>0.30955633179700115</v>
      </c>
    </row>
    <row r="6642">
      <c r="A6642" s="61">
        <v>1.515500954E9</v>
      </c>
      <c r="B6642" s="61">
        <v>1.0</v>
      </c>
      <c r="C6642" s="61">
        <v>2135.0</v>
      </c>
      <c r="D6642" s="57" t="s">
        <v>374</v>
      </c>
      <c r="E6642" s="62" t="s">
        <v>372</v>
      </c>
      <c r="F6642" s="58">
        <v>0.3096321487299116</v>
      </c>
    </row>
    <row r="6643">
      <c r="A6643" s="61">
        <v>1.517056605E9</v>
      </c>
      <c r="B6643" s="61">
        <v>1.0</v>
      </c>
      <c r="C6643" s="61">
        <v>686.0</v>
      </c>
      <c r="D6643" s="57" t="s">
        <v>373</v>
      </c>
      <c r="E6643" s="62" t="s">
        <v>372</v>
      </c>
      <c r="F6643" s="58">
        <v>0.3096353031787994</v>
      </c>
    </row>
    <row r="6644">
      <c r="A6644" s="61">
        <v>1.517946115E9</v>
      </c>
      <c r="B6644" s="61">
        <v>1.0</v>
      </c>
      <c r="C6644" s="61">
        <v>292.0</v>
      </c>
      <c r="D6644" s="57" t="s">
        <v>375</v>
      </c>
      <c r="E6644" s="62" t="s">
        <v>372</v>
      </c>
      <c r="F6644" s="58">
        <v>0.3096865665169217</v>
      </c>
    </row>
    <row r="6645">
      <c r="A6645" s="61">
        <v>1.515813807E9</v>
      </c>
      <c r="B6645" s="61">
        <v>1.0</v>
      </c>
      <c r="C6645" s="61">
        <v>1413.0</v>
      </c>
      <c r="D6645" s="57" t="s">
        <v>375</v>
      </c>
      <c r="E6645" s="62" t="s">
        <v>372</v>
      </c>
      <c r="F6645" s="58">
        <v>0.30972309753849725</v>
      </c>
    </row>
    <row r="6646">
      <c r="A6646" s="61">
        <v>1.519124385E9</v>
      </c>
      <c r="B6646" s="61">
        <v>1.0</v>
      </c>
      <c r="C6646" s="61">
        <v>1822.0</v>
      </c>
      <c r="D6646" s="57" t="s">
        <v>371</v>
      </c>
      <c r="E6646" s="62" t="s">
        <v>372</v>
      </c>
      <c r="F6646" s="58">
        <v>0.30977437506610384</v>
      </c>
    </row>
    <row r="6647">
      <c r="A6647" s="61">
        <v>1.514346706E9</v>
      </c>
      <c r="B6647" s="61">
        <v>1.0</v>
      </c>
      <c r="C6647" s="61">
        <v>2315.0</v>
      </c>
      <c r="D6647" s="57" t="s">
        <v>371</v>
      </c>
      <c r="E6647" s="62" t="s">
        <v>372</v>
      </c>
      <c r="F6647" s="58">
        <v>0.30977565078831215</v>
      </c>
    </row>
    <row r="6648">
      <c r="A6648" s="61">
        <v>1.512707923E9</v>
      </c>
      <c r="B6648" s="61">
        <v>1.0</v>
      </c>
      <c r="C6648" s="61">
        <v>1054.0</v>
      </c>
      <c r="D6648" s="57" t="s">
        <v>375</v>
      </c>
      <c r="E6648" s="62" t="s">
        <v>372</v>
      </c>
      <c r="F6648" s="58">
        <v>0.3097868656720193</v>
      </c>
    </row>
    <row r="6649">
      <c r="A6649" s="61">
        <v>1.513092116E9</v>
      </c>
      <c r="B6649" s="61">
        <v>1.0</v>
      </c>
      <c r="C6649" s="61">
        <v>4485.0</v>
      </c>
      <c r="D6649" s="57" t="s">
        <v>371</v>
      </c>
      <c r="E6649" s="62" t="s">
        <v>372</v>
      </c>
      <c r="F6649" s="58">
        <v>0.30981060665571136</v>
      </c>
    </row>
    <row r="6650">
      <c r="A6650" s="61">
        <v>1.515600863E9</v>
      </c>
      <c r="B6650" s="61">
        <v>1.0</v>
      </c>
      <c r="C6650" s="61">
        <v>3447.0</v>
      </c>
      <c r="D6650" s="57" t="s">
        <v>371</v>
      </c>
      <c r="E6650" s="62" t="s">
        <v>372</v>
      </c>
      <c r="F6650" s="58">
        <v>0.30982329536717046</v>
      </c>
    </row>
    <row r="6651">
      <c r="A6651" s="61">
        <v>1.514940236E9</v>
      </c>
      <c r="B6651" s="61">
        <v>1.0</v>
      </c>
      <c r="C6651" s="61">
        <v>310.0</v>
      </c>
      <c r="D6651" s="57" t="s">
        <v>371</v>
      </c>
      <c r="E6651" s="62" t="s">
        <v>372</v>
      </c>
      <c r="F6651" s="58">
        <v>0.3098581556084786</v>
      </c>
    </row>
    <row r="6652">
      <c r="A6652" s="61">
        <v>1.512888976E9</v>
      </c>
      <c r="B6652" s="61">
        <v>1.0</v>
      </c>
      <c r="C6652" s="61">
        <v>3220.0</v>
      </c>
      <c r="D6652" s="57" t="s">
        <v>375</v>
      </c>
      <c r="E6652" s="62" t="s">
        <v>372</v>
      </c>
      <c r="F6652" s="58">
        <v>0.30994380298280855</v>
      </c>
    </row>
    <row r="6653">
      <c r="A6653" s="61">
        <v>1.515411908E9</v>
      </c>
      <c r="B6653" s="61">
        <v>1.0</v>
      </c>
      <c r="C6653" s="61">
        <v>628.0</v>
      </c>
      <c r="D6653" s="57" t="s">
        <v>371</v>
      </c>
      <c r="E6653" s="62" t="s">
        <v>372</v>
      </c>
      <c r="F6653" s="58">
        <v>0.3100325252947497</v>
      </c>
    </row>
    <row r="6654">
      <c r="A6654" s="61">
        <v>1.514771956E9</v>
      </c>
      <c r="B6654" s="61">
        <v>1.0</v>
      </c>
      <c r="C6654" s="61">
        <v>2647.0</v>
      </c>
      <c r="D6654" s="57" t="s">
        <v>374</v>
      </c>
      <c r="E6654" s="62" t="s">
        <v>372</v>
      </c>
      <c r="F6654" s="58">
        <v>0.31003277796695317</v>
      </c>
    </row>
    <row r="6655">
      <c r="A6655" s="61">
        <v>1.516263297E9</v>
      </c>
      <c r="B6655" s="61">
        <v>1.0</v>
      </c>
      <c r="C6655" s="61">
        <v>2715.0</v>
      </c>
      <c r="D6655" s="57" t="s">
        <v>373</v>
      </c>
      <c r="E6655" s="62" t="s">
        <v>372</v>
      </c>
      <c r="F6655" s="58">
        <v>0.3101054514072229</v>
      </c>
    </row>
    <row r="6656">
      <c r="A6656" s="61">
        <v>1.511769439E9</v>
      </c>
      <c r="B6656" s="61">
        <v>1.0</v>
      </c>
      <c r="C6656" s="61">
        <v>2411.0</v>
      </c>
      <c r="D6656" s="57" t="s">
        <v>375</v>
      </c>
      <c r="E6656" s="62" t="s">
        <v>372</v>
      </c>
      <c r="F6656" s="58">
        <v>0.3101150307029179</v>
      </c>
    </row>
    <row r="6657">
      <c r="A6657" s="61">
        <v>1.515178283E9</v>
      </c>
      <c r="B6657" s="61">
        <v>1.0</v>
      </c>
      <c r="C6657" s="61">
        <v>2828.0</v>
      </c>
      <c r="D6657" s="57" t="s">
        <v>375</v>
      </c>
      <c r="E6657" s="62" t="s">
        <v>372</v>
      </c>
      <c r="F6657" s="58">
        <v>0.310132688105929</v>
      </c>
    </row>
    <row r="6658">
      <c r="A6658" s="61">
        <v>1.515224541E9</v>
      </c>
      <c r="B6658" s="61">
        <v>0.0</v>
      </c>
      <c r="C6658" s="61">
        <v>137.0</v>
      </c>
      <c r="D6658" s="57" t="s">
        <v>371</v>
      </c>
      <c r="E6658" s="62" t="s">
        <v>372</v>
      </c>
      <c r="F6658" s="58">
        <v>0.31013305018905357</v>
      </c>
    </row>
    <row r="6659">
      <c r="A6659" s="61">
        <v>1.515156366E9</v>
      </c>
      <c r="B6659" s="61">
        <v>1.0</v>
      </c>
      <c r="C6659" s="61">
        <v>896.0</v>
      </c>
      <c r="D6659" s="57" t="s">
        <v>374</v>
      </c>
      <c r="E6659" s="62" t="s">
        <v>372</v>
      </c>
      <c r="F6659" s="58">
        <v>0.31017524734998403</v>
      </c>
    </row>
    <row r="6660">
      <c r="A6660" s="61">
        <v>1.512840753E9</v>
      </c>
      <c r="B6660" s="61">
        <v>1.0</v>
      </c>
      <c r="C6660" s="61">
        <v>2495.0</v>
      </c>
      <c r="D6660" s="57" t="s">
        <v>371</v>
      </c>
      <c r="E6660" s="62" t="s">
        <v>372</v>
      </c>
      <c r="F6660" s="58">
        <v>0.3101974942769278</v>
      </c>
    </row>
    <row r="6661">
      <c r="A6661" s="61">
        <v>1.512183457E9</v>
      </c>
      <c r="B6661" s="61">
        <v>1.0</v>
      </c>
      <c r="C6661" s="61">
        <v>2359.0</v>
      </c>
      <c r="D6661" s="57" t="s">
        <v>374</v>
      </c>
      <c r="E6661" s="62" t="s">
        <v>372</v>
      </c>
      <c r="F6661" s="58">
        <v>0.31028533281758275</v>
      </c>
    </row>
    <row r="6662">
      <c r="A6662" s="61">
        <v>1.517055872E9</v>
      </c>
      <c r="B6662" s="61">
        <v>0.0</v>
      </c>
      <c r="C6662" s="61">
        <v>3666.0</v>
      </c>
      <c r="D6662" s="57" t="s">
        <v>371</v>
      </c>
      <c r="E6662" s="62" t="s">
        <v>372</v>
      </c>
      <c r="F6662" s="58">
        <v>0.3103352776464722</v>
      </c>
    </row>
    <row r="6663">
      <c r="A6663" s="61">
        <v>1.512524349E9</v>
      </c>
      <c r="B6663" s="61">
        <v>1.0</v>
      </c>
      <c r="C6663" s="61">
        <v>4115.0</v>
      </c>
      <c r="D6663" s="57" t="s">
        <v>371</v>
      </c>
      <c r="E6663" s="62" t="s">
        <v>372</v>
      </c>
      <c r="F6663" s="58">
        <v>0.3103520070972401</v>
      </c>
    </row>
    <row r="6664">
      <c r="A6664" s="61">
        <v>1.518694644E9</v>
      </c>
      <c r="B6664" s="61">
        <v>1.0</v>
      </c>
      <c r="C6664" s="61">
        <v>166.0</v>
      </c>
      <c r="D6664" s="57" t="s">
        <v>371</v>
      </c>
      <c r="E6664" s="62" t="s">
        <v>372</v>
      </c>
      <c r="F6664" s="58">
        <v>0.3104088245960005</v>
      </c>
    </row>
    <row r="6665">
      <c r="A6665" s="61">
        <v>1.519582289E9</v>
      </c>
      <c r="B6665" s="61">
        <v>1.0</v>
      </c>
      <c r="C6665" s="61">
        <v>3552.0</v>
      </c>
      <c r="D6665" s="57" t="s">
        <v>374</v>
      </c>
      <c r="E6665" s="62" t="s">
        <v>372</v>
      </c>
      <c r="F6665" s="58">
        <v>0.3105489638005775</v>
      </c>
    </row>
    <row r="6666">
      <c r="A6666" s="61">
        <v>1.515490911E9</v>
      </c>
      <c r="B6666" s="61">
        <v>0.0</v>
      </c>
      <c r="C6666" s="61">
        <v>61.0</v>
      </c>
      <c r="D6666" s="57" t="s">
        <v>375</v>
      </c>
      <c r="E6666" s="62" t="s">
        <v>372</v>
      </c>
      <c r="F6666" s="58">
        <v>0.3105729629443954</v>
      </c>
    </row>
    <row r="6667">
      <c r="A6667" s="61">
        <v>1.516051125E9</v>
      </c>
      <c r="B6667" s="61">
        <v>1.0</v>
      </c>
      <c r="C6667" s="61">
        <v>1862.0</v>
      </c>
      <c r="D6667" s="57" t="s">
        <v>373</v>
      </c>
      <c r="E6667" s="62" t="s">
        <v>372</v>
      </c>
      <c r="F6667" s="58">
        <v>0.31058258477733947</v>
      </c>
    </row>
    <row r="6668">
      <c r="A6668" s="61">
        <v>1.511745968E9</v>
      </c>
      <c r="B6668" s="61">
        <v>1.0</v>
      </c>
      <c r="C6668" s="61">
        <v>2313.0</v>
      </c>
      <c r="D6668" s="57" t="s">
        <v>371</v>
      </c>
      <c r="E6668" s="62" t="s">
        <v>372</v>
      </c>
      <c r="F6668" s="58">
        <v>0.31060578499447655</v>
      </c>
    </row>
    <row r="6669">
      <c r="A6669" s="61">
        <v>1.519328235E9</v>
      </c>
      <c r="B6669" s="61">
        <v>1.0</v>
      </c>
      <c r="C6669" s="61">
        <v>1882.0</v>
      </c>
      <c r="D6669" s="57" t="s">
        <v>374</v>
      </c>
      <c r="E6669" s="62" t="s">
        <v>372</v>
      </c>
      <c r="F6669" s="58">
        <v>0.31069374403727124</v>
      </c>
    </row>
    <row r="6670">
      <c r="A6670" s="61">
        <v>1.519504305E9</v>
      </c>
      <c r="B6670" s="61">
        <v>1.0</v>
      </c>
      <c r="C6670" s="61">
        <v>1979.0</v>
      </c>
      <c r="D6670" s="57" t="s">
        <v>374</v>
      </c>
      <c r="E6670" s="62" t="s">
        <v>372</v>
      </c>
      <c r="F6670" s="58">
        <v>0.3107027879086355</v>
      </c>
    </row>
    <row r="6671">
      <c r="A6671" s="61">
        <v>1.511936985E9</v>
      </c>
      <c r="B6671" s="61">
        <v>1.0</v>
      </c>
      <c r="C6671" s="61">
        <v>3516.0</v>
      </c>
      <c r="D6671" s="57" t="s">
        <v>375</v>
      </c>
      <c r="E6671" s="62" t="s">
        <v>372</v>
      </c>
      <c r="F6671" s="58">
        <v>0.31078843357620733</v>
      </c>
    </row>
    <row r="6672">
      <c r="A6672" s="61">
        <v>1.517875396E9</v>
      </c>
      <c r="B6672" s="61">
        <v>1.0</v>
      </c>
      <c r="C6672" s="61">
        <v>2082.0</v>
      </c>
      <c r="D6672" s="57" t="s">
        <v>374</v>
      </c>
      <c r="E6672" s="62" t="s">
        <v>372</v>
      </c>
      <c r="F6672" s="58">
        <v>0.31081890900338005</v>
      </c>
    </row>
    <row r="6673">
      <c r="A6673" s="61">
        <v>1.519503247E9</v>
      </c>
      <c r="B6673" s="61">
        <v>1.0</v>
      </c>
      <c r="C6673" s="61">
        <v>3347.0</v>
      </c>
      <c r="D6673" s="57" t="s">
        <v>374</v>
      </c>
      <c r="E6673" s="62" t="s">
        <v>372</v>
      </c>
      <c r="F6673" s="58">
        <v>0.3108369476275815</v>
      </c>
    </row>
    <row r="6674">
      <c r="A6674" s="61">
        <v>1.511748971E9</v>
      </c>
      <c r="B6674" s="61">
        <v>0.0</v>
      </c>
      <c r="C6674" s="61">
        <v>2476.0</v>
      </c>
      <c r="D6674" s="57" t="s">
        <v>374</v>
      </c>
      <c r="E6674" s="62" t="s">
        <v>372</v>
      </c>
      <c r="F6674" s="58">
        <v>0.31083713851518413</v>
      </c>
    </row>
    <row r="6675">
      <c r="A6675" s="61">
        <v>1.515852811E9</v>
      </c>
      <c r="B6675" s="61">
        <v>0.0</v>
      </c>
      <c r="C6675" s="61">
        <v>1378.0</v>
      </c>
      <c r="D6675" s="57" t="s">
        <v>371</v>
      </c>
      <c r="E6675" s="62" t="s">
        <v>372</v>
      </c>
      <c r="F6675" s="58">
        <v>0.31086812583039236</v>
      </c>
    </row>
    <row r="6676">
      <c r="A6676" s="61">
        <v>1.514706174E9</v>
      </c>
      <c r="B6676" s="61">
        <v>1.0</v>
      </c>
      <c r="C6676" s="61">
        <v>1631.0</v>
      </c>
      <c r="D6676" s="57" t="s">
        <v>374</v>
      </c>
      <c r="E6676" s="62" t="s">
        <v>372</v>
      </c>
      <c r="F6676" s="58">
        <v>0.31087110471737556</v>
      </c>
    </row>
    <row r="6677">
      <c r="A6677" s="61">
        <v>1.513592701E9</v>
      </c>
      <c r="B6677" s="61">
        <v>0.0</v>
      </c>
      <c r="C6677" s="61">
        <v>1967.0</v>
      </c>
      <c r="D6677" s="57" t="s">
        <v>374</v>
      </c>
      <c r="E6677" s="62" t="s">
        <v>372</v>
      </c>
      <c r="F6677" s="58">
        <v>0.3109157787921839</v>
      </c>
    </row>
    <row r="6678">
      <c r="A6678" s="61">
        <v>1.517303674E9</v>
      </c>
      <c r="B6678" s="61">
        <v>1.0</v>
      </c>
      <c r="C6678" s="61">
        <v>2734.0</v>
      </c>
      <c r="D6678" s="57" t="s">
        <v>373</v>
      </c>
      <c r="E6678" s="62" t="s">
        <v>372</v>
      </c>
      <c r="F6678" s="58">
        <v>0.31092408899560964</v>
      </c>
    </row>
    <row r="6679">
      <c r="A6679" s="61">
        <v>1.51335225E9</v>
      </c>
      <c r="B6679" s="61">
        <v>0.0</v>
      </c>
      <c r="C6679" s="61">
        <v>1017.0</v>
      </c>
      <c r="D6679" s="57" t="s">
        <v>371</v>
      </c>
      <c r="E6679" s="62" t="s">
        <v>372</v>
      </c>
      <c r="F6679" s="58">
        <v>0.3109503104502537</v>
      </c>
    </row>
    <row r="6680">
      <c r="A6680" s="61">
        <v>1.514230499E9</v>
      </c>
      <c r="B6680" s="61">
        <v>1.0</v>
      </c>
      <c r="C6680" s="61">
        <v>3423.0</v>
      </c>
      <c r="D6680" s="57" t="s">
        <v>371</v>
      </c>
      <c r="E6680" s="62" t="s">
        <v>372</v>
      </c>
      <c r="F6680" s="58">
        <v>0.3110906555296201</v>
      </c>
    </row>
    <row r="6681">
      <c r="A6681" s="61">
        <v>1.511764144E9</v>
      </c>
      <c r="B6681" s="61">
        <v>1.0</v>
      </c>
      <c r="C6681" s="61">
        <v>2575.0</v>
      </c>
      <c r="D6681" s="57" t="s">
        <v>374</v>
      </c>
      <c r="E6681" s="62" t="s">
        <v>372</v>
      </c>
      <c r="F6681" s="58">
        <v>0.31112188197001334</v>
      </c>
    </row>
    <row r="6682">
      <c r="A6682" s="61">
        <v>1.519072794E9</v>
      </c>
      <c r="B6682" s="61">
        <v>1.0</v>
      </c>
      <c r="C6682" s="61">
        <v>2959.0</v>
      </c>
      <c r="D6682" s="57" t="s">
        <v>374</v>
      </c>
      <c r="E6682" s="62" t="s">
        <v>372</v>
      </c>
      <c r="F6682" s="58">
        <v>0.31114788190891907</v>
      </c>
    </row>
    <row r="6683">
      <c r="A6683" s="61">
        <v>1.518831008E9</v>
      </c>
      <c r="B6683" s="61">
        <v>1.0</v>
      </c>
      <c r="C6683" s="61">
        <v>3797.0</v>
      </c>
      <c r="D6683" s="57" t="s">
        <v>371</v>
      </c>
      <c r="E6683" s="62" t="s">
        <v>372</v>
      </c>
      <c r="F6683" s="58">
        <v>0.31122622032355163</v>
      </c>
    </row>
    <row r="6684">
      <c r="A6684" s="61">
        <v>1.516818087E9</v>
      </c>
      <c r="B6684" s="61">
        <v>1.0</v>
      </c>
      <c r="C6684" s="61">
        <v>1712.0</v>
      </c>
      <c r="D6684" s="57" t="s">
        <v>371</v>
      </c>
      <c r="E6684" s="62" t="s">
        <v>372</v>
      </c>
      <c r="F6684" s="58">
        <v>0.3113389694153985</v>
      </c>
    </row>
    <row r="6685">
      <c r="A6685" s="61">
        <v>1.518409015E9</v>
      </c>
      <c r="B6685" s="61">
        <v>1.0</v>
      </c>
      <c r="C6685" s="61">
        <v>129.0</v>
      </c>
      <c r="D6685" s="57" t="s">
        <v>373</v>
      </c>
      <c r="E6685" s="62" t="s">
        <v>372</v>
      </c>
      <c r="F6685" s="58">
        <v>0.31135812798138784</v>
      </c>
    </row>
    <row r="6686">
      <c r="A6686" s="61">
        <v>1.516976504E9</v>
      </c>
      <c r="B6686" s="61">
        <v>1.0</v>
      </c>
      <c r="C6686" s="61">
        <v>667.0</v>
      </c>
      <c r="D6686" s="57" t="s">
        <v>375</v>
      </c>
      <c r="E6686" s="62" t="s">
        <v>372</v>
      </c>
      <c r="F6686" s="58">
        <v>0.31136505950348436</v>
      </c>
    </row>
    <row r="6687">
      <c r="A6687" s="61">
        <v>1.519714071E9</v>
      </c>
      <c r="B6687" s="61">
        <v>0.0</v>
      </c>
      <c r="C6687" s="61">
        <v>3582.0</v>
      </c>
      <c r="D6687" s="57" t="s">
        <v>371</v>
      </c>
      <c r="E6687" s="62" t="s">
        <v>372</v>
      </c>
      <c r="F6687" s="58">
        <v>0.31148274333610715</v>
      </c>
    </row>
    <row r="6688">
      <c r="A6688" s="61">
        <v>1.517481075E9</v>
      </c>
      <c r="B6688" s="61">
        <v>1.0</v>
      </c>
      <c r="C6688" s="61">
        <v>767.0</v>
      </c>
      <c r="D6688" s="57" t="s">
        <v>371</v>
      </c>
      <c r="E6688" s="62" t="s">
        <v>372</v>
      </c>
      <c r="F6688" s="58">
        <v>0.311536540874064</v>
      </c>
    </row>
    <row r="6689">
      <c r="A6689" s="61">
        <v>1.512549268E9</v>
      </c>
      <c r="B6689" s="61">
        <v>1.0</v>
      </c>
      <c r="C6689" s="61">
        <v>1497.0</v>
      </c>
      <c r="D6689" s="57" t="s">
        <v>371</v>
      </c>
      <c r="E6689" s="62" t="s">
        <v>372</v>
      </c>
      <c r="F6689" s="58">
        <v>0.3115655808989771</v>
      </c>
    </row>
    <row r="6690">
      <c r="A6690" s="61">
        <v>1.514340374E9</v>
      </c>
      <c r="B6690" s="61">
        <v>1.0</v>
      </c>
      <c r="C6690" s="61">
        <v>576.0</v>
      </c>
      <c r="D6690" s="57" t="s">
        <v>375</v>
      </c>
      <c r="E6690" s="62" t="s">
        <v>372</v>
      </c>
      <c r="F6690" s="58">
        <v>0.311574118634393</v>
      </c>
    </row>
    <row r="6691">
      <c r="A6691" s="61">
        <v>1.518117959E9</v>
      </c>
      <c r="B6691" s="61">
        <v>1.0</v>
      </c>
      <c r="C6691" s="61">
        <v>716.0</v>
      </c>
      <c r="D6691" s="57" t="s">
        <v>373</v>
      </c>
      <c r="E6691" s="62" t="s">
        <v>372</v>
      </c>
      <c r="F6691" s="58">
        <v>0.3115823264556882</v>
      </c>
    </row>
    <row r="6692">
      <c r="A6692" s="61">
        <v>1.515185909E9</v>
      </c>
      <c r="B6692" s="61">
        <v>1.0</v>
      </c>
      <c r="C6692" s="61">
        <v>873.0</v>
      </c>
      <c r="D6692" s="57" t="s">
        <v>375</v>
      </c>
      <c r="E6692" s="62" t="s">
        <v>372</v>
      </c>
      <c r="F6692" s="58">
        <v>0.3116380112924082</v>
      </c>
    </row>
    <row r="6693">
      <c r="A6693" s="61">
        <v>1.514161289E9</v>
      </c>
      <c r="B6693" s="61">
        <v>1.0</v>
      </c>
      <c r="C6693" s="61">
        <v>1015.0</v>
      </c>
      <c r="D6693" s="57" t="s">
        <v>374</v>
      </c>
      <c r="E6693" s="62" t="s">
        <v>372</v>
      </c>
      <c r="F6693" s="58">
        <v>0.3117619642654793</v>
      </c>
    </row>
    <row r="6694">
      <c r="A6694" s="61">
        <v>1.517547032E9</v>
      </c>
      <c r="B6694" s="61">
        <v>0.0</v>
      </c>
      <c r="C6694" s="61">
        <v>3594.0</v>
      </c>
      <c r="D6694" s="57" t="s">
        <v>375</v>
      </c>
      <c r="E6694" s="62" t="s">
        <v>372</v>
      </c>
      <c r="F6694" s="58">
        <v>0.31177988301319237</v>
      </c>
    </row>
    <row r="6695">
      <c r="A6695" s="61">
        <v>1.514460492E9</v>
      </c>
      <c r="B6695" s="61">
        <v>0.0</v>
      </c>
      <c r="C6695" s="61">
        <v>1396.0</v>
      </c>
      <c r="D6695" s="57" t="s">
        <v>374</v>
      </c>
      <c r="E6695" s="62" t="s">
        <v>372</v>
      </c>
      <c r="F6695" s="58">
        <v>0.31179377733995073</v>
      </c>
    </row>
    <row r="6696">
      <c r="A6696" s="61">
        <v>1.513601766E9</v>
      </c>
      <c r="B6696" s="61">
        <v>1.0</v>
      </c>
      <c r="C6696" s="61">
        <v>5247.0</v>
      </c>
      <c r="D6696" s="57" t="s">
        <v>371</v>
      </c>
      <c r="E6696" s="62" t="s">
        <v>372</v>
      </c>
      <c r="F6696" s="58">
        <v>0.3118463111388743</v>
      </c>
    </row>
    <row r="6697">
      <c r="A6697" s="61">
        <v>1.514801256E9</v>
      </c>
      <c r="B6697" s="61">
        <v>1.0</v>
      </c>
      <c r="C6697" s="61">
        <v>2060.0</v>
      </c>
      <c r="D6697" s="57" t="s">
        <v>375</v>
      </c>
      <c r="E6697" s="62" t="s">
        <v>372</v>
      </c>
      <c r="F6697" s="58">
        <v>0.3118489645010949</v>
      </c>
    </row>
    <row r="6698">
      <c r="A6698" s="61">
        <v>1.513245164E9</v>
      </c>
      <c r="B6698" s="61">
        <v>1.0</v>
      </c>
      <c r="C6698" s="61">
        <v>2089.0</v>
      </c>
      <c r="D6698" s="57" t="s">
        <v>371</v>
      </c>
      <c r="E6698" s="62" t="s">
        <v>372</v>
      </c>
      <c r="F6698" s="58">
        <v>0.3119073467891641</v>
      </c>
    </row>
    <row r="6699">
      <c r="A6699" s="61">
        <v>1.515550386E9</v>
      </c>
      <c r="B6699" s="61">
        <v>1.0</v>
      </c>
      <c r="C6699" s="61">
        <v>153.0</v>
      </c>
      <c r="D6699" s="57" t="s">
        <v>374</v>
      </c>
      <c r="E6699" s="62" t="s">
        <v>372</v>
      </c>
      <c r="F6699" s="58">
        <v>0.31192514230347657</v>
      </c>
    </row>
    <row r="6700">
      <c r="A6700" s="61">
        <v>1.516959808E9</v>
      </c>
      <c r="B6700" s="61">
        <v>1.0</v>
      </c>
      <c r="C6700" s="61">
        <v>4368.0</v>
      </c>
      <c r="D6700" s="57" t="s">
        <v>375</v>
      </c>
      <c r="E6700" s="62" t="s">
        <v>372</v>
      </c>
      <c r="F6700" s="58">
        <v>0.3119316031062548</v>
      </c>
    </row>
    <row r="6701">
      <c r="A6701" s="61">
        <v>1.519606544E9</v>
      </c>
      <c r="B6701" s="61">
        <v>1.0</v>
      </c>
      <c r="C6701" s="61">
        <v>1373.0</v>
      </c>
      <c r="D6701" s="57" t="s">
        <v>371</v>
      </c>
      <c r="E6701" s="62" t="s">
        <v>372</v>
      </c>
      <c r="F6701" s="58">
        <v>0.3120190824211464</v>
      </c>
    </row>
    <row r="6702">
      <c r="A6702" s="61">
        <v>1.517970929E9</v>
      </c>
      <c r="B6702" s="61">
        <v>1.0</v>
      </c>
      <c r="C6702" s="61">
        <v>640.0</v>
      </c>
      <c r="D6702" s="57" t="s">
        <v>373</v>
      </c>
      <c r="E6702" s="62" t="s">
        <v>372</v>
      </c>
      <c r="F6702" s="58">
        <v>0.3120710523074849</v>
      </c>
    </row>
    <row r="6703">
      <c r="A6703" s="61">
        <v>1.512027804E9</v>
      </c>
      <c r="B6703" s="61">
        <v>1.0</v>
      </c>
      <c r="C6703" s="61">
        <v>589.0</v>
      </c>
      <c r="D6703" s="57" t="s">
        <v>374</v>
      </c>
      <c r="E6703" s="62" t="s">
        <v>372</v>
      </c>
      <c r="F6703" s="58">
        <v>0.31211557437107285</v>
      </c>
    </row>
    <row r="6704">
      <c r="A6704" s="61">
        <v>1.512239E9</v>
      </c>
      <c r="B6704" s="61">
        <v>0.0</v>
      </c>
      <c r="C6704" s="61">
        <v>4939.0</v>
      </c>
      <c r="D6704" s="57" t="s">
        <v>371</v>
      </c>
      <c r="E6704" s="62" t="s">
        <v>372</v>
      </c>
      <c r="F6704" s="58">
        <v>0.3121342243682894</v>
      </c>
    </row>
    <row r="6705">
      <c r="A6705" s="61">
        <v>1.513922384E9</v>
      </c>
      <c r="B6705" s="61">
        <v>1.0</v>
      </c>
      <c r="C6705" s="61">
        <v>239.0</v>
      </c>
      <c r="D6705" s="57" t="s">
        <v>371</v>
      </c>
      <c r="E6705" s="62" t="s">
        <v>372</v>
      </c>
      <c r="F6705" s="58">
        <v>0.3121399177534673</v>
      </c>
    </row>
    <row r="6706">
      <c r="A6706" s="61">
        <v>1.515340527E9</v>
      </c>
      <c r="B6706" s="61">
        <v>1.0</v>
      </c>
      <c r="C6706" s="61">
        <v>2497.0</v>
      </c>
      <c r="D6706" s="57" t="s">
        <v>373</v>
      </c>
      <c r="E6706" s="62" t="s">
        <v>372</v>
      </c>
      <c r="F6706" s="58">
        <v>0.31218790167069643</v>
      </c>
    </row>
    <row r="6707">
      <c r="A6707" s="61">
        <v>1.51643709E9</v>
      </c>
      <c r="B6707" s="61">
        <v>0.0</v>
      </c>
      <c r="C6707" s="61">
        <v>2612.0</v>
      </c>
      <c r="D6707" s="57" t="s">
        <v>374</v>
      </c>
      <c r="E6707" s="62" t="s">
        <v>372</v>
      </c>
      <c r="F6707" s="58">
        <v>0.3121947443347053</v>
      </c>
    </row>
    <row r="6708">
      <c r="A6708" s="61">
        <v>1.513382114E9</v>
      </c>
      <c r="B6708" s="61">
        <v>1.0</v>
      </c>
      <c r="C6708" s="61">
        <v>842.0</v>
      </c>
      <c r="D6708" s="57" t="s">
        <v>375</v>
      </c>
      <c r="E6708" s="62" t="s">
        <v>372</v>
      </c>
      <c r="F6708" s="58">
        <v>0.3121999732690174</v>
      </c>
    </row>
    <row r="6709">
      <c r="A6709" s="61">
        <v>1.514952222E9</v>
      </c>
      <c r="B6709" s="61">
        <v>0.0</v>
      </c>
      <c r="C6709" s="61">
        <v>1756.0</v>
      </c>
      <c r="D6709" s="57" t="s">
        <v>371</v>
      </c>
      <c r="E6709" s="62" t="s">
        <v>372</v>
      </c>
      <c r="F6709" s="58">
        <v>0.3122514397133036</v>
      </c>
    </row>
    <row r="6710">
      <c r="A6710" s="61">
        <v>1.514592017E9</v>
      </c>
      <c r="B6710" s="61">
        <v>1.0</v>
      </c>
      <c r="C6710" s="61">
        <v>2269.0</v>
      </c>
      <c r="D6710" s="57" t="s">
        <v>371</v>
      </c>
      <c r="E6710" s="62" t="s">
        <v>372</v>
      </c>
      <c r="F6710" s="58">
        <v>0.312304258281513</v>
      </c>
    </row>
    <row r="6711">
      <c r="A6711" s="61">
        <v>1.518329584E9</v>
      </c>
      <c r="B6711" s="61">
        <v>1.0</v>
      </c>
      <c r="C6711" s="61">
        <v>3834.0</v>
      </c>
      <c r="D6711" s="57" t="s">
        <v>371</v>
      </c>
      <c r="E6711" s="62" t="s">
        <v>372</v>
      </c>
      <c r="F6711" s="58">
        <v>0.312351711935404</v>
      </c>
    </row>
    <row r="6712">
      <c r="A6712" s="61">
        <v>1.514667064E9</v>
      </c>
      <c r="B6712" s="61">
        <v>1.0</v>
      </c>
      <c r="C6712" s="61">
        <v>3025.0</v>
      </c>
      <c r="D6712" s="57" t="s">
        <v>374</v>
      </c>
      <c r="E6712" s="62" t="s">
        <v>372</v>
      </c>
      <c r="F6712" s="58">
        <v>0.31235261798067104</v>
      </c>
    </row>
    <row r="6713">
      <c r="A6713" s="61">
        <v>1.512331838E9</v>
      </c>
      <c r="B6713" s="61">
        <v>1.0</v>
      </c>
      <c r="C6713" s="61">
        <v>363.0</v>
      </c>
      <c r="D6713" s="57" t="s">
        <v>373</v>
      </c>
      <c r="E6713" s="62" t="s">
        <v>372</v>
      </c>
      <c r="F6713" s="58">
        <v>0.31245839021886135</v>
      </c>
    </row>
    <row r="6714">
      <c r="A6714" s="61">
        <v>1.512444361E9</v>
      </c>
      <c r="B6714" s="61">
        <v>0.0</v>
      </c>
      <c r="C6714" s="61">
        <v>1890.0</v>
      </c>
      <c r="D6714" s="57" t="s">
        <v>374</v>
      </c>
      <c r="E6714" s="62" t="s">
        <v>372</v>
      </c>
      <c r="F6714" s="58">
        <v>0.3124661162066441</v>
      </c>
    </row>
    <row r="6715">
      <c r="A6715" s="61">
        <v>1.515765583E9</v>
      </c>
      <c r="B6715" s="61">
        <v>1.0</v>
      </c>
      <c r="C6715" s="61">
        <v>4385.0</v>
      </c>
      <c r="D6715" s="57" t="s">
        <v>371</v>
      </c>
      <c r="E6715" s="62" t="s">
        <v>372</v>
      </c>
      <c r="F6715" s="58">
        <v>0.31247329103974397</v>
      </c>
    </row>
    <row r="6716">
      <c r="A6716" s="61">
        <v>1.51695457E9</v>
      </c>
      <c r="B6716" s="61">
        <v>0.0</v>
      </c>
      <c r="C6716" s="61">
        <v>668.0</v>
      </c>
      <c r="D6716" s="57" t="s">
        <v>375</v>
      </c>
      <c r="E6716" s="62" t="s">
        <v>372</v>
      </c>
      <c r="F6716" s="58">
        <v>0.31255995441847395</v>
      </c>
    </row>
    <row r="6717">
      <c r="A6717" s="61">
        <v>1.517131139E9</v>
      </c>
      <c r="B6717" s="61">
        <v>1.0</v>
      </c>
      <c r="C6717" s="61">
        <v>3600.0</v>
      </c>
      <c r="D6717" s="57" t="s">
        <v>371</v>
      </c>
      <c r="E6717" s="62" t="s">
        <v>372</v>
      </c>
      <c r="F6717" s="58">
        <v>0.31257417368199314</v>
      </c>
    </row>
    <row r="6718">
      <c r="A6718" s="61">
        <v>1.512764834E9</v>
      </c>
      <c r="B6718" s="61">
        <v>1.0</v>
      </c>
      <c r="C6718" s="61">
        <v>702.0</v>
      </c>
      <c r="D6718" s="57" t="s">
        <v>371</v>
      </c>
      <c r="E6718" s="62" t="s">
        <v>372</v>
      </c>
      <c r="F6718" s="58">
        <v>0.31257792675700524</v>
      </c>
    </row>
    <row r="6719">
      <c r="A6719" s="61">
        <v>1.515411933E9</v>
      </c>
      <c r="B6719" s="61">
        <v>1.0</v>
      </c>
      <c r="C6719" s="61">
        <v>4673.0</v>
      </c>
      <c r="D6719" s="57" t="s">
        <v>371</v>
      </c>
      <c r="E6719" s="62" t="s">
        <v>372</v>
      </c>
      <c r="F6719" s="58">
        <v>0.3126308325166187</v>
      </c>
    </row>
    <row r="6720">
      <c r="A6720" s="61">
        <v>1.51592804E9</v>
      </c>
      <c r="B6720" s="61">
        <v>0.0</v>
      </c>
      <c r="C6720" s="61">
        <v>1450.0</v>
      </c>
      <c r="D6720" s="57" t="s">
        <v>375</v>
      </c>
      <c r="E6720" s="62" t="s">
        <v>372</v>
      </c>
      <c r="F6720" s="58">
        <v>0.31263176105686374</v>
      </c>
    </row>
    <row r="6721">
      <c r="A6721" s="61">
        <v>1.513201332E9</v>
      </c>
      <c r="B6721" s="61">
        <v>0.0</v>
      </c>
      <c r="C6721" s="61">
        <v>1354.0</v>
      </c>
      <c r="D6721" s="57" t="s">
        <v>375</v>
      </c>
      <c r="E6721" s="62" t="s">
        <v>372</v>
      </c>
      <c r="F6721" s="58">
        <v>0.3126666212981719</v>
      </c>
    </row>
    <row r="6722">
      <c r="A6722" s="61">
        <v>1.51575263E9</v>
      </c>
      <c r="B6722" s="61">
        <v>0.0</v>
      </c>
      <c r="C6722" s="61">
        <v>2198.0</v>
      </c>
      <c r="D6722" s="57" t="s">
        <v>374</v>
      </c>
      <c r="E6722" s="62" t="s">
        <v>372</v>
      </c>
      <c r="F6722" s="58">
        <v>0.3127330055701115</v>
      </c>
    </row>
    <row r="6723">
      <c r="A6723" s="61">
        <v>1.514192266E9</v>
      </c>
      <c r="B6723" s="61">
        <v>1.0</v>
      </c>
      <c r="C6723" s="61">
        <v>565.0</v>
      </c>
      <c r="D6723" s="57" t="s">
        <v>371</v>
      </c>
      <c r="E6723" s="62" t="s">
        <v>372</v>
      </c>
      <c r="F6723" s="58">
        <v>0.31275783664123036</v>
      </c>
    </row>
    <row r="6724">
      <c r="A6724" s="61">
        <v>1.518066571E9</v>
      </c>
      <c r="B6724" s="61">
        <v>0.0</v>
      </c>
      <c r="C6724" s="61">
        <v>2324.0</v>
      </c>
      <c r="D6724" s="57" t="s">
        <v>373</v>
      </c>
      <c r="E6724" s="62" t="s">
        <v>372</v>
      </c>
      <c r="F6724" s="58">
        <v>0.31280029970855705</v>
      </c>
    </row>
    <row r="6725">
      <c r="A6725" s="61">
        <v>1.516970668E9</v>
      </c>
      <c r="B6725" s="61">
        <v>1.0</v>
      </c>
      <c r="C6725" s="61">
        <v>1980.0</v>
      </c>
      <c r="D6725" s="57" t="s">
        <v>374</v>
      </c>
      <c r="E6725" s="62" t="s">
        <v>372</v>
      </c>
      <c r="F6725" s="58">
        <v>0.3128432268422876</v>
      </c>
    </row>
    <row r="6726">
      <c r="A6726" s="61">
        <v>1.512105455E9</v>
      </c>
      <c r="B6726" s="61">
        <v>1.0</v>
      </c>
      <c r="C6726" s="61">
        <v>714.0</v>
      </c>
      <c r="D6726" s="57" t="s">
        <v>371</v>
      </c>
      <c r="E6726" s="62" t="s">
        <v>372</v>
      </c>
      <c r="F6726" s="58">
        <v>0.3128448887609059</v>
      </c>
    </row>
    <row r="6727">
      <c r="A6727" s="61">
        <v>1.516111467E9</v>
      </c>
      <c r="B6727" s="61">
        <v>1.0</v>
      </c>
      <c r="C6727" s="61">
        <v>2183.0</v>
      </c>
      <c r="D6727" s="57" t="s">
        <v>371</v>
      </c>
      <c r="E6727" s="62" t="s">
        <v>372</v>
      </c>
      <c r="F6727" s="58">
        <v>0.3128688414602102</v>
      </c>
    </row>
    <row r="6728">
      <c r="A6728" s="61">
        <v>1.515180257E9</v>
      </c>
      <c r="B6728" s="61">
        <v>1.0</v>
      </c>
      <c r="C6728" s="61">
        <v>1130.0</v>
      </c>
      <c r="D6728" s="57" t="s">
        <v>371</v>
      </c>
      <c r="E6728" s="62" t="s">
        <v>372</v>
      </c>
      <c r="F6728" s="58">
        <v>0.3128723154549734</v>
      </c>
    </row>
    <row r="6729">
      <c r="A6729" s="61">
        <v>1.515265626E9</v>
      </c>
      <c r="B6729" s="61">
        <v>1.0</v>
      </c>
      <c r="C6729" s="61">
        <v>1990.0</v>
      </c>
      <c r="D6729" s="57" t="s">
        <v>374</v>
      </c>
      <c r="E6729" s="62" t="s">
        <v>372</v>
      </c>
      <c r="F6729" s="58">
        <v>0.31290275536510126</v>
      </c>
    </row>
    <row r="6730">
      <c r="A6730" s="61">
        <v>1.513753895E9</v>
      </c>
      <c r="B6730" s="61">
        <v>1.0</v>
      </c>
      <c r="C6730" s="61">
        <v>930.0</v>
      </c>
      <c r="D6730" s="57" t="s">
        <v>374</v>
      </c>
      <c r="E6730" s="62" t="s">
        <v>372</v>
      </c>
      <c r="F6730" s="58">
        <v>0.3129256440578094</v>
      </c>
    </row>
    <row r="6731">
      <c r="A6731" s="61">
        <v>1.513187322E9</v>
      </c>
      <c r="B6731" s="61">
        <v>0.0</v>
      </c>
      <c r="C6731" s="61">
        <v>1639.0</v>
      </c>
      <c r="D6731" s="57" t="s">
        <v>375</v>
      </c>
      <c r="E6731" s="62" t="s">
        <v>372</v>
      </c>
      <c r="F6731" s="58">
        <v>0.31295445732545957</v>
      </c>
    </row>
    <row r="6732">
      <c r="A6732" s="61">
        <v>1.517465384E9</v>
      </c>
      <c r="B6732" s="61">
        <v>1.0</v>
      </c>
      <c r="C6732" s="61">
        <v>427.0</v>
      </c>
      <c r="D6732" s="57" t="s">
        <v>374</v>
      </c>
      <c r="E6732" s="62" t="s">
        <v>372</v>
      </c>
      <c r="F6732" s="58">
        <v>0.3129748315190003</v>
      </c>
    </row>
    <row r="6733">
      <c r="A6733" s="61">
        <v>1.516128026E9</v>
      </c>
      <c r="B6733" s="61">
        <v>1.0</v>
      </c>
      <c r="C6733" s="61">
        <v>686.0</v>
      </c>
      <c r="D6733" s="57" t="s">
        <v>371</v>
      </c>
      <c r="E6733" s="62" t="s">
        <v>372</v>
      </c>
      <c r="F6733" s="58">
        <v>0.31313596133912935</v>
      </c>
    </row>
    <row r="6734">
      <c r="A6734" s="61">
        <v>1.518328199E9</v>
      </c>
      <c r="B6734" s="61">
        <v>1.0</v>
      </c>
      <c r="C6734" s="61">
        <v>3682.0</v>
      </c>
      <c r="D6734" s="57" t="s">
        <v>375</v>
      </c>
      <c r="E6734" s="62" t="s">
        <v>372</v>
      </c>
      <c r="F6734" s="58">
        <v>0.31317293998265416</v>
      </c>
    </row>
    <row r="6735">
      <c r="A6735" s="61">
        <v>1.518568026E9</v>
      </c>
      <c r="B6735" s="61">
        <v>1.0</v>
      </c>
      <c r="C6735" s="61">
        <v>1671.0</v>
      </c>
      <c r="D6735" s="57" t="s">
        <v>375</v>
      </c>
      <c r="E6735" s="62" t="s">
        <v>372</v>
      </c>
      <c r="F6735" s="58">
        <v>0.31318096990104893</v>
      </c>
    </row>
    <row r="6736">
      <c r="A6736" s="61">
        <v>1.513544144E9</v>
      </c>
      <c r="B6736" s="61">
        <v>1.0</v>
      </c>
      <c r="C6736" s="61">
        <v>1120.0</v>
      </c>
      <c r="D6736" s="57" t="s">
        <v>371</v>
      </c>
      <c r="E6736" s="62" t="s">
        <v>372</v>
      </c>
      <c r="F6736" s="58">
        <v>0.31319613260597434</v>
      </c>
    </row>
    <row r="6737">
      <c r="A6737" s="61">
        <v>1.518712842E9</v>
      </c>
      <c r="B6737" s="61">
        <v>0.0</v>
      </c>
      <c r="C6737" s="61">
        <v>57.0</v>
      </c>
      <c r="D6737" s="57" t="s">
        <v>373</v>
      </c>
      <c r="E6737" s="62" t="s">
        <v>372</v>
      </c>
      <c r="F6737" s="58">
        <v>0.3132326711240446</v>
      </c>
    </row>
    <row r="6738">
      <c r="A6738" s="61">
        <v>1.511426663E9</v>
      </c>
      <c r="B6738" s="61">
        <v>1.0</v>
      </c>
      <c r="C6738" s="61">
        <v>2543.0</v>
      </c>
      <c r="D6738" s="57" t="s">
        <v>371</v>
      </c>
      <c r="E6738" s="62" t="s">
        <v>372</v>
      </c>
      <c r="F6738" s="58">
        <v>0.3132528063417611</v>
      </c>
    </row>
    <row r="6739">
      <c r="A6739" s="61">
        <v>1.514780946E9</v>
      </c>
      <c r="B6739" s="61">
        <v>1.0</v>
      </c>
      <c r="C6739" s="61">
        <v>2109.0</v>
      </c>
      <c r="D6739" s="57" t="s">
        <v>374</v>
      </c>
      <c r="E6739" s="62" t="s">
        <v>372</v>
      </c>
      <c r="F6739" s="58">
        <v>0.31330814925792505</v>
      </c>
    </row>
    <row r="6740">
      <c r="A6740" s="61">
        <v>1.513306957E9</v>
      </c>
      <c r="B6740" s="61">
        <v>1.0</v>
      </c>
      <c r="C6740" s="61">
        <v>3692.0</v>
      </c>
      <c r="D6740" s="57" t="s">
        <v>373</v>
      </c>
      <c r="E6740" s="62" t="s">
        <v>372</v>
      </c>
      <c r="F6740" s="58">
        <v>0.3133332674307393</v>
      </c>
    </row>
    <row r="6741">
      <c r="A6741" s="61">
        <v>1.511302895E9</v>
      </c>
      <c r="B6741" s="61">
        <v>1.0</v>
      </c>
      <c r="C6741" s="61">
        <v>2060.0</v>
      </c>
      <c r="D6741" s="57" t="s">
        <v>374</v>
      </c>
      <c r="E6741" s="62" t="s">
        <v>372</v>
      </c>
      <c r="F6741" s="58">
        <v>0.313348777317628</v>
      </c>
    </row>
    <row r="6742">
      <c r="A6742" s="61">
        <v>1.514473927E9</v>
      </c>
      <c r="B6742" s="61">
        <v>1.0</v>
      </c>
      <c r="C6742" s="61">
        <v>1929.0</v>
      </c>
      <c r="D6742" s="57" t="s">
        <v>375</v>
      </c>
      <c r="E6742" s="62" t="s">
        <v>372</v>
      </c>
      <c r="F6742" s="58">
        <v>0.31336070250773995</v>
      </c>
    </row>
    <row r="6743">
      <c r="A6743" s="61">
        <v>1.51932269E9</v>
      </c>
      <c r="B6743" s="61">
        <v>0.0</v>
      </c>
      <c r="C6743" s="61">
        <v>1392.0</v>
      </c>
      <c r="D6743" s="57" t="s">
        <v>375</v>
      </c>
      <c r="E6743" s="62" t="s">
        <v>372</v>
      </c>
      <c r="F6743" s="58">
        <v>0.3133637288089174</v>
      </c>
    </row>
    <row r="6744">
      <c r="A6744" s="61">
        <v>1.518715819E9</v>
      </c>
      <c r="B6744" s="61">
        <v>1.0</v>
      </c>
      <c r="C6744" s="61">
        <v>1981.0</v>
      </c>
      <c r="D6744" s="57" t="s">
        <v>374</v>
      </c>
      <c r="E6744" s="62" t="s">
        <v>372</v>
      </c>
      <c r="F6744" s="58">
        <v>0.3134188059821501</v>
      </c>
    </row>
    <row r="6745">
      <c r="A6745" s="61">
        <v>1.517954806E9</v>
      </c>
      <c r="B6745" s="61">
        <v>1.0</v>
      </c>
      <c r="C6745" s="61">
        <v>2028.0</v>
      </c>
      <c r="D6745" s="57" t="s">
        <v>373</v>
      </c>
      <c r="E6745" s="62" t="s">
        <v>372</v>
      </c>
      <c r="F6745" s="58">
        <v>0.3135835371932859</v>
      </c>
    </row>
    <row r="6746">
      <c r="A6746" s="61">
        <v>1.517590099E9</v>
      </c>
      <c r="B6746" s="61">
        <v>1.0</v>
      </c>
      <c r="C6746" s="61">
        <v>4264.0</v>
      </c>
      <c r="D6746" s="57" t="s">
        <v>371</v>
      </c>
      <c r="E6746" s="62" t="s">
        <v>372</v>
      </c>
      <c r="F6746" s="58">
        <v>0.31361932322918906</v>
      </c>
    </row>
    <row r="6747">
      <c r="A6747" s="61">
        <v>1.516129447E9</v>
      </c>
      <c r="B6747" s="61">
        <v>1.0</v>
      </c>
      <c r="C6747" s="61">
        <v>1990.0</v>
      </c>
      <c r="D6747" s="57" t="s">
        <v>374</v>
      </c>
      <c r="E6747" s="62" t="s">
        <v>372</v>
      </c>
      <c r="F6747" s="58">
        <v>0.31363922203000594</v>
      </c>
    </row>
    <row r="6748">
      <c r="A6748" s="61">
        <v>1.512191703E9</v>
      </c>
      <c r="B6748" s="61">
        <v>1.0</v>
      </c>
      <c r="C6748" s="61">
        <v>1639.0</v>
      </c>
      <c r="D6748" s="57" t="s">
        <v>371</v>
      </c>
      <c r="E6748" s="62" t="s">
        <v>372</v>
      </c>
      <c r="F6748" s="58">
        <v>0.3137914989924736</v>
      </c>
    </row>
    <row r="6749">
      <c r="A6749" s="61">
        <v>1.513489034E9</v>
      </c>
      <c r="B6749" s="61">
        <v>1.0</v>
      </c>
      <c r="C6749" s="61">
        <v>923.0</v>
      </c>
      <c r="D6749" s="57" t="s">
        <v>374</v>
      </c>
      <c r="E6749" s="62" t="s">
        <v>372</v>
      </c>
      <c r="F6749" s="58">
        <v>0.3138419392419687</v>
      </c>
    </row>
    <row r="6750">
      <c r="A6750" s="61">
        <v>1.519470255E9</v>
      </c>
      <c r="B6750" s="61">
        <v>1.0</v>
      </c>
      <c r="C6750" s="61">
        <v>514.0</v>
      </c>
      <c r="D6750" s="57" t="s">
        <v>375</v>
      </c>
      <c r="E6750" s="62" t="s">
        <v>372</v>
      </c>
      <c r="F6750" s="58">
        <v>0.313902407935587</v>
      </c>
    </row>
    <row r="6751">
      <c r="A6751" s="61">
        <v>1.511486387E9</v>
      </c>
      <c r="B6751" s="61">
        <v>1.0</v>
      </c>
      <c r="C6751" s="61">
        <v>2051.0</v>
      </c>
      <c r="D6751" s="57" t="s">
        <v>374</v>
      </c>
      <c r="E6751" s="62" t="s">
        <v>372</v>
      </c>
      <c r="F6751" s="58">
        <v>0.31391963323459016</v>
      </c>
    </row>
    <row r="6752">
      <c r="A6752" s="61">
        <v>1.516108679E9</v>
      </c>
      <c r="B6752" s="61">
        <v>1.0</v>
      </c>
      <c r="C6752" s="61">
        <v>544.0</v>
      </c>
      <c r="D6752" s="57" t="s">
        <v>374</v>
      </c>
      <c r="E6752" s="62" t="s">
        <v>372</v>
      </c>
      <c r="F6752" s="58">
        <v>0.31392511872539475</v>
      </c>
    </row>
    <row r="6753">
      <c r="A6753" s="61">
        <v>1.511536306E9</v>
      </c>
      <c r="B6753" s="61">
        <v>1.0</v>
      </c>
      <c r="C6753" s="61">
        <v>2581.0</v>
      </c>
      <c r="D6753" s="57" t="s">
        <v>371</v>
      </c>
      <c r="E6753" s="62" t="s">
        <v>372</v>
      </c>
      <c r="F6753" s="58">
        <v>0.3139537605220619</v>
      </c>
    </row>
    <row r="6754">
      <c r="A6754" s="61">
        <v>1.519971093E9</v>
      </c>
      <c r="B6754" s="61">
        <v>1.0</v>
      </c>
      <c r="C6754" s="61">
        <v>4236.0</v>
      </c>
      <c r="D6754" s="57" t="s">
        <v>374</v>
      </c>
      <c r="E6754" s="62" t="s">
        <v>372</v>
      </c>
      <c r="F6754" s="58">
        <v>0.3139912080520465</v>
      </c>
    </row>
    <row r="6755">
      <c r="A6755" s="61">
        <v>1.513407582E9</v>
      </c>
      <c r="B6755" s="61">
        <v>0.0</v>
      </c>
      <c r="C6755" s="61">
        <v>371.0</v>
      </c>
      <c r="D6755" s="57" t="s">
        <v>375</v>
      </c>
      <c r="E6755" s="62" t="s">
        <v>372</v>
      </c>
      <c r="F6755" s="58">
        <v>0.3140159173675826</v>
      </c>
    </row>
    <row r="6756">
      <c r="A6756" s="61">
        <v>1.51589159E9</v>
      </c>
      <c r="B6756" s="61">
        <v>0.0</v>
      </c>
      <c r="C6756" s="61">
        <v>2788.0</v>
      </c>
      <c r="D6756" s="57" t="s">
        <v>373</v>
      </c>
      <c r="E6756" s="62" t="s">
        <v>372</v>
      </c>
      <c r="F6756" s="58">
        <v>0.3140584625626429</v>
      </c>
    </row>
    <row r="6757">
      <c r="A6757" s="61">
        <v>1.518349645E9</v>
      </c>
      <c r="B6757" s="61">
        <v>1.0</v>
      </c>
      <c r="C6757" s="61">
        <v>175.0</v>
      </c>
      <c r="D6757" s="57" t="s">
        <v>375</v>
      </c>
      <c r="E6757" s="62" t="s">
        <v>372</v>
      </c>
      <c r="F6757" s="58">
        <v>0.3140710098178524</v>
      </c>
    </row>
    <row r="6758">
      <c r="A6758" s="61">
        <v>1.514243678E9</v>
      </c>
      <c r="B6758" s="61">
        <v>1.0</v>
      </c>
      <c r="C6758" s="61">
        <v>2729.0</v>
      </c>
      <c r="D6758" s="57" t="s">
        <v>374</v>
      </c>
      <c r="E6758" s="62" t="s">
        <v>372</v>
      </c>
      <c r="F6758" s="58">
        <v>0.3141697702877322</v>
      </c>
    </row>
    <row r="6759">
      <c r="A6759" s="61">
        <v>1.511418827E9</v>
      </c>
      <c r="B6759" s="61">
        <v>1.0</v>
      </c>
      <c r="C6759" s="61">
        <v>5278.0</v>
      </c>
      <c r="D6759" s="57" t="s">
        <v>375</v>
      </c>
      <c r="E6759" s="62" t="s">
        <v>372</v>
      </c>
      <c r="F6759" s="58">
        <v>0.3142227150097535</v>
      </c>
    </row>
    <row r="6760">
      <c r="A6760" s="61">
        <v>1.517539913E9</v>
      </c>
      <c r="B6760" s="61">
        <v>1.0</v>
      </c>
      <c r="C6760" s="61">
        <v>1995.0</v>
      </c>
      <c r="D6760" s="57" t="s">
        <v>373</v>
      </c>
      <c r="E6760" s="62" t="s">
        <v>372</v>
      </c>
      <c r="F6760" s="58">
        <v>0.3142585704041917</v>
      </c>
    </row>
    <row r="6761">
      <c r="A6761" s="61">
        <v>1.51662505E9</v>
      </c>
      <c r="B6761" s="61">
        <v>0.0</v>
      </c>
      <c r="C6761" s="61">
        <v>3072.0</v>
      </c>
      <c r="D6761" s="57" t="s">
        <v>374</v>
      </c>
      <c r="E6761" s="62" t="s">
        <v>372</v>
      </c>
      <c r="F6761" s="58">
        <v>0.31429990093557836</v>
      </c>
    </row>
    <row r="6762">
      <c r="A6762" s="61">
        <v>1.511885357E9</v>
      </c>
      <c r="B6762" s="61">
        <v>1.0</v>
      </c>
      <c r="C6762" s="61">
        <v>1745.0</v>
      </c>
      <c r="D6762" s="57" t="s">
        <v>374</v>
      </c>
      <c r="E6762" s="62" t="s">
        <v>372</v>
      </c>
      <c r="F6762" s="58">
        <v>0.31432998762180564</v>
      </c>
    </row>
    <row r="6763">
      <c r="A6763" s="61">
        <v>1.512822117E9</v>
      </c>
      <c r="B6763" s="61">
        <v>1.0</v>
      </c>
      <c r="C6763" s="61">
        <v>8.0</v>
      </c>
      <c r="D6763" s="57" t="s">
        <v>374</v>
      </c>
      <c r="E6763" s="62" t="s">
        <v>372</v>
      </c>
      <c r="F6763" s="58">
        <v>0.3144138256656408</v>
      </c>
    </row>
    <row r="6764">
      <c r="A6764" s="61">
        <v>1.515848239E9</v>
      </c>
      <c r="B6764" s="61">
        <v>1.0</v>
      </c>
      <c r="C6764" s="61">
        <v>1494.0</v>
      </c>
      <c r="D6764" s="57" t="s">
        <v>373</v>
      </c>
      <c r="E6764" s="62" t="s">
        <v>372</v>
      </c>
      <c r="F6764" s="58">
        <v>0.31448173541400604</v>
      </c>
    </row>
    <row r="6765">
      <c r="A6765" s="61">
        <v>1.512188098E9</v>
      </c>
      <c r="B6765" s="61">
        <v>1.0</v>
      </c>
      <c r="C6765" s="61">
        <v>64.0</v>
      </c>
      <c r="D6765" s="57" t="s">
        <v>371</v>
      </c>
      <c r="E6765" s="62" t="s">
        <v>372</v>
      </c>
      <c r="F6765" s="58">
        <v>0.3145195745422974</v>
      </c>
    </row>
    <row r="6766">
      <c r="A6766" s="61">
        <v>1.517134665E9</v>
      </c>
      <c r="B6766" s="61">
        <v>1.0</v>
      </c>
      <c r="C6766" s="61">
        <v>1859.0</v>
      </c>
      <c r="D6766" s="57" t="s">
        <v>371</v>
      </c>
      <c r="E6766" s="62" t="s">
        <v>372</v>
      </c>
      <c r="F6766" s="58">
        <v>0.3145804528966992</v>
      </c>
    </row>
    <row r="6767">
      <c r="A6767" s="61">
        <v>1.515214269E9</v>
      </c>
      <c r="B6767" s="61">
        <v>1.0</v>
      </c>
      <c r="C6767" s="61">
        <v>727.0</v>
      </c>
      <c r="D6767" s="57" t="s">
        <v>374</v>
      </c>
      <c r="E6767" s="62" t="s">
        <v>372</v>
      </c>
      <c r="F6767" s="58">
        <v>0.3145913107465632</v>
      </c>
    </row>
    <row r="6768">
      <c r="A6768" s="61">
        <v>1.518950545E9</v>
      </c>
      <c r="B6768" s="61">
        <v>1.0</v>
      </c>
      <c r="C6768" s="61">
        <v>5486.0</v>
      </c>
      <c r="D6768" s="57" t="s">
        <v>374</v>
      </c>
      <c r="E6768" s="62" t="s">
        <v>372</v>
      </c>
      <c r="F6768" s="58">
        <v>0.314751355092046</v>
      </c>
    </row>
    <row r="6769">
      <c r="A6769" s="61">
        <v>1.517532354E9</v>
      </c>
      <c r="B6769" s="61">
        <v>1.0</v>
      </c>
      <c r="C6769" s="61">
        <v>1270.0</v>
      </c>
      <c r="D6769" s="57" t="s">
        <v>371</v>
      </c>
      <c r="E6769" s="62" t="s">
        <v>372</v>
      </c>
      <c r="F6769" s="58">
        <v>0.3147612893015854</v>
      </c>
    </row>
    <row r="6770">
      <c r="A6770" s="61">
        <v>1.51933592E9</v>
      </c>
      <c r="B6770" s="61">
        <v>0.0</v>
      </c>
      <c r="C6770" s="61">
        <v>1019.0</v>
      </c>
      <c r="D6770" s="57" t="s">
        <v>374</v>
      </c>
      <c r="E6770" s="62" t="s">
        <v>372</v>
      </c>
      <c r="F6770" s="58">
        <v>0.3147807346907163</v>
      </c>
    </row>
    <row r="6771">
      <c r="A6771" s="61">
        <v>1.519213398E9</v>
      </c>
      <c r="B6771" s="61">
        <v>1.0</v>
      </c>
      <c r="C6771" s="61">
        <v>753.0</v>
      </c>
      <c r="D6771" s="57" t="s">
        <v>374</v>
      </c>
      <c r="E6771" s="62" t="s">
        <v>372</v>
      </c>
      <c r="F6771" s="58">
        <v>0.3149433136119095</v>
      </c>
    </row>
    <row r="6772">
      <c r="A6772" s="61">
        <v>1.514970424E9</v>
      </c>
      <c r="B6772" s="61">
        <v>1.0</v>
      </c>
      <c r="C6772" s="61">
        <v>1305.0</v>
      </c>
      <c r="D6772" s="57" t="s">
        <v>374</v>
      </c>
      <c r="E6772" s="62" t="s">
        <v>372</v>
      </c>
      <c r="F6772" s="58">
        <v>0.3150894424754094</v>
      </c>
    </row>
    <row r="6773">
      <c r="A6773" s="61">
        <v>1.5172253E9</v>
      </c>
      <c r="B6773" s="61">
        <v>0.0</v>
      </c>
      <c r="C6773" s="61">
        <v>3662.0</v>
      </c>
      <c r="D6773" s="57" t="s">
        <v>374</v>
      </c>
      <c r="E6773" s="62" t="s">
        <v>372</v>
      </c>
      <c r="F6773" s="58">
        <v>0.3151522422770874</v>
      </c>
    </row>
    <row r="6774">
      <c r="A6774" s="61">
        <v>1.518330397E9</v>
      </c>
      <c r="B6774" s="61">
        <v>1.0</v>
      </c>
      <c r="C6774" s="61">
        <v>2057.0</v>
      </c>
      <c r="D6774" s="57" t="s">
        <v>373</v>
      </c>
      <c r="E6774" s="62" t="s">
        <v>372</v>
      </c>
      <c r="F6774" s="58">
        <v>0.3151673632739548</v>
      </c>
    </row>
    <row r="6775">
      <c r="A6775" s="61">
        <v>1.517457776E9</v>
      </c>
      <c r="B6775" s="61">
        <v>1.0</v>
      </c>
      <c r="C6775" s="61">
        <v>1940.0</v>
      </c>
      <c r="D6775" s="57" t="s">
        <v>374</v>
      </c>
      <c r="E6775" s="62" t="s">
        <v>372</v>
      </c>
      <c r="F6775" s="58">
        <v>0.3151779292856677</v>
      </c>
    </row>
    <row r="6776">
      <c r="A6776" s="61">
        <v>1.519713857E9</v>
      </c>
      <c r="B6776" s="61">
        <v>1.0</v>
      </c>
      <c r="C6776" s="61">
        <v>1590.0</v>
      </c>
      <c r="D6776" s="57" t="s">
        <v>375</v>
      </c>
      <c r="E6776" s="62" t="s">
        <v>372</v>
      </c>
      <c r="F6776" s="58">
        <v>0.3151930621882707</v>
      </c>
    </row>
    <row r="6777">
      <c r="A6777" s="61">
        <v>1.515781512E9</v>
      </c>
      <c r="B6777" s="61">
        <v>0.0</v>
      </c>
      <c r="C6777" s="61">
        <v>2784.0</v>
      </c>
      <c r="D6777" s="57" t="s">
        <v>374</v>
      </c>
      <c r="E6777" s="62" t="s">
        <v>372</v>
      </c>
      <c r="F6777" s="58">
        <v>0.3152226033604759</v>
      </c>
    </row>
    <row r="6778">
      <c r="A6778" s="61">
        <v>1.512769861E9</v>
      </c>
      <c r="B6778" s="61">
        <v>0.0</v>
      </c>
      <c r="C6778" s="61">
        <v>1130.0</v>
      </c>
      <c r="D6778" s="57" t="s">
        <v>371</v>
      </c>
      <c r="E6778" s="62" t="s">
        <v>372</v>
      </c>
      <c r="F6778" s="58">
        <v>0.31525001515338213</v>
      </c>
    </row>
    <row r="6779">
      <c r="A6779" s="61">
        <v>1.516351062E9</v>
      </c>
      <c r="B6779" s="61">
        <v>0.0</v>
      </c>
      <c r="C6779" s="61">
        <v>433.0</v>
      </c>
      <c r="D6779" s="57" t="s">
        <v>374</v>
      </c>
      <c r="E6779" s="62" t="s">
        <v>372</v>
      </c>
      <c r="F6779" s="58">
        <v>0.3154197560867229</v>
      </c>
    </row>
    <row r="6780">
      <c r="A6780" s="61">
        <v>1.514306051E9</v>
      </c>
      <c r="B6780" s="61">
        <v>0.0</v>
      </c>
      <c r="C6780" s="61">
        <v>1122.0</v>
      </c>
      <c r="D6780" s="57" t="s">
        <v>375</v>
      </c>
      <c r="E6780" s="62" t="s">
        <v>372</v>
      </c>
      <c r="F6780" s="58">
        <v>0.3154313479571409</v>
      </c>
    </row>
    <row r="6781">
      <c r="A6781" s="61">
        <v>1.516035256E9</v>
      </c>
      <c r="B6781" s="61">
        <v>1.0</v>
      </c>
      <c r="C6781" s="61">
        <v>968.0</v>
      </c>
      <c r="D6781" s="57" t="s">
        <v>374</v>
      </c>
      <c r="E6781" s="62" t="s">
        <v>372</v>
      </c>
      <c r="F6781" s="58">
        <v>0.3155169771572828</v>
      </c>
    </row>
    <row r="6782">
      <c r="A6782" s="61">
        <v>1.514437905E9</v>
      </c>
      <c r="B6782" s="61">
        <v>1.0</v>
      </c>
      <c r="C6782" s="61">
        <v>1173.0</v>
      </c>
      <c r="D6782" s="57" t="s">
        <v>371</v>
      </c>
      <c r="E6782" s="62" t="s">
        <v>372</v>
      </c>
      <c r="F6782" s="58">
        <v>0.3155207302322949</v>
      </c>
    </row>
    <row r="6783">
      <c r="A6783" s="61">
        <v>1.515679236E9</v>
      </c>
      <c r="B6783" s="61">
        <v>1.0</v>
      </c>
      <c r="C6783" s="61">
        <v>3417.0</v>
      </c>
      <c r="D6783" s="57" t="s">
        <v>375</v>
      </c>
      <c r="E6783" s="62" t="s">
        <v>372</v>
      </c>
      <c r="F6783" s="58">
        <v>0.3155378718109427</v>
      </c>
    </row>
    <row r="6784">
      <c r="A6784" s="61">
        <v>1.514148536E9</v>
      </c>
      <c r="B6784" s="61">
        <v>1.0</v>
      </c>
      <c r="C6784" s="61">
        <v>2533.0</v>
      </c>
      <c r="D6784" s="57" t="s">
        <v>374</v>
      </c>
      <c r="E6784" s="62" t="s">
        <v>372</v>
      </c>
      <c r="F6784" s="58">
        <v>0.31555406260414287</v>
      </c>
    </row>
    <row r="6785">
      <c r="A6785" s="61">
        <v>1.514062076E9</v>
      </c>
      <c r="B6785" s="61">
        <v>1.0</v>
      </c>
      <c r="C6785" s="61">
        <v>2492.0</v>
      </c>
      <c r="D6785" s="57" t="s">
        <v>374</v>
      </c>
      <c r="E6785" s="62" t="s">
        <v>372</v>
      </c>
      <c r="F6785" s="58">
        <v>0.31565477312126433</v>
      </c>
    </row>
    <row r="6786">
      <c r="A6786" s="61">
        <v>1.514847756E9</v>
      </c>
      <c r="B6786" s="61">
        <v>1.0</v>
      </c>
      <c r="C6786" s="61">
        <v>1494.0</v>
      </c>
      <c r="D6786" s="57" t="s">
        <v>374</v>
      </c>
      <c r="E6786" s="62" t="s">
        <v>372</v>
      </c>
      <c r="F6786" s="58">
        <v>0.315703460651909</v>
      </c>
    </row>
    <row r="6787">
      <c r="A6787" s="61">
        <v>1.515965004E9</v>
      </c>
      <c r="B6787" s="61">
        <v>1.0</v>
      </c>
      <c r="C6787" s="61">
        <v>3379.0</v>
      </c>
      <c r="D6787" s="57" t="s">
        <v>375</v>
      </c>
      <c r="E6787" s="62" t="s">
        <v>372</v>
      </c>
      <c r="F6787" s="58">
        <v>0.31573972545183737</v>
      </c>
    </row>
    <row r="6788">
      <c r="A6788" s="61">
        <v>1.512832405E9</v>
      </c>
      <c r="B6788" s="61">
        <v>1.0</v>
      </c>
      <c r="C6788" s="61">
        <v>1679.0</v>
      </c>
      <c r="D6788" s="57" t="s">
        <v>371</v>
      </c>
      <c r="E6788" s="62" t="s">
        <v>372</v>
      </c>
      <c r="F6788" s="58">
        <v>0.3157833121098548</v>
      </c>
    </row>
    <row r="6789">
      <c r="A6789" s="61">
        <v>1.516260835E9</v>
      </c>
      <c r="B6789" s="61">
        <v>1.0</v>
      </c>
      <c r="C6789" s="61">
        <v>2301.0</v>
      </c>
      <c r="D6789" s="57" t="s">
        <v>374</v>
      </c>
      <c r="E6789" s="62" t="s">
        <v>372</v>
      </c>
      <c r="F6789" s="58">
        <v>0.31580836035910764</v>
      </c>
    </row>
    <row r="6790">
      <c r="A6790" s="61">
        <v>1.513362042E9</v>
      </c>
      <c r="B6790" s="61">
        <v>0.0</v>
      </c>
      <c r="C6790" s="61">
        <v>1596.0</v>
      </c>
      <c r="D6790" s="57" t="s">
        <v>375</v>
      </c>
      <c r="E6790" s="62" t="s">
        <v>372</v>
      </c>
      <c r="F6790" s="58">
        <v>0.31581410747316796</v>
      </c>
    </row>
    <row r="6791">
      <c r="A6791" s="61">
        <v>1.512369741E9</v>
      </c>
      <c r="B6791" s="61">
        <v>0.0</v>
      </c>
      <c r="C6791" s="61">
        <v>690.0</v>
      </c>
      <c r="D6791" s="57" t="s">
        <v>375</v>
      </c>
      <c r="E6791" s="62" t="s">
        <v>372</v>
      </c>
      <c r="F6791" s="58">
        <v>0.3158266610311017</v>
      </c>
    </row>
    <row r="6792">
      <c r="A6792" s="61">
        <v>1.511826224E9</v>
      </c>
      <c r="B6792" s="61">
        <v>1.0</v>
      </c>
      <c r="C6792" s="61">
        <v>632.0</v>
      </c>
      <c r="D6792" s="57" t="s">
        <v>371</v>
      </c>
      <c r="E6792" s="62" t="s">
        <v>372</v>
      </c>
      <c r="F6792" s="58">
        <v>0.3159084369197852</v>
      </c>
    </row>
    <row r="6793">
      <c r="A6793" s="61">
        <v>1.513565793E9</v>
      </c>
      <c r="B6793" s="61">
        <v>1.0</v>
      </c>
      <c r="C6793" s="61">
        <v>1179.0</v>
      </c>
      <c r="D6793" s="57" t="s">
        <v>373</v>
      </c>
      <c r="E6793" s="62" t="s">
        <v>372</v>
      </c>
      <c r="F6793" s="58">
        <v>0.3159610050707613</v>
      </c>
    </row>
    <row r="6794">
      <c r="A6794" s="61">
        <v>1.512006481E9</v>
      </c>
      <c r="B6794" s="61">
        <v>0.0</v>
      </c>
      <c r="C6794" s="61">
        <v>425.0</v>
      </c>
      <c r="D6794" s="57" t="s">
        <v>371</v>
      </c>
      <c r="E6794" s="62" t="s">
        <v>372</v>
      </c>
      <c r="F6794" s="58">
        <v>0.31612657986273296</v>
      </c>
    </row>
    <row r="6795">
      <c r="A6795" s="61">
        <v>1.511412709E9</v>
      </c>
      <c r="B6795" s="61">
        <v>1.0</v>
      </c>
      <c r="C6795" s="61">
        <v>371.0</v>
      </c>
      <c r="D6795" s="57" t="s">
        <v>374</v>
      </c>
      <c r="E6795" s="62" t="s">
        <v>372</v>
      </c>
      <c r="F6795" s="58">
        <v>0.31615103681889134</v>
      </c>
    </row>
    <row r="6796">
      <c r="A6796" s="61">
        <v>1.519775453E9</v>
      </c>
      <c r="B6796" s="61">
        <v>1.0</v>
      </c>
      <c r="C6796" s="61">
        <v>2112.0</v>
      </c>
      <c r="D6796" s="57" t="s">
        <v>371</v>
      </c>
      <c r="E6796" s="62" t="s">
        <v>372</v>
      </c>
      <c r="F6796" s="58">
        <v>0.3161582003973076</v>
      </c>
    </row>
    <row r="6797">
      <c r="A6797" s="61">
        <v>1.516317041E9</v>
      </c>
      <c r="B6797" s="61">
        <v>0.0</v>
      </c>
      <c r="C6797" s="61">
        <v>45.0</v>
      </c>
      <c r="D6797" s="57" t="s">
        <v>373</v>
      </c>
      <c r="E6797" s="62" t="s">
        <v>372</v>
      </c>
      <c r="F6797" s="58">
        <v>0.31621896146841766</v>
      </c>
    </row>
    <row r="6798">
      <c r="A6798" s="61">
        <v>1.516801651E9</v>
      </c>
      <c r="B6798" s="61">
        <v>0.0</v>
      </c>
      <c r="C6798" s="61">
        <v>1431.0</v>
      </c>
      <c r="D6798" s="57" t="s">
        <v>375</v>
      </c>
      <c r="E6798" s="62" t="s">
        <v>372</v>
      </c>
      <c r="F6798" s="58">
        <v>0.3162293752335239</v>
      </c>
    </row>
    <row r="6799">
      <c r="A6799" s="61">
        <v>1.515412867E9</v>
      </c>
      <c r="B6799" s="61">
        <v>1.0</v>
      </c>
      <c r="C6799" s="61">
        <v>1493.0</v>
      </c>
      <c r="D6799" s="57" t="s">
        <v>373</v>
      </c>
      <c r="E6799" s="62" t="s">
        <v>372</v>
      </c>
      <c r="F6799" s="58">
        <v>0.3162358509374632</v>
      </c>
    </row>
    <row r="6800">
      <c r="A6800" s="61">
        <v>1.515489558E9</v>
      </c>
      <c r="B6800" s="61">
        <v>1.0</v>
      </c>
      <c r="C6800" s="61">
        <v>1569.0</v>
      </c>
      <c r="D6800" s="57" t="s">
        <v>373</v>
      </c>
      <c r="E6800" s="62" t="s">
        <v>372</v>
      </c>
      <c r="F6800" s="58">
        <v>0.316258472619408</v>
      </c>
    </row>
    <row r="6801">
      <c r="A6801" s="61">
        <v>1.519054974E9</v>
      </c>
      <c r="B6801" s="61">
        <v>1.0</v>
      </c>
      <c r="C6801" s="61">
        <v>3693.0</v>
      </c>
      <c r="D6801" s="57" t="s">
        <v>371</v>
      </c>
      <c r="E6801" s="62" t="s">
        <v>372</v>
      </c>
      <c r="F6801" s="58">
        <v>0.31626398924341725</v>
      </c>
    </row>
    <row r="6802">
      <c r="A6802" s="61">
        <v>1.512423001E9</v>
      </c>
      <c r="B6802" s="61">
        <v>0.0</v>
      </c>
      <c r="C6802" s="61">
        <v>918.0</v>
      </c>
      <c r="D6802" s="57" t="s">
        <v>373</v>
      </c>
      <c r="E6802" s="62" t="s">
        <v>372</v>
      </c>
      <c r="F6802" s="58">
        <v>0.3163011116731761</v>
      </c>
    </row>
    <row r="6803">
      <c r="A6803" s="61">
        <v>1.517909818E9</v>
      </c>
      <c r="B6803" s="61">
        <v>1.0</v>
      </c>
      <c r="C6803" s="61">
        <v>4383.0</v>
      </c>
      <c r="D6803" s="57" t="s">
        <v>371</v>
      </c>
      <c r="E6803" s="62" t="s">
        <v>372</v>
      </c>
      <c r="F6803" s="58">
        <v>0.31630275691195364</v>
      </c>
    </row>
    <row r="6804">
      <c r="A6804" s="61">
        <v>1.519147131E9</v>
      </c>
      <c r="B6804" s="61">
        <v>0.0</v>
      </c>
      <c r="C6804" s="61">
        <v>2490.0</v>
      </c>
      <c r="D6804" s="57" t="s">
        <v>371</v>
      </c>
      <c r="E6804" s="62" t="s">
        <v>372</v>
      </c>
      <c r="F6804" s="58">
        <v>0.3163229167072822</v>
      </c>
    </row>
    <row r="6805">
      <c r="A6805" s="61">
        <v>1.513773194E9</v>
      </c>
      <c r="B6805" s="61">
        <v>1.0</v>
      </c>
      <c r="C6805" s="61">
        <v>1979.0</v>
      </c>
      <c r="D6805" s="57" t="s">
        <v>374</v>
      </c>
      <c r="E6805" s="62" t="s">
        <v>372</v>
      </c>
      <c r="F6805" s="58">
        <v>0.3163616694746574</v>
      </c>
    </row>
    <row r="6806">
      <c r="A6806" s="61">
        <v>1.519790285E9</v>
      </c>
      <c r="B6806" s="61">
        <v>1.0</v>
      </c>
      <c r="C6806" s="61">
        <v>2679.0</v>
      </c>
      <c r="D6806" s="57" t="s">
        <v>371</v>
      </c>
      <c r="E6806" s="62" t="s">
        <v>372</v>
      </c>
      <c r="F6806" s="58">
        <v>0.3164192571997183</v>
      </c>
    </row>
    <row r="6807">
      <c r="A6807" s="61">
        <v>1.519264058E9</v>
      </c>
      <c r="B6807" s="61">
        <v>1.0</v>
      </c>
      <c r="C6807" s="61">
        <v>3616.0</v>
      </c>
      <c r="D6807" s="57" t="s">
        <v>371</v>
      </c>
      <c r="E6807" s="62" t="s">
        <v>372</v>
      </c>
      <c r="F6807" s="58">
        <v>0.31643980542316663</v>
      </c>
    </row>
    <row r="6808">
      <c r="A6808" s="61">
        <v>1.515314081E9</v>
      </c>
      <c r="B6808" s="61">
        <v>0.0</v>
      </c>
      <c r="C6808" s="61">
        <v>1408.0</v>
      </c>
      <c r="D6808" s="57" t="s">
        <v>374</v>
      </c>
      <c r="E6808" s="62" t="s">
        <v>372</v>
      </c>
      <c r="F6808" s="58">
        <v>0.31652171382014016</v>
      </c>
    </row>
    <row r="6809">
      <c r="A6809" s="61">
        <v>1.519526528E9</v>
      </c>
      <c r="B6809" s="61">
        <v>1.0</v>
      </c>
      <c r="C6809" s="61">
        <v>2397.0</v>
      </c>
      <c r="D6809" s="57" t="s">
        <v>375</v>
      </c>
      <c r="E6809" s="62" t="s">
        <v>372</v>
      </c>
      <c r="F6809" s="58">
        <v>0.3165583630402241</v>
      </c>
    </row>
    <row r="6810">
      <c r="A6810" s="61">
        <v>1.515773784E9</v>
      </c>
      <c r="B6810" s="61">
        <v>1.0</v>
      </c>
      <c r="C6810" s="61">
        <v>3413.0</v>
      </c>
      <c r="D6810" s="57" t="s">
        <v>371</v>
      </c>
      <c r="E6810" s="62" t="s">
        <v>372</v>
      </c>
      <c r="F6810" s="58">
        <v>0.3165816733713729</v>
      </c>
    </row>
    <row r="6811">
      <c r="A6811" s="61">
        <v>1.51818874E9</v>
      </c>
      <c r="B6811" s="61">
        <v>0.0</v>
      </c>
      <c r="C6811" s="61">
        <v>761.0</v>
      </c>
      <c r="D6811" s="57" t="s">
        <v>374</v>
      </c>
      <c r="E6811" s="62" t="s">
        <v>372</v>
      </c>
      <c r="F6811" s="58">
        <v>0.31659416397728846</v>
      </c>
    </row>
    <row r="6812">
      <c r="A6812" s="61">
        <v>1.512531574E9</v>
      </c>
      <c r="B6812" s="61">
        <v>1.0</v>
      </c>
      <c r="C6812" s="61">
        <v>3862.0</v>
      </c>
      <c r="D6812" s="57" t="s">
        <v>374</v>
      </c>
      <c r="E6812" s="62" t="s">
        <v>372</v>
      </c>
      <c r="F6812" s="58">
        <v>0.31673677593290017</v>
      </c>
    </row>
    <row r="6813">
      <c r="A6813" s="61">
        <v>1.519893782E9</v>
      </c>
      <c r="B6813" s="61">
        <v>0.0</v>
      </c>
      <c r="C6813" s="61">
        <v>3193.0</v>
      </c>
      <c r="D6813" s="57" t="s">
        <v>373</v>
      </c>
      <c r="E6813" s="62" t="s">
        <v>372</v>
      </c>
      <c r="F6813" s="58">
        <v>0.31675626392233036</v>
      </c>
    </row>
    <row r="6814">
      <c r="A6814" s="61">
        <v>1.514694024E9</v>
      </c>
      <c r="B6814" s="61">
        <v>1.0</v>
      </c>
      <c r="C6814" s="61">
        <v>2983.0</v>
      </c>
      <c r="D6814" s="57" t="s">
        <v>371</v>
      </c>
      <c r="E6814" s="62" t="s">
        <v>372</v>
      </c>
      <c r="F6814" s="58">
        <v>0.3167934675533097</v>
      </c>
    </row>
    <row r="6815">
      <c r="A6815" s="61">
        <v>1.511292499E9</v>
      </c>
      <c r="B6815" s="61">
        <v>1.0</v>
      </c>
      <c r="C6815" s="61">
        <v>2619.0</v>
      </c>
      <c r="D6815" s="57" t="s">
        <v>371</v>
      </c>
      <c r="E6815" s="62" t="s">
        <v>372</v>
      </c>
      <c r="F6815" s="58">
        <v>0.31682200892438006</v>
      </c>
    </row>
    <row r="6816">
      <c r="A6816" s="61">
        <v>1.514687824E9</v>
      </c>
      <c r="B6816" s="61">
        <v>1.0</v>
      </c>
      <c r="C6816" s="61">
        <v>777.0</v>
      </c>
      <c r="D6816" s="57" t="s">
        <v>374</v>
      </c>
      <c r="E6816" s="62" t="s">
        <v>372</v>
      </c>
      <c r="F6816" s="58">
        <v>0.3169461122649634</v>
      </c>
    </row>
    <row r="6817">
      <c r="A6817" s="61">
        <v>1.517384759E9</v>
      </c>
      <c r="B6817" s="61">
        <v>1.0</v>
      </c>
      <c r="C6817" s="61">
        <v>3004.0</v>
      </c>
      <c r="D6817" s="57" t="s">
        <v>371</v>
      </c>
      <c r="E6817" s="62" t="s">
        <v>372</v>
      </c>
      <c r="F6817" s="58">
        <v>0.3170906532130071</v>
      </c>
    </row>
    <row r="6818">
      <c r="A6818" s="61">
        <v>1.519386377E9</v>
      </c>
      <c r="B6818" s="61">
        <v>1.0</v>
      </c>
      <c r="C6818" s="61">
        <v>1737.0</v>
      </c>
      <c r="D6818" s="57" t="s">
        <v>374</v>
      </c>
      <c r="E6818" s="62" t="s">
        <v>372</v>
      </c>
      <c r="F6818" s="58">
        <v>0.3171714210412977</v>
      </c>
    </row>
    <row r="6819">
      <c r="A6819" s="61">
        <v>1.516946331E9</v>
      </c>
      <c r="B6819" s="61">
        <v>0.0</v>
      </c>
      <c r="C6819" s="61">
        <v>1817.0</v>
      </c>
      <c r="D6819" s="57" t="s">
        <v>374</v>
      </c>
      <c r="E6819" s="62" t="s">
        <v>372</v>
      </c>
      <c r="F6819" s="58">
        <v>0.3172247314322961</v>
      </c>
    </row>
    <row r="6820">
      <c r="A6820" s="61">
        <v>1.511581755E9</v>
      </c>
      <c r="B6820" s="61">
        <v>1.0</v>
      </c>
      <c r="C6820" s="61">
        <v>2440.0</v>
      </c>
      <c r="D6820" s="57" t="s">
        <v>374</v>
      </c>
      <c r="E6820" s="62" t="s">
        <v>372</v>
      </c>
      <c r="F6820" s="58">
        <v>0.31722616508156176</v>
      </c>
    </row>
    <row r="6821">
      <c r="A6821" s="61">
        <v>1.515308442E9</v>
      </c>
      <c r="B6821" s="61">
        <v>0.0</v>
      </c>
      <c r="C6821" s="61">
        <v>1381.0</v>
      </c>
      <c r="D6821" s="57" t="s">
        <v>373</v>
      </c>
      <c r="E6821" s="62" t="s">
        <v>372</v>
      </c>
      <c r="F6821" s="58">
        <v>0.31727600981206916</v>
      </c>
    </row>
    <row r="6822">
      <c r="A6822" s="61">
        <v>1.511607922E9</v>
      </c>
      <c r="B6822" s="61">
        <v>0.0</v>
      </c>
      <c r="C6822" s="61">
        <v>546.0</v>
      </c>
      <c r="D6822" s="57" t="s">
        <v>374</v>
      </c>
      <c r="E6822" s="62" t="s">
        <v>372</v>
      </c>
      <c r="F6822" s="58">
        <v>0.3173587348568814</v>
      </c>
    </row>
    <row r="6823">
      <c r="A6823" s="61">
        <v>1.515302372E9</v>
      </c>
      <c r="B6823" s="61">
        <v>0.0</v>
      </c>
      <c r="C6823" s="61">
        <v>3329.0</v>
      </c>
      <c r="D6823" s="57" t="s">
        <v>371</v>
      </c>
      <c r="E6823" s="62" t="s">
        <v>372</v>
      </c>
      <c r="F6823" s="58">
        <v>0.31739870955791005</v>
      </c>
    </row>
    <row r="6824">
      <c r="A6824" s="61">
        <v>1.516021462E9</v>
      </c>
      <c r="B6824" s="61">
        <v>0.0</v>
      </c>
      <c r="C6824" s="61">
        <v>2247.0</v>
      </c>
      <c r="D6824" s="57" t="s">
        <v>371</v>
      </c>
      <c r="E6824" s="62" t="s">
        <v>372</v>
      </c>
      <c r="F6824" s="58">
        <v>0.3174582380807237</v>
      </c>
    </row>
    <row r="6825">
      <c r="A6825" s="61">
        <v>1.511769565E9</v>
      </c>
      <c r="B6825" s="61">
        <v>1.0</v>
      </c>
      <c r="C6825" s="61">
        <v>1174.0</v>
      </c>
      <c r="D6825" s="57" t="s">
        <v>374</v>
      </c>
      <c r="E6825" s="62" t="s">
        <v>372</v>
      </c>
      <c r="F6825" s="58">
        <v>0.3174608914429443</v>
      </c>
    </row>
    <row r="6826">
      <c r="A6826" s="61">
        <v>1.515335875E9</v>
      </c>
      <c r="B6826" s="61">
        <v>1.0</v>
      </c>
      <c r="C6826" s="61">
        <v>4419.0</v>
      </c>
      <c r="D6826" s="57" t="s">
        <v>373</v>
      </c>
      <c r="E6826" s="62" t="s">
        <v>372</v>
      </c>
      <c r="F6826" s="58">
        <v>0.31758755111685355</v>
      </c>
    </row>
    <row r="6827">
      <c r="A6827" s="61">
        <v>1.511394461E9</v>
      </c>
      <c r="B6827" s="61">
        <v>0.0</v>
      </c>
      <c r="C6827" s="61">
        <v>478.0</v>
      </c>
      <c r="D6827" s="57" t="s">
        <v>375</v>
      </c>
      <c r="E6827" s="62" t="s">
        <v>372</v>
      </c>
      <c r="F6827" s="58">
        <v>0.3176298870921762</v>
      </c>
    </row>
    <row r="6828">
      <c r="A6828" s="61">
        <v>1.515104368E9</v>
      </c>
      <c r="B6828" s="61">
        <v>1.0</v>
      </c>
      <c r="C6828" s="61">
        <v>2369.0</v>
      </c>
      <c r="D6828" s="57" t="s">
        <v>371</v>
      </c>
      <c r="E6828" s="62" t="s">
        <v>372</v>
      </c>
      <c r="F6828" s="58">
        <v>0.3177086884544561</v>
      </c>
    </row>
    <row r="6829">
      <c r="A6829" s="61">
        <v>1.514195613E9</v>
      </c>
      <c r="B6829" s="61">
        <v>1.0</v>
      </c>
      <c r="C6829" s="61">
        <v>2383.0</v>
      </c>
      <c r="D6829" s="57" t="s">
        <v>374</v>
      </c>
      <c r="E6829" s="62" t="s">
        <v>372</v>
      </c>
      <c r="F6829" s="58">
        <v>0.3177633911224633</v>
      </c>
    </row>
    <row r="6830">
      <c r="A6830" s="61">
        <v>1.516792745E9</v>
      </c>
      <c r="B6830" s="61">
        <v>1.0</v>
      </c>
      <c r="C6830" s="61">
        <v>3030.0</v>
      </c>
      <c r="D6830" s="57" t="s">
        <v>373</v>
      </c>
      <c r="E6830" s="62" t="s">
        <v>372</v>
      </c>
      <c r="F6830" s="58">
        <v>0.31786669419304625</v>
      </c>
    </row>
    <row r="6831">
      <c r="A6831" s="61">
        <v>1.516314881E9</v>
      </c>
      <c r="B6831" s="61">
        <v>0.0</v>
      </c>
      <c r="C6831" s="61">
        <v>862.0</v>
      </c>
      <c r="D6831" s="57" t="s">
        <v>374</v>
      </c>
      <c r="E6831" s="62" t="s">
        <v>372</v>
      </c>
      <c r="F6831" s="58">
        <v>0.31787435950918164</v>
      </c>
    </row>
    <row r="6832">
      <c r="A6832" s="61">
        <v>1.511836969E9</v>
      </c>
      <c r="B6832" s="61">
        <v>1.0</v>
      </c>
      <c r="C6832" s="61">
        <v>731.0</v>
      </c>
      <c r="D6832" s="57" t="s">
        <v>371</v>
      </c>
      <c r="E6832" s="62" t="s">
        <v>372</v>
      </c>
      <c r="F6832" s="58">
        <v>0.31788572865907927</v>
      </c>
    </row>
    <row r="6833">
      <c r="A6833" s="61">
        <v>1.518701186E9</v>
      </c>
      <c r="B6833" s="61">
        <v>1.0</v>
      </c>
      <c r="C6833" s="61">
        <v>136.0</v>
      </c>
      <c r="D6833" s="57" t="s">
        <v>374</v>
      </c>
      <c r="E6833" s="62" t="s">
        <v>372</v>
      </c>
      <c r="F6833" s="58">
        <v>0.31794589992592426</v>
      </c>
    </row>
    <row r="6834">
      <c r="A6834" s="61">
        <v>1.519923291E9</v>
      </c>
      <c r="B6834" s="61">
        <v>0.0</v>
      </c>
      <c r="C6834" s="61">
        <v>2039.0</v>
      </c>
      <c r="D6834" s="57" t="s">
        <v>375</v>
      </c>
      <c r="E6834" s="62" t="s">
        <v>372</v>
      </c>
      <c r="F6834" s="58">
        <v>0.31796186862639575</v>
      </c>
    </row>
    <row r="6835">
      <c r="A6835" s="61">
        <v>1.516041662E9</v>
      </c>
      <c r="B6835" s="61">
        <v>0.0</v>
      </c>
      <c r="C6835" s="61">
        <v>2089.0</v>
      </c>
      <c r="D6835" s="57" t="s">
        <v>371</v>
      </c>
      <c r="E6835" s="62" t="s">
        <v>372</v>
      </c>
      <c r="F6835" s="58">
        <v>0.3179652372956415</v>
      </c>
    </row>
    <row r="6836">
      <c r="A6836" s="61">
        <v>1.513170257E9</v>
      </c>
      <c r="B6836" s="61">
        <v>1.0</v>
      </c>
      <c r="C6836" s="61">
        <v>145.0</v>
      </c>
      <c r="D6836" s="57" t="s">
        <v>374</v>
      </c>
      <c r="E6836" s="62" t="s">
        <v>372</v>
      </c>
      <c r="F6836" s="58">
        <v>0.31806678713343384</v>
      </c>
    </row>
    <row r="6837">
      <c r="A6837" s="61">
        <v>1.512188437E9</v>
      </c>
      <c r="B6837" s="61">
        <v>1.0</v>
      </c>
      <c r="C6837" s="61">
        <v>2288.0</v>
      </c>
      <c r="D6837" s="57" t="s">
        <v>373</v>
      </c>
      <c r="E6837" s="62" t="s">
        <v>372</v>
      </c>
      <c r="F6837" s="58">
        <v>0.31817701657641717</v>
      </c>
    </row>
    <row r="6838">
      <c r="A6838" s="61">
        <v>1.514661034E9</v>
      </c>
      <c r="B6838" s="61">
        <v>1.0</v>
      </c>
      <c r="C6838" s="61">
        <v>2394.0</v>
      </c>
      <c r="D6838" s="57" t="s">
        <v>371</v>
      </c>
      <c r="E6838" s="62" t="s">
        <v>372</v>
      </c>
      <c r="F6838" s="58">
        <v>0.3181801699065485</v>
      </c>
    </row>
    <row r="6839">
      <c r="A6839" s="61">
        <v>1.513196305E9</v>
      </c>
      <c r="B6839" s="61">
        <v>1.0</v>
      </c>
      <c r="C6839" s="61">
        <v>4587.0</v>
      </c>
      <c r="D6839" s="57" t="s">
        <v>375</v>
      </c>
      <c r="E6839" s="62" t="s">
        <v>372</v>
      </c>
      <c r="F6839" s="58">
        <v>0.31820949513967356</v>
      </c>
    </row>
    <row r="6840">
      <c r="A6840" s="61">
        <v>1.514473944E9</v>
      </c>
      <c r="B6840" s="61">
        <v>1.0</v>
      </c>
      <c r="C6840" s="61">
        <v>833.0</v>
      </c>
      <c r="D6840" s="57" t="s">
        <v>374</v>
      </c>
      <c r="E6840" s="62" t="s">
        <v>372</v>
      </c>
      <c r="F6840" s="58">
        <v>0.3182218097992223</v>
      </c>
    </row>
    <row r="6841">
      <c r="A6841" s="61">
        <v>1.518493191E9</v>
      </c>
      <c r="B6841" s="61">
        <v>0.0</v>
      </c>
      <c r="C6841" s="61">
        <v>1295.0</v>
      </c>
      <c r="D6841" s="57" t="s">
        <v>371</v>
      </c>
      <c r="E6841" s="62" t="s">
        <v>372</v>
      </c>
      <c r="F6841" s="58">
        <v>0.3182367483058095</v>
      </c>
    </row>
    <row r="6842">
      <c r="A6842" s="61">
        <v>1.513625852E9</v>
      </c>
      <c r="B6842" s="61">
        <v>0.0</v>
      </c>
      <c r="C6842" s="61">
        <v>1631.0</v>
      </c>
      <c r="D6842" s="57" t="s">
        <v>374</v>
      </c>
      <c r="E6842" s="62" t="s">
        <v>372</v>
      </c>
      <c r="F6842" s="58">
        <v>0.31824135888455174</v>
      </c>
    </row>
    <row r="6843">
      <c r="A6843" s="61">
        <v>1.517465738E9</v>
      </c>
      <c r="B6843" s="61">
        <v>1.0</v>
      </c>
      <c r="C6843" s="61">
        <v>763.0</v>
      </c>
      <c r="D6843" s="57" t="s">
        <v>371</v>
      </c>
      <c r="E6843" s="62" t="s">
        <v>372</v>
      </c>
      <c r="F6843" s="58">
        <v>0.318320181666221</v>
      </c>
    </row>
    <row r="6844">
      <c r="A6844" s="61">
        <v>1.514264879E9</v>
      </c>
      <c r="B6844" s="61">
        <v>1.0</v>
      </c>
      <c r="C6844" s="61">
        <v>2824.0</v>
      </c>
      <c r="D6844" s="57" t="s">
        <v>375</v>
      </c>
      <c r="E6844" s="62" t="s">
        <v>372</v>
      </c>
      <c r="F6844" s="58">
        <v>0.3184052160614774</v>
      </c>
    </row>
    <row r="6845">
      <c r="A6845" s="61">
        <v>1.514711201E9</v>
      </c>
      <c r="B6845" s="61">
        <v>0.0</v>
      </c>
      <c r="C6845" s="61">
        <v>1450.0</v>
      </c>
      <c r="D6845" s="57" t="s">
        <v>375</v>
      </c>
      <c r="E6845" s="62" t="s">
        <v>372</v>
      </c>
      <c r="F6845" s="58">
        <v>0.3184844742177563</v>
      </c>
    </row>
    <row r="6846">
      <c r="A6846" s="61">
        <v>1.513020551E9</v>
      </c>
      <c r="B6846" s="61">
        <v>0.0</v>
      </c>
      <c r="C6846" s="61">
        <v>353.0</v>
      </c>
      <c r="D6846" s="57" t="s">
        <v>374</v>
      </c>
      <c r="E6846" s="62" t="s">
        <v>372</v>
      </c>
      <c r="F6846" s="58">
        <v>0.3185076726818993</v>
      </c>
    </row>
    <row r="6847">
      <c r="A6847" s="61">
        <v>1.517315929E9</v>
      </c>
      <c r="B6847" s="61">
        <v>1.0</v>
      </c>
      <c r="C6847" s="61">
        <v>810.0</v>
      </c>
      <c r="D6847" s="57" t="s">
        <v>375</v>
      </c>
      <c r="E6847" s="62" t="s">
        <v>372</v>
      </c>
      <c r="F6847" s="58">
        <v>0.31851115227967375</v>
      </c>
    </row>
    <row r="6848">
      <c r="A6848" s="61">
        <v>1.513655115E9</v>
      </c>
      <c r="B6848" s="61">
        <v>1.0</v>
      </c>
      <c r="C6848" s="61">
        <v>955.0</v>
      </c>
      <c r="D6848" s="57" t="s">
        <v>371</v>
      </c>
      <c r="E6848" s="62" t="s">
        <v>372</v>
      </c>
      <c r="F6848" s="58">
        <v>0.31854024089235955</v>
      </c>
    </row>
    <row r="6849">
      <c r="A6849" s="61">
        <v>1.512020076E9</v>
      </c>
      <c r="B6849" s="61">
        <v>1.0</v>
      </c>
      <c r="C6849" s="61">
        <v>3471.0</v>
      </c>
      <c r="D6849" s="57" t="s">
        <v>374</v>
      </c>
      <c r="E6849" s="62" t="s">
        <v>372</v>
      </c>
      <c r="F6849" s="58">
        <v>0.31858382755037695</v>
      </c>
    </row>
    <row r="6850">
      <c r="A6850" s="61">
        <v>1.5122037E9</v>
      </c>
      <c r="B6850" s="61">
        <v>0.0</v>
      </c>
      <c r="C6850" s="61">
        <v>781.0</v>
      </c>
      <c r="D6850" s="57" t="s">
        <v>373</v>
      </c>
      <c r="E6850" s="62" t="s">
        <v>372</v>
      </c>
      <c r="F6850" s="58">
        <v>0.318642038189609</v>
      </c>
    </row>
    <row r="6851">
      <c r="A6851" s="61">
        <v>1.518743228E9</v>
      </c>
      <c r="B6851" s="61">
        <v>1.0</v>
      </c>
      <c r="C6851" s="61">
        <v>419.0</v>
      </c>
      <c r="D6851" s="57" t="s">
        <v>371</v>
      </c>
      <c r="E6851" s="62" t="s">
        <v>372</v>
      </c>
      <c r="F6851" s="58">
        <v>0.31864450366207786</v>
      </c>
    </row>
    <row r="6852">
      <c r="A6852" s="61">
        <v>1.513088574E9</v>
      </c>
      <c r="B6852" s="61">
        <v>1.0</v>
      </c>
      <c r="C6852" s="61">
        <v>3146.0</v>
      </c>
      <c r="D6852" s="57" t="s">
        <v>373</v>
      </c>
      <c r="E6852" s="62" t="s">
        <v>372</v>
      </c>
      <c r="F6852" s="58">
        <v>0.3186656903406142</v>
      </c>
    </row>
    <row r="6853">
      <c r="A6853" s="61">
        <v>1.511955853E9</v>
      </c>
      <c r="B6853" s="61">
        <v>1.0</v>
      </c>
      <c r="C6853" s="61">
        <v>3561.0</v>
      </c>
      <c r="D6853" s="57" t="s">
        <v>375</v>
      </c>
      <c r="E6853" s="62" t="s">
        <v>372</v>
      </c>
      <c r="F6853" s="58">
        <v>0.3187301344284884</v>
      </c>
    </row>
    <row r="6854">
      <c r="A6854" s="61">
        <v>1.514453217E9</v>
      </c>
      <c r="B6854" s="61">
        <v>1.0</v>
      </c>
      <c r="C6854" s="61">
        <v>773.0</v>
      </c>
      <c r="D6854" s="57" t="s">
        <v>373</v>
      </c>
      <c r="E6854" s="62" t="s">
        <v>372</v>
      </c>
      <c r="F6854" s="58">
        <v>0.318758137956793</v>
      </c>
    </row>
    <row r="6855">
      <c r="A6855" s="61">
        <v>1.511787751E9</v>
      </c>
      <c r="B6855" s="61">
        <v>0.0</v>
      </c>
      <c r="C6855" s="61">
        <v>2722.0</v>
      </c>
      <c r="D6855" s="57" t="s">
        <v>371</v>
      </c>
      <c r="E6855" s="62" t="s">
        <v>372</v>
      </c>
      <c r="F6855" s="58">
        <v>0.31879069126609194</v>
      </c>
    </row>
    <row r="6856">
      <c r="A6856" s="61">
        <v>1.518030216E9</v>
      </c>
      <c r="B6856" s="61">
        <v>1.0</v>
      </c>
      <c r="C6856" s="61">
        <v>84.0</v>
      </c>
      <c r="D6856" s="57" t="s">
        <v>371</v>
      </c>
      <c r="E6856" s="62" t="s">
        <v>372</v>
      </c>
      <c r="F6856" s="58">
        <v>0.31886202718516343</v>
      </c>
    </row>
    <row r="6857">
      <c r="A6857" s="61">
        <v>1.514943801E9</v>
      </c>
      <c r="B6857" s="61">
        <v>0.0</v>
      </c>
      <c r="C6857" s="61">
        <v>3831.0</v>
      </c>
      <c r="D6857" s="57" t="s">
        <v>374</v>
      </c>
      <c r="E6857" s="62" t="s">
        <v>372</v>
      </c>
      <c r="F6857" s="58">
        <v>0.3188763220325026</v>
      </c>
    </row>
    <row r="6858">
      <c r="A6858" s="61">
        <v>1.512283522E9</v>
      </c>
      <c r="B6858" s="61">
        <v>0.0</v>
      </c>
      <c r="C6858" s="61">
        <v>3016.0</v>
      </c>
      <c r="D6858" s="57" t="s">
        <v>374</v>
      </c>
      <c r="E6858" s="62" t="s">
        <v>372</v>
      </c>
      <c r="F6858" s="58">
        <v>0.31888277914014207</v>
      </c>
    </row>
    <row r="6859">
      <c r="A6859" s="61">
        <v>1.516726561E9</v>
      </c>
      <c r="B6859" s="61">
        <v>0.0</v>
      </c>
      <c r="C6859" s="61">
        <v>2805.0</v>
      </c>
      <c r="D6859" s="57" t="s">
        <v>374</v>
      </c>
      <c r="E6859" s="62" t="s">
        <v>372</v>
      </c>
      <c r="F6859" s="58">
        <v>0.31904539084711925</v>
      </c>
    </row>
    <row r="6860">
      <c r="A6860" s="61">
        <v>1.518404803E9</v>
      </c>
      <c r="B6860" s="61">
        <v>1.0</v>
      </c>
      <c r="C6860" s="61">
        <v>1841.0</v>
      </c>
      <c r="D6860" s="57" t="s">
        <v>373</v>
      </c>
      <c r="E6860" s="62" t="s">
        <v>372</v>
      </c>
      <c r="F6860" s="58">
        <v>0.319128959361056</v>
      </c>
    </row>
    <row r="6861">
      <c r="A6861" s="61">
        <v>1.517888407E9</v>
      </c>
      <c r="B6861" s="61">
        <v>1.0</v>
      </c>
      <c r="C6861" s="61">
        <v>1319.0</v>
      </c>
      <c r="D6861" s="57" t="s">
        <v>374</v>
      </c>
      <c r="E6861" s="62" t="s">
        <v>372</v>
      </c>
      <c r="F6861" s="58">
        <v>0.3191359207111605</v>
      </c>
    </row>
    <row r="6862">
      <c r="A6862" s="61">
        <v>1.513466463E9</v>
      </c>
      <c r="B6862" s="61">
        <v>1.0</v>
      </c>
      <c r="C6862" s="61">
        <v>1193.0</v>
      </c>
      <c r="D6862" s="57" t="s">
        <v>371</v>
      </c>
      <c r="E6862" s="62" t="s">
        <v>372</v>
      </c>
      <c r="F6862" s="58">
        <v>0.3191459731048192</v>
      </c>
    </row>
    <row r="6863">
      <c r="A6863" s="61">
        <v>1.514260564E9</v>
      </c>
      <c r="B6863" s="61">
        <v>1.0</v>
      </c>
      <c r="C6863" s="61">
        <v>1583.0</v>
      </c>
      <c r="D6863" s="57" t="s">
        <v>374</v>
      </c>
      <c r="E6863" s="62" t="s">
        <v>372</v>
      </c>
      <c r="F6863" s="58">
        <v>0.3191744995747283</v>
      </c>
    </row>
    <row r="6864">
      <c r="A6864" s="61">
        <v>1.512673588E9</v>
      </c>
      <c r="B6864" s="61">
        <v>1.0</v>
      </c>
      <c r="C6864" s="61">
        <v>719.0</v>
      </c>
      <c r="D6864" s="57" t="s">
        <v>371</v>
      </c>
      <c r="E6864" s="62" t="s">
        <v>372</v>
      </c>
      <c r="F6864" s="58">
        <v>0.31919380221651705</v>
      </c>
    </row>
    <row r="6865">
      <c r="A6865" s="61">
        <v>1.516249117E9</v>
      </c>
      <c r="B6865" s="61">
        <v>1.0</v>
      </c>
      <c r="C6865" s="61">
        <v>1179.0</v>
      </c>
      <c r="D6865" s="57" t="s">
        <v>375</v>
      </c>
      <c r="E6865" s="62" t="s">
        <v>372</v>
      </c>
      <c r="F6865" s="58">
        <v>0.3192215663787322</v>
      </c>
    </row>
    <row r="6866">
      <c r="A6866" s="61">
        <v>1.513565648E9</v>
      </c>
      <c r="B6866" s="61">
        <v>1.0</v>
      </c>
      <c r="C6866" s="61">
        <v>848.0</v>
      </c>
      <c r="D6866" s="57" t="s">
        <v>374</v>
      </c>
      <c r="E6866" s="62" t="s">
        <v>372</v>
      </c>
      <c r="F6866" s="58">
        <v>0.3192224939550996</v>
      </c>
    </row>
    <row r="6867">
      <c r="A6867" s="61">
        <v>1.514651506E9</v>
      </c>
      <c r="B6867" s="61">
        <v>1.0</v>
      </c>
      <c r="C6867" s="61">
        <v>504.0</v>
      </c>
      <c r="D6867" s="57" t="s">
        <v>374</v>
      </c>
      <c r="E6867" s="62" t="s">
        <v>372</v>
      </c>
      <c r="F6867" s="58">
        <v>0.31926107162827466</v>
      </c>
    </row>
    <row r="6868">
      <c r="A6868" s="61">
        <v>1.517872794E9</v>
      </c>
      <c r="B6868" s="61">
        <v>1.0</v>
      </c>
      <c r="C6868" s="61">
        <v>2805.0</v>
      </c>
      <c r="D6868" s="57" t="s">
        <v>371</v>
      </c>
      <c r="E6868" s="62" t="s">
        <v>372</v>
      </c>
      <c r="F6868" s="58">
        <v>0.31933679791245406</v>
      </c>
    </row>
    <row r="6869">
      <c r="A6869" s="61">
        <v>1.515541617E9</v>
      </c>
      <c r="B6869" s="61">
        <v>1.0</v>
      </c>
      <c r="C6869" s="61">
        <v>1370.0</v>
      </c>
      <c r="D6869" s="57" t="s">
        <v>375</v>
      </c>
      <c r="E6869" s="62" t="s">
        <v>372</v>
      </c>
      <c r="F6869" s="58">
        <v>0.3193547835858779</v>
      </c>
    </row>
    <row r="6870">
      <c r="A6870" s="61">
        <v>1.517721779E9</v>
      </c>
      <c r="B6870" s="61">
        <v>1.0</v>
      </c>
      <c r="C6870" s="61">
        <v>400.0</v>
      </c>
      <c r="D6870" s="57" t="s">
        <v>374</v>
      </c>
      <c r="E6870" s="62" t="s">
        <v>372</v>
      </c>
      <c r="F6870" s="58">
        <v>0.31939464264732276</v>
      </c>
    </row>
    <row r="6871">
      <c r="A6871" s="61">
        <v>1.516372209E9</v>
      </c>
      <c r="B6871" s="61">
        <v>1.0</v>
      </c>
      <c r="C6871" s="61">
        <v>2719.0</v>
      </c>
      <c r="D6871" s="57" t="s">
        <v>371</v>
      </c>
      <c r="E6871" s="62" t="s">
        <v>372</v>
      </c>
      <c r="F6871" s="58">
        <v>0.31945033615654117</v>
      </c>
    </row>
    <row r="6872">
      <c r="A6872" s="61">
        <v>1.516254723E9</v>
      </c>
      <c r="B6872" s="61">
        <v>1.0</v>
      </c>
      <c r="C6872" s="61">
        <v>3602.0</v>
      </c>
      <c r="D6872" s="57" t="s">
        <v>375</v>
      </c>
      <c r="E6872" s="62" t="s">
        <v>372</v>
      </c>
      <c r="F6872" s="58">
        <v>0.319478736558949</v>
      </c>
    </row>
    <row r="6873">
      <c r="A6873" s="61">
        <v>1.517753569E9</v>
      </c>
      <c r="B6873" s="61">
        <v>1.0</v>
      </c>
      <c r="C6873" s="61">
        <v>2495.0</v>
      </c>
      <c r="D6873" s="57" t="s">
        <v>375</v>
      </c>
      <c r="E6873" s="62" t="s">
        <v>372</v>
      </c>
      <c r="F6873" s="58">
        <v>0.3195315452752784</v>
      </c>
    </row>
    <row r="6874">
      <c r="A6874" s="61">
        <v>1.517344341E9</v>
      </c>
      <c r="B6874" s="61">
        <v>0.0</v>
      </c>
      <c r="C6874" s="61">
        <v>1894.0</v>
      </c>
      <c r="D6874" s="57" t="s">
        <v>373</v>
      </c>
      <c r="E6874" s="62" t="s">
        <v>372</v>
      </c>
      <c r="F6874" s="58">
        <v>0.3195735027230221</v>
      </c>
    </row>
    <row r="6875">
      <c r="A6875" s="61">
        <v>1.515385717E9</v>
      </c>
      <c r="B6875" s="61">
        <v>1.0</v>
      </c>
      <c r="C6875" s="61">
        <v>1205.0</v>
      </c>
      <c r="D6875" s="57" t="s">
        <v>371</v>
      </c>
      <c r="E6875" s="62" t="s">
        <v>372</v>
      </c>
      <c r="F6875" s="58">
        <v>0.3195930441627809</v>
      </c>
    </row>
    <row r="6876">
      <c r="A6876" s="61">
        <v>1.514024004E9</v>
      </c>
      <c r="B6876" s="61">
        <v>1.0</v>
      </c>
      <c r="C6876" s="61">
        <v>2888.0</v>
      </c>
      <c r="D6876" s="57" t="s">
        <v>371</v>
      </c>
      <c r="E6876" s="62" t="s">
        <v>372</v>
      </c>
      <c r="F6876" s="58">
        <v>0.319867904930644</v>
      </c>
    </row>
    <row r="6877">
      <c r="A6877" s="61">
        <v>1.51416227E9</v>
      </c>
      <c r="B6877" s="61">
        <v>0.0</v>
      </c>
      <c r="C6877" s="61">
        <v>39.0</v>
      </c>
      <c r="D6877" s="57" t="s">
        <v>373</v>
      </c>
      <c r="E6877" s="62" t="s">
        <v>372</v>
      </c>
      <c r="F6877" s="58">
        <v>0.31989157632041465</v>
      </c>
    </row>
    <row r="6878">
      <c r="A6878" s="61">
        <v>1.512968485E9</v>
      </c>
      <c r="B6878" s="61">
        <v>1.0</v>
      </c>
      <c r="C6878" s="61">
        <v>998.0</v>
      </c>
      <c r="D6878" s="57" t="s">
        <v>371</v>
      </c>
      <c r="E6878" s="62" t="s">
        <v>372</v>
      </c>
      <c r="F6878" s="58">
        <v>0.3199079535255488</v>
      </c>
    </row>
    <row r="6879">
      <c r="A6879" s="61">
        <v>1.516852678E9</v>
      </c>
      <c r="B6879" s="61">
        <v>1.0</v>
      </c>
      <c r="C6879" s="61">
        <v>1825.0</v>
      </c>
      <c r="D6879" s="57" t="s">
        <v>374</v>
      </c>
      <c r="E6879" s="62" t="s">
        <v>372</v>
      </c>
      <c r="F6879" s="58">
        <v>0.3199467211940852</v>
      </c>
    </row>
    <row r="6880">
      <c r="A6880" s="61">
        <v>1.516392172E9</v>
      </c>
      <c r="B6880" s="61">
        <v>0.0</v>
      </c>
      <c r="C6880" s="61">
        <v>1458.0</v>
      </c>
      <c r="D6880" s="57" t="s">
        <v>374</v>
      </c>
      <c r="E6880" s="62" t="s">
        <v>372</v>
      </c>
      <c r="F6880" s="58">
        <v>0.31994782748815487</v>
      </c>
    </row>
    <row r="6881">
      <c r="A6881" s="61">
        <v>1.518908381E9</v>
      </c>
      <c r="B6881" s="61">
        <v>0.0</v>
      </c>
      <c r="C6881" s="61">
        <v>529.0</v>
      </c>
      <c r="D6881" s="57" t="s">
        <v>375</v>
      </c>
      <c r="E6881" s="62" t="s">
        <v>372</v>
      </c>
      <c r="F6881" s="58">
        <v>0.31998126775331615</v>
      </c>
    </row>
    <row r="6882">
      <c r="A6882" s="61">
        <v>1.514215975E9</v>
      </c>
      <c r="B6882" s="61">
        <v>1.0</v>
      </c>
      <c r="C6882" s="61">
        <v>2980.0</v>
      </c>
      <c r="D6882" s="57" t="s">
        <v>375</v>
      </c>
      <c r="E6882" s="62" t="s">
        <v>372</v>
      </c>
      <c r="F6882" s="58">
        <v>0.32004801965076657</v>
      </c>
    </row>
    <row r="6883">
      <c r="A6883" s="61">
        <v>1.514282991E9</v>
      </c>
      <c r="B6883" s="61">
        <v>0.0</v>
      </c>
      <c r="C6883" s="61">
        <v>2901.0</v>
      </c>
      <c r="D6883" s="57" t="s">
        <v>374</v>
      </c>
      <c r="E6883" s="62" t="s">
        <v>372</v>
      </c>
      <c r="F6883" s="58">
        <v>0.32005739281947143</v>
      </c>
    </row>
    <row r="6884">
      <c r="A6884" s="61">
        <v>1.511344584E9</v>
      </c>
      <c r="B6884" s="61">
        <v>1.0</v>
      </c>
      <c r="C6884" s="61">
        <v>843.0</v>
      </c>
      <c r="D6884" s="57" t="s">
        <v>374</v>
      </c>
      <c r="E6884" s="62" t="s">
        <v>372</v>
      </c>
      <c r="F6884" s="58">
        <v>0.32010675063840677</v>
      </c>
    </row>
    <row r="6885">
      <c r="A6885" s="61">
        <v>1.513760641E9</v>
      </c>
      <c r="B6885" s="61">
        <v>0.0</v>
      </c>
      <c r="C6885" s="61">
        <v>911.0</v>
      </c>
      <c r="D6885" s="57" t="s">
        <v>371</v>
      </c>
      <c r="E6885" s="62" t="s">
        <v>372</v>
      </c>
      <c r="F6885" s="58">
        <v>0.3201417018810615</v>
      </c>
    </row>
    <row r="6886">
      <c r="A6886" s="61">
        <v>1.518052805E9</v>
      </c>
      <c r="B6886" s="61">
        <v>1.0</v>
      </c>
      <c r="C6886" s="61">
        <v>4197.0</v>
      </c>
      <c r="D6886" s="57" t="s">
        <v>371</v>
      </c>
      <c r="E6886" s="62" t="s">
        <v>372</v>
      </c>
      <c r="F6886" s="58">
        <v>0.32014242721472785</v>
      </c>
    </row>
    <row r="6887">
      <c r="A6887" s="61">
        <v>1.518590197E9</v>
      </c>
      <c r="B6887" s="61">
        <v>1.0</v>
      </c>
      <c r="C6887" s="61">
        <v>427.0</v>
      </c>
      <c r="D6887" s="57" t="s">
        <v>371</v>
      </c>
      <c r="E6887" s="62" t="s">
        <v>372</v>
      </c>
      <c r="F6887" s="58">
        <v>0.32022733264747216</v>
      </c>
    </row>
    <row r="6888">
      <c r="A6888" s="61">
        <v>1.519846633E9</v>
      </c>
      <c r="B6888" s="61">
        <v>1.0</v>
      </c>
      <c r="C6888" s="61">
        <v>413.0</v>
      </c>
      <c r="D6888" s="57" t="s">
        <v>374</v>
      </c>
      <c r="E6888" s="62" t="s">
        <v>372</v>
      </c>
      <c r="F6888" s="58">
        <v>0.320244898736311</v>
      </c>
    </row>
    <row r="6889">
      <c r="A6889" s="61">
        <v>1.518208588E9</v>
      </c>
      <c r="B6889" s="61">
        <v>1.0</v>
      </c>
      <c r="C6889" s="61">
        <v>2143.0</v>
      </c>
      <c r="D6889" s="57" t="s">
        <v>373</v>
      </c>
      <c r="E6889" s="62" t="s">
        <v>372</v>
      </c>
      <c r="F6889" s="58">
        <v>0.32032392952406463</v>
      </c>
    </row>
    <row r="6890">
      <c r="A6890" s="61">
        <v>1.514698545E9</v>
      </c>
      <c r="B6890" s="61">
        <v>1.0</v>
      </c>
      <c r="C6890" s="61">
        <v>4023.0</v>
      </c>
      <c r="D6890" s="57" t="s">
        <v>374</v>
      </c>
      <c r="E6890" s="62" t="s">
        <v>372</v>
      </c>
      <c r="F6890" s="58">
        <v>0.3204405689877081</v>
      </c>
    </row>
    <row r="6891">
      <c r="A6891" s="61">
        <v>1.517602907E9</v>
      </c>
      <c r="B6891" s="61">
        <v>1.0</v>
      </c>
      <c r="C6891" s="61">
        <v>2649.0</v>
      </c>
      <c r="D6891" s="57" t="s">
        <v>375</v>
      </c>
      <c r="E6891" s="62" t="s">
        <v>372</v>
      </c>
      <c r="F6891" s="58">
        <v>0.32049170386529446</v>
      </c>
    </row>
    <row r="6892">
      <c r="A6892" s="61">
        <v>1.516450973E9</v>
      </c>
      <c r="B6892" s="61">
        <v>1.0</v>
      </c>
      <c r="C6892" s="61">
        <v>795.0</v>
      </c>
      <c r="D6892" s="57" t="s">
        <v>375</v>
      </c>
      <c r="E6892" s="62" t="s">
        <v>372</v>
      </c>
      <c r="F6892" s="58">
        <v>0.3205461034548561</v>
      </c>
    </row>
    <row r="6893">
      <c r="A6893" s="61">
        <v>1.515924279E9</v>
      </c>
      <c r="B6893" s="61">
        <v>1.0</v>
      </c>
      <c r="C6893" s="61">
        <v>3479.0</v>
      </c>
      <c r="D6893" s="57" t="s">
        <v>375</v>
      </c>
      <c r="E6893" s="62" t="s">
        <v>372</v>
      </c>
      <c r="F6893" s="58">
        <v>0.3206607846000359</v>
      </c>
    </row>
    <row r="6894">
      <c r="A6894" s="61">
        <v>1.516116789E9</v>
      </c>
      <c r="B6894" s="61">
        <v>1.0</v>
      </c>
      <c r="C6894" s="61">
        <v>2164.0</v>
      </c>
      <c r="D6894" s="57" t="s">
        <v>373</v>
      </c>
      <c r="E6894" s="62" t="s">
        <v>372</v>
      </c>
      <c r="F6894" s="58">
        <v>0.3206730366690531</v>
      </c>
    </row>
    <row r="6895">
      <c r="A6895" s="61">
        <v>1.514135128E9</v>
      </c>
      <c r="B6895" s="61">
        <v>1.0</v>
      </c>
      <c r="C6895" s="61">
        <v>1399.0</v>
      </c>
      <c r="D6895" s="57" t="s">
        <v>374</v>
      </c>
      <c r="E6895" s="62" t="s">
        <v>372</v>
      </c>
      <c r="F6895" s="58">
        <v>0.320705531840229</v>
      </c>
    </row>
    <row r="6896">
      <c r="A6896" s="61">
        <v>1.512564189E9</v>
      </c>
      <c r="B6896" s="61">
        <v>1.0</v>
      </c>
      <c r="C6896" s="61">
        <v>1704.0</v>
      </c>
      <c r="D6896" s="57" t="s">
        <v>371</v>
      </c>
      <c r="E6896" s="62" t="s">
        <v>372</v>
      </c>
      <c r="F6896" s="58">
        <v>0.3207200741470253</v>
      </c>
    </row>
    <row r="6897">
      <c r="A6897" s="61">
        <v>1.511425292E9</v>
      </c>
      <c r="B6897" s="61">
        <v>0.0</v>
      </c>
      <c r="C6897" s="61">
        <v>2790.0</v>
      </c>
      <c r="D6897" s="57" t="s">
        <v>374</v>
      </c>
      <c r="E6897" s="62" t="s">
        <v>372</v>
      </c>
      <c r="F6897" s="58">
        <v>0.32072498971208585</v>
      </c>
    </row>
    <row r="6898">
      <c r="A6898" s="61">
        <v>1.512921817E9</v>
      </c>
      <c r="B6898" s="61">
        <v>1.0</v>
      </c>
      <c r="C6898" s="61">
        <v>1580.0</v>
      </c>
      <c r="D6898" s="57" t="s">
        <v>374</v>
      </c>
      <c r="E6898" s="62" t="s">
        <v>372</v>
      </c>
      <c r="F6898" s="58">
        <v>0.32076374247946104</v>
      </c>
    </row>
    <row r="6899">
      <c r="A6899" s="61">
        <v>1.517393195E9</v>
      </c>
      <c r="B6899" s="61">
        <v>1.0</v>
      </c>
      <c r="C6899" s="61">
        <v>546.0</v>
      </c>
      <c r="D6899" s="57" t="s">
        <v>373</v>
      </c>
      <c r="E6899" s="62" t="s">
        <v>372</v>
      </c>
      <c r="F6899" s="58">
        <v>0.32084920025728103</v>
      </c>
    </row>
    <row r="6900">
      <c r="A6900" s="61">
        <v>1.512213255E9</v>
      </c>
      <c r="B6900" s="61">
        <v>1.0</v>
      </c>
      <c r="C6900" s="61">
        <v>1026.0</v>
      </c>
      <c r="D6900" s="57" t="s">
        <v>371</v>
      </c>
      <c r="E6900" s="62" t="s">
        <v>372</v>
      </c>
      <c r="F6900" s="58">
        <v>0.32088864170263864</v>
      </c>
    </row>
    <row r="6901">
      <c r="A6901" s="61">
        <v>1.515551795E9</v>
      </c>
      <c r="B6901" s="61">
        <v>1.0</v>
      </c>
      <c r="C6901" s="61">
        <v>2872.0</v>
      </c>
      <c r="D6901" s="57" t="s">
        <v>371</v>
      </c>
      <c r="E6901" s="62" t="s">
        <v>372</v>
      </c>
      <c r="F6901" s="58">
        <v>0.32093670937449514</v>
      </c>
    </row>
    <row r="6902">
      <c r="A6902" s="61">
        <v>1.516837138E9</v>
      </c>
      <c r="B6902" s="61">
        <v>1.0</v>
      </c>
      <c r="C6902" s="61">
        <v>1756.0</v>
      </c>
      <c r="D6902" s="57" t="s">
        <v>371</v>
      </c>
      <c r="E6902" s="62" t="s">
        <v>372</v>
      </c>
      <c r="F6902" s="58">
        <v>0.3209668305621358</v>
      </c>
    </row>
    <row r="6903">
      <c r="A6903" s="61">
        <v>1.514179371E9</v>
      </c>
      <c r="B6903" s="61">
        <v>0.0</v>
      </c>
      <c r="C6903" s="61">
        <v>1739.0</v>
      </c>
      <c r="D6903" s="57" t="s">
        <v>371</v>
      </c>
      <c r="E6903" s="62" t="s">
        <v>372</v>
      </c>
      <c r="F6903" s="58">
        <v>0.3209949200137272</v>
      </c>
    </row>
    <row r="6904">
      <c r="A6904" s="61">
        <v>1.519204422E9</v>
      </c>
      <c r="B6904" s="61">
        <v>0.0</v>
      </c>
      <c r="C6904" s="61">
        <v>3978.0</v>
      </c>
      <c r="D6904" s="57" t="s">
        <v>375</v>
      </c>
      <c r="E6904" s="62" t="s">
        <v>372</v>
      </c>
      <c r="F6904" s="58">
        <v>0.32103134970887837</v>
      </c>
    </row>
    <row r="6905">
      <c r="A6905" s="61">
        <v>1.516235414E9</v>
      </c>
      <c r="B6905" s="61">
        <v>1.0</v>
      </c>
      <c r="C6905" s="61">
        <v>247.0</v>
      </c>
      <c r="D6905" s="57" t="s">
        <v>375</v>
      </c>
      <c r="E6905" s="62" t="s">
        <v>372</v>
      </c>
      <c r="F6905" s="58">
        <v>0.32106898871446743</v>
      </c>
    </row>
    <row r="6906">
      <c r="A6906" s="61">
        <v>1.512756335E9</v>
      </c>
      <c r="B6906" s="61">
        <v>1.0</v>
      </c>
      <c r="C6906" s="61">
        <v>2793.0</v>
      </c>
      <c r="D6906" s="57" t="s">
        <v>375</v>
      </c>
      <c r="E6906" s="62" t="s">
        <v>372</v>
      </c>
      <c r="F6906" s="58">
        <v>0.321193708141261</v>
      </c>
    </row>
    <row r="6907">
      <c r="A6907" s="61">
        <v>1.514610123E9</v>
      </c>
      <c r="B6907" s="61">
        <v>1.0</v>
      </c>
      <c r="C6907" s="61">
        <v>755.0</v>
      </c>
      <c r="D6907" s="57" t="s">
        <v>375</v>
      </c>
      <c r="E6907" s="62" t="s">
        <v>372</v>
      </c>
      <c r="F6907" s="58">
        <v>0.32125855099672207</v>
      </c>
    </row>
    <row r="6908">
      <c r="A6908" s="61">
        <v>1.517320812E9</v>
      </c>
      <c r="B6908" s="61">
        <v>0.0</v>
      </c>
      <c r="C6908" s="61">
        <v>2236.0</v>
      </c>
      <c r="D6908" s="57" t="s">
        <v>371</v>
      </c>
      <c r="E6908" s="62" t="s">
        <v>372</v>
      </c>
      <c r="F6908" s="58">
        <v>0.3214522101910038</v>
      </c>
    </row>
    <row r="6909">
      <c r="A6909" s="61">
        <v>1.512238556E9</v>
      </c>
      <c r="B6909" s="61">
        <v>1.0</v>
      </c>
      <c r="C6909" s="61">
        <v>161.0</v>
      </c>
      <c r="D6909" s="57" t="s">
        <v>371</v>
      </c>
      <c r="E6909" s="62" t="s">
        <v>372</v>
      </c>
      <c r="F6909" s="58">
        <v>0.3216293724009851</v>
      </c>
    </row>
    <row r="6910">
      <c r="A6910" s="61">
        <v>1.515164467E9</v>
      </c>
      <c r="B6910" s="61">
        <v>1.0</v>
      </c>
      <c r="C6910" s="61">
        <v>1235.0</v>
      </c>
      <c r="D6910" s="57" t="s">
        <v>375</v>
      </c>
      <c r="E6910" s="62" t="s">
        <v>372</v>
      </c>
      <c r="F6910" s="58">
        <v>0.32170727423622614</v>
      </c>
    </row>
    <row r="6911">
      <c r="A6911" s="61">
        <v>1.512015342E9</v>
      </c>
      <c r="B6911" s="61">
        <v>0.0</v>
      </c>
      <c r="C6911" s="61">
        <v>1113.0</v>
      </c>
      <c r="D6911" s="57" t="s">
        <v>371</v>
      </c>
      <c r="E6911" s="62" t="s">
        <v>372</v>
      </c>
      <c r="F6911" s="58">
        <v>0.3217089059279852</v>
      </c>
    </row>
    <row r="6912">
      <c r="A6912" s="61">
        <v>1.514148306E9</v>
      </c>
      <c r="B6912" s="61">
        <v>1.0</v>
      </c>
      <c r="C6912" s="61">
        <v>3706.0</v>
      </c>
      <c r="D6912" s="57" t="s">
        <v>374</v>
      </c>
      <c r="E6912" s="62" t="s">
        <v>372</v>
      </c>
      <c r="F6912" s="58">
        <v>0.32179248934308324</v>
      </c>
    </row>
    <row r="6913">
      <c r="A6913" s="61">
        <v>1.513226663E9</v>
      </c>
      <c r="B6913" s="61">
        <v>1.0</v>
      </c>
      <c r="C6913" s="61">
        <v>4986.0</v>
      </c>
      <c r="D6913" s="57" t="s">
        <v>374</v>
      </c>
      <c r="E6913" s="62" t="s">
        <v>372</v>
      </c>
      <c r="F6913" s="58">
        <v>0.3218343074514831</v>
      </c>
    </row>
    <row r="6914">
      <c r="A6914" s="61">
        <v>1.513687032E9</v>
      </c>
      <c r="B6914" s="61">
        <v>0.0</v>
      </c>
      <c r="C6914" s="61">
        <v>3757.0</v>
      </c>
      <c r="D6914" s="57" t="s">
        <v>374</v>
      </c>
      <c r="E6914" s="62" t="s">
        <v>372</v>
      </c>
      <c r="F6914" s="58">
        <v>0.32186613542711584</v>
      </c>
    </row>
    <row r="6915">
      <c r="A6915" s="61">
        <v>1.518860154E9</v>
      </c>
      <c r="B6915" s="61">
        <v>1.0</v>
      </c>
      <c r="C6915" s="61">
        <v>802.0</v>
      </c>
      <c r="D6915" s="57" t="s">
        <v>374</v>
      </c>
      <c r="E6915" s="62" t="s">
        <v>372</v>
      </c>
      <c r="F6915" s="58">
        <v>0.3219195203376418</v>
      </c>
    </row>
    <row r="6916">
      <c r="A6916" s="61">
        <v>1.519647622E9</v>
      </c>
      <c r="B6916" s="61">
        <v>0.0</v>
      </c>
      <c r="C6916" s="61">
        <v>590.0</v>
      </c>
      <c r="D6916" s="57" t="s">
        <v>374</v>
      </c>
      <c r="E6916" s="62" t="s">
        <v>372</v>
      </c>
      <c r="F6916" s="58">
        <v>0.3219245109615707</v>
      </c>
    </row>
    <row r="6917">
      <c r="A6917" s="61">
        <v>1.512074765E9</v>
      </c>
      <c r="B6917" s="61">
        <v>1.0</v>
      </c>
      <c r="C6917" s="61">
        <v>1157.0</v>
      </c>
      <c r="D6917" s="57" t="s">
        <v>373</v>
      </c>
      <c r="E6917" s="62" t="s">
        <v>372</v>
      </c>
      <c r="F6917" s="58">
        <v>0.32193643615168266</v>
      </c>
    </row>
    <row r="6918">
      <c r="A6918" s="61">
        <v>1.517188983E9</v>
      </c>
      <c r="B6918" s="61">
        <v>1.0</v>
      </c>
      <c r="C6918" s="61">
        <v>1471.0</v>
      </c>
      <c r="D6918" s="57" t="s">
        <v>374</v>
      </c>
      <c r="E6918" s="62" t="s">
        <v>372</v>
      </c>
      <c r="F6918" s="58">
        <v>0.3219517512923652</v>
      </c>
    </row>
    <row r="6919">
      <c r="A6919" s="61">
        <v>1.517046754E9</v>
      </c>
      <c r="B6919" s="61">
        <v>1.0</v>
      </c>
      <c r="C6919" s="61">
        <v>3732.0</v>
      </c>
      <c r="D6919" s="57" t="s">
        <v>371</v>
      </c>
      <c r="E6919" s="62" t="s">
        <v>372</v>
      </c>
      <c r="F6919" s="58">
        <v>0.32196865149114273</v>
      </c>
    </row>
    <row r="6920">
      <c r="A6920" s="61">
        <v>1.516989835E9</v>
      </c>
      <c r="B6920" s="61">
        <v>1.0</v>
      </c>
      <c r="C6920" s="61">
        <v>277.0</v>
      </c>
      <c r="D6920" s="57" t="s">
        <v>373</v>
      </c>
      <c r="E6920" s="62" t="s">
        <v>372</v>
      </c>
      <c r="F6920" s="58">
        <v>0.3219697220646278</v>
      </c>
    </row>
    <row r="6921">
      <c r="A6921" s="61">
        <v>1.511327203E9</v>
      </c>
      <c r="B6921" s="61">
        <v>1.0</v>
      </c>
      <c r="C6921" s="61">
        <v>180.0</v>
      </c>
      <c r="D6921" s="57" t="s">
        <v>373</v>
      </c>
      <c r="E6921" s="62" t="s">
        <v>372</v>
      </c>
      <c r="F6921" s="58">
        <v>0.32220420790931803</v>
      </c>
    </row>
    <row r="6922">
      <c r="A6922" s="61">
        <v>1.513830724E9</v>
      </c>
      <c r="B6922" s="61">
        <v>1.0</v>
      </c>
      <c r="C6922" s="61">
        <v>933.0</v>
      </c>
      <c r="D6922" s="57" t="s">
        <v>371</v>
      </c>
      <c r="E6922" s="62" t="s">
        <v>372</v>
      </c>
      <c r="F6922" s="58">
        <v>0.3222152276709431</v>
      </c>
    </row>
    <row r="6923">
      <c r="A6923" s="61">
        <v>1.514279411E9</v>
      </c>
      <c r="B6923" s="61">
        <v>0.0</v>
      </c>
      <c r="C6923" s="61">
        <v>3959.0</v>
      </c>
      <c r="D6923" s="57" t="s">
        <v>374</v>
      </c>
      <c r="E6923" s="62" t="s">
        <v>372</v>
      </c>
      <c r="F6923" s="58">
        <v>0.3222630401891108</v>
      </c>
    </row>
    <row r="6924">
      <c r="A6924" s="61">
        <v>1.512014572E9</v>
      </c>
      <c r="B6924" s="61">
        <v>0.0</v>
      </c>
      <c r="C6924" s="61">
        <v>2386.0</v>
      </c>
      <c r="D6924" s="57" t="s">
        <v>373</v>
      </c>
      <c r="E6924" s="62" t="s">
        <v>372</v>
      </c>
      <c r="F6924" s="58">
        <v>0.3224043157508668</v>
      </c>
    </row>
    <row r="6925">
      <c r="A6925" s="61">
        <v>1.514581616E9</v>
      </c>
      <c r="B6925" s="61">
        <v>1.0</v>
      </c>
      <c r="C6925" s="61">
        <v>1075.0</v>
      </c>
      <c r="D6925" s="57" t="s">
        <v>373</v>
      </c>
      <c r="E6925" s="62" t="s">
        <v>372</v>
      </c>
      <c r="F6925" s="58">
        <v>0.3224234701540132</v>
      </c>
    </row>
    <row r="6926">
      <c r="A6926" s="61">
        <v>1.517743751E9</v>
      </c>
      <c r="B6926" s="61">
        <v>0.0</v>
      </c>
      <c r="C6926" s="61">
        <v>1306.0</v>
      </c>
      <c r="D6926" s="57" t="s">
        <v>371</v>
      </c>
      <c r="E6926" s="62" t="s">
        <v>372</v>
      </c>
      <c r="F6926" s="58">
        <v>0.3224675282687115</v>
      </c>
    </row>
    <row r="6927">
      <c r="A6927" s="61">
        <v>1.518028875E9</v>
      </c>
      <c r="B6927" s="61">
        <v>1.0</v>
      </c>
      <c r="C6927" s="61">
        <v>1206.0</v>
      </c>
      <c r="D6927" s="57" t="s">
        <v>374</v>
      </c>
      <c r="E6927" s="62" t="s">
        <v>372</v>
      </c>
      <c r="F6927" s="58">
        <v>0.3224678537934741</v>
      </c>
    </row>
    <row r="6928">
      <c r="A6928" s="61">
        <v>1.51978489E9</v>
      </c>
      <c r="B6928" s="61">
        <v>0.0</v>
      </c>
      <c r="C6928" s="61">
        <v>1126.0</v>
      </c>
      <c r="D6928" s="57" t="s">
        <v>373</v>
      </c>
      <c r="E6928" s="62" t="s">
        <v>372</v>
      </c>
      <c r="F6928" s="58">
        <v>0.32249437074713594</v>
      </c>
    </row>
    <row r="6929">
      <c r="A6929" s="61">
        <v>1.518765728E9</v>
      </c>
      <c r="B6929" s="61">
        <v>1.0</v>
      </c>
      <c r="C6929" s="61">
        <v>126.0</v>
      </c>
      <c r="D6929" s="57" t="s">
        <v>374</v>
      </c>
      <c r="E6929" s="62" t="s">
        <v>372</v>
      </c>
      <c r="F6929" s="58">
        <v>0.3224952804875415</v>
      </c>
    </row>
    <row r="6930">
      <c r="A6930" s="61">
        <v>1.517235159E9</v>
      </c>
      <c r="B6930" s="61">
        <v>1.0</v>
      </c>
      <c r="C6930" s="61">
        <v>149.0</v>
      </c>
      <c r="D6930" s="57" t="s">
        <v>375</v>
      </c>
      <c r="E6930" s="62" t="s">
        <v>372</v>
      </c>
      <c r="F6930" s="58">
        <v>0.32251075895717807</v>
      </c>
    </row>
    <row r="6931">
      <c r="A6931" s="61">
        <v>1.516557673E9</v>
      </c>
      <c r="B6931" s="61">
        <v>1.0</v>
      </c>
      <c r="C6931" s="61">
        <v>2034.0</v>
      </c>
      <c r="D6931" s="57" t="s">
        <v>371</v>
      </c>
      <c r="E6931" s="62" t="s">
        <v>372</v>
      </c>
      <c r="F6931" s="58">
        <v>0.3225176836228203</v>
      </c>
    </row>
    <row r="6932">
      <c r="A6932" s="61">
        <v>1.513025674E9</v>
      </c>
      <c r="B6932" s="61">
        <v>1.0</v>
      </c>
      <c r="C6932" s="61">
        <v>684.0</v>
      </c>
      <c r="D6932" s="57" t="s">
        <v>375</v>
      </c>
      <c r="E6932" s="62" t="s">
        <v>372</v>
      </c>
      <c r="F6932" s="58">
        <v>0.32253852311939335</v>
      </c>
    </row>
    <row r="6933">
      <c r="A6933" s="61">
        <v>1.511883534E9</v>
      </c>
      <c r="B6933" s="61">
        <v>1.0</v>
      </c>
      <c r="C6933" s="61">
        <v>1832.0</v>
      </c>
      <c r="D6933" s="57" t="s">
        <v>375</v>
      </c>
      <c r="E6933" s="62" t="s">
        <v>372</v>
      </c>
      <c r="F6933" s="58">
        <v>0.32254702375710653</v>
      </c>
    </row>
    <row r="6934">
      <c r="A6934" s="61">
        <v>1.519131465E9</v>
      </c>
      <c r="B6934" s="61">
        <v>1.0</v>
      </c>
      <c r="C6934" s="61">
        <v>3061.0</v>
      </c>
      <c r="D6934" s="57" t="s">
        <v>371</v>
      </c>
      <c r="E6934" s="62" t="s">
        <v>372</v>
      </c>
      <c r="F6934" s="58">
        <v>0.32258642631169265</v>
      </c>
    </row>
    <row r="6935">
      <c r="A6935" s="61">
        <v>1.519985501E9</v>
      </c>
      <c r="B6935" s="61">
        <v>0.0</v>
      </c>
      <c r="C6935" s="61">
        <v>1358.0</v>
      </c>
      <c r="D6935" s="57" t="s">
        <v>371</v>
      </c>
      <c r="E6935" s="62" t="s">
        <v>372</v>
      </c>
      <c r="F6935" s="58">
        <v>0.3226192483617738</v>
      </c>
    </row>
    <row r="6936">
      <c r="A6936" s="61">
        <v>1.514713455E9</v>
      </c>
      <c r="B6936" s="61">
        <v>1.0</v>
      </c>
      <c r="C6936" s="61">
        <v>111.0</v>
      </c>
      <c r="D6936" s="57" t="s">
        <v>371</v>
      </c>
      <c r="E6936" s="62" t="s">
        <v>372</v>
      </c>
      <c r="F6936" s="58">
        <v>0.3227067425778267</v>
      </c>
    </row>
    <row r="6937">
      <c r="A6937" s="61">
        <v>1.517949147E9</v>
      </c>
      <c r="B6937" s="61">
        <v>1.0</v>
      </c>
      <c r="C6937" s="61">
        <v>1913.0</v>
      </c>
      <c r="D6937" s="57" t="s">
        <v>374</v>
      </c>
      <c r="E6937" s="62" t="s">
        <v>372</v>
      </c>
      <c r="F6937" s="58">
        <v>0.32272092280149856</v>
      </c>
    </row>
    <row r="6938">
      <c r="A6938" s="61">
        <v>1.511312297E9</v>
      </c>
      <c r="B6938" s="61">
        <v>1.0</v>
      </c>
      <c r="C6938" s="61">
        <v>1497.0</v>
      </c>
      <c r="D6938" s="57" t="s">
        <v>375</v>
      </c>
      <c r="E6938" s="62" t="s">
        <v>372</v>
      </c>
      <c r="F6938" s="58">
        <v>0.3227685757632901</v>
      </c>
    </row>
    <row r="6939">
      <c r="A6939" s="61">
        <v>1.513782407E9</v>
      </c>
      <c r="B6939" s="61">
        <v>1.0</v>
      </c>
      <c r="C6939" s="61">
        <v>3160.0</v>
      </c>
      <c r="D6939" s="57" t="s">
        <v>373</v>
      </c>
      <c r="E6939" s="62" t="s">
        <v>372</v>
      </c>
      <c r="F6939" s="58">
        <v>0.3227702955215951</v>
      </c>
    </row>
    <row r="6940">
      <c r="A6940" s="61">
        <v>1.513533219E9</v>
      </c>
      <c r="B6940" s="61">
        <v>1.0</v>
      </c>
      <c r="C6940" s="61">
        <v>2800.0</v>
      </c>
      <c r="D6940" s="57" t="s">
        <v>371</v>
      </c>
      <c r="E6940" s="62" t="s">
        <v>372</v>
      </c>
      <c r="F6940" s="58">
        <v>0.3227903807973961</v>
      </c>
    </row>
    <row r="6941">
      <c r="A6941" s="61">
        <v>1.515027064E9</v>
      </c>
      <c r="B6941" s="61">
        <v>1.0</v>
      </c>
      <c r="C6941" s="61">
        <v>637.0</v>
      </c>
      <c r="D6941" s="57" t="s">
        <v>371</v>
      </c>
      <c r="E6941" s="62" t="s">
        <v>372</v>
      </c>
      <c r="F6941" s="58">
        <v>0.3229845686856545</v>
      </c>
    </row>
    <row r="6942">
      <c r="A6942" s="61">
        <v>1.513218274E9</v>
      </c>
      <c r="B6942" s="61">
        <v>1.0</v>
      </c>
      <c r="C6942" s="61">
        <v>2963.0</v>
      </c>
      <c r="D6942" s="57" t="s">
        <v>371</v>
      </c>
      <c r="E6942" s="62" t="s">
        <v>372</v>
      </c>
      <c r="F6942" s="58">
        <v>0.3230221504539478</v>
      </c>
    </row>
    <row r="6943">
      <c r="A6943" s="61">
        <v>1.511311985E9</v>
      </c>
      <c r="B6943" s="61">
        <v>1.0</v>
      </c>
      <c r="C6943" s="61">
        <v>648.0</v>
      </c>
      <c r="D6943" s="57" t="s">
        <v>371</v>
      </c>
      <c r="E6943" s="62" t="s">
        <v>372</v>
      </c>
      <c r="F6943" s="58">
        <v>0.32304448563658805</v>
      </c>
    </row>
    <row r="6944">
      <c r="A6944" s="61">
        <v>1.519218932E9</v>
      </c>
      <c r="B6944" s="61">
        <v>0.0</v>
      </c>
      <c r="C6944" s="61">
        <v>55.0</v>
      </c>
      <c r="D6944" s="57" t="s">
        <v>375</v>
      </c>
      <c r="E6944" s="62" t="s">
        <v>372</v>
      </c>
      <c r="F6944" s="58">
        <v>0.3230652117629368</v>
      </c>
    </row>
    <row r="6945">
      <c r="A6945" s="61">
        <v>1.51505905E9</v>
      </c>
      <c r="B6945" s="61">
        <v>0.0</v>
      </c>
      <c r="C6945" s="61">
        <v>2849.0</v>
      </c>
      <c r="D6945" s="57" t="s">
        <v>374</v>
      </c>
      <c r="E6945" s="62" t="s">
        <v>372</v>
      </c>
      <c r="F6945" s="58">
        <v>0.3231020767065973</v>
      </c>
    </row>
    <row r="6946">
      <c r="A6946" s="61">
        <v>1.519916534E9</v>
      </c>
      <c r="B6946" s="61">
        <v>1.0</v>
      </c>
      <c r="C6946" s="61">
        <v>4672.0</v>
      </c>
      <c r="D6946" s="57" t="s">
        <v>374</v>
      </c>
      <c r="E6946" s="62" t="s">
        <v>372</v>
      </c>
      <c r="F6946" s="58">
        <v>0.323194019690046</v>
      </c>
    </row>
    <row r="6947">
      <c r="A6947" s="61">
        <v>1.515586501E9</v>
      </c>
      <c r="B6947" s="61">
        <v>0.0</v>
      </c>
      <c r="C6947" s="61">
        <v>726.0</v>
      </c>
      <c r="D6947" s="57" t="s">
        <v>375</v>
      </c>
      <c r="E6947" s="62" t="s">
        <v>372</v>
      </c>
      <c r="F6947" s="58">
        <v>0.3232059448801581</v>
      </c>
    </row>
    <row r="6948">
      <c r="A6948" s="61">
        <v>1.514668576E9</v>
      </c>
      <c r="B6948" s="61">
        <v>1.0</v>
      </c>
      <c r="C6948" s="61">
        <v>480.0</v>
      </c>
      <c r="D6948" s="57" t="s">
        <v>371</v>
      </c>
      <c r="E6948" s="62" t="s">
        <v>372</v>
      </c>
      <c r="F6948" s="58">
        <v>0.32320873808369865</v>
      </c>
    </row>
    <row r="6949">
      <c r="A6949" s="61">
        <v>1.513717819E9</v>
      </c>
      <c r="B6949" s="61">
        <v>1.0</v>
      </c>
      <c r="C6949" s="61">
        <v>1336.0</v>
      </c>
      <c r="D6949" s="57" t="s">
        <v>375</v>
      </c>
      <c r="E6949" s="62" t="s">
        <v>372</v>
      </c>
      <c r="F6949" s="58">
        <v>0.32321785647459056</v>
      </c>
    </row>
    <row r="6950">
      <c r="A6950" s="61">
        <v>1.519321726E9</v>
      </c>
      <c r="B6950" s="61">
        <v>1.0</v>
      </c>
      <c r="C6950" s="61">
        <v>2832.0</v>
      </c>
      <c r="D6950" s="57" t="s">
        <v>371</v>
      </c>
      <c r="E6950" s="62" t="s">
        <v>372</v>
      </c>
      <c r="F6950" s="58">
        <v>0.3232600906701736</v>
      </c>
    </row>
    <row r="6951">
      <c r="A6951" s="61">
        <v>1.515527423E9</v>
      </c>
      <c r="B6951" s="61">
        <v>1.0</v>
      </c>
      <c r="C6951" s="61">
        <v>968.0</v>
      </c>
      <c r="D6951" s="57" t="s">
        <v>371</v>
      </c>
      <c r="E6951" s="62" t="s">
        <v>372</v>
      </c>
      <c r="F6951" s="58">
        <v>0.32332362871278086</v>
      </c>
    </row>
    <row r="6952">
      <c r="A6952" s="61">
        <v>1.514702934E9</v>
      </c>
      <c r="B6952" s="61">
        <v>1.0</v>
      </c>
      <c r="C6952" s="61">
        <v>1160.0</v>
      </c>
      <c r="D6952" s="57" t="s">
        <v>371</v>
      </c>
      <c r="E6952" s="62" t="s">
        <v>372</v>
      </c>
      <c r="F6952" s="58">
        <v>0.32333656529693755</v>
      </c>
    </row>
    <row r="6953">
      <c r="A6953" s="61">
        <v>1.511886831E9</v>
      </c>
      <c r="B6953" s="61">
        <v>0.0</v>
      </c>
      <c r="C6953" s="61">
        <v>3822.0</v>
      </c>
      <c r="D6953" s="57" t="s">
        <v>371</v>
      </c>
      <c r="E6953" s="62" t="s">
        <v>372</v>
      </c>
      <c r="F6953" s="58">
        <v>0.3234762734244345</v>
      </c>
    </row>
    <row r="6954">
      <c r="A6954" s="61">
        <v>1.517796486E9</v>
      </c>
      <c r="B6954" s="61">
        <v>1.0</v>
      </c>
      <c r="C6954" s="61">
        <v>195.0</v>
      </c>
      <c r="D6954" s="57" t="s">
        <v>371</v>
      </c>
      <c r="E6954" s="62" t="s">
        <v>372</v>
      </c>
      <c r="F6954" s="58">
        <v>0.32350584881062805</v>
      </c>
    </row>
    <row r="6955">
      <c r="A6955" s="61">
        <v>1.519724942E9</v>
      </c>
      <c r="B6955" s="61">
        <v>0.0</v>
      </c>
      <c r="C6955" s="61">
        <v>2239.0</v>
      </c>
      <c r="D6955" s="57" t="s">
        <v>373</v>
      </c>
      <c r="E6955" s="62" t="s">
        <v>372</v>
      </c>
      <c r="F6955" s="58">
        <v>0.32356714802631825</v>
      </c>
    </row>
    <row r="6956">
      <c r="A6956" s="61">
        <v>1.514875193E9</v>
      </c>
      <c r="B6956" s="61">
        <v>1.0</v>
      </c>
      <c r="C6956" s="61">
        <v>284.0</v>
      </c>
      <c r="D6956" s="57" t="s">
        <v>374</v>
      </c>
      <c r="E6956" s="62" t="s">
        <v>372</v>
      </c>
      <c r="F6956" s="58">
        <v>0.32358809470452765</v>
      </c>
    </row>
    <row r="6957">
      <c r="A6957" s="61">
        <v>1.514269257E9</v>
      </c>
      <c r="B6957" s="61">
        <v>1.0</v>
      </c>
      <c r="C6957" s="61">
        <v>849.0</v>
      </c>
      <c r="D6957" s="57" t="s">
        <v>375</v>
      </c>
      <c r="E6957" s="62" t="s">
        <v>372</v>
      </c>
      <c r="F6957" s="58">
        <v>0.32376800876018197</v>
      </c>
    </row>
    <row r="6958">
      <c r="A6958" s="61">
        <v>1.513360324E9</v>
      </c>
      <c r="B6958" s="61">
        <v>1.0</v>
      </c>
      <c r="C6958" s="61">
        <v>2043.0</v>
      </c>
      <c r="D6958" s="57" t="s">
        <v>371</v>
      </c>
      <c r="E6958" s="62" t="s">
        <v>372</v>
      </c>
      <c r="F6958" s="58">
        <v>0.3237745743004756</v>
      </c>
    </row>
    <row r="6959">
      <c r="A6959" s="61">
        <v>1.515443957E9</v>
      </c>
      <c r="B6959" s="61">
        <v>1.0</v>
      </c>
      <c r="C6959" s="61">
        <v>1414.0</v>
      </c>
      <c r="D6959" s="57" t="s">
        <v>374</v>
      </c>
      <c r="E6959" s="62" t="s">
        <v>372</v>
      </c>
      <c r="F6959" s="58">
        <v>0.3238116919937789</v>
      </c>
    </row>
    <row r="6960">
      <c r="A6960" s="61">
        <v>1.517372924E9</v>
      </c>
      <c r="B6960" s="61">
        <v>1.0</v>
      </c>
      <c r="C6960" s="61">
        <v>4083.0</v>
      </c>
      <c r="D6960" s="57" t="s">
        <v>375</v>
      </c>
      <c r="E6960" s="62" t="s">
        <v>372</v>
      </c>
      <c r="F6960" s="58">
        <v>0.32383981539857165</v>
      </c>
    </row>
    <row r="6961">
      <c r="A6961" s="61">
        <v>1.518635099E9</v>
      </c>
      <c r="B6961" s="61">
        <v>1.0</v>
      </c>
      <c r="C6961" s="61">
        <v>2981.0</v>
      </c>
      <c r="D6961" s="57" t="s">
        <v>371</v>
      </c>
      <c r="E6961" s="62" t="s">
        <v>372</v>
      </c>
      <c r="F6961" s="58">
        <v>0.32385016757438867</v>
      </c>
    </row>
    <row r="6962">
      <c r="A6962" s="61">
        <v>1.517330727E9</v>
      </c>
      <c r="B6962" s="61">
        <v>1.0</v>
      </c>
      <c r="C6962" s="61">
        <v>1422.0</v>
      </c>
      <c r="D6962" s="57" t="s">
        <v>375</v>
      </c>
      <c r="E6962" s="62" t="s">
        <v>372</v>
      </c>
      <c r="F6962" s="58">
        <v>0.32393738625625546</v>
      </c>
    </row>
    <row r="6963">
      <c r="A6963" s="61">
        <v>1.515166786E9</v>
      </c>
      <c r="B6963" s="61">
        <v>1.0</v>
      </c>
      <c r="C6963" s="61">
        <v>1943.0</v>
      </c>
      <c r="D6963" s="57" t="s">
        <v>371</v>
      </c>
      <c r="E6963" s="62" t="s">
        <v>372</v>
      </c>
      <c r="F6963" s="58">
        <v>0.3239376468892804</v>
      </c>
    </row>
    <row r="6964">
      <c r="A6964" s="61">
        <v>1.515028396E9</v>
      </c>
      <c r="B6964" s="61">
        <v>1.0</v>
      </c>
      <c r="C6964" s="61">
        <v>2061.0</v>
      </c>
      <c r="D6964" s="57" t="s">
        <v>371</v>
      </c>
      <c r="E6964" s="62" t="s">
        <v>372</v>
      </c>
      <c r="F6964" s="58">
        <v>0.32400279738488114</v>
      </c>
    </row>
    <row r="6965">
      <c r="A6965" s="61">
        <v>1.519378106E9</v>
      </c>
      <c r="B6965" s="61">
        <v>1.0</v>
      </c>
      <c r="C6965" s="61">
        <v>4411.0</v>
      </c>
      <c r="D6965" s="57" t="s">
        <v>373</v>
      </c>
      <c r="E6965" s="62" t="s">
        <v>372</v>
      </c>
      <c r="F6965" s="58">
        <v>0.32401351132241074</v>
      </c>
    </row>
    <row r="6966">
      <c r="A6966" s="61">
        <v>1.517431673E9</v>
      </c>
      <c r="B6966" s="61">
        <v>1.0</v>
      </c>
      <c r="C6966" s="61">
        <v>165.0</v>
      </c>
      <c r="D6966" s="57" t="s">
        <v>373</v>
      </c>
      <c r="E6966" s="62" t="s">
        <v>372</v>
      </c>
      <c r="F6966" s="58">
        <v>0.3240305250661738</v>
      </c>
    </row>
    <row r="6967">
      <c r="A6967" s="61">
        <v>1.515251562E9</v>
      </c>
      <c r="B6967" s="61">
        <v>0.0</v>
      </c>
      <c r="C6967" s="61">
        <v>1210.0</v>
      </c>
      <c r="D6967" s="57" t="s">
        <v>374</v>
      </c>
      <c r="E6967" s="62" t="s">
        <v>372</v>
      </c>
      <c r="F6967" s="58">
        <v>0.32408623074529264</v>
      </c>
    </row>
    <row r="6968">
      <c r="A6968" s="61">
        <v>1.517821021E9</v>
      </c>
      <c r="B6968" s="61">
        <v>0.0</v>
      </c>
      <c r="C6968" s="61">
        <v>1882.0</v>
      </c>
      <c r="D6968" s="57" t="s">
        <v>375</v>
      </c>
      <c r="E6968" s="62" t="s">
        <v>372</v>
      </c>
      <c r="F6968" s="58">
        <v>0.32413817903748054</v>
      </c>
    </row>
    <row r="6969">
      <c r="A6969" s="61">
        <v>1.513122361E9</v>
      </c>
      <c r="B6969" s="61">
        <v>0.0</v>
      </c>
      <c r="C6969" s="61">
        <v>135.0</v>
      </c>
      <c r="D6969" s="57" t="s">
        <v>371</v>
      </c>
      <c r="E6969" s="62" t="s">
        <v>372</v>
      </c>
      <c r="F6969" s="58">
        <v>0.32422164535843734</v>
      </c>
    </row>
    <row r="6970">
      <c r="A6970" s="61">
        <v>1.512156206E9</v>
      </c>
      <c r="B6970" s="61">
        <v>1.0</v>
      </c>
      <c r="C6970" s="61">
        <v>3812.0</v>
      </c>
      <c r="D6970" s="57" t="s">
        <v>371</v>
      </c>
      <c r="E6970" s="62" t="s">
        <v>372</v>
      </c>
      <c r="F6970" s="58">
        <v>0.324312429099464</v>
      </c>
    </row>
    <row r="6971">
      <c r="A6971" s="61">
        <v>1.513465793E9</v>
      </c>
      <c r="B6971" s="61">
        <v>1.0</v>
      </c>
      <c r="C6971" s="61">
        <v>781.0</v>
      </c>
      <c r="D6971" s="57" t="s">
        <v>375</v>
      </c>
      <c r="E6971" s="62" t="s">
        <v>372</v>
      </c>
      <c r="F6971" s="58">
        <v>0.32433361577800035</v>
      </c>
    </row>
    <row r="6972">
      <c r="A6972" s="61">
        <v>1.515597719E9</v>
      </c>
      <c r="B6972" s="61">
        <v>1.0</v>
      </c>
      <c r="C6972" s="61">
        <v>632.0</v>
      </c>
      <c r="D6972" s="57" t="s">
        <v>374</v>
      </c>
      <c r="E6972" s="62" t="s">
        <v>372</v>
      </c>
      <c r="F6972" s="58">
        <v>0.3243611104247064</v>
      </c>
    </row>
    <row r="6973">
      <c r="A6973" s="61">
        <v>1.51537062E9</v>
      </c>
      <c r="B6973" s="61">
        <v>0.0</v>
      </c>
      <c r="C6973" s="61">
        <v>1202.0</v>
      </c>
      <c r="D6973" s="57" t="s">
        <v>374</v>
      </c>
      <c r="E6973" s="62" t="s">
        <v>372</v>
      </c>
      <c r="F6973" s="58">
        <v>0.32449807914059536</v>
      </c>
    </row>
    <row r="6974">
      <c r="A6974" s="61">
        <v>1.513205972E9</v>
      </c>
      <c r="B6974" s="61">
        <v>0.0</v>
      </c>
      <c r="C6974" s="61">
        <v>3246.0</v>
      </c>
      <c r="D6974" s="57" t="s">
        <v>374</v>
      </c>
      <c r="E6974" s="62" t="s">
        <v>372</v>
      </c>
      <c r="F6974" s="58">
        <v>0.3245367536158651</v>
      </c>
    </row>
    <row r="6975">
      <c r="A6975" s="61">
        <v>1.517684104E9</v>
      </c>
      <c r="B6975" s="61">
        <v>1.0</v>
      </c>
      <c r="C6975" s="61">
        <v>3170.0</v>
      </c>
      <c r="D6975" s="57" t="s">
        <v>374</v>
      </c>
      <c r="E6975" s="62" t="s">
        <v>372</v>
      </c>
      <c r="F6975" s="58">
        <v>0.3246042131490845</v>
      </c>
    </row>
    <row r="6976">
      <c r="A6976" s="61">
        <v>1.512424404E9</v>
      </c>
      <c r="B6976" s="61">
        <v>1.0</v>
      </c>
      <c r="C6976" s="61">
        <v>1133.0</v>
      </c>
      <c r="D6976" s="57" t="s">
        <v>374</v>
      </c>
      <c r="E6976" s="62" t="s">
        <v>372</v>
      </c>
      <c r="F6976" s="58">
        <v>0.32463703519916565</v>
      </c>
    </row>
    <row r="6977">
      <c r="A6977" s="61">
        <v>1.515381949E9</v>
      </c>
      <c r="B6977" s="61">
        <v>1.0</v>
      </c>
      <c r="C6977" s="61">
        <v>1281.0</v>
      </c>
      <c r="D6977" s="57" t="s">
        <v>371</v>
      </c>
      <c r="E6977" s="62" t="s">
        <v>372</v>
      </c>
      <c r="F6977" s="58">
        <v>0.32468466956465725</v>
      </c>
    </row>
    <row r="6978">
      <c r="A6978" s="61">
        <v>1.513007163E9</v>
      </c>
      <c r="B6978" s="61">
        <v>1.0</v>
      </c>
      <c r="C6978" s="61">
        <v>4118.0</v>
      </c>
      <c r="D6978" s="57" t="s">
        <v>374</v>
      </c>
      <c r="E6978" s="62" t="s">
        <v>372</v>
      </c>
      <c r="F6978" s="58">
        <v>0.32471128542630834</v>
      </c>
    </row>
    <row r="6979">
      <c r="A6979" s="61">
        <v>1.517134839E9</v>
      </c>
      <c r="B6979" s="61">
        <v>1.0</v>
      </c>
      <c r="C6979" s="61">
        <v>737.0</v>
      </c>
      <c r="D6979" s="57" t="s">
        <v>374</v>
      </c>
      <c r="E6979" s="62" t="s">
        <v>372</v>
      </c>
      <c r="F6979" s="58">
        <v>0.32481874184270865</v>
      </c>
    </row>
    <row r="6980">
      <c r="A6980" s="61">
        <v>1.514573733E9</v>
      </c>
      <c r="B6980" s="61">
        <v>1.0</v>
      </c>
      <c r="C6980" s="61">
        <v>1189.0</v>
      </c>
      <c r="D6980" s="57" t="s">
        <v>374</v>
      </c>
      <c r="E6980" s="62" t="s">
        <v>372</v>
      </c>
      <c r="F6980" s="58">
        <v>0.32482737757089697</v>
      </c>
    </row>
    <row r="6981">
      <c r="A6981" s="61">
        <v>1.512934237E9</v>
      </c>
      <c r="B6981" s="61">
        <v>1.0</v>
      </c>
      <c r="C6981" s="61">
        <v>2276.0</v>
      </c>
      <c r="D6981" s="57" t="s">
        <v>374</v>
      </c>
      <c r="E6981" s="62" t="s">
        <v>372</v>
      </c>
      <c r="F6981" s="58">
        <v>0.32496776917221637</v>
      </c>
    </row>
    <row r="6982">
      <c r="A6982" s="61">
        <v>1.512028137E9</v>
      </c>
      <c r="B6982" s="61">
        <v>1.0</v>
      </c>
      <c r="C6982" s="61">
        <v>1920.0</v>
      </c>
      <c r="D6982" s="57" t="s">
        <v>371</v>
      </c>
      <c r="E6982" s="62" t="s">
        <v>372</v>
      </c>
      <c r="F6982" s="58">
        <v>0.3249881472500461</v>
      </c>
    </row>
    <row r="6983">
      <c r="A6983" s="61">
        <v>1.517577438E9</v>
      </c>
      <c r="B6983" s="61">
        <v>1.0</v>
      </c>
      <c r="C6983" s="61">
        <v>1221.0</v>
      </c>
      <c r="D6983" s="57" t="s">
        <v>371</v>
      </c>
      <c r="E6983" s="62" t="s">
        <v>372</v>
      </c>
      <c r="F6983" s="58">
        <v>0.32501117199710716</v>
      </c>
    </row>
    <row r="6984">
      <c r="A6984" s="61">
        <v>1.519579345E9</v>
      </c>
      <c r="B6984" s="61">
        <v>1.0</v>
      </c>
      <c r="C6984" s="61">
        <v>1634.0</v>
      </c>
      <c r="D6984" s="57" t="s">
        <v>373</v>
      </c>
      <c r="E6984" s="62" t="s">
        <v>372</v>
      </c>
      <c r="F6984" s="58">
        <v>0.32506784573289393</v>
      </c>
    </row>
    <row r="6985">
      <c r="A6985" s="61">
        <v>1.51931283E9</v>
      </c>
      <c r="B6985" s="61">
        <v>0.0</v>
      </c>
      <c r="C6985" s="61">
        <v>1671.0</v>
      </c>
      <c r="D6985" s="57" t="s">
        <v>374</v>
      </c>
      <c r="E6985" s="62" t="s">
        <v>372</v>
      </c>
      <c r="F6985" s="58">
        <v>0.3251286912240725</v>
      </c>
    </row>
    <row r="6986">
      <c r="A6986" s="61">
        <v>1.517231909E9</v>
      </c>
      <c r="B6986" s="61">
        <v>1.0</v>
      </c>
      <c r="C6986" s="61">
        <v>2977.0</v>
      </c>
      <c r="D6986" s="57" t="s">
        <v>375</v>
      </c>
      <c r="E6986" s="62" t="s">
        <v>372</v>
      </c>
      <c r="F6986" s="58">
        <v>0.3253171350567463</v>
      </c>
    </row>
    <row r="6987">
      <c r="A6987" s="61">
        <v>1.515161325E9</v>
      </c>
      <c r="B6987" s="61">
        <v>1.0</v>
      </c>
      <c r="C6987" s="61">
        <v>1714.0</v>
      </c>
      <c r="D6987" s="57" t="s">
        <v>375</v>
      </c>
      <c r="E6987" s="62" t="s">
        <v>372</v>
      </c>
      <c r="F6987" s="58">
        <v>0.32532518377498065</v>
      </c>
    </row>
    <row r="6988">
      <c r="A6988" s="61">
        <v>1.515547851E9</v>
      </c>
      <c r="B6988" s="61">
        <v>0.0</v>
      </c>
      <c r="C6988" s="61">
        <v>2410.0</v>
      </c>
      <c r="D6988" s="57" t="s">
        <v>374</v>
      </c>
      <c r="E6988" s="62" t="s">
        <v>372</v>
      </c>
      <c r="F6988" s="58">
        <v>0.32536524727104654</v>
      </c>
    </row>
    <row r="6989">
      <c r="A6989" s="61">
        <v>1.518447703E9</v>
      </c>
      <c r="B6989" s="61">
        <v>1.0</v>
      </c>
      <c r="C6989" s="61">
        <v>2102.0</v>
      </c>
      <c r="D6989" s="57" t="s">
        <v>373</v>
      </c>
      <c r="E6989" s="62" t="s">
        <v>372</v>
      </c>
      <c r="F6989" s="58">
        <v>0.3253778246294401</v>
      </c>
    </row>
    <row r="6990">
      <c r="A6990" s="61">
        <v>1.515997805E9</v>
      </c>
      <c r="B6990" s="61">
        <v>1.0</v>
      </c>
      <c r="C6990" s="61">
        <v>1442.0</v>
      </c>
      <c r="D6990" s="57" t="s">
        <v>371</v>
      </c>
      <c r="E6990" s="62" t="s">
        <v>372</v>
      </c>
      <c r="F6990" s="58">
        <v>0.325382930189862</v>
      </c>
    </row>
    <row r="6991">
      <c r="A6991" s="61">
        <v>1.51744633E9</v>
      </c>
      <c r="B6991" s="61">
        <v>0.0</v>
      </c>
      <c r="C6991" s="61">
        <v>212.0</v>
      </c>
      <c r="D6991" s="57" t="s">
        <v>374</v>
      </c>
      <c r="E6991" s="62" t="s">
        <v>372</v>
      </c>
      <c r="F6991" s="58">
        <v>0.32553804196351355</v>
      </c>
    </row>
    <row r="6992">
      <c r="A6992" s="61">
        <v>1.515405692E9</v>
      </c>
      <c r="B6992" s="61">
        <v>0.0</v>
      </c>
      <c r="C6992" s="61">
        <v>961.0</v>
      </c>
      <c r="D6992" s="57" t="s">
        <v>371</v>
      </c>
      <c r="E6992" s="62" t="s">
        <v>372</v>
      </c>
      <c r="F6992" s="58">
        <v>0.3255447304387713</v>
      </c>
    </row>
    <row r="6993">
      <c r="A6993" s="61">
        <v>1.519959698E9</v>
      </c>
      <c r="B6993" s="61">
        <v>1.0</v>
      </c>
      <c r="C6993" s="61">
        <v>711.0</v>
      </c>
      <c r="D6993" s="57" t="s">
        <v>374</v>
      </c>
      <c r="E6993" s="62" t="s">
        <v>372</v>
      </c>
      <c r="F6993" s="58">
        <v>0.32557617036216</v>
      </c>
    </row>
    <row r="6994">
      <c r="A6994" s="61">
        <v>1.516503764E9</v>
      </c>
      <c r="B6994" s="61">
        <v>1.0</v>
      </c>
      <c r="C6994" s="61">
        <v>1748.0</v>
      </c>
      <c r="D6994" s="57" t="s">
        <v>373</v>
      </c>
      <c r="E6994" s="62" t="s">
        <v>372</v>
      </c>
      <c r="F6994" s="58">
        <v>0.3255893054421254</v>
      </c>
    </row>
    <row r="6995">
      <c r="A6995" s="61">
        <v>1.518012565E9</v>
      </c>
      <c r="B6995" s="61">
        <v>1.0</v>
      </c>
      <c r="C6995" s="61">
        <v>2713.0</v>
      </c>
      <c r="D6995" s="57" t="s">
        <v>374</v>
      </c>
      <c r="E6995" s="62" t="s">
        <v>372</v>
      </c>
      <c r="F6995" s="58">
        <v>0.32564009313774844</v>
      </c>
    </row>
    <row r="6996">
      <c r="A6996" s="61">
        <v>1.517445344E9</v>
      </c>
      <c r="B6996" s="61">
        <v>1.0</v>
      </c>
      <c r="C6996" s="61">
        <v>78.0</v>
      </c>
      <c r="D6996" s="57" t="s">
        <v>371</v>
      </c>
      <c r="E6996" s="62" t="s">
        <v>372</v>
      </c>
      <c r="F6996" s="58">
        <v>0.32565364775026007</v>
      </c>
    </row>
    <row r="6997">
      <c r="A6997" s="61">
        <v>1.518146629E9</v>
      </c>
      <c r="B6997" s="61">
        <v>1.0</v>
      </c>
      <c r="C6997" s="61">
        <v>669.0</v>
      </c>
      <c r="D6997" s="57" t="s">
        <v>371</v>
      </c>
      <c r="E6997" s="62" t="s">
        <v>372</v>
      </c>
      <c r="F6997" s="58">
        <v>0.3257305959050426</v>
      </c>
    </row>
    <row r="6998">
      <c r="A6998" s="61">
        <v>1.519028598E9</v>
      </c>
      <c r="B6998" s="61">
        <v>1.0</v>
      </c>
      <c r="C6998" s="61">
        <v>288.0</v>
      </c>
      <c r="D6998" s="57" t="s">
        <v>374</v>
      </c>
      <c r="E6998" s="62" t="s">
        <v>372</v>
      </c>
      <c r="F6998" s="58">
        <v>0.32574102468302124</v>
      </c>
    </row>
    <row r="6999">
      <c r="A6999" s="61">
        <v>1.513102126E9</v>
      </c>
      <c r="B6999" s="61">
        <v>1.0</v>
      </c>
      <c r="C6999" s="61">
        <v>4564.0</v>
      </c>
      <c r="D6999" s="57" t="s">
        <v>373</v>
      </c>
      <c r="E6999" s="62" t="s">
        <v>372</v>
      </c>
      <c r="F6999" s="58">
        <v>0.325753557889236</v>
      </c>
    </row>
    <row r="7000">
      <c r="A7000" s="61">
        <v>1.514807284E9</v>
      </c>
      <c r="B7000" s="61">
        <v>1.0</v>
      </c>
      <c r="C7000" s="61">
        <v>2591.0</v>
      </c>
      <c r="D7000" s="57" t="s">
        <v>371</v>
      </c>
      <c r="E7000" s="62" t="s">
        <v>372</v>
      </c>
      <c r="F7000" s="58">
        <v>0.3258220695233158</v>
      </c>
    </row>
    <row r="7001">
      <c r="A7001" s="61">
        <v>1.517071789E9</v>
      </c>
      <c r="B7001" s="61">
        <v>1.0</v>
      </c>
      <c r="C7001" s="61">
        <v>2363.0</v>
      </c>
      <c r="D7001" s="57" t="s">
        <v>375</v>
      </c>
      <c r="E7001" s="62" t="s">
        <v>372</v>
      </c>
      <c r="F7001" s="58">
        <v>0.325837039111354</v>
      </c>
    </row>
    <row r="7002">
      <c r="A7002" s="61">
        <v>1.515472727E9</v>
      </c>
      <c r="B7002" s="61">
        <v>1.0</v>
      </c>
      <c r="C7002" s="61">
        <v>2256.0</v>
      </c>
      <c r="D7002" s="57" t="s">
        <v>375</v>
      </c>
      <c r="E7002" s="62" t="s">
        <v>372</v>
      </c>
      <c r="F7002" s="58">
        <v>0.32585295132628145</v>
      </c>
    </row>
    <row r="7003">
      <c r="A7003" s="61">
        <v>1.519356882E9</v>
      </c>
      <c r="B7003" s="61">
        <v>0.0</v>
      </c>
      <c r="C7003" s="61">
        <v>1386.0</v>
      </c>
      <c r="D7003" s="57" t="s">
        <v>371</v>
      </c>
      <c r="E7003" s="62" t="s">
        <v>372</v>
      </c>
      <c r="F7003" s="58">
        <v>0.3260183719151126</v>
      </c>
    </row>
    <row r="7004">
      <c r="A7004" s="61">
        <v>1.511987737E9</v>
      </c>
      <c r="B7004" s="61">
        <v>1.0</v>
      </c>
      <c r="C7004" s="61">
        <v>3595.0</v>
      </c>
      <c r="D7004" s="57" t="s">
        <v>371</v>
      </c>
      <c r="E7004" s="62" t="s">
        <v>372</v>
      </c>
      <c r="F7004" s="58">
        <v>0.32621846540371224</v>
      </c>
    </row>
    <row r="7005">
      <c r="A7005" s="61">
        <v>1.518972658E9</v>
      </c>
      <c r="B7005" s="61">
        <v>1.0</v>
      </c>
      <c r="C7005" s="61">
        <v>2437.0</v>
      </c>
      <c r="D7005" s="57" t="s">
        <v>371</v>
      </c>
      <c r="E7005" s="62" t="s">
        <v>372</v>
      </c>
      <c r="F7005" s="58">
        <v>0.3263038407036083</v>
      </c>
    </row>
    <row r="7006">
      <c r="A7006" s="61">
        <v>1.511754084E9</v>
      </c>
      <c r="B7006" s="61">
        <v>1.0</v>
      </c>
      <c r="C7006" s="61">
        <v>1258.0</v>
      </c>
      <c r="D7006" s="57" t="s">
        <v>374</v>
      </c>
      <c r="E7006" s="62" t="s">
        <v>372</v>
      </c>
      <c r="F7006" s="58">
        <v>0.3263391071946089</v>
      </c>
    </row>
    <row r="7007">
      <c r="A7007" s="61">
        <v>1.513005269E9</v>
      </c>
      <c r="B7007" s="61">
        <v>1.0</v>
      </c>
      <c r="C7007" s="61">
        <v>2170.0</v>
      </c>
      <c r="D7007" s="57" t="s">
        <v>371</v>
      </c>
      <c r="E7007" s="62" t="s">
        <v>372</v>
      </c>
      <c r="F7007" s="58">
        <v>0.3263596104366874</v>
      </c>
    </row>
    <row r="7008">
      <c r="A7008" s="61">
        <v>1.514592992E9</v>
      </c>
      <c r="B7008" s="61">
        <v>0.0</v>
      </c>
      <c r="C7008" s="61">
        <v>1582.0</v>
      </c>
      <c r="D7008" s="57" t="s">
        <v>374</v>
      </c>
      <c r="E7008" s="62" t="s">
        <v>372</v>
      </c>
      <c r="F7008" s="58">
        <v>0.32636764856567924</v>
      </c>
    </row>
    <row r="7009">
      <c r="A7009" s="61">
        <v>1.514180321E9</v>
      </c>
      <c r="B7009" s="61">
        <v>0.0</v>
      </c>
      <c r="C7009" s="61">
        <v>147.0</v>
      </c>
      <c r="D7009" s="57" t="s">
        <v>375</v>
      </c>
      <c r="E7009" s="62" t="s">
        <v>372</v>
      </c>
      <c r="F7009" s="58">
        <v>0.3263720340452557</v>
      </c>
    </row>
    <row r="7010">
      <c r="A7010" s="61">
        <v>1.517659667E9</v>
      </c>
      <c r="B7010" s="61">
        <v>1.0</v>
      </c>
      <c r="C7010" s="61">
        <v>1596.0</v>
      </c>
      <c r="D7010" s="57" t="s">
        <v>371</v>
      </c>
      <c r="E7010" s="62" t="s">
        <v>372</v>
      </c>
      <c r="F7010" s="58">
        <v>0.3263742463524161</v>
      </c>
    </row>
    <row r="7011">
      <c r="A7011" s="61">
        <v>1.515867267E9</v>
      </c>
      <c r="B7011" s="61">
        <v>1.0</v>
      </c>
      <c r="C7011" s="61">
        <v>1377.0</v>
      </c>
      <c r="D7011" s="57" t="s">
        <v>374</v>
      </c>
      <c r="E7011" s="62" t="s">
        <v>372</v>
      </c>
      <c r="F7011" s="58">
        <v>0.3264283568607731</v>
      </c>
    </row>
    <row r="7012">
      <c r="A7012" s="61">
        <v>1.516775341E9</v>
      </c>
      <c r="B7012" s="61">
        <v>0.0</v>
      </c>
      <c r="C7012" s="61">
        <v>2004.0</v>
      </c>
      <c r="D7012" s="57" t="s">
        <v>371</v>
      </c>
      <c r="E7012" s="62" t="s">
        <v>372</v>
      </c>
      <c r="F7012" s="58">
        <v>0.32647946984577236</v>
      </c>
    </row>
    <row r="7013">
      <c r="A7013" s="61">
        <v>1.514671855E9</v>
      </c>
      <c r="B7013" s="61">
        <v>1.0</v>
      </c>
      <c r="C7013" s="61">
        <v>423.0</v>
      </c>
      <c r="D7013" s="57" t="s">
        <v>371</v>
      </c>
      <c r="E7013" s="62" t="s">
        <v>372</v>
      </c>
      <c r="F7013" s="58">
        <v>0.32659279781441575</v>
      </c>
    </row>
    <row r="7014">
      <c r="A7014" s="61">
        <v>1.514662609E9</v>
      </c>
      <c r="B7014" s="61">
        <v>1.0</v>
      </c>
      <c r="C7014" s="61">
        <v>1248.0</v>
      </c>
      <c r="D7014" s="57" t="s">
        <v>371</v>
      </c>
      <c r="E7014" s="62" t="s">
        <v>372</v>
      </c>
      <c r="F7014" s="58">
        <v>0.32659557603935574</v>
      </c>
    </row>
    <row r="7015">
      <c r="A7015" s="61">
        <v>1.517497848E9</v>
      </c>
      <c r="B7015" s="61">
        <v>1.0</v>
      </c>
      <c r="C7015" s="61">
        <v>113.0</v>
      </c>
      <c r="D7015" s="57" t="s">
        <v>374</v>
      </c>
      <c r="E7015" s="62" t="s">
        <v>372</v>
      </c>
      <c r="F7015" s="58">
        <v>0.32666284545111346</v>
      </c>
    </row>
    <row r="7016">
      <c r="A7016" s="61">
        <v>1.515603826E9</v>
      </c>
      <c r="B7016" s="61">
        <v>1.0</v>
      </c>
      <c r="C7016" s="61">
        <v>70.0</v>
      </c>
      <c r="D7016" s="57" t="s">
        <v>371</v>
      </c>
      <c r="E7016" s="62" t="s">
        <v>372</v>
      </c>
      <c r="F7016" s="58">
        <v>0.32672131069582233</v>
      </c>
    </row>
    <row r="7017">
      <c r="A7017" s="61">
        <v>1.517267035E9</v>
      </c>
      <c r="B7017" s="61">
        <v>1.0</v>
      </c>
      <c r="C7017" s="61">
        <v>2280.0</v>
      </c>
      <c r="D7017" s="57" t="s">
        <v>374</v>
      </c>
      <c r="E7017" s="62" t="s">
        <v>372</v>
      </c>
      <c r="F7017" s="58">
        <v>0.3268050568861445</v>
      </c>
    </row>
    <row r="7018">
      <c r="A7018" s="61">
        <v>1.512583818E9</v>
      </c>
      <c r="B7018" s="61">
        <v>1.0</v>
      </c>
      <c r="C7018" s="61">
        <v>1189.0</v>
      </c>
      <c r="D7018" s="57" t="s">
        <v>371</v>
      </c>
      <c r="E7018" s="62" t="s">
        <v>372</v>
      </c>
      <c r="F7018" s="58">
        <v>0.32688052528294886</v>
      </c>
    </row>
    <row r="7019">
      <c r="A7019" s="61">
        <v>1.516387836E9</v>
      </c>
      <c r="B7019" s="61">
        <v>1.0</v>
      </c>
      <c r="C7019" s="61">
        <v>290.0</v>
      </c>
      <c r="D7019" s="57" t="s">
        <v>375</v>
      </c>
      <c r="E7019" s="62" t="s">
        <v>372</v>
      </c>
      <c r="F7019" s="58">
        <v>0.32688849024655586</v>
      </c>
    </row>
    <row r="7020">
      <c r="A7020" s="61">
        <v>1.514953777E9</v>
      </c>
      <c r="B7020" s="61">
        <v>1.0</v>
      </c>
      <c r="C7020" s="61">
        <v>997.0</v>
      </c>
      <c r="D7020" s="57" t="s">
        <v>371</v>
      </c>
      <c r="E7020" s="62" t="s">
        <v>372</v>
      </c>
      <c r="F7020" s="58">
        <v>0.32708875987067265</v>
      </c>
    </row>
    <row r="7021">
      <c r="A7021" s="61">
        <v>1.517546741E9</v>
      </c>
      <c r="B7021" s="61">
        <v>0.0</v>
      </c>
      <c r="C7021" s="61">
        <v>2605.0</v>
      </c>
      <c r="D7021" s="57" t="s">
        <v>374</v>
      </c>
      <c r="E7021" s="62" t="s">
        <v>372</v>
      </c>
      <c r="F7021" s="58">
        <v>0.3270896808171009</v>
      </c>
    </row>
    <row r="7022">
      <c r="A7022" s="61">
        <v>1.517580004E9</v>
      </c>
      <c r="B7022" s="61">
        <v>1.0</v>
      </c>
      <c r="C7022" s="61">
        <v>2362.0</v>
      </c>
      <c r="D7022" s="57" t="s">
        <v>374</v>
      </c>
      <c r="E7022" s="62" t="s">
        <v>372</v>
      </c>
      <c r="F7022" s="58">
        <v>0.32710780923786686</v>
      </c>
    </row>
    <row r="7023">
      <c r="A7023" s="61">
        <v>1.511513896E9</v>
      </c>
      <c r="B7023" s="61">
        <v>1.0</v>
      </c>
      <c r="C7023" s="61">
        <v>1082.0</v>
      </c>
      <c r="D7023" s="57" t="s">
        <v>375</v>
      </c>
      <c r="E7023" s="62" t="s">
        <v>372</v>
      </c>
      <c r="F7023" s="58">
        <v>0.32719191129703995</v>
      </c>
    </row>
    <row r="7024">
      <c r="A7024" s="61">
        <v>1.515304946E9</v>
      </c>
      <c r="B7024" s="61">
        <v>1.0</v>
      </c>
      <c r="C7024" s="61">
        <v>1758.0</v>
      </c>
      <c r="D7024" s="57" t="s">
        <v>374</v>
      </c>
      <c r="E7024" s="62" t="s">
        <v>372</v>
      </c>
      <c r="F7024" s="58">
        <v>0.3272679149060491</v>
      </c>
    </row>
    <row r="7025">
      <c r="A7025" s="61">
        <v>1.518221459E9</v>
      </c>
      <c r="B7025" s="61">
        <v>1.0</v>
      </c>
      <c r="C7025" s="61">
        <v>2205.0</v>
      </c>
      <c r="D7025" s="57" t="s">
        <v>374</v>
      </c>
      <c r="E7025" s="62" t="s">
        <v>372</v>
      </c>
      <c r="F7025" s="58">
        <v>0.3273688890516211</v>
      </c>
    </row>
    <row r="7026">
      <c r="A7026" s="61">
        <v>1.512927431E9</v>
      </c>
      <c r="B7026" s="61">
        <v>0.0</v>
      </c>
      <c r="C7026" s="61">
        <v>2182.0</v>
      </c>
      <c r="D7026" s="57" t="s">
        <v>375</v>
      </c>
      <c r="E7026" s="62" t="s">
        <v>372</v>
      </c>
      <c r="F7026" s="58">
        <v>0.3273814161528483</v>
      </c>
    </row>
    <row r="7027">
      <c r="A7027" s="61">
        <v>1.515762598E9</v>
      </c>
      <c r="B7027" s="61">
        <v>1.0</v>
      </c>
      <c r="C7027" s="61">
        <v>318.0</v>
      </c>
      <c r="D7027" s="57" t="s">
        <v>371</v>
      </c>
      <c r="E7027" s="62" t="s">
        <v>372</v>
      </c>
      <c r="F7027" s="58">
        <v>0.3273866416904583</v>
      </c>
    </row>
    <row r="7028">
      <c r="A7028" s="61">
        <v>1.51870126E9</v>
      </c>
      <c r="B7028" s="61">
        <v>0.0</v>
      </c>
      <c r="C7028" s="61">
        <v>1640.0</v>
      </c>
      <c r="D7028" s="57" t="s">
        <v>371</v>
      </c>
      <c r="E7028" s="62" t="s">
        <v>372</v>
      </c>
      <c r="F7028" s="58">
        <v>0.32740904503786306</v>
      </c>
    </row>
    <row r="7029">
      <c r="A7029" s="61">
        <v>1.517386267E9</v>
      </c>
      <c r="B7029" s="61">
        <v>1.0</v>
      </c>
      <c r="C7029" s="61">
        <v>2167.0</v>
      </c>
      <c r="D7029" s="57" t="s">
        <v>374</v>
      </c>
      <c r="E7029" s="62" t="s">
        <v>372</v>
      </c>
      <c r="F7029" s="58">
        <v>0.32742701581012557</v>
      </c>
    </row>
    <row r="7030">
      <c r="A7030" s="61">
        <v>1.519014967E9</v>
      </c>
      <c r="B7030" s="61">
        <v>1.0</v>
      </c>
      <c r="C7030" s="61">
        <v>345.0</v>
      </c>
      <c r="D7030" s="57" t="s">
        <v>371</v>
      </c>
      <c r="E7030" s="62" t="s">
        <v>372</v>
      </c>
      <c r="F7030" s="58">
        <v>0.3274435431960466</v>
      </c>
    </row>
    <row r="7031">
      <c r="A7031" s="61">
        <v>1.515802462E9</v>
      </c>
      <c r="B7031" s="61">
        <v>0.0</v>
      </c>
      <c r="C7031" s="61">
        <v>1785.0</v>
      </c>
      <c r="D7031" s="57" t="s">
        <v>374</v>
      </c>
      <c r="E7031" s="62" t="s">
        <v>372</v>
      </c>
      <c r="F7031" s="58">
        <v>0.3277184377766216</v>
      </c>
    </row>
    <row r="7032">
      <c r="A7032" s="61">
        <v>1.512390221E9</v>
      </c>
      <c r="B7032" s="61">
        <v>0.0</v>
      </c>
      <c r="C7032" s="61">
        <v>1874.0</v>
      </c>
      <c r="D7032" s="57" t="s">
        <v>371</v>
      </c>
      <c r="E7032" s="62" t="s">
        <v>372</v>
      </c>
      <c r="F7032" s="58">
        <v>0.32772395440063085</v>
      </c>
    </row>
    <row r="7033">
      <c r="A7033" s="61">
        <v>1.518505015E9</v>
      </c>
      <c r="B7033" s="61">
        <v>1.0</v>
      </c>
      <c r="C7033" s="61">
        <v>5453.0</v>
      </c>
      <c r="D7033" s="57" t="s">
        <v>371</v>
      </c>
      <c r="E7033" s="62" t="s">
        <v>372</v>
      </c>
      <c r="F7033" s="58">
        <v>0.32775559796952436</v>
      </c>
    </row>
    <row r="7034">
      <c r="A7034" s="61">
        <v>1.518480418E9</v>
      </c>
      <c r="B7034" s="61">
        <v>1.0</v>
      </c>
      <c r="C7034" s="61">
        <v>3054.0</v>
      </c>
      <c r="D7034" s="57" t="s">
        <v>374</v>
      </c>
      <c r="E7034" s="62" t="s">
        <v>372</v>
      </c>
      <c r="F7034" s="58">
        <v>0.32786729716681995</v>
      </c>
    </row>
    <row r="7035">
      <c r="A7035" s="61">
        <v>1.516600955E9</v>
      </c>
      <c r="B7035" s="61">
        <v>1.0</v>
      </c>
      <c r="C7035" s="61">
        <v>1114.0</v>
      </c>
      <c r="D7035" s="57" t="s">
        <v>375</v>
      </c>
      <c r="E7035" s="62" t="s">
        <v>372</v>
      </c>
      <c r="F7035" s="58">
        <v>0.3278792074557707</v>
      </c>
    </row>
    <row r="7036">
      <c r="A7036" s="61">
        <v>1.514433565E9</v>
      </c>
      <c r="B7036" s="61">
        <v>1.0</v>
      </c>
      <c r="C7036" s="61">
        <v>3086.0</v>
      </c>
      <c r="D7036" s="57" t="s">
        <v>375</v>
      </c>
      <c r="E7036" s="62" t="s">
        <v>372</v>
      </c>
      <c r="F7036" s="58">
        <v>0.327951376177285</v>
      </c>
    </row>
    <row r="7037">
      <c r="A7037" s="61">
        <v>1.514233214E9</v>
      </c>
      <c r="B7037" s="61">
        <v>1.0</v>
      </c>
      <c r="C7037" s="61">
        <v>2363.0</v>
      </c>
      <c r="D7037" s="57" t="s">
        <v>375</v>
      </c>
      <c r="E7037" s="62" t="s">
        <v>372</v>
      </c>
      <c r="F7037" s="58">
        <v>0.3280219154620104</v>
      </c>
    </row>
    <row r="7038">
      <c r="A7038" s="61">
        <v>1.518353861E9</v>
      </c>
      <c r="B7038" s="61">
        <v>0.0</v>
      </c>
      <c r="C7038" s="61">
        <v>558.0</v>
      </c>
      <c r="D7038" s="57" t="s">
        <v>374</v>
      </c>
      <c r="E7038" s="62" t="s">
        <v>372</v>
      </c>
      <c r="F7038" s="58">
        <v>0.3280981233819654</v>
      </c>
    </row>
    <row r="7039">
      <c r="A7039" s="61">
        <v>1.512979592E9</v>
      </c>
      <c r="B7039" s="61">
        <v>0.0</v>
      </c>
      <c r="C7039" s="61">
        <v>2868.0</v>
      </c>
      <c r="D7039" s="57" t="s">
        <v>375</v>
      </c>
      <c r="E7039" s="62" t="s">
        <v>372</v>
      </c>
      <c r="F7039" s="58">
        <v>0.3280993430949204</v>
      </c>
    </row>
    <row r="7040">
      <c r="A7040" s="61">
        <v>1.511802301E9</v>
      </c>
      <c r="B7040" s="61">
        <v>0.0</v>
      </c>
      <c r="C7040" s="61">
        <v>2096.0</v>
      </c>
      <c r="D7040" s="57" t="s">
        <v>374</v>
      </c>
      <c r="E7040" s="62" t="s">
        <v>372</v>
      </c>
      <c r="F7040" s="58">
        <v>0.32810487462009097</v>
      </c>
    </row>
    <row r="7041">
      <c r="A7041" s="61">
        <v>1.516620172E9</v>
      </c>
      <c r="B7041" s="61">
        <v>0.0</v>
      </c>
      <c r="C7041" s="61">
        <v>2060.0</v>
      </c>
      <c r="D7041" s="57" t="s">
        <v>371</v>
      </c>
      <c r="E7041" s="62" t="s">
        <v>372</v>
      </c>
      <c r="F7041" s="58">
        <v>0.32816415669936383</v>
      </c>
    </row>
    <row r="7042">
      <c r="A7042" s="61">
        <v>1.518514817E9</v>
      </c>
      <c r="B7042" s="61">
        <v>1.0</v>
      </c>
      <c r="C7042" s="61">
        <v>543.0</v>
      </c>
      <c r="D7042" s="57" t="s">
        <v>374</v>
      </c>
      <c r="E7042" s="62" t="s">
        <v>372</v>
      </c>
      <c r="F7042" s="58">
        <v>0.3281672189188626</v>
      </c>
    </row>
    <row r="7043">
      <c r="A7043" s="61">
        <v>1.519246507E9</v>
      </c>
      <c r="B7043" s="61">
        <v>1.0</v>
      </c>
      <c r="C7043" s="61">
        <v>868.0</v>
      </c>
      <c r="D7043" s="57" t="s">
        <v>374</v>
      </c>
      <c r="E7043" s="62" t="s">
        <v>372</v>
      </c>
      <c r="F7043" s="58">
        <v>0.3282047847590668</v>
      </c>
    </row>
    <row r="7044">
      <c r="A7044" s="61">
        <v>1.512801621E9</v>
      </c>
      <c r="B7044" s="61">
        <v>0.0</v>
      </c>
      <c r="C7044" s="61">
        <v>1268.0</v>
      </c>
      <c r="D7044" s="57" t="s">
        <v>371</v>
      </c>
      <c r="E7044" s="62" t="s">
        <v>372</v>
      </c>
      <c r="F7044" s="58">
        <v>0.3282166959001841</v>
      </c>
    </row>
    <row r="7045">
      <c r="A7045" s="61">
        <v>1.518277189E9</v>
      </c>
      <c r="B7045" s="61">
        <v>1.0</v>
      </c>
      <c r="C7045" s="61">
        <v>2164.0</v>
      </c>
      <c r="D7045" s="57" t="s">
        <v>373</v>
      </c>
      <c r="E7045" s="62" t="s">
        <v>372</v>
      </c>
      <c r="F7045" s="58">
        <v>0.32822474461841833</v>
      </c>
    </row>
    <row r="7046">
      <c r="A7046" s="61">
        <v>1.519296885E9</v>
      </c>
      <c r="B7046" s="61">
        <v>1.0</v>
      </c>
      <c r="C7046" s="61">
        <v>1109.0</v>
      </c>
      <c r="D7046" s="57" t="s">
        <v>371</v>
      </c>
      <c r="E7046" s="62" t="s">
        <v>372</v>
      </c>
      <c r="F7046" s="58">
        <v>0.32836446861095425</v>
      </c>
    </row>
    <row r="7047">
      <c r="A7047" s="61">
        <v>1.518159994E9</v>
      </c>
      <c r="B7047" s="61">
        <v>1.0</v>
      </c>
      <c r="C7047" s="61">
        <v>1312.0</v>
      </c>
      <c r="D7047" s="57" t="s">
        <v>375</v>
      </c>
      <c r="E7047" s="62" t="s">
        <v>372</v>
      </c>
      <c r="F7047" s="58">
        <v>0.3284142524576883</v>
      </c>
    </row>
    <row r="7048">
      <c r="A7048" s="61">
        <v>1.514850242E9</v>
      </c>
      <c r="B7048" s="61">
        <v>0.0</v>
      </c>
      <c r="C7048" s="61">
        <v>1517.0</v>
      </c>
      <c r="D7048" s="57" t="s">
        <v>371</v>
      </c>
      <c r="E7048" s="62" t="s">
        <v>372</v>
      </c>
      <c r="F7048" s="58">
        <v>0.32843421942326967</v>
      </c>
    </row>
    <row r="7049">
      <c r="A7049" s="61">
        <v>1.513879531E9</v>
      </c>
      <c r="B7049" s="61">
        <v>0.0</v>
      </c>
      <c r="C7049" s="61">
        <v>1308.0</v>
      </c>
      <c r="D7049" s="57" t="s">
        <v>373</v>
      </c>
      <c r="E7049" s="62" t="s">
        <v>372</v>
      </c>
      <c r="F7049" s="58">
        <v>0.32852749697014083</v>
      </c>
    </row>
    <row r="7050">
      <c r="A7050" s="61">
        <v>1.518657079E9</v>
      </c>
      <c r="B7050" s="61">
        <v>1.0</v>
      </c>
      <c r="C7050" s="61">
        <v>4933.0</v>
      </c>
      <c r="D7050" s="57" t="s">
        <v>374</v>
      </c>
      <c r="E7050" s="62" t="s">
        <v>372</v>
      </c>
      <c r="F7050" s="58">
        <v>0.32853808759683045</v>
      </c>
    </row>
    <row r="7051">
      <c r="A7051" s="61">
        <v>1.512529494E9</v>
      </c>
      <c r="B7051" s="61">
        <v>1.0</v>
      </c>
      <c r="C7051" s="61">
        <v>2209.0</v>
      </c>
      <c r="D7051" s="57" t="s">
        <v>371</v>
      </c>
      <c r="E7051" s="62" t="s">
        <v>372</v>
      </c>
      <c r="F7051" s="58">
        <v>0.32858349546567756</v>
      </c>
    </row>
    <row r="7052">
      <c r="A7052" s="61">
        <v>1.516756718E9</v>
      </c>
      <c r="B7052" s="61">
        <v>1.0</v>
      </c>
      <c r="C7052" s="61">
        <v>3300.0</v>
      </c>
      <c r="D7052" s="57" t="s">
        <v>374</v>
      </c>
      <c r="E7052" s="62" t="s">
        <v>372</v>
      </c>
      <c r="F7052" s="58">
        <v>0.32859980826423596</v>
      </c>
    </row>
    <row r="7053">
      <c r="A7053" s="61">
        <v>1.517826082E9</v>
      </c>
      <c r="B7053" s="61">
        <v>0.0</v>
      </c>
      <c r="C7053" s="61">
        <v>3371.0</v>
      </c>
      <c r="D7053" s="57" t="s">
        <v>373</v>
      </c>
      <c r="E7053" s="62" t="s">
        <v>372</v>
      </c>
      <c r="F7053" s="58">
        <v>0.32865288255116054</v>
      </c>
    </row>
    <row r="7054">
      <c r="A7054" s="61">
        <v>1.518174179E9</v>
      </c>
      <c r="B7054" s="61">
        <v>1.0</v>
      </c>
      <c r="C7054" s="61">
        <v>2049.0</v>
      </c>
      <c r="D7054" s="57" t="s">
        <v>375</v>
      </c>
      <c r="E7054" s="62" t="s">
        <v>372</v>
      </c>
      <c r="F7054" s="58">
        <v>0.3288572250116686</v>
      </c>
    </row>
    <row r="7055">
      <c r="A7055" s="61">
        <v>1.513551544E9</v>
      </c>
      <c r="B7055" s="61">
        <v>1.0</v>
      </c>
      <c r="C7055" s="61">
        <v>823.0</v>
      </c>
      <c r="D7055" s="57" t="s">
        <v>375</v>
      </c>
      <c r="E7055" s="62" t="s">
        <v>372</v>
      </c>
      <c r="F7055" s="58">
        <v>0.32892901904123206</v>
      </c>
    </row>
    <row r="7056">
      <c r="A7056" s="61">
        <v>1.518522895E9</v>
      </c>
      <c r="B7056" s="61">
        <v>1.0</v>
      </c>
      <c r="C7056" s="61">
        <v>2241.0</v>
      </c>
      <c r="D7056" s="57" t="s">
        <v>373</v>
      </c>
      <c r="E7056" s="62" t="s">
        <v>372</v>
      </c>
      <c r="F7056" s="58">
        <v>0.32893202562735335</v>
      </c>
    </row>
    <row r="7057">
      <c r="A7057" s="61">
        <v>1.518290777E9</v>
      </c>
      <c r="B7057" s="61">
        <v>1.0</v>
      </c>
      <c r="C7057" s="61">
        <v>4395.0</v>
      </c>
      <c r="D7057" s="57" t="s">
        <v>375</v>
      </c>
      <c r="E7057" s="62" t="s">
        <v>372</v>
      </c>
      <c r="F7057" s="58">
        <v>0.32908242875205074</v>
      </c>
    </row>
    <row r="7058">
      <c r="A7058" s="61">
        <v>1.51765919E9</v>
      </c>
      <c r="B7058" s="61">
        <v>0.0</v>
      </c>
      <c r="C7058" s="61">
        <v>3197.0</v>
      </c>
      <c r="D7058" s="57" t="s">
        <v>374</v>
      </c>
      <c r="E7058" s="62" t="s">
        <v>372</v>
      </c>
      <c r="F7058" s="58">
        <v>0.3290881443337702</v>
      </c>
    </row>
    <row r="7059">
      <c r="A7059" s="61">
        <v>1.518805073E9</v>
      </c>
      <c r="B7059" s="61">
        <v>1.0</v>
      </c>
      <c r="C7059" s="61">
        <v>913.0</v>
      </c>
      <c r="D7059" s="57" t="s">
        <v>374</v>
      </c>
      <c r="E7059" s="62" t="s">
        <v>372</v>
      </c>
      <c r="F7059" s="58">
        <v>0.3291061151060328</v>
      </c>
    </row>
    <row r="7060">
      <c r="A7060" s="61">
        <v>1.513506424E9</v>
      </c>
      <c r="B7060" s="61">
        <v>1.0</v>
      </c>
      <c r="C7060" s="61">
        <v>3137.0</v>
      </c>
      <c r="D7060" s="57" t="s">
        <v>375</v>
      </c>
      <c r="E7060" s="62" t="s">
        <v>372</v>
      </c>
      <c r="F7060" s="58">
        <v>0.32916992296810366</v>
      </c>
    </row>
    <row r="7061">
      <c r="A7061" s="61">
        <v>1.512689827E9</v>
      </c>
      <c r="B7061" s="61">
        <v>1.0</v>
      </c>
      <c r="C7061" s="61">
        <v>2124.0</v>
      </c>
      <c r="D7061" s="57" t="s">
        <v>374</v>
      </c>
      <c r="E7061" s="62" t="s">
        <v>372</v>
      </c>
      <c r="F7061" s="58">
        <v>0.3291712399364686</v>
      </c>
    </row>
    <row r="7062">
      <c r="A7062" s="61">
        <v>1.518229446E9</v>
      </c>
      <c r="B7062" s="61">
        <v>1.0</v>
      </c>
      <c r="C7062" s="61">
        <v>2179.0</v>
      </c>
      <c r="D7062" s="57" t="s">
        <v>373</v>
      </c>
      <c r="E7062" s="62" t="s">
        <v>372</v>
      </c>
      <c r="F7062" s="58">
        <v>0.32918076925045836</v>
      </c>
    </row>
    <row r="7063">
      <c r="A7063" s="61">
        <v>1.511270689E9</v>
      </c>
      <c r="B7063" s="61">
        <v>1.0</v>
      </c>
      <c r="C7063" s="61">
        <v>2016.0</v>
      </c>
      <c r="D7063" s="57" t="s">
        <v>374</v>
      </c>
      <c r="E7063" s="62" t="s">
        <v>372</v>
      </c>
      <c r="F7063" s="58">
        <v>0.3292135913005394</v>
      </c>
    </row>
    <row r="7064">
      <c r="A7064" s="61">
        <v>1.516746902E9</v>
      </c>
      <c r="B7064" s="61">
        <v>0.0</v>
      </c>
      <c r="C7064" s="61">
        <v>797.0</v>
      </c>
      <c r="D7064" s="57" t="s">
        <v>371</v>
      </c>
      <c r="E7064" s="62" t="s">
        <v>372</v>
      </c>
      <c r="F7064" s="58">
        <v>0.32926614540252086</v>
      </c>
    </row>
    <row r="7065">
      <c r="A7065" s="61">
        <v>1.516840232E9</v>
      </c>
      <c r="B7065" s="61">
        <v>0.0</v>
      </c>
      <c r="C7065" s="61">
        <v>2215.0</v>
      </c>
      <c r="D7065" s="57" t="s">
        <v>374</v>
      </c>
      <c r="E7065" s="62" t="s">
        <v>372</v>
      </c>
      <c r="F7065" s="58">
        <v>0.32929389466357495</v>
      </c>
    </row>
    <row r="7066">
      <c r="A7066" s="61">
        <v>1.519797722E9</v>
      </c>
      <c r="B7066" s="61">
        <v>0.0</v>
      </c>
      <c r="C7066" s="61">
        <v>1654.0</v>
      </c>
      <c r="D7066" s="57" t="s">
        <v>374</v>
      </c>
      <c r="E7066" s="62" t="s">
        <v>372</v>
      </c>
      <c r="F7066" s="58">
        <v>0.3293359562464432</v>
      </c>
    </row>
    <row r="7067">
      <c r="A7067" s="61">
        <v>1.517433539E9</v>
      </c>
      <c r="B7067" s="61">
        <v>1.0</v>
      </c>
      <c r="C7067" s="61">
        <v>1017.0</v>
      </c>
      <c r="D7067" s="57" t="s">
        <v>373</v>
      </c>
      <c r="E7067" s="62" t="s">
        <v>372</v>
      </c>
      <c r="F7067" s="58">
        <v>0.32933820997452135</v>
      </c>
    </row>
    <row r="7068">
      <c r="A7068" s="61">
        <v>1.519847963E9</v>
      </c>
      <c r="B7068" s="61">
        <v>1.0</v>
      </c>
      <c r="C7068" s="61">
        <v>3711.0</v>
      </c>
      <c r="D7068" s="57" t="s">
        <v>374</v>
      </c>
      <c r="E7068" s="62" t="s">
        <v>372</v>
      </c>
      <c r="F7068" s="58">
        <v>0.3293700346308913</v>
      </c>
    </row>
    <row r="7069">
      <c r="A7069" s="61">
        <v>1.511857749E9</v>
      </c>
      <c r="B7069" s="61">
        <v>1.0</v>
      </c>
      <c r="C7069" s="61">
        <v>711.0</v>
      </c>
      <c r="D7069" s="57" t="s">
        <v>373</v>
      </c>
      <c r="E7069" s="62" t="s">
        <v>372</v>
      </c>
      <c r="F7069" s="58">
        <v>0.32940547938627907</v>
      </c>
    </row>
    <row r="7070">
      <c r="A7070" s="61">
        <v>1.512850308E9</v>
      </c>
      <c r="B7070" s="61">
        <v>1.0</v>
      </c>
      <c r="C7070" s="61">
        <v>1728.0</v>
      </c>
      <c r="D7070" s="57" t="s">
        <v>374</v>
      </c>
      <c r="E7070" s="62" t="s">
        <v>372</v>
      </c>
      <c r="F7070" s="58">
        <v>0.3294088674577552</v>
      </c>
    </row>
    <row r="7071">
      <c r="A7071" s="61">
        <v>1.517717914E9</v>
      </c>
      <c r="B7071" s="61">
        <v>1.0</v>
      </c>
      <c r="C7071" s="61">
        <v>482.0</v>
      </c>
      <c r="D7071" s="57" t="s">
        <v>373</v>
      </c>
      <c r="E7071" s="62" t="s">
        <v>372</v>
      </c>
      <c r="F7071" s="58">
        <v>0.3294939876039624</v>
      </c>
    </row>
    <row r="7072">
      <c r="A7072" s="61">
        <v>1.515723027E9</v>
      </c>
      <c r="B7072" s="61">
        <v>1.0</v>
      </c>
      <c r="C7072" s="61">
        <v>792.0</v>
      </c>
      <c r="D7072" s="57" t="s">
        <v>374</v>
      </c>
      <c r="E7072" s="62" t="s">
        <v>372</v>
      </c>
      <c r="F7072" s="58">
        <v>0.32956843184882</v>
      </c>
    </row>
    <row r="7073">
      <c r="A7073" s="61">
        <v>1.513209868E9</v>
      </c>
      <c r="B7073" s="61">
        <v>1.0</v>
      </c>
      <c r="C7073" s="61">
        <v>248.0</v>
      </c>
      <c r="D7073" s="57" t="s">
        <v>374</v>
      </c>
      <c r="E7073" s="62" t="s">
        <v>372</v>
      </c>
      <c r="F7073" s="58">
        <v>0.3296038884612823</v>
      </c>
    </row>
    <row r="7074">
      <c r="A7074" s="61">
        <v>1.516725616E9</v>
      </c>
      <c r="B7074" s="61">
        <v>1.0</v>
      </c>
      <c r="C7074" s="61">
        <v>2694.0</v>
      </c>
      <c r="D7074" s="57" t="s">
        <v>374</v>
      </c>
      <c r="E7074" s="62" t="s">
        <v>372</v>
      </c>
      <c r="F7074" s="58">
        <v>0.3296045083200705</v>
      </c>
    </row>
    <row r="7075">
      <c r="A7075" s="61">
        <v>1.512400957E9</v>
      </c>
      <c r="B7075" s="61">
        <v>1.0</v>
      </c>
      <c r="C7075" s="61">
        <v>2598.0</v>
      </c>
      <c r="D7075" s="57" t="s">
        <v>375</v>
      </c>
      <c r="E7075" s="62" t="s">
        <v>372</v>
      </c>
      <c r="F7075" s="58">
        <v>0.32960557232666654</v>
      </c>
    </row>
    <row r="7076">
      <c r="A7076" s="61">
        <v>1.518728347E9</v>
      </c>
      <c r="B7076" s="61">
        <v>1.0</v>
      </c>
      <c r="C7076" s="61">
        <v>2182.0</v>
      </c>
      <c r="D7076" s="57" t="s">
        <v>371</v>
      </c>
      <c r="E7076" s="62" t="s">
        <v>372</v>
      </c>
      <c r="F7076" s="58">
        <v>0.32963671051136334</v>
      </c>
    </row>
    <row r="7077">
      <c r="A7077" s="61">
        <v>1.51910365E9</v>
      </c>
      <c r="B7077" s="61">
        <v>0.0</v>
      </c>
      <c r="C7077" s="61">
        <v>635.0</v>
      </c>
      <c r="D7077" s="57" t="s">
        <v>374</v>
      </c>
      <c r="E7077" s="62" t="s">
        <v>372</v>
      </c>
      <c r="F7077" s="58">
        <v>0.3296647991107883</v>
      </c>
    </row>
    <row r="7078">
      <c r="A7078" s="61">
        <v>1.51496022E9</v>
      </c>
      <c r="B7078" s="61">
        <v>0.0</v>
      </c>
      <c r="C7078" s="61">
        <v>4505.0</v>
      </c>
      <c r="D7078" s="57" t="s">
        <v>374</v>
      </c>
      <c r="E7078" s="62" t="s">
        <v>372</v>
      </c>
      <c r="F7078" s="58">
        <v>0.3296887667112538</v>
      </c>
    </row>
    <row r="7079">
      <c r="A7079" s="61">
        <v>1.511353393E9</v>
      </c>
      <c r="B7079" s="61">
        <v>1.0</v>
      </c>
      <c r="C7079" s="61">
        <v>1097.0</v>
      </c>
      <c r="D7079" s="57" t="s">
        <v>371</v>
      </c>
      <c r="E7079" s="62" t="s">
        <v>372</v>
      </c>
      <c r="F7079" s="58">
        <v>0.3296917270019373</v>
      </c>
    </row>
    <row r="7080">
      <c r="A7080" s="61">
        <v>1.516344425E9</v>
      </c>
      <c r="B7080" s="61">
        <v>1.0</v>
      </c>
      <c r="C7080" s="61">
        <v>1159.0</v>
      </c>
      <c r="D7080" s="57" t="s">
        <v>374</v>
      </c>
      <c r="E7080" s="62" t="s">
        <v>372</v>
      </c>
      <c r="F7080" s="58">
        <v>0.3298060895737055</v>
      </c>
    </row>
    <row r="7081">
      <c r="A7081" s="61">
        <v>1.518876561E9</v>
      </c>
      <c r="B7081" s="61">
        <v>0.0</v>
      </c>
      <c r="C7081" s="61">
        <v>2330.0</v>
      </c>
      <c r="D7081" s="57" t="s">
        <v>374</v>
      </c>
      <c r="E7081" s="62" t="s">
        <v>372</v>
      </c>
      <c r="F7081" s="58">
        <v>0.3298801426591823</v>
      </c>
    </row>
    <row r="7082">
      <c r="A7082" s="61">
        <v>1.515603834E9</v>
      </c>
      <c r="B7082" s="61">
        <v>1.0</v>
      </c>
      <c r="C7082" s="61">
        <v>1821.0</v>
      </c>
      <c r="D7082" s="57" t="s">
        <v>374</v>
      </c>
      <c r="E7082" s="62" t="s">
        <v>372</v>
      </c>
      <c r="F7082" s="58">
        <v>0.32991958410454003</v>
      </c>
    </row>
    <row r="7083">
      <c r="A7083" s="61">
        <v>1.516664329E9</v>
      </c>
      <c r="B7083" s="61">
        <v>1.0</v>
      </c>
      <c r="C7083" s="61">
        <v>4248.0</v>
      </c>
      <c r="D7083" s="57" t="s">
        <v>371</v>
      </c>
      <c r="E7083" s="62" t="s">
        <v>372</v>
      </c>
      <c r="F7083" s="58">
        <v>0.329953784970637</v>
      </c>
    </row>
    <row r="7084">
      <c r="A7084" s="61">
        <v>1.515793164E9</v>
      </c>
      <c r="B7084" s="61">
        <v>1.0</v>
      </c>
      <c r="C7084" s="61">
        <v>2274.0</v>
      </c>
      <c r="D7084" s="57" t="s">
        <v>373</v>
      </c>
      <c r="E7084" s="62" t="s">
        <v>372</v>
      </c>
      <c r="F7084" s="58">
        <v>0.3299553728860932</v>
      </c>
    </row>
    <row r="7085">
      <c r="A7085" s="61">
        <v>1.51658931E9</v>
      </c>
      <c r="B7085" s="61">
        <v>0.0</v>
      </c>
      <c r="C7085" s="61">
        <v>4295.0</v>
      </c>
      <c r="D7085" s="57" t="s">
        <v>375</v>
      </c>
      <c r="E7085" s="62" t="s">
        <v>372</v>
      </c>
      <c r="F7085" s="58">
        <v>0.3299691630146768</v>
      </c>
    </row>
    <row r="7086">
      <c r="A7086" s="61">
        <v>1.515641713E9</v>
      </c>
      <c r="B7086" s="61">
        <v>1.0</v>
      </c>
      <c r="C7086" s="61">
        <v>2225.0</v>
      </c>
      <c r="D7086" s="57" t="s">
        <v>375</v>
      </c>
      <c r="E7086" s="62" t="s">
        <v>372</v>
      </c>
      <c r="F7086" s="58">
        <v>0.3299703461692699</v>
      </c>
    </row>
    <row r="7087">
      <c r="A7087" s="61">
        <v>1.515468368E9</v>
      </c>
      <c r="B7087" s="61">
        <v>1.0</v>
      </c>
      <c r="C7087" s="61">
        <v>2168.0</v>
      </c>
      <c r="D7087" s="57" t="s">
        <v>373</v>
      </c>
      <c r="E7087" s="62" t="s">
        <v>372</v>
      </c>
      <c r="F7087" s="58">
        <v>0.3301350624792445</v>
      </c>
    </row>
    <row r="7088">
      <c r="A7088" s="61">
        <v>1.512649882E9</v>
      </c>
      <c r="B7088" s="61">
        <v>0.0</v>
      </c>
      <c r="C7088" s="61">
        <v>2270.0</v>
      </c>
      <c r="D7088" s="57" t="s">
        <v>373</v>
      </c>
      <c r="E7088" s="62" t="s">
        <v>372</v>
      </c>
      <c r="F7088" s="58">
        <v>0.33020268371209915</v>
      </c>
    </row>
    <row r="7089">
      <c r="A7089" s="61">
        <v>1.519933195E9</v>
      </c>
      <c r="B7089" s="61">
        <v>1.0</v>
      </c>
      <c r="C7089" s="61">
        <v>2688.0</v>
      </c>
      <c r="D7089" s="57" t="s">
        <v>374</v>
      </c>
      <c r="E7089" s="62" t="s">
        <v>372</v>
      </c>
      <c r="F7089" s="58">
        <v>0.3302113194402875</v>
      </c>
    </row>
    <row r="7090">
      <c r="A7090" s="61">
        <v>1.511984803E9</v>
      </c>
      <c r="B7090" s="61">
        <v>1.0</v>
      </c>
      <c r="C7090" s="61">
        <v>2072.0</v>
      </c>
      <c r="D7090" s="57" t="s">
        <v>375</v>
      </c>
      <c r="E7090" s="62" t="s">
        <v>372</v>
      </c>
      <c r="F7090" s="58">
        <v>0.3302583607538877</v>
      </c>
    </row>
    <row r="7091">
      <c r="A7091" s="61">
        <v>1.518963215E9</v>
      </c>
      <c r="B7091" s="61">
        <v>1.0</v>
      </c>
      <c r="C7091" s="61">
        <v>636.0</v>
      </c>
      <c r="D7091" s="57" t="s">
        <v>374</v>
      </c>
      <c r="E7091" s="62" t="s">
        <v>372</v>
      </c>
      <c r="F7091" s="58">
        <v>0.3304262371500333</v>
      </c>
    </row>
    <row r="7092">
      <c r="A7092" s="61">
        <v>1.51347492E9</v>
      </c>
      <c r="B7092" s="61">
        <v>0.0</v>
      </c>
      <c r="C7092" s="61">
        <v>2138.0</v>
      </c>
      <c r="D7092" s="57" t="s">
        <v>374</v>
      </c>
      <c r="E7092" s="62" t="s">
        <v>372</v>
      </c>
      <c r="F7092" s="58">
        <v>0.33047880530100937</v>
      </c>
    </row>
    <row r="7093">
      <c r="A7093" s="61">
        <v>1.514839448E9</v>
      </c>
      <c r="B7093" s="61">
        <v>1.0</v>
      </c>
      <c r="C7093" s="61">
        <v>350.0</v>
      </c>
      <c r="D7093" s="57" t="s">
        <v>374</v>
      </c>
      <c r="E7093" s="62" t="s">
        <v>372</v>
      </c>
      <c r="F7093" s="58">
        <v>0.3305460598116058</v>
      </c>
    </row>
    <row r="7094">
      <c r="A7094" s="61">
        <v>1.516241168E9</v>
      </c>
      <c r="B7094" s="61">
        <v>1.0</v>
      </c>
      <c r="C7094" s="61">
        <v>1834.0</v>
      </c>
      <c r="D7094" s="57" t="s">
        <v>371</v>
      </c>
      <c r="E7094" s="62" t="s">
        <v>372</v>
      </c>
      <c r="F7094" s="58">
        <v>0.33064138422220246</v>
      </c>
    </row>
    <row r="7095">
      <c r="A7095" s="61">
        <v>1.516189985E9</v>
      </c>
      <c r="B7095" s="61">
        <v>1.0</v>
      </c>
      <c r="C7095" s="61">
        <v>2059.0</v>
      </c>
      <c r="D7095" s="57" t="s">
        <v>371</v>
      </c>
      <c r="E7095" s="62" t="s">
        <v>372</v>
      </c>
      <c r="F7095" s="58">
        <v>0.3306550218290034</v>
      </c>
    </row>
    <row r="7096">
      <c r="A7096" s="61">
        <v>1.512508983E9</v>
      </c>
      <c r="B7096" s="61">
        <v>1.0</v>
      </c>
      <c r="C7096" s="61">
        <v>627.0</v>
      </c>
      <c r="D7096" s="57" t="s">
        <v>375</v>
      </c>
      <c r="E7096" s="62" t="s">
        <v>372</v>
      </c>
      <c r="F7096" s="58">
        <v>0.3307356798074468</v>
      </c>
    </row>
    <row r="7097">
      <c r="A7097" s="61">
        <v>1.513170892E9</v>
      </c>
      <c r="B7097" s="61">
        <v>0.0</v>
      </c>
      <c r="C7097" s="61">
        <v>492.0</v>
      </c>
      <c r="D7097" s="57" t="s">
        <v>375</v>
      </c>
      <c r="E7097" s="62" t="s">
        <v>372</v>
      </c>
      <c r="F7097" s="58">
        <v>0.3307615131467967</v>
      </c>
    </row>
    <row r="7098">
      <c r="A7098" s="61">
        <v>1.514217936E9</v>
      </c>
      <c r="B7098" s="61">
        <v>1.0</v>
      </c>
      <c r="C7098" s="61">
        <v>742.0</v>
      </c>
      <c r="D7098" s="57" t="s">
        <v>373</v>
      </c>
      <c r="E7098" s="62" t="s">
        <v>372</v>
      </c>
      <c r="F7098" s="58">
        <v>0.33077331881303584</v>
      </c>
    </row>
    <row r="7099">
      <c r="A7099" s="61">
        <v>1.516941301E9</v>
      </c>
      <c r="B7099" s="61">
        <v>0.0</v>
      </c>
      <c r="C7099" s="61">
        <v>722.0</v>
      </c>
      <c r="D7099" s="57" t="s">
        <v>375</v>
      </c>
      <c r="E7099" s="62" t="s">
        <v>372</v>
      </c>
      <c r="F7099" s="58">
        <v>0.33079774473640433</v>
      </c>
    </row>
    <row r="7100">
      <c r="A7100" s="61">
        <v>1.514664193E9</v>
      </c>
      <c r="B7100" s="61">
        <v>1.0</v>
      </c>
      <c r="C7100" s="61">
        <v>1008.0</v>
      </c>
      <c r="D7100" s="57" t="s">
        <v>375</v>
      </c>
      <c r="E7100" s="62" t="s">
        <v>372</v>
      </c>
      <c r="F7100" s="58">
        <v>0.3308085910187589</v>
      </c>
    </row>
    <row r="7101">
      <c r="A7101" s="61">
        <v>1.5143161E9</v>
      </c>
      <c r="B7101" s="61">
        <v>0.0</v>
      </c>
      <c r="C7101" s="61">
        <v>2348.0</v>
      </c>
      <c r="D7101" s="57" t="s">
        <v>371</v>
      </c>
      <c r="E7101" s="62" t="s">
        <v>372</v>
      </c>
      <c r="F7101" s="58">
        <v>0.33087840186268125</v>
      </c>
    </row>
    <row r="7102">
      <c r="A7102" s="61">
        <v>1.51984984E9</v>
      </c>
      <c r="B7102" s="61">
        <v>0.0</v>
      </c>
      <c r="C7102" s="61">
        <v>1247.0</v>
      </c>
      <c r="D7102" s="57" t="s">
        <v>374</v>
      </c>
      <c r="E7102" s="62" t="s">
        <v>372</v>
      </c>
      <c r="F7102" s="58">
        <v>0.3309332363649511</v>
      </c>
    </row>
    <row r="7103">
      <c r="A7103" s="61">
        <v>1.517467386E9</v>
      </c>
      <c r="B7103" s="61">
        <v>1.0</v>
      </c>
      <c r="C7103" s="61">
        <v>520.0</v>
      </c>
      <c r="D7103" s="57" t="s">
        <v>374</v>
      </c>
      <c r="E7103" s="62" t="s">
        <v>372</v>
      </c>
      <c r="F7103" s="58">
        <v>0.3309554682646333</v>
      </c>
    </row>
    <row r="7104">
      <c r="A7104" s="61">
        <v>1.511749591E9</v>
      </c>
      <c r="B7104" s="61">
        <v>0.0</v>
      </c>
      <c r="C7104" s="61">
        <v>4718.0</v>
      </c>
      <c r="D7104" s="57" t="s">
        <v>375</v>
      </c>
      <c r="E7104" s="62" t="s">
        <v>372</v>
      </c>
      <c r="F7104" s="58">
        <v>0.3309840096357035</v>
      </c>
    </row>
    <row r="7105">
      <c r="A7105" s="61">
        <v>1.519627681E9</v>
      </c>
      <c r="B7105" s="61">
        <v>0.0</v>
      </c>
      <c r="C7105" s="61">
        <v>1036.0</v>
      </c>
      <c r="D7105" s="57" t="s">
        <v>374</v>
      </c>
      <c r="E7105" s="62" t="s">
        <v>372</v>
      </c>
      <c r="F7105" s="58">
        <v>0.331043877872764</v>
      </c>
    </row>
    <row r="7106">
      <c r="A7106" s="61">
        <v>1.513315097E9</v>
      </c>
      <c r="B7106" s="61">
        <v>1.0</v>
      </c>
      <c r="C7106" s="61">
        <v>2657.0</v>
      </c>
      <c r="D7106" s="57" t="s">
        <v>371</v>
      </c>
      <c r="E7106" s="62" t="s">
        <v>372</v>
      </c>
      <c r="F7106" s="58">
        <v>0.3310563880302707</v>
      </c>
    </row>
    <row r="7107">
      <c r="A7107" s="61">
        <v>1.51833168E9</v>
      </c>
      <c r="B7107" s="61">
        <v>0.0</v>
      </c>
      <c r="C7107" s="61">
        <v>2751.0</v>
      </c>
      <c r="D7107" s="57" t="s">
        <v>374</v>
      </c>
      <c r="E7107" s="62" t="s">
        <v>372</v>
      </c>
      <c r="F7107" s="58">
        <v>0.33109913668168534</v>
      </c>
    </row>
    <row r="7108">
      <c r="A7108" s="61">
        <v>1.51430508E9</v>
      </c>
      <c r="B7108" s="61">
        <v>0.0</v>
      </c>
      <c r="C7108" s="61">
        <v>2751.0</v>
      </c>
      <c r="D7108" s="57" t="s">
        <v>373</v>
      </c>
      <c r="E7108" s="62" t="s">
        <v>372</v>
      </c>
      <c r="F7108" s="58">
        <v>0.3311964371716932</v>
      </c>
    </row>
    <row r="7109">
      <c r="A7109" s="61">
        <v>1.512697907E9</v>
      </c>
      <c r="B7109" s="61">
        <v>1.0</v>
      </c>
      <c r="C7109" s="61">
        <v>2071.0</v>
      </c>
      <c r="D7109" s="57" t="s">
        <v>374</v>
      </c>
      <c r="E7109" s="62" t="s">
        <v>372</v>
      </c>
      <c r="F7109" s="58">
        <v>0.33123137813793124</v>
      </c>
    </row>
    <row r="7110">
      <c r="A7110" s="61">
        <v>1.518068772E9</v>
      </c>
      <c r="B7110" s="61">
        <v>0.0</v>
      </c>
      <c r="C7110" s="61">
        <v>2874.0</v>
      </c>
      <c r="D7110" s="57" t="s">
        <v>371</v>
      </c>
      <c r="E7110" s="62" t="s">
        <v>372</v>
      </c>
      <c r="F7110" s="58">
        <v>0.3312385380698699</v>
      </c>
    </row>
    <row r="7111">
      <c r="A7111" s="61">
        <v>1.517583619E9</v>
      </c>
      <c r="B7111" s="61">
        <v>1.0</v>
      </c>
      <c r="C7111" s="61">
        <v>76.0</v>
      </c>
      <c r="D7111" s="57" t="s">
        <v>371</v>
      </c>
      <c r="E7111" s="62" t="s">
        <v>372</v>
      </c>
      <c r="F7111" s="58">
        <v>0.33126369168228975</v>
      </c>
    </row>
    <row r="7112">
      <c r="A7112" s="61">
        <v>1.514380543E9</v>
      </c>
      <c r="B7112" s="61">
        <v>1.0</v>
      </c>
      <c r="C7112" s="61">
        <v>2290.0</v>
      </c>
      <c r="D7112" s="57" t="s">
        <v>374</v>
      </c>
      <c r="E7112" s="62" t="s">
        <v>372</v>
      </c>
      <c r="F7112" s="58">
        <v>0.3312946784094962</v>
      </c>
    </row>
    <row r="7113">
      <c r="A7113" s="61">
        <v>1.514185621E9</v>
      </c>
      <c r="B7113" s="61">
        <v>0.0</v>
      </c>
      <c r="C7113" s="61">
        <v>87.0</v>
      </c>
      <c r="D7113" s="57" t="s">
        <v>374</v>
      </c>
      <c r="E7113" s="62" t="s">
        <v>372</v>
      </c>
      <c r="F7113" s="58">
        <v>0.3313376717658466</v>
      </c>
    </row>
    <row r="7114">
      <c r="A7114" s="61">
        <v>1.512640522E9</v>
      </c>
      <c r="B7114" s="61">
        <v>0.0</v>
      </c>
      <c r="C7114" s="61">
        <v>2186.0</v>
      </c>
      <c r="D7114" s="57" t="s">
        <v>374</v>
      </c>
      <c r="E7114" s="62" t="s">
        <v>372</v>
      </c>
      <c r="F7114" s="58">
        <v>0.33154171626024065</v>
      </c>
    </row>
    <row r="7115">
      <c r="A7115" s="61">
        <v>1.514454153E9</v>
      </c>
      <c r="B7115" s="61">
        <v>1.0</v>
      </c>
      <c r="C7115" s="61">
        <v>2832.0</v>
      </c>
      <c r="D7115" s="57" t="s">
        <v>373</v>
      </c>
      <c r="E7115" s="62" t="s">
        <v>372</v>
      </c>
      <c r="F7115" s="58">
        <v>0.3315537729574004</v>
      </c>
    </row>
    <row r="7116">
      <c r="A7116" s="61">
        <v>1.518279128E9</v>
      </c>
      <c r="B7116" s="61">
        <v>1.0</v>
      </c>
      <c r="C7116" s="61">
        <v>2150.0</v>
      </c>
      <c r="D7116" s="57" t="s">
        <v>375</v>
      </c>
      <c r="E7116" s="62" t="s">
        <v>372</v>
      </c>
      <c r="F7116" s="58">
        <v>0.3316054435234821</v>
      </c>
    </row>
    <row r="7117">
      <c r="A7117" s="61">
        <v>1.516227641E9</v>
      </c>
      <c r="B7117" s="61">
        <v>0.0</v>
      </c>
      <c r="C7117" s="61">
        <v>1755.0</v>
      </c>
      <c r="D7117" s="57" t="s">
        <v>371</v>
      </c>
      <c r="E7117" s="62" t="s">
        <v>372</v>
      </c>
      <c r="F7117" s="58">
        <v>0.33167165297639767</v>
      </c>
    </row>
    <row r="7118">
      <c r="A7118" s="61">
        <v>1.516099959E9</v>
      </c>
      <c r="B7118" s="61">
        <v>1.0</v>
      </c>
      <c r="C7118" s="61">
        <v>4051.0</v>
      </c>
      <c r="D7118" s="57" t="s">
        <v>373</v>
      </c>
      <c r="E7118" s="62" t="s">
        <v>372</v>
      </c>
      <c r="F7118" s="58">
        <v>0.33170643257021526</v>
      </c>
    </row>
    <row r="7119">
      <c r="A7119" s="61">
        <v>1.518592317E9</v>
      </c>
      <c r="B7119" s="61">
        <v>1.0</v>
      </c>
      <c r="C7119" s="61">
        <v>32.0</v>
      </c>
      <c r="D7119" s="57" t="s">
        <v>371</v>
      </c>
      <c r="E7119" s="62" t="s">
        <v>372</v>
      </c>
      <c r="F7119" s="58">
        <v>0.331761509743448</v>
      </c>
    </row>
    <row r="7120">
      <c r="A7120" s="61">
        <v>1.518960107E9</v>
      </c>
      <c r="B7120" s="61">
        <v>1.0</v>
      </c>
      <c r="C7120" s="61">
        <v>1322.0</v>
      </c>
      <c r="D7120" s="57" t="s">
        <v>375</v>
      </c>
      <c r="E7120" s="62" t="s">
        <v>372</v>
      </c>
      <c r="F7120" s="58">
        <v>0.3318098010743018</v>
      </c>
    </row>
    <row r="7121">
      <c r="A7121" s="61">
        <v>1.513317058E9</v>
      </c>
      <c r="B7121" s="61">
        <v>1.0</v>
      </c>
      <c r="C7121" s="61">
        <v>2001.0</v>
      </c>
      <c r="D7121" s="57" t="s">
        <v>371</v>
      </c>
      <c r="E7121" s="62" t="s">
        <v>372</v>
      </c>
      <c r="F7121" s="58">
        <v>0.33188566550743215</v>
      </c>
    </row>
    <row r="7122">
      <c r="A7122" s="61">
        <v>1.516150438E9</v>
      </c>
      <c r="B7122" s="61">
        <v>1.0</v>
      </c>
      <c r="C7122" s="61">
        <v>3662.0</v>
      </c>
      <c r="D7122" s="57" t="s">
        <v>371</v>
      </c>
      <c r="E7122" s="62" t="s">
        <v>372</v>
      </c>
      <c r="F7122" s="58">
        <v>0.33191307730033837</v>
      </c>
    </row>
    <row r="7123">
      <c r="A7123" s="61">
        <v>1.518846272E9</v>
      </c>
      <c r="B7123" s="61">
        <v>0.0</v>
      </c>
      <c r="C7123" s="61">
        <v>469.0</v>
      </c>
      <c r="D7123" s="57" t="s">
        <v>374</v>
      </c>
      <c r="E7123" s="62" t="s">
        <v>372</v>
      </c>
      <c r="F7123" s="58">
        <v>0.3319279845763988</v>
      </c>
    </row>
    <row r="7124">
      <c r="A7124" s="61">
        <v>1.519446733E9</v>
      </c>
      <c r="B7124" s="61">
        <v>1.0</v>
      </c>
      <c r="C7124" s="61">
        <v>5484.0</v>
      </c>
      <c r="D7124" s="57" t="s">
        <v>371</v>
      </c>
      <c r="E7124" s="62" t="s">
        <v>372</v>
      </c>
      <c r="F7124" s="58">
        <v>0.33200045423309954</v>
      </c>
    </row>
    <row r="7125">
      <c r="A7125" s="61">
        <v>1.513396845E9</v>
      </c>
      <c r="B7125" s="61">
        <v>1.0</v>
      </c>
      <c r="C7125" s="61">
        <v>2909.0</v>
      </c>
      <c r="D7125" s="57" t="s">
        <v>373</v>
      </c>
      <c r="E7125" s="62" t="s">
        <v>372</v>
      </c>
      <c r="F7125" s="58">
        <v>0.3320553036365306</v>
      </c>
    </row>
    <row r="7126">
      <c r="A7126" s="61">
        <v>1.512803334E9</v>
      </c>
      <c r="B7126" s="61">
        <v>1.0</v>
      </c>
      <c r="C7126" s="61">
        <v>3290.0</v>
      </c>
      <c r="D7126" s="57" t="s">
        <v>375</v>
      </c>
      <c r="E7126" s="62" t="s">
        <v>372</v>
      </c>
      <c r="F7126" s="58">
        <v>0.33212488553126984</v>
      </c>
    </row>
    <row r="7127">
      <c r="A7127" s="61">
        <v>1.514109217E9</v>
      </c>
      <c r="B7127" s="61">
        <v>1.0</v>
      </c>
      <c r="C7127" s="61">
        <v>6283.0</v>
      </c>
      <c r="D7127" s="57" t="s">
        <v>371</v>
      </c>
      <c r="E7127" s="62" t="s">
        <v>372</v>
      </c>
      <c r="F7127" s="58">
        <v>0.33223968048559993</v>
      </c>
    </row>
    <row r="7128">
      <c r="A7128" s="61">
        <v>1.513262597E9</v>
      </c>
      <c r="B7128" s="61">
        <v>1.0</v>
      </c>
      <c r="C7128" s="61">
        <v>2450.0</v>
      </c>
      <c r="D7128" s="57" t="s">
        <v>371</v>
      </c>
      <c r="E7128" s="62" t="s">
        <v>372</v>
      </c>
      <c r="F7128" s="58">
        <v>0.332261485519706</v>
      </c>
    </row>
    <row r="7129">
      <c r="A7129" s="61">
        <v>1.516910282E9</v>
      </c>
      <c r="B7129" s="61">
        <v>0.0</v>
      </c>
      <c r="C7129" s="61">
        <v>3169.0</v>
      </c>
      <c r="D7129" s="57" t="s">
        <v>371</v>
      </c>
      <c r="E7129" s="62" t="s">
        <v>372</v>
      </c>
      <c r="F7129" s="58">
        <v>0.33239223298225384</v>
      </c>
    </row>
    <row r="7130">
      <c r="A7130" s="61">
        <v>1.512729403E9</v>
      </c>
      <c r="B7130" s="61">
        <v>1.0</v>
      </c>
      <c r="C7130" s="61">
        <v>393.0</v>
      </c>
      <c r="D7130" s="57" t="s">
        <v>375</v>
      </c>
      <c r="E7130" s="62" t="s">
        <v>372</v>
      </c>
      <c r="F7130" s="58">
        <v>0.3324766589368706</v>
      </c>
    </row>
    <row r="7131">
      <c r="A7131" s="61">
        <v>1.519991064E9</v>
      </c>
      <c r="B7131" s="61">
        <v>1.0</v>
      </c>
      <c r="C7131" s="61">
        <v>2018.0</v>
      </c>
      <c r="D7131" s="57" t="s">
        <v>374</v>
      </c>
      <c r="E7131" s="62" t="s">
        <v>372</v>
      </c>
      <c r="F7131" s="58">
        <v>0.3324830375258896</v>
      </c>
    </row>
    <row r="7132">
      <c r="A7132" s="61">
        <v>1.512348653E9</v>
      </c>
      <c r="B7132" s="61">
        <v>1.0</v>
      </c>
      <c r="C7132" s="61">
        <v>4023.0</v>
      </c>
      <c r="D7132" s="57" t="s">
        <v>374</v>
      </c>
      <c r="E7132" s="62" t="s">
        <v>372</v>
      </c>
      <c r="F7132" s="58">
        <v>0.3324996687827705</v>
      </c>
    </row>
    <row r="7133">
      <c r="A7133" s="61">
        <v>1.51300239E9</v>
      </c>
      <c r="B7133" s="61">
        <v>0.0</v>
      </c>
      <c r="C7133" s="61">
        <v>3601.0</v>
      </c>
      <c r="D7133" s="57" t="s">
        <v>375</v>
      </c>
      <c r="E7133" s="62" t="s">
        <v>372</v>
      </c>
      <c r="F7133" s="58">
        <v>0.3326806580997045</v>
      </c>
    </row>
    <row r="7134">
      <c r="A7134" s="61">
        <v>1.514749701E9</v>
      </c>
      <c r="B7134" s="61">
        <v>0.0</v>
      </c>
      <c r="C7134" s="61">
        <v>2621.0</v>
      </c>
      <c r="D7134" s="57" t="s">
        <v>374</v>
      </c>
      <c r="E7134" s="62" t="s">
        <v>372</v>
      </c>
      <c r="F7134" s="58">
        <v>0.3327230637176095</v>
      </c>
    </row>
    <row r="7135">
      <c r="A7135" s="61">
        <v>1.51217792E9</v>
      </c>
      <c r="B7135" s="61">
        <v>0.0</v>
      </c>
      <c r="C7135" s="61">
        <v>2230.0</v>
      </c>
      <c r="D7135" s="57" t="s">
        <v>371</v>
      </c>
      <c r="E7135" s="62" t="s">
        <v>372</v>
      </c>
      <c r="F7135" s="58">
        <v>0.3327726205716943</v>
      </c>
    </row>
    <row r="7136">
      <c r="A7136" s="61">
        <v>1.513063921E9</v>
      </c>
      <c r="B7136" s="61">
        <v>0.0</v>
      </c>
      <c r="C7136" s="61">
        <v>296.0</v>
      </c>
      <c r="D7136" s="57" t="s">
        <v>375</v>
      </c>
      <c r="E7136" s="62" t="s">
        <v>372</v>
      </c>
      <c r="F7136" s="58">
        <v>0.3327809154206437</v>
      </c>
    </row>
    <row r="7137">
      <c r="A7137" s="61">
        <v>1.518505091E9</v>
      </c>
      <c r="B7137" s="61">
        <v>0.0</v>
      </c>
      <c r="C7137" s="61">
        <v>2113.0</v>
      </c>
      <c r="D7137" s="57" t="s">
        <v>374</v>
      </c>
      <c r="E7137" s="62" t="s">
        <v>372</v>
      </c>
      <c r="F7137" s="58">
        <v>0.33278999577293056</v>
      </c>
    </row>
    <row r="7138">
      <c r="A7138" s="61">
        <v>1.516333506E9</v>
      </c>
      <c r="B7138" s="61">
        <v>1.0</v>
      </c>
      <c r="C7138" s="61">
        <v>889.0</v>
      </c>
      <c r="D7138" s="57" t="s">
        <v>371</v>
      </c>
      <c r="E7138" s="62" t="s">
        <v>372</v>
      </c>
      <c r="F7138" s="58">
        <v>0.3328430722661644</v>
      </c>
    </row>
    <row r="7139">
      <c r="A7139" s="61">
        <v>1.51643159E9</v>
      </c>
      <c r="B7139" s="61">
        <v>0.0</v>
      </c>
      <c r="C7139" s="61">
        <v>267.0</v>
      </c>
      <c r="D7139" s="57" t="s">
        <v>373</v>
      </c>
      <c r="E7139" s="62" t="s">
        <v>372</v>
      </c>
      <c r="F7139" s="58">
        <v>0.3328533458140748</v>
      </c>
    </row>
    <row r="7140">
      <c r="A7140" s="61">
        <v>1.518781665E9</v>
      </c>
      <c r="B7140" s="61">
        <v>1.0</v>
      </c>
      <c r="C7140" s="61">
        <v>1314.0</v>
      </c>
      <c r="D7140" s="57" t="s">
        <v>374</v>
      </c>
      <c r="E7140" s="62" t="s">
        <v>372</v>
      </c>
      <c r="F7140" s="58">
        <v>0.33288109507512886</v>
      </c>
    </row>
    <row r="7141">
      <c r="A7141" s="61">
        <v>1.517803836E9</v>
      </c>
      <c r="B7141" s="61">
        <v>1.0</v>
      </c>
      <c r="C7141" s="61">
        <v>334.0</v>
      </c>
      <c r="D7141" s="57" t="s">
        <v>375</v>
      </c>
      <c r="E7141" s="62" t="s">
        <v>372</v>
      </c>
      <c r="F7141" s="58">
        <v>0.33293733688166893</v>
      </c>
    </row>
    <row r="7142">
      <c r="A7142" s="61">
        <v>1.517499466E9</v>
      </c>
      <c r="B7142" s="61">
        <v>1.0</v>
      </c>
      <c r="C7142" s="61">
        <v>3984.0</v>
      </c>
      <c r="D7142" s="57" t="s">
        <v>371</v>
      </c>
      <c r="E7142" s="62" t="s">
        <v>372</v>
      </c>
      <c r="F7142" s="58">
        <v>0.3329875531826013</v>
      </c>
    </row>
    <row r="7143">
      <c r="A7143" s="61">
        <v>1.515499414E9</v>
      </c>
      <c r="B7143" s="61">
        <v>1.0</v>
      </c>
      <c r="C7143" s="61">
        <v>2006.0</v>
      </c>
      <c r="D7143" s="57" t="s">
        <v>375</v>
      </c>
      <c r="E7143" s="62" t="s">
        <v>372</v>
      </c>
      <c r="F7143" s="58">
        <v>0.33303467861783353</v>
      </c>
    </row>
    <row r="7144">
      <c r="A7144" s="61">
        <v>1.516453444E9</v>
      </c>
      <c r="B7144" s="61">
        <v>1.0</v>
      </c>
      <c r="C7144" s="61">
        <v>1211.0</v>
      </c>
      <c r="D7144" s="57" t="s">
        <v>373</v>
      </c>
      <c r="E7144" s="62" t="s">
        <v>372</v>
      </c>
      <c r="F7144" s="58">
        <v>0.33304651566396015</v>
      </c>
    </row>
    <row r="7145">
      <c r="A7145" s="61">
        <v>1.516814889E9</v>
      </c>
      <c r="B7145" s="61">
        <v>1.0</v>
      </c>
      <c r="C7145" s="61">
        <v>131.0</v>
      </c>
      <c r="D7145" s="57" t="s">
        <v>371</v>
      </c>
      <c r="E7145" s="62" t="s">
        <v>372</v>
      </c>
      <c r="F7145" s="58">
        <v>0.333096780168203</v>
      </c>
    </row>
    <row r="7146">
      <c r="A7146" s="61">
        <v>1.513843663E9</v>
      </c>
      <c r="B7146" s="61">
        <v>1.0</v>
      </c>
      <c r="C7146" s="61">
        <v>456.0</v>
      </c>
      <c r="D7146" s="57" t="s">
        <v>374</v>
      </c>
      <c r="E7146" s="62" t="s">
        <v>372</v>
      </c>
      <c r="F7146" s="58">
        <v>0.3331389781813</v>
      </c>
    </row>
    <row r="7147">
      <c r="A7147" s="61">
        <v>1.514187696E9</v>
      </c>
      <c r="B7147" s="61">
        <v>1.0</v>
      </c>
      <c r="C7147" s="61">
        <v>864.0</v>
      </c>
      <c r="D7147" s="57" t="s">
        <v>371</v>
      </c>
      <c r="E7147" s="62" t="s">
        <v>372</v>
      </c>
      <c r="F7147" s="58">
        <v>0.33318993387928264</v>
      </c>
    </row>
    <row r="7148">
      <c r="A7148" s="61">
        <v>1.517928999E9</v>
      </c>
      <c r="B7148" s="61">
        <v>1.0</v>
      </c>
      <c r="C7148" s="61">
        <v>1199.0</v>
      </c>
      <c r="D7148" s="57" t="s">
        <v>373</v>
      </c>
      <c r="E7148" s="62" t="s">
        <v>372</v>
      </c>
      <c r="F7148" s="58">
        <v>0.33320627231974564</v>
      </c>
    </row>
    <row r="7149">
      <c r="A7149" s="61">
        <v>1.518822429E9</v>
      </c>
      <c r="B7149" s="61">
        <v>1.0</v>
      </c>
      <c r="C7149" s="61">
        <v>1212.0</v>
      </c>
      <c r="D7149" s="57" t="s">
        <v>374</v>
      </c>
      <c r="E7149" s="62" t="s">
        <v>372</v>
      </c>
      <c r="F7149" s="58">
        <v>0.33334591378569656</v>
      </c>
    </row>
    <row r="7150">
      <c r="A7150" s="61">
        <v>1.518569295E9</v>
      </c>
      <c r="B7150" s="61">
        <v>1.0</v>
      </c>
      <c r="C7150" s="61">
        <v>2920.0</v>
      </c>
      <c r="D7150" s="57" t="s">
        <v>371</v>
      </c>
      <c r="E7150" s="62" t="s">
        <v>372</v>
      </c>
      <c r="F7150" s="58">
        <v>0.33336725368910636</v>
      </c>
    </row>
    <row r="7151">
      <c r="A7151" s="61">
        <v>1.518678736E9</v>
      </c>
      <c r="B7151" s="61">
        <v>1.0</v>
      </c>
      <c r="C7151" s="61">
        <v>988.0</v>
      </c>
      <c r="D7151" s="57" t="s">
        <v>375</v>
      </c>
      <c r="E7151" s="62" t="s">
        <v>372</v>
      </c>
      <c r="F7151" s="58">
        <v>0.3334088935817803</v>
      </c>
    </row>
    <row r="7152">
      <c r="A7152" s="61">
        <v>1.518032768E9</v>
      </c>
      <c r="B7152" s="61">
        <v>1.0</v>
      </c>
      <c r="C7152" s="61">
        <v>2685.0</v>
      </c>
      <c r="D7152" s="57" t="s">
        <v>374</v>
      </c>
      <c r="E7152" s="62" t="s">
        <v>372</v>
      </c>
      <c r="F7152" s="58">
        <v>0.3334780260529152</v>
      </c>
    </row>
    <row r="7153">
      <c r="A7153" s="61">
        <v>1.512119091E9</v>
      </c>
      <c r="B7153" s="61">
        <v>0.0</v>
      </c>
      <c r="C7153" s="61">
        <v>668.0</v>
      </c>
      <c r="D7153" s="57" t="s">
        <v>371</v>
      </c>
      <c r="E7153" s="62" t="s">
        <v>372</v>
      </c>
      <c r="F7153" s="58">
        <v>0.3334844868556933</v>
      </c>
    </row>
    <row r="7154">
      <c r="A7154" s="61">
        <v>1.517616364E9</v>
      </c>
      <c r="B7154" s="61">
        <v>1.0</v>
      </c>
      <c r="C7154" s="61">
        <v>435.0</v>
      </c>
      <c r="D7154" s="57" t="s">
        <v>374</v>
      </c>
      <c r="E7154" s="62" t="s">
        <v>372</v>
      </c>
      <c r="F7154" s="58">
        <v>0.333493009689948</v>
      </c>
    </row>
    <row r="7155">
      <c r="A7155" s="61">
        <v>1.512200037E9</v>
      </c>
      <c r="B7155" s="61">
        <v>1.0</v>
      </c>
      <c r="C7155" s="61">
        <v>210.0</v>
      </c>
      <c r="D7155" s="57" t="s">
        <v>371</v>
      </c>
      <c r="E7155" s="62" t="s">
        <v>372</v>
      </c>
      <c r="F7155" s="58">
        <v>0.33355113481913357</v>
      </c>
    </row>
    <row r="7156">
      <c r="A7156" s="61">
        <v>1.515909845E9</v>
      </c>
      <c r="B7156" s="61">
        <v>1.0</v>
      </c>
      <c r="C7156" s="61">
        <v>2325.0</v>
      </c>
      <c r="D7156" s="57" t="s">
        <v>375</v>
      </c>
      <c r="E7156" s="62" t="s">
        <v>372</v>
      </c>
      <c r="F7156" s="58">
        <v>0.3335606268230097</v>
      </c>
    </row>
    <row r="7157">
      <c r="A7157" s="61">
        <v>1.512813956E9</v>
      </c>
      <c r="B7157" s="61">
        <v>1.0</v>
      </c>
      <c r="C7157" s="61">
        <v>536.0</v>
      </c>
      <c r="D7157" s="57" t="s">
        <v>374</v>
      </c>
      <c r="E7157" s="62" t="s">
        <v>372</v>
      </c>
      <c r="F7157" s="58">
        <v>0.3335636559671592</v>
      </c>
    </row>
    <row r="7158">
      <c r="A7158" s="61">
        <v>1.517102386E9</v>
      </c>
      <c r="B7158" s="61">
        <v>1.0</v>
      </c>
      <c r="C7158" s="61">
        <v>2414.0</v>
      </c>
      <c r="D7158" s="57" t="s">
        <v>374</v>
      </c>
      <c r="E7158" s="62" t="s">
        <v>372</v>
      </c>
      <c r="F7158" s="58">
        <v>0.33357198107174624</v>
      </c>
    </row>
    <row r="7159">
      <c r="A7159" s="61">
        <v>1.517723658E9</v>
      </c>
      <c r="B7159" s="61">
        <v>1.0</v>
      </c>
      <c r="C7159" s="61">
        <v>2188.0</v>
      </c>
      <c r="D7159" s="57" t="s">
        <v>374</v>
      </c>
      <c r="E7159" s="62" t="s">
        <v>372</v>
      </c>
      <c r="F7159" s="58">
        <v>0.333638070398398</v>
      </c>
    </row>
    <row r="7160">
      <c r="A7160" s="61">
        <v>1.514040525E9</v>
      </c>
      <c r="B7160" s="61">
        <v>1.0</v>
      </c>
      <c r="C7160" s="61">
        <v>2465.0</v>
      </c>
      <c r="D7160" s="57" t="s">
        <v>373</v>
      </c>
      <c r="E7160" s="62" t="s">
        <v>372</v>
      </c>
      <c r="F7160" s="58">
        <v>0.3336476499925294</v>
      </c>
    </row>
    <row r="7161">
      <c r="A7161" s="61">
        <v>1.518979165E9</v>
      </c>
      <c r="B7161" s="61">
        <v>1.0</v>
      </c>
      <c r="C7161" s="61">
        <v>933.0</v>
      </c>
      <c r="D7161" s="57" t="s">
        <v>373</v>
      </c>
      <c r="E7161" s="62" t="s">
        <v>372</v>
      </c>
      <c r="F7161" s="58">
        <v>0.33368930393419793</v>
      </c>
    </row>
    <row r="7162">
      <c r="A7162" s="61">
        <v>1.512290403E9</v>
      </c>
      <c r="B7162" s="61">
        <v>1.0</v>
      </c>
      <c r="C7162" s="61">
        <v>4003.0</v>
      </c>
      <c r="D7162" s="57" t="s">
        <v>371</v>
      </c>
      <c r="E7162" s="62" t="s">
        <v>372</v>
      </c>
      <c r="F7162" s="58">
        <v>0.3337033348292494</v>
      </c>
    </row>
    <row r="7163">
      <c r="A7163" s="61">
        <v>1.518959969E9</v>
      </c>
      <c r="B7163" s="61">
        <v>1.0</v>
      </c>
      <c r="C7163" s="61">
        <v>2898.0</v>
      </c>
      <c r="D7163" s="57" t="s">
        <v>371</v>
      </c>
      <c r="E7163" s="62" t="s">
        <v>372</v>
      </c>
      <c r="F7163" s="58">
        <v>0.3337201141986723</v>
      </c>
    </row>
    <row r="7164">
      <c r="A7164" s="61">
        <v>1.518156063E9</v>
      </c>
      <c r="B7164" s="61">
        <v>1.0</v>
      </c>
      <c r="C7164" s="61">
        <v>1581.0</v>
      </c>
      <c r="D7164" s="57" t="s">
        <v>375</v>
      </c>
      <c r="E7164" s="62" t="s">
        <v>372</v>
      </c>
      <c r="F7164" s="58">
        <v>0.3337724983187852</v>
      </c>
    </row>
    <row r="7165">
      <c r="A7165" s="61">
        <v>1.512535189E9</v>
      </c>
      <c r="B7165" s="61">
        <v>1.0</v>
      </c>
      <c r="C7165" s="61">
        <v>2746.0</v>
      </c>
      <c r="D7165" s="57" t="s">
        <v>374</v>
      </c>
      <c r="E7165" s="62" t="s">
        <v>372</v>
      </c>
      <c r="F7165" s="58">
        <v>0.3337957620416704</v>
      </c>
    </row>
    <row r="7166">
      <c r="A7166" s="61">
        <v>1.518604146E9</v>
      </c>
      <c r="B7166" s="61">
        <v>1.0</v>
      </c>
      <c r="C7166" s="61">
        <v>683.0</v>
      </c>
      <c r="D7166" s="57" t="s">
        <v>374</v>
      </c>
      <c r="E7166" s="62" t="s">
        <v>372</v>
      </c>
      <c r="F7166" s="58">
        <v>0.33384455784150435</v>
      </c>
    </row>
    <row r="7167">
      <c r="A7167" s="61">
        <v>1.511338696E9</v>
      </c>
      <c r="B7167" s="61">
        <v>1.0</v>
      </c>
      <c r="C7167" s="61">
        <v>2698.0</v>
      </c>
      <c r="D7167" s="57" t="s">
        <v>371</v>
      </c>
      <c r="E7167" s="62" t="s">
        <v>372</v>
      </c>
      <c r="F7167" s="58">
        <v>0.3338471146281454</v>
      </c>
    </row>
    <row r="7168">
      <c r="A7168" s="61">
        <v>1.519237548E9</v>
      </c>
      <c r="B7168" s="61">
        <v>1.0</v>
      </c>
      <c r="C7168" s="61">
        <v>1297.0</v>
      </c>
      <c r="D7168" s="57" t="s">
        <v>375</v>
      </c>
      <c r="E7168" s="62" t="s">
        <v>372</v>
      </c>
      <c r="F7168" s="58">
        <v>0.33385597954090307</v>
      </c>
    </row>
    <row r="7169">
      <c r="A7169" s="61">
        <v>1.511267918E9</v>
      </c>
      <c r="B7169" s="61">
        <v>1.0</v>
      </c>
      <c r="C7169" s="61">
        <v>906.0</v>
      </c>
      <c r="D7169" s="57" t="s">
        <v>374</v>
      </c>
      <c r="E7169" s="62" t="s">
        <v>372</v>
      </c>
      <c r="F7169" s="58">
        <v>0.33385876859598995</v>
      </c>
    </row>
    <row r="7170">
      <c r="A7170" s="61">
        <v>1.516444933E9</v>
      </c>
      <c r="B7170" s="61">
        <v>1.0</v>
      </c>
      <c r="C7170" s="61">
        <v>2474.0</v>
      </c>
      <c r="D7170" s="57" t="s">
        <v>371</v>
      </c>
      <c r="E7170" s="62" t="s">
        <v>372</v>
      </c>
      <c r="F7170" s="58">
        <v>0.3338868762450299</v>
      </c>
    </row>
    <row r="7171">
      <c r="A7171" s="61">
        <v>1.518665881E9</v>
      </c>
      <c r="B7171" s="61">
        <v>0.0</v>
      </c>
      <c r="C7171" s="61">
        <v>1331.0</v>
      </c>
      <c r="D7171" s="57" t="s">
        <v>373</v>
      </c>
      <c r="E7171" s="62" t="s">
        <v>372</v>
      </c>
      <c r="F7171" s="58">
        <v>0.3339867863840058</v>
      </c>
    </row>
    <row r="7172">
      <c r="A7172" s="61">
        <v>1.511574428E9</v>
      </c>
      <c r="B7172" s="61">
        <v>1.0</v>
      </c>
      <c r="C7172" s="61">
        <v>1388.0</v>
      </c>
      <c r="D7172" s="57" t="s">
        <v>374</v>
      </c>
      <c r="E7172" s="62" t="s">
        <v>372</v>
      </c>
      <c r="F7172" s="58">
        <v>0.33399869667295656</v>
      </c>
    </row>
    <row r="7173">
      <c r="A7173" s="61">
        <v>1.511983516E9</v>
      </c>
      <c r="B7173" s="61">
        <v>1.0</v>
      </c>
      <c r="C7173" s="61">
        <v>759.0</v>
      </c>
      <c r="D7173" s="57" t="s">
        <v>371</v>
      </c>
      <c r="E7173" s="62" t="s">
        <v>372</v>
      </c>
      <c r="F7173" s="58">
        <v>0.33404212930016974</v>
      </c>
    </row>
    <row r="7174">
      <c r="A7174" s="61">
        <v>1.518332484E9</v>
      </c>
      <c r="B7174" s="61">
        <v>1.0</v>
      </c>
      <c r="C7174" s="61">
        <v>4348.0</v>
      </c>
      <c r="D7174" s="57" t="s">
        <v>371</v>
      </c>
      <c r="E7174" s="62" t="s">
        <v>372</v>
      </c>
      <c r="F7174" s="58">
        <v>0.3341354553255276</v>
      </c>
    </row>
    <row r="7175">
      <c r="A7175" s="61">
        <v>1.516513791E9</v>
      </c>
      <c r="B7175" s="61">
        <v>0.0</v>
      </c>
      <c r="C7175" s="61">
        <v>604.0</v>
      </c>
      <c r="D7175" s="57" t="s">
        <v>373</v>
      </c>
      <c r="E7175" s="62" t="s">
        <v>372</v>
      </c>
      <c r="F7175" s="58">
        <v>0.33416411726178774</v>
      </c>
    </row>
    <row r="7176">
      <c r="A7176" s="61">
        <v>1.51219451E9</v>
      </c>
      <c r="B7176" s="61">
        <v>0.0</v>
      </c>
      <c r="C7176" s="61">
        <v>457.0</v>
      </c>
      <c r="D7176" s="57" t="s">
        <v>374</v>
      </c>
      <c r="E7176" s="62" t="s">
        <v>372</v>
      </c>
      <c r="F7176" s="58">
        <v>0.33428082294805117</v>
      </c>
    </row>
    <row r="7177">
      <c r="A7177" s="61">
        <v>1.518571142E9</v>
      </c>
      <c r="B7177" s="61">
        <v>0.0</v>
      </c>
      <c r="C7177" s="61">
        <v>354.0</v>
      </c>
      <c r="D7177" s="57" t="s">
        <v>374</v>
      </c>
      <c r="E7177" s="62" t="s">
        <v>372</v>
      </c>
      <c r="F7177" s="58">
        <v>0.33428810003718124</v>
      </c>
    </row>
    <row r="7178">
      <c r="A7178" s="61">
        <v>1.517033197E9</v>
      </c>
      <c r="B7178" s="61">
        <v>1.0</v>
      </c>
      <c r="C7178" s="61">
        <v>2839.0</v>
      </c>
      <c r="D7178" s="57" t="s">
        <v>374</v>
      </c>
      <c r="E7178" s="62" t="s">
        <v>372</v>
      </c>
      <c r="F7178" s="58">
        <v>0.33432354174848233</v>
      </c>
    </row>
    <row r="7179">
      <c r="A7179" s="61">
        <v>1.516462735E9</v>
      </c>
      <c r="B7179" s="61">
        <v>1.0</v>
      </c>
      <c r="C7179" s="61">
        <v>1007.0</v>
      </c>
      <c r="D7179" s="57" t="s">
        <v>373</v>
      </c>
      <c r="E7179" s="62" t="s">
        <v>372</v>
      </c>
      <c r="F7179" s="58">
        <v>0.3343480774586477</v>
      </c>
    </row>
    <row r="7180">
      <c r="A7180" s="61">
        <v>1.51731019E9</v>
      </c>
      <c r="B7180" s="61">
        <v>0.0</v>
      </c>
      <c r="C7180" s="61">
        <v>4735.0</v>
      </c>
      <c r="D7180" s="57" t="s">
        <v>373</v>
      </c>
      <c r="E7180" s="62" t="s">
        <v>372</v>
      </c>
      <c r="F7180" s="58">
        <v>0.33435570226908184</v>
      </c>
    </row>
    <row r="7181">
      <c r="A7181" s="61">
        <v>1.518808846E9</v>
      </c>
      <c r="B7181" s="61">
        <v>1.0</v>
      </c>
      <c r="C7181" s="61">
        <v>952.0</v>
      </c>
      <c r="D7181" s="57" t="s">
        <v>371</v>
      </c>
      <c r="E7181" s="62" t="s">
        <v>372</v>
      </c>
      <c r="F7181" s="58">
        <v>0.3343909744748049</v>
      </c>
    </row>
    <row r="7182">
      <c r="A7182" s="61">
        <v>1.518340025E9</v>
      </c>
      <c r="B7182" s="61">
        <v>1.0</v>
      </c>
      <c r="C7182" s="61">
        <v>1276.0</v>
      </c>
      <c r="D7182" s="57" t="s">
        <v>371</v>
      </c>
      <c r="E7182" s="62" t="s">
        <v>372</v>
      </c>
      <c r="F7182" s="58">
        <v>0.3344059440628431</v>
      </c>
    </row>
    <row r="7183">
      <c r="A7183" s="61">
        <v>1.512600573E9</v>
      </c>
      <c r="B7183" s="61">
        <v>1.0</v>
      </c>
      <c r="C7183" s="61">
        <v>1060.0</v>
      </c>
      <c r="D7183" s="57" t="s">
        <v>375</v>
      </c>
      <c r="E7183" s="62" t="s">
        <v>372</v>
      </c>
      <c r="F7183" s="58">
        <v>0.33443345275854375</v>
      </c>
    </row>
    <row r="7184">
      <c r="A7184" s="61">
        <v>1.515679969E9</v>
      </c>
      <c r="B7184" s="61">
        <v>1.0</v>
      </c>
      <c r="C7184" s="61">
        <v>691.0</v>
      </c>
      <c r="D7184" s="57" t="s">
        <v>374</v>
      </c>
      <c r="E7184" s="62" t="s">
        <v>372</v>
      </c>
      <c r="F7184" s="58">
        <v>0.3344371766311993</v>
      </c>
    </row>
    <row r="7185">
      <c r="A7185" s="61">
        <v>1.511819868E9</v>
      </c>
      <c r="B7185" s="61">
        <v>1.0</v>
      </c>
      <c r="C7185" s="61">
        <v>636.0</v>
      </c>
      <c r="D7185" s="57" t="s">
        <v>371</v>
      </c>
      <c r="E7185" s="62" t="s">
        <v>372</v>
      </c>
      <c r="F7185" s="58">
        <v>0.33444906650538087</v>
      </c>
    </row>
    <row r="7186">
      <c r="A7186" s="61">
        <v>1.513748937E9</v>
      </c>
      <c r="B7186" s="61">
        <v>1.0</v>
      </c>
      <c r="C7186" s="61">
        <v>668.0</v>
      </c>
      <c r="D7186" s="57" t="s">
        <v>374</v>
      </c>
      <c r="E7186" s="62" t="s">
        <v>372</v>
      </c>
      <c r="F7186" s="58">
        <v>0.3345078341144332</v>
      </c>
    </row>
    <row r="7187">
      <c r="A7187" s="61">
        <v>1.511344649E9</v>
      </c>
      <c r="B7187" s="61">
        <v>1.0</v>
      </c>
      <c r="C7187" s="61">
        <v>1560.0</v>
      </c>
      <c r="D7187" s="57" t="s">
        <v>374</v>
      </c>
      <c r="E7187" s="62" t="s">
        <v>372</v>
      </c>
      <c r="F7187" s="58">
        <v>0.33451814147505543</v>
      </c>
    </row>
    <row r="7188">
      <c r="A7188" s="61">
        <v>1.513043023E9</v>
      </c>
      <c r="B7188" s="61">
        <v>1.0</v>
      </c>
      <c r="C7188" s="61">
        <v>2046.0</v>
      </c>
      <c r="D7188" s="57" t="s">
        <v>371</v>
      </c>
      <c r="E7188" s="62" t="s">
        <v>372</v>
      </c>
      <c r="F7188" s="58">
        <v>0.334625617669562</v>
      </c>
    </row>
    <row r="7189">
      <c r="A7189" s="61">
        <v>1.513328615E9</v>
      </c>
      <c r="B7189" s="61">
        <v>1.0</v>
      </c>
      <c r="C7189" s="61">
        <v>4843.0</v>
      </c>
      <c r="D7189" s="57" t="s">
        <v>375</v>
      </c>
      <c r="E7189" s="62" t="s">
        <v>372</v>
      </c>
      <c r="F7189" s="58">
        <v>0.3346908933064361</v>
      </c>
    </row>
    <row r="7190">
      <c r="A7190" s="61">
        <v>1.512506124E9</v>
      </c>
      <c r="B7190" s="61">
        <v>1.0</v>
      </c>
      <c r="C7190" s="61">
        <v>1272.0</v>
      </c>
      <c r="D7190" s="57" t="s">
        <v>371</v>
      </c>
      <c r="E7190" s="62" t="s">
        <v>372</v>
      </c>
      <c r="F7190" s="58">
        <v>0.3347251880942912</v>
      </c>
    </row>
    <row r="7191">
      <c r="A7191" s="61">
        <v>1.51892949E9</v>
      </c>
      <c r="B7191" s="61">
        <v>0.0</v>
      </c>
      <c r="C7191" s="61">
        <v>463.0</v>
      </c>
      <c r="D7191" s="57" t="s">
        <v>374</v>
      </c>
      <c r="E7191" s="62" t="s">
        <v>372</v>
      </c>
      <c r="F7191" s="58">
        <v>0.3347851625466851</v>
      </c>
    </row>
    <row r="7192">
      <c r="A7192" s="61">
        <v>1.516986935E9</v>
      </c>
      <c r="B7192" s="61">
        <v>1.0</v>
      </c>
      <c r="C7192" s="61">
        <v>1193.0</v>
      </c>
      <c r="D7192" s="57" t="s">
        <v>373</v>
      </c>
      <c r="E7192" s="62" t="s">
        <v>372</v>
      </c>
      <c r="F7192" s="58">
        <v>0.3348399057347826</v>
      </c>
    </row>
    <row r="7193">
      <c r="A7193" s="61">
        <v>1.515753668E9</v>
      </c>
      <c r="B7193" s="61">
        <v>1.0</v>
      </c>
      <c r="C7193" s="61">
        <v>2578.0</v>
      </c>
      <c r="D7193" s="57" t="s">
        <v>371</v>
      </c>
      <c r="E7193" s="62" t="s">
        <v>372</v>
      </c>
      <c r="F7193" s="58">
        <v>0.33486799641441656</v>
      </c>
    </row>
    <row r="7194">
      <c r="A7194" s="61">
        <v>1.512474147E9</v>
      </c>
      <c r="B7194" s="61">
        <v>1.0</v>
      </c>
      <c r="C7194" s="61">
        <v>664.0</v>
      </c>
      <c r="D7194" s="57" t="s">
        <v>374</v>
      </c>
      <c r="E7194" s="62" t="s">
        <v>372</v>
      </c>
      <c r="F7194" s="58">
        <v>0.3348973760130869</v>
      </c>
    </row>
    <row r="7195">
      <c r="A7195" s="61">
        <v>1.515700125E9</v>
      </c>
      <c r="B7195" s="61">
        <v>1.0</v>
      </c>
      <c r="C7195" s="61">
        <v>5245.0</v>
      </c>
      <c r="D7195" s="57" t="s">
        <v>374</v>
      </c>
      <c r="E7195" s="62" t="s">
        <v>372</v>
      </c>
      <c r="F7195" s="58">
        <v>0.3350410041135883</v>
      </c>
    </row>
    <row r="7196">
      <c r="A7196" s="61">
        <v>1.51618858E9</v>
      </c>
      <c r="B7196" s="61">
        <v>0.0</v>
      </c>
      <c r="C7196" s="61">
        <v>5028.0</v>
      </c>
      <c r="D7196" s="57" t="s">
        <v>375</v>
      </c>
      <c r="E7196" s="62" t="s">
        <v>372</v>
      </c>
      <c r="F7196" s="58">
        <v>0.33508334008891094</v>
      </c>
    </row>
    <row r="7197">
      <c r="A7197" s="61">
        <v>1.513237601E9</v>
      </c>
      <c r="B7197" s="61">
        <v>0.0</v>
      </c>
      <c r="C7197" s="61">
        <v>3535.0</v>
      </c>
      <c r="D7197" s="57" t="s">
        <v>374</v>
      </c>
      <c r="E7197" s="62" t="s">
        <v>372</v>
      </c>
      <c r="F7197" s="58">
        <v>0.33511662335662074</v>
      </c>
    </row>
    <row r="7198">
      <c r="A7198" s="61">
        <v>1.516353364E9</v>
      </c>
      <c r="B7198" s="61">
        <v>1.0</v>
      </c>
      <c r="C7198" s="61">
        <v>1402.0</v>
      </c>
      <c r="D7198" s="57" t="s">
        <v>374</v>
      </c>
      <c r="E7198" s="62" t="s">
        <v>372</v>
      </c>
      <c r="F7198" s="58">
        <v>0.3352010344100763</v>
      </c>
    </row>
    <row r="7199">
      <c r="A7199" s="61">
        <v>1.517751026E9</v>
      </c>
      <c r="B7199" s="61">
        <v>1.0</v>
      </c>
      <c r="C7199" s="61">
        <v>3266.0</v>
      </c>
      <c r="D7199" s="57" t="s">
        <v>371</v>
      </c>
      <c r="E7199" s="62" t="s">
        <v>372</v>
      </c>
      <c r="F7199" s="58">
        <v>0.33521048964346467</v>
      </c>
    </row>
    <row r="7200">
      <c r="A7200" s="61">
        <v>1.516185823E9</v>
      </c>
      <c r="B7200" s="61">
        <v>1.0</v>
      </c>
      <c r="C7200" s="61">
        <v>4204.0</v>
      </c>
      <c r="D7200" s="57" t="s">
        <v>371</v>
      </c>
      <c r="E7200" s="62" t="s">
        <v>372</v>
      </c>
      <c r="F7200" s="58">
        <v>0.3352122853758548</v>
      </c>
    </row>
    <row r="7201">
      <c r="A7201" s="61">
        <v>1.517496233E9</v>
      </c>
      <c r="B7201" s="61">
        <v>1.0</v>
      </c>
      <c r="C7201" s="61">
        <v>2440.0</v>
      </c>
      <c r="D7201" s="57" t="s">
        <v>375</v>
      </c>
      <c r="E7201" s="62" t="s">
        <v>372</v>
      </c>
      <c r="F7201" s="58">
        <v>0.3354537534130482</v>
      </c>
    </row>
    <row r="7202">
      <c r="A7202" s="61">
        <v>1.518129236E9</v>
      </c>
      <c r="B7202" s="61">
        <v>1.0</v>
      </c>
      <c r="C7202" s="61">
        <v>522.0</v>
      </c>
      <c r="D7202" s="57" t="s">
        <v>374</v>
      </c>
      <c r="E7202" s="62" t="s">
        <v>372</v>
      </c>
      <c r="F7202" s="58">
        <v>0.3354804348462672</v>
      </c>
    </row>
    <row r="7203">
      <c r="A7203" s="61">
        <v>1.518443707E9</v>
      </c>
      <c r="B7203" s="61">
        <v>1.0</v>
      </c>
      <c r="C7203" s="61">
        <v>553.0</v>
      </c>
      <c r="D7203" s="57" t="s">
        <v>371</v>
      </c>
      <c r="E7203" s="62" t="s">
        <v>372</v>
      </c>
      <c r="F7203" s="58">
        <v>0.33549474803154433</v>
      </c>
    </row>
    <row r="7204">
      <c r="A7204" s="61">
        <v>1.514784755E9</v>
      </c>
      <c r="B7204" s="61">
        <v>1.0</v>
      </c>
      <c r="C7204" s="61">
        <v>2202.0</v>
      </c>
      <c r="D7204" s="57" t="s">
        <v>371</v>
      </c>
      <c r="E7204" s="62" t="s">
        <v>372</v>
      </c>
      <c r="F7204" s="58">
        <v>0.33549850110655655</v>
      </c>
    </row>
    <row r="7205">
      <c r="A7205" s="61">
        <v>1.515637895E9</v>
      </c>
      <c r="B7205" s="61">
        <v>1.0</v>
      </c>
      <c r="C7205" s="61">
        <v>5823.0</v>
      </c>
      <c r="D7205" s="57" t="s">
        <v>371</v>
      </c>
      <c r="E7205" s="62" t="s">
        <v>372</v>
      </c>
      <c r="F7205" s="58">
        <v>0.3355235642569705</v>
      </c>
    </row>
    <row r="7206">
      <c r="A7206" s="61">
        <v>1.514061954E9</v>
      </c>
      <c r="B7206" s="61">
        <v>1.0</v>
      </c>
      <c r="C7206" s="61">
        <v>636.0</v>
      </c>
      <c r="D7206" s="57" t="s">
        <v>371</v>
      </c>
      <c r="E7206" s="62" t="s">
        <v>372</v>
      </c>
      <c r="F7206" s="58">
        <v>0.335559090339679</v>
      </c>
    </row>
    <row r="7207">
      <c r="A7207" s="61">
        <v>1.51554879E9</v>
      </c>
      <c r="B7207" s="61">
        <v>0.0</v>
      </c>
      <c r="C7207" s="61">
        <v>429.0</v>
      </c>
      <c r="D7207" s="57" t="s">
        <v>374</v>
      </c>
      <c r="E7207" s="62" t="s">
        <v>372</v>
      </c>
      <c r="F7207" s="58">
        <v>0.33556581014616327</v>
      </c>
    </row>
    <row r="7208">
      <c r="A7208" s="61">
        <v>1.51888535E9</v>
      </c>
      <c r="B7208" s="61">
        <v>0.0</v>
      </c>
      <c r="C7208" s="61">
        <v>4750.0</v>
      </c>
      <c r="D7208" s="57" t="s">
        <v>371</v>
      </c>
      <c r="E7208" s="62" t="s">
        <v>372</v>
      </c>
      <c r="F7208" s="58">
        <v>0.3355896618318689</v>
      </c>
    </row>
    <row r="7209">
      <c r="A7209" s="61">
        <v>1.516210211E9</v>
      </c>
      <c r="B7209" s="61">
        <v>0.0</v>
      </c>
      <c r="C7209" s="61">
        <v>1082.0</v>
      </c>
      <c r="D7209" s="57" t="s">
        <v>371</v>
      </c>
      <c r="E7209" s="62" t="s">
        <v>372</v>
      </c>
      <c r="F7209" s="58">
        <v>0.3355932055953148</v>
      </c>
    </row>
    <row r="7210">
      <c r="A7210" s="61">
        <v>1.518702026E9</v>
      </c>
      <c r="B7210" s="61">
        <v>1.0</v>
      </c>
      <c r="C7210" s="61">
        <v>2220.0</v>
      </c>
      <c r="D7210" s="57" t="s">
        <v>375</v>
      </c>
      <c r="E7210" s="62" t="s">
        <v>372</v>
      </c>
      <c r="F7210" s="58">
        <v>0.3355959797492404</v>
      </c>
    </row>
    <row r="7211">
      <c r="A7211" s="61">
        <v>1.51264748E9</v>
      </c>
      <c r="B7211" s="61">
        <v>0.0</v>
      </c>
      <c r="C7211" s="61">
        <v>1269.0</v>
      </c>
      <c r="D7211" s="57" t="s">
        <v>374</v>
      </c>
      <c r="E7211" s="62" t="s">
        <v>372</v>
      </c>
      <c r="F7211" s="58">
        <v>0.33564645322344544</v>
      </c>
    </row>
    <row r="7212">
      <c r="A7212" s="61">
        <v>1.513001069E9</v>
      </c>
      <c r="B7212" s="61">
        <v>1.0</v>
      </c>
      <c r="C7212" s="61">
        <v>1726.0</v>
      </c>
      <c r="D7212" s="57" t="s">
        <v>371</v>
      </c>
      <c r="E7212" s="62" t="s">
        <v>372</v>
      </c>
      <c r="F7212" s="58">
        <v>0.33568161051565104</v>
      </c>
    </row>
    <row r="7213">
      <c r="A7213" s="61">
        <v>1.514424327E9</v>
      </c>
      <c r="B7213" s="61">
        <v>1.0</v>
      </c>
      <c r="C7213" s="61">
        <v>1437.0</v>
      </c>
      <c r="D7213" s="57" t="s">
        <v>374</v>
      </c>
      <c r="E7213" s="62" t="s">
        <v>372</v>
      </c>
      <c r="F7213" s="58">
        <v>0.33576083114969024</v>
      </c>
    </row>
    <row r="7214">
      <c r="A7214" s="61">
        <v>1.513135143E9</v>
      </c>
      <c r="B7214" s="61">
        <v>1.0</v>
      </c>
      <c r="C7214" s="61">
        <v>134.0</v>
      </c>
      <c r="D7214" s="57" t="s">
        <v>371</v>
      </c>
      <c r="E7214" s="62" t="s">
        <v>372</v>
      </c>
      <c r="F7214" s="58">
        <v>0.3358084949042638</v>
      </c>
    </row>
    <row r="7215">
      <c r="A7215" s="61">
        <v>1.51960471E9</v>
      </c>
      <c r="B7215" s="61">
        <v>0.0</v>
      </c>
      <c r="C7215" s="61">
        <v>1501.0</v>
      </c>
      <c r="D7215" s="57" t="s">
        <v>375</v>
      </c>
      <c r="E7215" s="62" t="s">
        <v>372</v>
      </c>
      <c r="F7215" s="58">
        <v>0.33584402468211094</v>
      </c>
    </row>
    <row r="7216">
      <c r="A7216" s="61">
        <v>1.517000243E9</v>
      </c>
      <c r="B7216" s="61">
        <v>1.0</v>
      </c>
      <c r="C7216" s="61">
        <v>2383.0</v>
      </c>
      <c r="D7216" s="57" t="s">
        <v>373</v>
      </c>
      <c r="E7216" s="62" t="s">
        <v>372</v>
      </c>
      <c r="F7216" s="58">
        <v>0.3358752028849218</v>
      </c>
    </row>
    <row r="7217">
      <c r="A7217" s="61">
        <v>1.513133905E9</v>
      </c>
      <c r="B7217" s="61">
        <v>1.0</v>
      </c>
      <c r="C7217" s="61">
        <v>1195.0</v>
      </c>
      <c r="D7217" s="57" t="s">
        <v>375</v>
      </c>
      <c r="E7217" s="62" t="s">
        <v>372</v>
      </c>
      <c r="F7217" s="58">
        <v>0.3359110245783593</v>
      </c>
    </row>
    <row r="7218">
      <c r="A7218" s="61">
        <v>1.519792329E9</v>
      </c>
      <c r="B7218" s="61">
        <v>1.0</v>
      </c>
      <c r="C7218" s="61">
        <v>803.0</v>
      </c>
      <c r="D7218" s="57" t="s">
        <v>373</v>
      </c>
      <c r="E7218" s="62" t="s">
        <v>372</v>
      </c>
      <c r="F7218" s="58">
        <v>0.33592628619127396</v>
      </c>
    </row>
    <row r="7219">
      <c r="A7219" s="61">
        <v>1.515503427E9</v>
      </c>
      <c r="B7219" s="61">
        <v>1.0</v>
      </c>
      <c r="C7219" s="61">
        <v>148.0</v>
      </c>
      <c r="D7219" s="57" t="s">
        <v>375</v>
      </c>
      <c r="E7219" s="62" t="s">
        <v>372</v>
      </c>
      <c r="F7219" s="58">
        <v>0.3359341653662806</v>
      </c>
    </row>
    <row r="7220">
      <c r="A7220" s="61">
        <v>1.512000207E9</v>
      </c>
      <c r="B7220" s="61">
        <v>1.0</v>
      </c>
      <c r="C7220" s="61">
        <v>3765.0</v>
      </c>
      <c r="D7220" s="57" t="s">
        <v>375</v>
      </c>
      <c r="E7220" s="62" t="s">
        <v>372</v>
      </c>
      <c r="F7220" s="58">
        <v>0.33608098823222043</v>
      </c>
    </row>
    <row r="7221">
      <c r="A7221" s="61">
        <v>1.51788237E9</v>
      </c>
      <c r="B7221" s="61">
        <v>0.0</v>
      </c>
      <c r="C7221" s="61">
        <v>1668.0</v>
      </c>
      <c r="D7221" s="57" t="s">
        <v>371</v>
      </c>
      <c r="E7221" s="62" t="s">
        <v>372</v>
      </c>
      <c r="F7221" s="58">
        <v>0.33611627592710647</v>
      </c>
    </row>
    <row r="7222">
      <c r="A7222" s="61">
        <v>1.516793141E9</v>
      </c>
      <c r="B7222" s="61">
        <v>0.0</v>
      </c>
      <c r="C7222" s="61">
        <v>2153.0</v>
      </c>
      <c r="D7222" s="57" t="s">
        <v>371</v>
      </c>
      <c r="E7222" s="62" t="s">
        <v>372</v>
      </c>
      <c r="F7222" s="58">
        <v>0.3361649751513608</v>
      </c>
    </row>
    <row r="7223">
      <c r="A7223" s="61">
        <v>1.515080844E9</v>
      </c>
      <c r="B7223" s="61">
        <v>1.0</v>
      </c>
      <c r="C7223" s="61">
        <v>3311.0</v>
      </c>
      <c r="D7223" s="57" t="s">
        <v>374</v>
      </c>
      <c r="E7223" s="62" t="s">
        <v>372</v>
      </c>
      <c r="F7223" s="58">
        <v>0.3362356363297332</v>
      </c>
    </row>
    <row r="7224">
      <c r="A7224" s="61">
        <v>1.51341732E9</v>
      </c>
      <c r="B7224" s="61">
        <v>0.0</v>
      </c>
      <c r="C7224" s="61">
        <v>1290.0</v>
      </c>
      <c r="D7224" s="57" t="s">
        <v>374</v>
      </c>
      <c r="E7224" s="62" t="s">
        <v>372</v>
      </c>
      <c r="F7224" s="58">
        <v>0.336244159163988</v>
      </c>
    </row>
    <row r="7225">
      <c r="A7225" s="61">
        <v>1.512830662E9</v>
      </c>
      <c r="B7225" s="61">
        <v>0.0</v>
      </c>
      <c r="C7225" s="61">
        <v>14.0</v>
      </c>
      <c r="D7225" s="57" t="s">
        <v>371</v>
      </c>
      <c r="E7225" s="62" t="s">
        <v>372</v>
      </c>
      <c r="F7225" s="58">
        <v>0.3362506199667661</v>
      </c>
    </row>
    <row r="7226">
      <c r="A7226" s="61">
        <v>1.516629681E9</v>
      </c>
      <c r="B7226" s="61">
        <v>0.0</v>
      </c>
      <c r="C7226" s="61">
        <v>795.0</v>
      </c>
      <c r="D7226" s="57" t="s">
        <v>375</v>
      </c>
      <c r="E7226" s="62" t="s">
        <v>372</v>
      </c>
      <c r="F7226" s="58">
        <v>0.3362850022962154</v>
      </c>
    </row>
    <row r="7227">
      <c r="A7227" s="61">
        <v>1.511931141E9</v>
      </c>
      <c r="B7227" s="61">
        <v>0.0</v>
      </c>
      <c r="C7227" s="61">
        <v>2279.0</v>
      </c>
      <c r="D7227" s="57" t="s">
        <v>371</v>
      </c>
      <c r="E7227" s="62" t="s">
        <v>372</v>
      </c>
      <c r="F7227" s="58">
        <v>0.3364319387215301</v>
      </c>
    </row>
    <row r="7228">
      <c r="A7228" s="61">
        <v>1.519584726E9</v>
      </c>
      <c r="B7228" s="61">
        <v>1.0</v>
      </c>
      <c r="C7228" s="61">
        <v>4791.0</v>
      </c>
      <c r="D7228" s="57" t="s">
        <v>374</v>
      </c>
      <c r="E7228" s="62" t="s">
        <v>372</v>
      </c>
      <c r="F7228" s="58">
        <v>0.3365684538509718</v>
      </c>
    </row>
    <row r="7229">
      <c r="A7229" s="61">
        <v>1.514616498E9</v>
      </c>
      <c r="B7229" s="61">
        <v>1.0</v>
      </c>
      <c r="C7229" s="61">
        <v>1253.0</v>
      </c>
      <c r="D7229" s="57" t="s">
        <v>375</v>
      </c>
      <c r="E7229" s="62" t="s">
        <v>372</v>
      </c>
      <c r="F7229" s="58">
        <v>0.33657301375930726</v>
      </c>
    </row>
    <row r="7230">
      <c r="A7230" s="61">
        <v>1.516665617E9</v>
      </c>
      <c r="B7230" s="61">
        <v>1.0</v>
      </c>
      <c r="C7230" s="61">
        <v>1552.0</v>
      </c>
      <c r="D7230" s="57" t="s">
        <v>373</v>
      </c>
      <c r="E7230" s="62" t="s">
        <v>372</v>
      </c>
      <c r="F7230" s="58">
        <v>0.3366115914324823</v>
      </c>
    </row>
    <row r="7231">
      <c r="A7231" s="61">
        <v>1.518256096E9</v>
      </c>
      <c r="B7231" s="61">
        <v>1.0</v>
      </c>
      <c r="C7231" s="61">
        <v>2398.0</v>
      </c>
      <c r="D7231" s="57" t="s">
        <v>374</v>
      </c>
      <c r="E7231" s="62" t="s">
        <v>372</v>
      </c>
      <c r="F7231" s="58">
        <v>0.3366877164986376</v>
      </c>
    </row>
    <row r="7232">
      <c r="A7232" s="61">
        <v>1.517678175E9</v>
      </c>
      <c r="B7232" s="61">
        <v>1.0</v>
      </c>
      <c r="C7232" s="61">
        <v>1265.0</v>
      </c>
      <c r="D7232" s="57" t="s">
        <v>374</v>
      </c>
      <c r="E7232" s="62" t="s">
        <v>372</v>
      </c>
      <c r="F7232" s="58">
        <v>0.33670651094752935</v>
      </c>
    </row>
    <row r="7233">
      <c r="A7233" s="61">
        <v>1.51965156E9</v>
      </c>
      <c r="B7233" s="61">
        <v>0.0</v>
      </c>
      <c r="C7233" s="61">
        <v>3344.0</v>
      </c>
      <c r="D7233" s="57" t="s">
        <v>373</v>
      </c>
      <c r="E7233" s="62" t="s">
        <v>372</v>
      </c>
      <c r="F7233" s="58">
        <v>0.3367152251943383</v>
      </c>
    </row>
    <row r="7234">
      <c r="A7234" s="61">
        <v>1.516927356E9</v>
      </c>
      <c r="B7234" s="61">
        <v>1.0</v>
      </c>
      <c r="C7234" s="61">
        <v>158.0</v>
      </c>
      <c r="D7234" s="57" t="s">
        <v>374</v>
      </c>
      <c r="E7234" s="62" t="s">
        <v>372</v>
      </c>
      <c r="F7234" s="58">
        <v>0.33672308704732345</v>
      </c>
    </row>
    <row r="7235">
      <c r="A7235" s="61">
        <v>1.515294318E9</v>
      </c>
      <c r="B7235" s="61">
        <v>1.0</v>
      </c>
      <c r="C7235" s="61">
        <v>1681.0</v>
      </c>
      <c r="D7235" s="57" t="s">
        <v>371</v>
      </c>
      <c r="E7235" s="62" t="s">
        <v>372</v>
      </c>
      <c r="F7235" s="58">
        <v>0.3368055042628453</v>
      </c>
    </row>
    <row r="7236">
      <c r="A7236" s="61">
        <v>1.516817381E9</v>
      </c>
      <c r="B7236" s="61">
        <v>0.0</v>
      </c>
      <c r="C7236" s="61">
        <v>1853.0</v>
      </c>
      <c r="D7236" s="57" t="s">
        <v>375</v>
      </c>
      <c r="E7236" s="62" t="s">
        <v>372</v>
      </c>
      <c r="F7236" s="58">
        <v>0.33687844764867914</v>
      </c>
    </row>
    <row r="7237">
      <c r="A7237" s="61">
        <v>1.516053369E9</v>
      </c>
      <c r="B7237" s="61">
        <v>1.0</v>
      </c>
      <c r="C7237" s="61">
        <v>833.0</v>
      </c>
      <c r="D7237" s="57" t="s">
        <v>375</v>
      </c>
      <c r="E7237" s="62" t="s">
        <v>372</v>
      </c>
      <c r="F7237" s="58">
        <v>0.33690391415405974</v>
      </c>
    </row>
    <row r="7238">
      <c r="A7238" s="61">
        <v>1.519298452E9</v>
      </c>
      <c r="B7238" s="61">
        <v>0.0</v>
      </c>
      <c r="C7238" s="61">
        <v>1101.0</v>
      </c>
      <c r="D7238" s="57" t="s">
        <v>373</v>
      </c>
      <c r="E7238" s="62" t="s">
        <v>372</v>
      </c>
      <c r="F7238" s="58">
        <v>0.3369221159811149</v>
      </c>
    </row>
    <row r="7239">
      <c r="A7239" s="61">
        <v>1.517452187E9</v>
      </c>
      <c r="B7239" s="61">
        <v>1.0</v>
      </c>
      <c r="C7239" s="61">
        <v>577.0</v>
      </c>
      <c r="D7239" s="57" t="s">
        <v>373</v>
      </c>
      <c r="E7239" s="62" t="s">
        <v>372</v>
      </c>
      <c r="F7239" s="58">
        <v>0.3369477156978763</v>
      </c>
    </row>
    <row r="7240">
      <c r="A7240" s="61">
        <v>1.515123268E9</v>
      </c>
      <c r="B7240" s="61">
        <v>1.0</v>
      </c>
      <c r="C7240" s="61">
        <v>2550.0</v>
      </c>
      <c r="D7240" s="57" t="s">
        <v>375</v>
      </c>
      <c r="E7240" s="62" t="s">
        <v>372</v>
      </c>
      <c r="F7240" s="58">
        <v>0.3369612703103879</v>
      </c>
    </row>
    <row r="7241">
      <c r="A7241" s="61">
        <v>1.514835033E9</v>
      </c>
      <c r="B7241" s="61">
        <v>1.0</v>
      </c>
      <c r="C7241" s="61">
        <v>2790.0</v>
      </c>
      <c r="D7241" s="57" t="s">
        <v>371</v>
      </c>
      <c r="E7241" s="62" t="s">
        <v>372</v>
      </c>
      <c r="F7241" s="58">
        <v>0.3369616122309439</v>
      </c>
    </row>
    <row r="7242">
      <c r="A7242" s="61">
        <v>1.513528539E9</v>
      </c>
      <c r="B7242" s="61">
        <v>1.0</v>
      </c>
      <c r="C7242" s="61">
        <v>3491.0</v>
      </c>
      <c r="D7242" s="57" t="s">
        <v>374</v>
      </c>
      <c r="E7242" s="62" t="s">
        <v>372</v>
      </c>
      <c r="F7242" s="58">
        <v>0.33701573543415286</v>
      </c>
    </row>
    <row r="7243">
      <c r="A7243" s="61">
        <v>1.51202917E9</v>
      </c>
      <c r="B7243" s="61">
        <v>0.0</v>
      </c>
      <c r="C7243" s="61">
        <v>659.0</v>
      </c>
      <c r="D7243" s="57" t="s">
        <v>375</v>
      </c>
      <c r="E7243" s="62" t="s">
        <v>372</v>
      </c>
      <c r="F7243" s="58">
        <v>0.3370648239873546</v>
      </c>
    </row>
    <row r="7244">
      <c r="A7244" s="61">
        <v>1.518215772E9</v>
      </c>
      <c r="B7244" s="61">
        <v>0.0</v>
      </c>
      <c r="C7244" s="61">
        <v>4344.0</v>
      </c>
      <c r="D7244" s="57" t="s">
        <v>374</v>
      </c>
      <c r="E7244" s="62" t="s">
        <v>372</v>
      </c>
      <c r="F7244" s="58">
        <v>0.33718132427511927</v>
      </c>
    </row>
    <row r="7245">
      <c r="A7245" s="61">
        <v>1.512204531E9</v>
      </c>
      <c r="B7245" s="61">
        <v>0.0</v>
      </c>
      <c r="C7245" s="61">
        <v>1375.0</v>
      </c>
      <c r="D7245" s="57" t="s">
        <v>371</v>
      </c>
      <c r="E7245" s="62" t="s">
        <v>372</v>
      </c>
      <c r="F7245" s="58">
        <v>0.33723572716096817</v>
      </c>
    </row>
    <row r="7246">
      <c r="A7246" s="61">
        <v>1.519385888E9</v>
      </c>
      <c r="B7246" s="61">
        <v>1.0</v>
      </c>
      <c r="C7246" s="61">
        <v>76.0</v>
      </c>
      <c r="D7246" s="57" t="s">
        <v>375</v>
      </c>
      <c r="E7246" s="62" t="s">
        <v>372</v>
      </c>
      <c r="F7246" s="58">
        <v>0.33729360866632474</v>
      </c>
    </row>
    <row r="7247">
      <c r="A7247" s="61">
        <v>1.511502598E9</v>
      </c>
      <c r="B7247" s="61">
        <v>1.0</v>
      </c>
      <c r="C7247" s="61">
        <v>1216.0</v>
      </c>
      <c r="D7247" s="57" t="s">
        <v>371</v>
      </c>
      <c r="E7247" s="62" t="s">
        <v>372</v>
      </c>
      <c r="F7247" s="58">
        <v>0.337313174431495</v>
      </c>
    </row>
    <row r="7248">
      <c r="A7248" s="61">
        <v>1.518464425E9</v>
      </c>
      <c r="B7248" s="61">
        <v>1.0</v>
      </c>
      <c r="C7248" s="61">
        <v>1692.0</v>
      </c>
      <c r="D7248" s="57" t="s">
        <v>375</v>
      </c>
      <c r="E7248" s="62" t="s">
        <v>372</v>
      </c>
      <c r="F7248" s="58">
        <v>0.33739729139182917</v>
      </c>
    </row>
    <row r="7249">
      <c r="A7249" s="61">
        <v>1.517249675E9</v>
      </c>
      <c r="B7249" s="61">
        <v>1.0</v>
      </c>
      <c r="C7249" s="61">
        <v>3144.0</v>
      </c>
      <c r="D7249" s="57" t="s">
        <v>374</v>
      </c>
      <c r="E7249" s="62" t="s">
        <v>372</v>
      </c>
      <c r="F7249" s="58">
        <v>0.3374044535300772</v>
      </c>
    </row>
    <row r="7250">
      <c r="A7250" s="61">
        <v>1.516077393E9</v>
      </c>
      <c r="B7250" s="61">
        <v>1.0</v>
      </c>
      <c r="C7250" s="61">
        <v>890.0</v>
      </c>
      <c r="D7250" s="57" t="s">
        <v>375</v>
      </c>
      <c r="E7250" s="62" t="s">
        <v>372</v>
      </c>
      <c r="F7250" s="58">
        <v>0.33746082943443645</v>
      </c>
    </row>
    <row r="7251">
      <c r="A7251" s="61">
        <v>1.517144227E9</v>
      </c>
      <c r="B7251" s="61">
        <v>1.0</v>
      </c>
      <c r="C7251" s="61">
        <v>3895.0</v>
      </c>
      <c r="D7251" s="57" t="s">
        <v>373</v>
      </c>
      <c r="E7251" s="62" t="s">
        <v>372</v>
      </c>
      <c r="F7251" s="58">
        <v>0.3375718232022724</v>
      </c>
    </row>
    <row r="7252">
      <c r="A7252" s="61">
        <v>1.517312576E9</v>
      </c>
      <c r="B7252" s="61">
        <v>1.0</v>
      </c>
      <c r="C7252" s="61">
        <v>3444.0</v>
      </c>
      <c r="D7252" s="57" t="s">
        <v>374</v>
      </c>
      <c r="E7252" s="62" t="s">
        <v>372</v>
      </c>
      <c r="F7252" s="58">
        <v>0.3375819386109995</v>
      </c>
    </row>
    <row r="7253">
      <c r="A7253" s="61">
        <v>1.511786859E9</v>
      </c>
      <c r="B7253" s="61">
        <v>1.0</v>
      </c>
      <c r="C7253" s="61">
        <v>2662.0</v>
      </c>
      <c r="D7253" s="57" t="s">
        <v>374</v>
      </c>
      <c r="E7253" s="62" t="s">
        <v>372</v>
      </c>
      <c r="F7253" s="58">
        <v>0.3375944432659097</v>
      </c>
    </row>
    <row r="7254">
      <c r="A7254" s="61">
        <v>1.515768219E9</v>
      </c>
      <c r="B7254" s="61">
        <v>1.0</v>
      </c>
      <c r="C7254" s="61">
        <v>13.0</v>
      </c>
      <c r="D7254" s="57" t="s">
        <v>374</v>
      </c>
      <c r="E7254" s="62" t="s">
        <v>372</v>
      </c>
      <c r="F7254" s="58">
        <v>0.3375960646182018</v>
      </c>
    </row>
    <row r="7255">
      <c r="A7255" s="61">
        <v>1.519209724E9</v>
      </c>
      <c r="B7255" s="61">
        <v>1.0</v>
      </c>
      <c r="C7255" s="61">
        <v>3380.0</v>
      </c>
      <c r="D7255" s="57" t="s">
        <v>374</v>
      </c>
      <c r="E7255" s="62" t="s">
        <v>372</v>
      </c>
      <c r="F7255" s="58">
        <v>0.33762259647302495</v>
      </c>
    </row>
    <row r="7256">
      <c r="A7256" s="61">
        <v>1.517918163E9</v>
      </c>
      <c r="B7256" s="61">
        <v>1.0</v>
      </c>
      <c r="C7256" s="61">
        <v>4734.0</v>
      </c>
      <c r="D7256" s="57" t="s">
        <v>374</v>
      </c>
      <c r="E7256" s="62" t="s">
        <v>372</v>
      </c>
      <c r="F7256" s="58">
        <v>0.3376370459624305</v>
      </c>
    </row>
    <row r="7257">
      <c r="A7257" s="61">
        <v>1.519992769E9</v>
      </c>
      <c r="B7257" s="61">
        <v>1.0</v>
      </c>
      <c r="C7257" s="61">
        <v>2242.0</v>
      </c>
      <c r="D7257" s="57" t="s">
        <v>375</v>
      </c>
      <c r="E7257" s="62" t="s">
        <v>372</v>
      </c>
      <c r="F7257" s="58">
        <v>0.33766092237482404</v>
      </c>
    </row>
    <row r="7258">
      <c r="A7258" s="61">
        <v>1.513698072E9</v>
      </c>
      <c r="B7258" s="61">
        <v>0.0</v>
      </c>
      <c r="C7258" s="61">
        <v>41.0</v>
      </c>
      <c r="D7258" s="57" t="s">
        <v>373</v>
      </c>
      <c r="E7258" s="62" t="s">
        <v>372</v>
      </c>
      <c r="F7258" s="58">
        <v>0.3377887511543316</v>
      </c>
    </row>
    <row r="7259">
      <c r="A7259" s="61">
        <v>1.514830754E9</v>
      </c>
      <c r="B7259" s="61">
        <v>1.0</v>
      </c>
      <c r="C7259" s="61">
        <v>169.0</v>
      </c>
      <c r="D7259" s="57" t="s">
        <v>373</v>
      </c>
      <c r="E7259" s="62" t="s">
        <v>372</v>
      </c>
      <c r="F7259" s="58">
        <v>0.33792752386186875</v>
      </c>
    </row>
    <row r="7260">
      <c r="A7260" s="61">
        <v>1.519137718E9</v>
      </c>
      <c r="B7260" s="61">
        <v>1.0</v>
      </c>
      <c r="C7260" s="61">
        <v>2251.0</v>
      </c>
      <c r="D7260" s="57" t="s">
        <v>375</v>
      </c>
      <c r="E7260" s="62" t="s">
        <v>372</v>
      </c>
      <c r="F7260" s="58">
        <v>0.33792788594499334</v>
      </c>
    </row>
    <row r="7261">
      <c r="A7261" s="61">
        <v>1.517590789E9</v>
      </c>
      <c r="B7261" s="61">
        <v>1.0</v>
      </c>
      <c r="C7261" s="61">
        <v>2712.0</v>
      </c>
      <c r="D7261" s="57" t="s">
        <v>371</v>
      </c>
      <c r="E7261" s="62" t="s">
        <v>372</v>
      </c>
      <c r="F7261" s="58">
        <v>0.33797414377241475</v>
      </c>
    </row>
    <row r="7262">
      <c r="A7262" s="61">
        <v>1.511361564E9</v>
      </c>
      <c r="B7262" s="61">
        <v>1.0</v>
      </c>
      <c r="C7262" s="61">
        <v>2627.0</v>
      </c>
      <c r="D7262" s="57" t="s">
        <v>371</v>
      </c>
      <c r="E7262" s="62" t="s">
        <v>372</v>
      </c>
      <c r="F7262" s="58">
        <v>0.33800976961527895</v>
      </c>
    </row>
    <row r="7263">
      <c r="A7263" s="61">
        <v>1.513506001E9</v>
      </c>
      <c r="B7263" s="61">
        <v>0.0</v>
      </c>
      <c r="C7263" s="61">
        <v>219.0</v>
      </c>
      <c r="D7263" s="57" t="s">
        <v>373</v>
      </c>
      <c r="E7263" s="62" t="s">
        <v>372</v>
      </c>
      <c r="F7263" s="58">
        <v>0.3380222283506271</v>
      </c>
    </row>
    <row r="7264">
      <c r="A7264" s="61">
        <v>1.519068504E9</v>
      </c>
      <c r="B7264" s="61">
        <v>1.0</v>
      </c>
      <c r="C7264" s="61">
        <v>1229.0</v>
      </c>
      <c r="D7264" s="57" t="s">
        <v>371</v>
      </c>
      <c r="E7264" s="62" t="s">
        <v>372</v>
      </c>
      <c r="F7264" s="58">
        <v>0.3380692157232189</v>
      </c>
    </row>
    <row r="7265">
      <c r="A7265" s="61">
        <v>1.517351659E9</v>
      </c>
      <c r="B7265" s="61">
        <v>1.0</v>
      </c>
      <c r="C7265" s="61">
        <v>2434.0</v>
      </c>
      <c r="D7265" s="57" t="s">
        <v>375</v>
      </c>
      <c r="E7265" s="62" t="s">
        <v>372</v>
      </c>
      <c r="F7265" s="58">
        <v>0.33812213848960304</v>
      </c>
    </row>
    <row r="7266">
      <c r="A7266" s="61">
        <v>1.517764286E9</v>
      </c>
      <c r="B7266" s="61">
        <v>1.0</v>
      </c>
      <c r="C7266" s="61">
        <v>262.0</v>
      </c>
      <c r="D7266" s="57" t="s">
        <v>371</v>
      </c>
      <c r="E7266" s="62" t="s">
        <v>372</v>
      </c>
      <c r="F7266" s="58">
        <v>0.3382365937296864</v>
      </c>
    </row>
    <row r="7267">
      <c r="A7267" s="61">
        <v>1.517818875E9</v>
      </c>
      <c r="B7267" s="61">
        <v>1.0</v>
      </c>
      <c r="C7267" s="61">
        <v>94.0</v>
      </c>
      <c r="D7267" s="57" t="s">
        <v>375</v>
      </c>
      <c r="E7267" s="62" t="s">
        <v>372</v>
      </c>
      <c r="F7267" s="58">
        <v>0.3382977351588088</v>
      </c>
    </row>
    <row r="7268">
      <c r="A7268" s="61">
        <v>1.51902634E9</v>
      </c>
      <c r="B7268" s="61">
        <v>0.0</v>
      </c>
      <c r="C7268" s="61">
        <v>2739.0</v>
      </c>
      <c r="D7268" s="57" t="s">
        <v>375</v>
      </c>
      <c r="E7268" s="62" t="s">
        <v>372</v>
      </c>
      <c r="F7268" s="58">
        <v>0.338310239813719</v>
      </c>
    </row>
    <row r="7269">
      <c r="A7269" s="61">
        <v>1.511319574E9</v>
      </c>
      <c r="B7269" s="61">
        <v>1.0</v>
      </c>
      <c r="C7269" s="61">
        <v>4942.0</v>
      </c>
      <c r="D7269" s="57" t="s">
        <v>374</v>
      </c>
      <c r="E7269" s="62" t="s">
        <v>372</v>
      </c>
      <c r="F7269" s="58">
        <v>0.33834881748689405</v>
      </c>
    </row>
    <row r="7270">
      <c r="A7270" s="61">
        <v>1.512440728E9</v>
      </c>
      <c r="B7270" s="61">
        <v>1.0</v>
      </c>
      <c r="C7270" s="61">
        <v>1714.0</v>
      </c>
      <c r="D7270" s="57" t="s">
        <v>371</v>
      </c>
      <c r="E7270" s="62" t="s">
        <v>372</v>
      </c>
      <c r="F7270" s="58">
        <v>0.3384483879116231</v>
      </c>
    </row>
    <row r="7271">
      <c r="A7271" s="61">
        <v>1.516708435E9</v>
      </c>
      <c r="B7271" s="61">
        <v>1.0</v>
      </c>
      <c r="C7271" s="61">
        <v>3793.0</v>
      </c>
      <c r="D7271" s="57" t="s">
        <v>374</v>
      </c>
      <c r="E7271" s="62" t="s">
        <v>372</v>
      </c>
      <c r="F7271" s="58">
        <v>0.33851599014352374</v>
      </c>
    </row>
    <row r="7272">
      <c r="A7272" s="61">
        <v>1.516835695E9</v>
      </c>
      <c r="B7272" s="61">
        <v>1.0</v>
      </c>
      <c r="C7272" s="61">
        <v>1925.0</v>
      </c>
      <c r="D7272" s="57" t="s">
        <v>375</v>
      </c>
      <c r="E7272" s="62" t="s">
        <v>372</v>
      </c>
      <c r="F7272" s="58">
        <v>0.3385245129777784</v>
      </c>
    </row>
    <row r="7273">
      <c r="A7273" s="61">
        <v>1.516441699E9</v>
      </c>
      <c r="B7273" s="61">
        <v>1.0</v>
      </c>
      <c r="C7273" s="61">
        <v>200.0</v>
      </c>
      <c r="D7273" s="57" t="s">
        <v>374</v>
      </c>
      <c r="E7273" s="62" t="s">
        <v>372</v>
      </c>
      <c r="F7273" s="58">
        <v>0.33856535611000593</v>
      </c>
    </row>
    <row r="7274">
      <c r="A7274" s="61">
        <v>1.518275677E9</v>
      </c>
      <c r="B7274" s="61">
        <v>1.0</v>
      </c>
      <c r="C7274" s="61">
        <v>1452.0</v>
      </c>
      <c r="D7274" s="57" t="s">
        <v>374</v>
      </c>
      <c r="E7274" s="62" t="s">
        <v>372</v>
      </c>
      <c r="F7274" s="58">
        <v>0.3385719824967084</v>
      </c>
    </row>
    <row r="7275">
      <c r="A7275" s="61">
        <v>1.515581834E9</v>
      </c>
      <c r="B7275" s="61">
        <v>1.0</v>
      </c>
      <c r="C7275" s="61">
        <v>45.0</v>
      </c>
      <c r="D7275" s="57" t="s">
        <v>371</v>
      </c>
      <c r="E7275" s="62" t="s">
        <v>372</v>
      </c>
      <c r="F7275" s="58">
        <v>0.33857553746617686</v>
      </c>
    </row>
    <row r="7276">
      <c r="A7276" s="61">
        <v>1.514894309E9</v>
      </c>
      <c r="B7276" s="61">
        <v>1.0</v>
      </c>
      <c r="C7276" s="61">
        <v>2399.0</v>
      </c>
      <c r="D7276" s="57" t="s">
        <v>371</v>
      </c>
      <c r="E7276" s="62" t="s">
        <v>372</v>
      </c>
      <c r="F7276" s="58">
        <v>0.3386169791902569</v>
      </c>
    </row>
    <row r="7277">
      <c r="A7277" s="61">
        <v>1.516922163E9</v>
      </c>
      <c r="B7277" s="61">
        <v>1.0</v>
      </c>
      <c r="C7277" s="61">
        <v>432.0</v>
      </c>
      <c r="D7277" s="57" t="s">
        <v>371</v>
      </c>
      <c r="E7277" s="62" t="s">
        <v>372</v>
      </c>
      <c r="F7277" s="58">
        <v>0.3386686348551774</v>
      </c>
    </row>
    <row r="7278">
      <c r="A7278" s="61">
        <v>1.519723589E9</v>
      </c>
      <c r="B7278" s="61">
        <v>1.0</v>
      </c>
      <c r="C7278" s="61">
        <v>492.0</v>
      </c>
      <c r="D7278" s="57" t="s">
        <v>371</v>
      </c>
      <c r="E7278" s="62" t="s">
        <v>372</v>
      </c>
      <c r="F7278" s="58">
        <v>0.3386811370916524</v>
      </c>
    </row>
    <row r="7279">
      <c r="A7279" s="61">
        <v>1.519071998E9</v>
      </c>
      <c r="B7279" s="61">
        <v>1.0</v>
      </c>
      <c r="C7279" s="61">
        <v>414.0</v>
      </c>
      <c r="D7279" s="57" t="s">
        <v>375</v>
      </c>
      <c r="E7279" s="62" t="s">
        <v>372</v>
      </c>
      <c r="F7279" s="58">
        <v>0.33876328237322983</v>
      </c>
    </row>
    <row r="7280">
      <c r="A7280" s="61">
        <v>1.517348008E9</v>
      </c>
      <c r="B7280" s="61">
        <v>1.0</v>
      </c>
      <c r="C7280" s="61">
        <v>2151.0</v>
      </c>
      <c r="D7280" s="57" t="s">
        <v>374</v>
      </c>
      <c r="E7280" s="62" t="s">
        <v>372</v>
      </c>
      <c r="F7280" s="58">
        <v>0.33878578353864575</v>
      </c>
    </row>
    <row r="7281">
      <c r="A7281" s="61">
        <v>1.511494027E9</v>
      </c>
      <c r="B7281" s="61">
        <v>1.0</v>
      </c>
      <c r="C7281" s="61">
        <v>3110.0</v>
      </c>
      <c r="D7281" s="57" t="s">
        <v>374</v>
      </c>
      <c r="E7281" s="62" t="s">
        <v>372</v>
      </c>
      <c r="F7281" s="58">
        <v>0.3388790244641048</v>
      </c>
    </row>
    <row r="7282">
      <c r="A7282" s="61">
        <v>1.519193834E9</v>
      </c>
      <c r="B7282" s="61">
        <v>1.0</v>
      </c>
      <c r="C7282" s="61">
        <v>556.0</v>
      </c>
      <c r="D7282" s="57" t="s">
        <v>371</v>
      </c>
      <c r="E7282" s="62" t="s">
        <v>372</v>
      </c>
      <c r="F7282" s="58">
        <v>0.3389399028185067</v>
      </c>
    </row>
    <row r="7283">
      <c r="A7283" s="61">
        <v>1.51542423E9</v>
      </c>
      <c r="B7283" s="61">
        <v>0.0</v>
      </c>
      <c r="C7283" s="61">
        <v>2701.0</v>
      </c>
      <c r="D7283" s="57" t="s">
        <v>371</v>
      </c>
      <c r="E7283" s="62" t="s">
        <v>372</v>
      </c>
      <c r="F7283" s="58">
        <v>0.3390716629518027</v>
      </c>
    </row>
    <row r="7284">
      <c r="A7284" s="61">
        <v>1.518602146E9</v>
      </c>
      <c r="B7284" s="61">
        <v>1.0</v>
      </c>
      <c r="C7284" s="61">
        <v>159.0</v>
      </c>
      <c r="D7284" s="57" t="s">
        <v>374</v>
      </c>
      <c r="E7284" s="62" t="s">
        <v>372</v>
      </c>
      <c r="F7284" s="58">
        <v>0.3390872766986399</v>
      </c>
    </row>
    <row r="7285">
      <c r="A7285" s="61">
        <v>1.511496892E9</v>
      </c>
      <c r="B7285" s="61">
        <v>0.0</v>
      </c>
      <c r="C7285" s="61">
        <v>1363.0</v>
      </c>
      <c r="D7285" s="57" t="s">
        <v>371</v>
      </c>
      <c r="E7285" s="62" t="s">
        <v>372</v>
      </c>
      <c r="F7285" s="58">
        <v>0.33912975498237863</v>
      </c>
    </row>
    <row r="7286">
      <c r="A7286" s="61">
        <v>1.514205078E9</v>
      </c>
      <c r="B7286" s="61">
        <v>1.0</v>
      </c>
      <c r="C7286" s="61">
        <v>1392.0</v>
      </c>
      <c r="D7286" s="57" t="s">
        <v>375</v>
      </c>
      <c r="E7286" s="62" t="s">
        <v>372</v>
      </c>
      <c r="F7286" s="58">
        <v>0.3391660197823071</v>
      </c>
    </row>
    <row r="7287">
      <c r="A7287" s="61">
        <v>1.512085244E9</v>
      </c>
      <c r="B7287" s="61">
        <v>1.0</v>
      </c>
      <c r="C7287" s="61">
        <v>367.0</v>
      </c>
      <c r="D7287" s="57" t="s">
        <v>371</v>
      </c>
      <c r="E7287" s="62" t="s">
        <v>372</v>
      </c>
      <c r="F7287" s="58">
        <v>0.33922388638650247</v>
      </c>
    </row>
    <row r="7288">
      <c r="A7288" s="61">
        <v>1.51853208E9</v>
      </c>
      <c r="B7288" s="61">
        <v>0.0</v>
      </c>
      <c r="C7288" s="61">
        <v>1866.0</v>
      </c>
      <c r="D7288" s="57" t="s">
        <v>371</v>
      </c>
      <c r="E7288" s="62" t="s">
        <v>372</v>
      </c>
      <c r="F7288" s="58">
        <v>0.3392399065091324</v>
      </c>
    </row>
    <row r="7289">
      <c r="A7289" s="61">
        <v>1.511246766E9</v>
      </c>
      <c r="B7289" s="61">
        <v>1.0</v>
      </c>
      <c r="C7289" s="61">
        <v>3019.0</v>
      </c>
      <c r="D7289" s="57" t="s">
        <v>375</v>
      </c>
      <c r="E7289" s="62" t="s">
        <v>372</v>
      </c>
      <c r="F7289" s="58">
        <v>0.3392419787395864</v>
      </c>
    </row>
    <row r="7290">
      <c r="A7290" s="61">
        <v>1.51635656E9</v>
      </c>
      <c r="B7290" s="61">
        <v>0.0</v>
      </c>
      <c r="C7290" s="61">
        <v>859.0</v>
      </c>
      <c r="D7290" s="57" t="s">
        <v>371</v>
      </c>
      <c r="E7290" s="62" t="s">
        <v>372</v>
      </c>
      <c r="F7290" s="58">
        <v>0.3392678120789363</v>
      </c>
    </row>
    <row r="7291">
      <c r="A7291" s="61">
        <v>1.519690037E9</v>
      </c>
      <c r="B7291" s="61">
        <v>1.0</v>
      </c>
      <c r="C7291" s="61">
        <v>2170.0</v>
      </c>
      <c r="D7291" s="57" t="s">
        <v>371</v>
      </c>
      <c r="E7291" s="62" t="s">
        <v>372</v>
      </c>
      <c r="F7291" s="58">
        <v>0.33931958842385057</v>
      </c>
    </row>
    <row r="7292">
      <c r="A7292" s="61">
        <v>1.515254581E9</v>
      </c>
      <c r="B7292" s="61">
        <v>0.0</v>
      </c>
      <c r="C7292" s="61">
        <v>711.0</v>
      </c>
      <c r="D7292" s="57" t="s">
        <v>373</v>
      </c>
      <c r="E7292" s="62" t="s">
        <v>372</v>
      </c>
      <c r="F7292" s="58">
        <v>0.3393376088738639</v>
      </c>
    </row>
    <row r="7293">
      <c r="A7293" s="61">
        <v>1.512972775E9</v>
      </c>
      <c r="B7293" s="61">
        <v>1.0</v>
      </c>
      <c r="C7293" s="61">
        <v>1124.0</v>
      </c>
      <c r="D7293" s="57" t="s">
        <v>371</v>
      </c>
      <c r="E7293" s="62" t="s">
        <v>372</v>
      </c>
      <c r="F7293" s="58">
        <v>0.3393752732605706</v>
      </c>
    </row>
    <row r="7294">
      <c r="A7294" s="61">
        <v>1.517626591E9</v>
      </c>
      <c r="B7294" s="61">
        <v>0.0</v>
      </c>
      <c r="C7294" s="61">
        <v>1426.0</v>
      </c>
      <c r="D7294" s="57" t="s">
        <v>375</v>
      </c>
      <c r="E7294" s="62" t="s">
        <v>372</v>
      </c>
      <c r="F7294" s="58">
        <v>0.3394834171125217</v>
      </c>
    </row>
    <row r="7295">
      <c r="A7295" s="61">
        <v>1.514048487E9</v>
      </c>
      <c r="B7295" s="61">
        <v>1.0</v>
      </c>
      <c r="C7295" s="61">
        <v>138.0</v>
      </c>
      <c r="D7295" s="57" t="s">
        <v>374</v>
      </c>
      <c r="E7295" s="62" t="s">
        <v>372</v>
      </c>
      <c r="F7295" s="58">
        <v>0.33951308412571335</v>
      </c>
    </row>
    <row r="7296">
      <c r="A7296" s="61">
        <v>1.516244511E9</v>
      </c>
      <c r="B7296" s="61">
        <v>0.0</v>
      </c>
      <c r="C7296" s="61">
        <v>149.0</v>
      </c>
      <c r="D7296" s="57" t="s">
        <v>375</v>
      </c>
      <c r="E7296" s="62" t="s">
        <v>372</v>
      </c>
      <c r="F7296" s="58">
        <v>0.33952597720874333</v>
      </c>
    </row>
    <row r="7297">
      <c r="A7297" s="61">
        <v>1.515801285E9</v>
      </c>
      <c r="B7297" s="61">
        <v>1.0</v>
      </c>
      <c r="C7297" s="61">
        <v>2133.0</v>
      </c>
      <c r="D7297" s="57" t="s">
        <v>371</v>
      </c>
      <c r="E7297" s="62" t="s">
        <v>372</v>
      </c>
      <c r="F7297" s="58">
        <v>0.3395690478789324</v>
      </c>
    </row>
    <row r="7298">
      <c r="A7298" s="61">
        <v>1.517057335E9</v>
      </c>
      <c r="B7298" s="61">
        <v>1.0</v>
      </c>
      <c r="C7298" s="61">
        <v>849.0</v>
      </c>
      <c r="D7298" s="57" t="s">
        <v>371</v>
      </c>
      <c r="E7298" s="62" t="s">
        <v>372</v>
      </c>
      <c r="F7298" s="58">
        <v>0.33959780295979825</v>
      </c>
    </row>
    <row r="7299">
      <c r="A7299" s="61">
        <v>1.5180737E9</v>
      </c>
      <c r="B7299" s="61">
        <v>0.0</v>
      </c>
      <c r="C7299" s="61">
        <v>1334.0</v>
      </c>
      <c r="D7299" s="57" t="s">
        <v>371</v>
      </c>
      <c r="E7299" s="62" t="s">
        <v>372</v>
      </c>
      <c r="F7299" s="58">
        <v>0.3396556695639936</v>
      </c>
    </row>
    <row r="7300">
      <c r="A7300" s="61">
        <v>1.516976029E9</v>
      </c>
      <c r="B7300" s="61">
        <v>1.0</v>
      </c>
      <c r="C7300" s="61">
        <v>3227.0</v>
      </c>
      <c r="D7300" s="57" t="s">
        <v>374</v>
      </c>
      <c r="E7300" s="62" t="s">
        <v>372</v>
      </c>
      <c r="F7300" s="58">
        <v>0.3396647499162805</v>
      </c>
    </row>
    <row r="7301">
      <c r="A7301" s="61">
        <v>1.514894069E9</v>
      </c>
      <c r="B7301" s="61">
        <v>1.0</v>
      </c>
      <c r="C7301" s="61">
        <v>1962.0</v>
      </c>
      <c r="D7301" s="57" t="s">
        <v>375</v>
      </c>
      <c r="E7301" s="62" t="s">
        <v>372</v>
      </c>
      <c r="F7301" s="58">
        <v>0.33966511199940497</v>
      </c>
    </row>
    <row r="7302">
      <c r="A7302" s="61">
        <v>1.517313764E9</v>
      </c>
      <c r="B7302" s="61">
        <v>1.0</v>
      </c>
      <c r="C7302" s="61">
        <v>3266.0</v>
      </c>
      <c r="D7302" s="57" t="s">
        <v>371</v>
      </c>
      <c r="E7302" s="62" t="s">
        <v>372</v>
      </c>
      <c r="F7302" s="58">
        <v>0.33966886507441707</v>
      </c>
    </row>
    <row r="7303">
      <c r="A7303" s="61">
        <v>1.512102823E9</v>
      </c>
      <c r="B7303" s="61">
        <v>1.0</v>
      </c>
      <c r="C7303" s="61">
        <v>3019.0</v>
      </c>
      <c r="D7303" s="57" t="s">
        <v>371</v>
      </c>
      <c r="E7303" s="62" t="s">
        <v>372</v>
      </c>
      <c r="F7303" s="58">
        <v>0.33980061525851124</v>
      </c>
    </row>
    <row r="7304">
      <c r="A7304" s="61">
        <v>1.519167764E9</v>
      </c>
      <c r="B7304" s="61">
        <v>1.0</v>
      </c>
      <c r="C7304" s="61">
        <v>884.0</v>
      </c>
      <c r="D7304" s="57" t="s">
        <v>371</v>
      </c>
      <c r="E7304" s="62" t="s">
        <v>372</v>
      </c>
      <c r="F7304" s="58">
        <v>0.3398074579225202</v>
      </c>
    </row>
    <row r="7305">
      <c r="A7305" s="61">
        <v>1.514023115E9</v>
      </c>
      <c r="B7305" s="61">
        <v>1.0</v>
      </c>
      <c r="C7305" s="61">
        <v>2005.0</v>
      </c>
      <c r="D7305" s="57" t="s">
        <v>371</v>
      </c>
      <c r="E7305" s="62" t="s">
        <v>372</v>
      </c>
      <c r="F7305" s="58">
        <v>0.33983300427497853</v>
      </c>
    </row>
    <row r="7306">
      <c r="A7306" s="61">
        <v>1.511713471E9</v>
      </c>
      <c r="B7306" s="61">
        <v>0.0</v>
      </c>
      <c r="C7306" s="61">
        <v>2055.0</v>
      </c>
      <c r="D7306" s="57" t="s">
        <v>371</v>
      </c>
      <c r="E7306" s="62" t="s">
        <v>372</v>
      </c>
      <c r="F7306" s="58">
        <v>0.3399225564459757</v>
      </c>
    </row>
    <row r="7307">
      <c r="A7307" s="61">
        <v>1.512158262E9</v>
      </c>
      <c r="B7307" s="61">
        <v>0.0</v>
      </c>
      <c r="C7307" s="61">
        <v>248.0</v>
      </c>
      <c r="D7307" s="57" t="s">
        <v>375</v>
      </c>
      <c r="E7307" s="62" t="s">
        <v>372</v>
      </c>
      <c r="F7307" s="58">
        <v>0.3399487483854374</v>
      </c>
    </row>
    <row r="7308">
      <c r="A7308" s="61">
        <v>1.516628656E9</v>
      </c>
      <c r="B7308" s="61">
        <v>1.0</v>
      </c>
      <c r="C7308" s="61">
        <v>1426.0</v>
      </c>
      <c r="D7308" s="57" t="s">
        <v>374</v>
      </c>
      <c r="E7308" s="62" t="s">
        <v>372</v>
      </c>
      <c r="F7308" s="58">
        <v>0.3400075657640689</v>
      </c>
    </row>
    <row r="7309">
      <c r="A7309" s="61">
        <v>1.516912094E9</v>
      </c>
      <c r="B7309" s="61">
        <v>1.0</v>
      </c>
      <c r="C7309" s="61">
        <v>234.0</v>
      </c>
      <c r="D7309" s="57" t="s">
        <v>374</v>
      </c>
      <c r="E7309" s="62" t="s">
        <v>372</v>
      </c>
      <c r="F7309" s="58">
        <v>0.3400727162596697</v>
      </c>
    </row>
    <row r="7310">
      <c r="A7310" s="61">
        <v>1.516035446E9</v>
      </c>
      <c r="B7310" s="61">
        <v>1.0</v>
      </c>
      <c r="C7310" s="61">
        <v>3817.0</v>
      </c>
      <c r="D7310" s="57" t="s">
        <v>374</v>
      </c>
      <c r="E7310" s="62" t="s">
        <v>372</v>
      </c>
      <c r="F7310" s="58">
        <v>0.3400748351758266</v>
      </c>
    </row>
    <row r="7311">
      <c r="A7311" s="61">
        <v>1.513512797E9</v>
      </c>
      <c r="B7311" s="61">
        <v>1.0</v>
      </c>
      <c r="C7311" s="61">
        <v>1636.0</v>
      </c>
      <c r="D7311" s="57" t="s">
        <v>373</v>
      </c>
      <c r="E7311" s="62" t="s">
        <v>372</v>
      </c>
      <c r="F7311" s="58">
        <v>0.34012305879185345</v>
      </c>
    </row>
    <row r="7312">
      <c r="A7312" s="61">
        <v>1.514553171E9</v>
      </c>
      <c r="B7312" s="61">
        <v>0.0</v>
      </c>
      <c r="C7312" s="61">
        <v>1915.0</v>
      </c>
      <c r="D7312" s="57" t="s">
        <v>374</v>
      </c>
      <c r="E7312" s="62" t="s">
        <v>372</v>
      </c>
      <c r="F7312" s="58">
        <v>0.3401233492272008</v>
      </c>
    </row>
    <row r="7313">
      <c r="A7313" s="61">
        <v>1.514959865E9</v>
      </c>
      <c r="B7313" s="61">
        <v>1.0</v>
      </c>
      <c r="C7313" s="61">
        <v>2154.0</v>
      </c>
      <c r="D7313" s="57" t="s">
        <v>374</v>
      </c>
      <c r="E7313" s="62" t="s">
        <v>372</v>
      </c>
      <c r="F7313" s="58">
        <v>0.3401367112998155</v>
      </c>
    </row>
    <row r="7314">
      <c r="A7314" s="61">
        <v>1.515967887E9</v>
      </c>
      <c r="B7314" s="61">
        <v>1.0</v>
      </c>
      <c r="C7314" s="61">
        <v>529.0</v>
      </c>
      <c r="D7314" s="57" t="s">
        <v>374</v>
      </c>
      <c r="E7314" s="62" t="s">
        <v>372</v>
      </c>
      <c r="F7314" s="58">
        <v>0.3401399253269949</v>
      </c>
    </row>
    <row r="7315">
      <c r="A7315" s="61">
        <v>1.518091338E9</v>
      </c>
      <c r="B7315" s="61">
        <v>1.0</v>
      </c>
      <c r="C7315" s="61">
        <v>3459.0</v>
      </c>
      <c r="D7315" s="57" t="s">
        <v>374</v>
      </c>
      <c r="E7315" s="62" t="s">
        <v>372</v>
      </c>
      <c r="F7315" s="58">
        <v>0.3401534757680772</v>
      </c>
    </row>
    <row r="7316">
      <c r="A7316" s="61">
        <v>1.519934944E9</v>
      </c>
      <c r="B7316" s="61">
        <v>1.0</v>
      </c>
      <c r="C7316" s="61">
        <v>1252.0</v>
      </c>
      <c r="D7316" s="57" t="s">
        <v>373</v>
      </c>
      <c r="E7316" s="62" t="s">
        <v>372</v>
      </c>
      <c r="F7316" s="58">
        <v>0.3401602141708612</v>
      </c>
    </row>
    <row r="7317">
      <c r="A7317" s="61">
        <v>1.519973165E9</v>
      </c>
      <c r="B7317" s="61">
        <v>1.0</v>
      </c>
      <c r="C7317" s="61">
        <v>2068.0</v>
      </c>
      <c r="D7317" s="57" t="s">
        <v>371</v>
      </c>
      <c r="E7317" s="62" t="s">
        <v>372</v>
      </c>
      <c r="F7317" s="58">
        <v>0.3402390727217759</v>
      </c>
    </row>
    <row r="7318">
      <c r="A7318" s="61">
        <v>1.519033293E9</v>
      </c>
      <c r="B7318" s="61">
        <v>1.0</v>
      </c>
      <c r="C7318" s="61">
        <v>1758.0</v>
      </c>
      <c r="D7318" s="57" t="s">
        <v>374</v>
      </c>
      <c r="E7318" s="62" t="s">
        <v>372</v>
      </c>
      <c r="F7318" s="58">
        <v>0.3403038788927747</v>
      </c>
    </row>
    <row r="7319">
      <c r="A7319" s="61">
        <v>1.518189356E9</v>
      </c>
      <c r="B7319" s="61">
        <v>1.0</v>
      </c>
      <c r="C7319" s="61">
        <v>943.0</v>
      </c>
      <c r="D7319" s="57" t="s">
        <v>374</v>
      </c>
      <c r="E7319" s="62" t="s">
        <v>372</v>
      </c>
      <c r="F7319" s="58">
        <v>0.34040357121115083</v>
      </c>
    </row>
    <row r="7320">
      <c r="A7320" s="61">
        <v>1.516907774E9</v>
      </c>
      <c r="B7320" s="61">
        <v>1.0</v>
      </c>
      <c r="C7320" s="61">
        <v>4310.0</v>
      </c>
      <c r="D7320" s="57" t="s">
        <v>375</v>
      </c>
      <c r="E7320" s="62" t="s">
        <v>372</v>
      </c>
      <c r="F7320" s="58">
        <v>0.3404742137932235</v>
      </c>
    </row>
    <row r="7321">
      <c r="A7321" s="61">
        <v>1.512608317E9</v>
      </c>
      <c r="B7321" s="61">
        <v>1.0</v>
      </c>
      <c r="C7321" s="61">
        <v>736.0</v>
      </c>
      <c r="D7321" s="57" t="s">
        <v>371</v>
      </c>
      <c r="E7321" s="62" t="s">
        <v>372</v>
      </c>
      <c r="F7321" s="58">
        <v>0.3406043104272434</v>
      </c>
    </row>
    <row r="7322">
      <c r="A7322" s="61">
        <v>1.51318543E9</v>
      </c>
      <c r="B7322" s="61">
        <v>0.0</v>
      </c>
      <c r="C7322" s="61">
        <v>1647.0</v>
      </c>
      <c r="D7322" s="57" t="s">
        <v>371</v>
      </c>
      <c r="E7322" s="62" t="s">
        <v>372</v>
      </c>
      <c r="F7322" s="58">
        <v>0.3406132716315333</v>
      </c>
    </row>
    <row r="7323">
      <c r="A7323" s="61">
        <v>1.515178984E9</v>
      </c>
      <c r="B7323" s="61">
        <v>1.0</v>
      </c>
      <c r="C7323" s="61">
        <v>2758.0</v>
      </c>
      <c r="D7323" s="57" t="s">
        <v>373</v>
      </c>
      <c r="E7323" s="62" t="s">
        <v>372</v>
      </c>
      <c r="F7323" s="58">
        <v>0.34064623216879164</v>
      </c>
    </row>
    <row r="7324">
      <c r="A7324" s="61">
        <v>1.513117303E9</v>
      </c>
      <c r="B7324" s="61">
        <v>1.0</v>
      </c>
      <c r="C7324" s="61">
        <v>315.0</v>
      </c>
      <c r="D7324" s="57" t="s">
        <v>373</v>
      </c>
      <c r="E7324" s="62" t="s">
        <v>372</v>
      </c>
      <c r="F7324" s="58">
        <v>0.34073016034741777</v>
      </c>
    </row>
    <row r="7325">
      <c r="A7325" s="61">
        <v>1.513493237E9</v>
      </c>
      <c r="B7325" s="61">
        <v>1.0</v>
      </c>
      <c r="C7325" s="61">
        <v>2324.0</v>
      </c>
      <c r="D7325" s="57" t="s">
        <v>375</v>
      </c>
      <c r="E7325" s="62" t="s">
        <v>372</v>
      </c>
      <c r="F7325" s="58">
        <v>0.340731848034041</v>
      </c>
    </row>
    <row r="7326">
      <c r="A7326" s="61">
        <v>1.515768384E9</v>
      </c>
      <c r="B7326" s="61">
        <v>1.0</v>
      </c>
      <c r="C7326" s="61">
        <v>352.0</v>
      </c>
      <c r="D7326" s="57" t="s">
        <v>375</v>
      </c>
      <c r="E7326" s="62" t="s">
        <v>372</v>
      </c>
      <c r="F7326" s="58">
        <v>0.3407840430339344</v>
      </c>
    </row>
    <row r="7327">
      <c r="A7327" s="61">
        <v>1.515936409E9</v>
      </c>
      <c r="B7327" s="61">
        <v>1.0</v>
      </c>
      <c r="C7327" s="61">
        <v>2385.0</v>
      </c>
      <c r="D7327" s="57" t="s">
        <v>374</v>
      </c>
      <c r="E7327" s="62" t="s">
        <v>372</v>
      </c>
      <c r="F7327" s="58">
        <v>0.34082824092690245</v>
      </c>
    </row>
    <row r="7328">
      <c r="A7328" s="61">
        <v>1.518170148E9</v>
      </c>
      <c r="B7328" s="61">
        <v>1.0</v>
      </c>
      <c r="C7328" s="61">
        <v>1062.0</v>
      </c>
      <c r="D7328" s="57" t="s">
        <v>374</v>
      </c>
      <c r="E7328" s="62" t="s">
        <v>372</v>
      </c>
      <c r="F7328" s="58">
        <v>0.340994274205242</v>
      </c>
    </row>
    <row r="7329">
      <c r="A7329" s="61">
        <v>1.517892315E9</v>
      </c>
      <c r="B7329" s="61">
        <v>1.0</v>
      </c>
      <c r="C7329" s="61">
        <v>3725.0</v>
      </c>
      <c r="D7329" s="57" t="s">
        <v>373</v>
      </c>
      <c r="E7329" s="62" t="s">
        <v>372</v>
      </c>
      <c r="F7329" s="58">
        <v>0.3410141439154135</v>
      </c>
    </row>
    <row r="7330">
      <c r="A7330" s="61">
        <v>1.513469512E9</v>
      </c>
      <c r="B7330" s="61">
        <v>0.0</v>
      </c>
      <c r="C7330" s="61">
        <v>2357.0</v>
      </c>
      <c r="D7330" s="57" t="s">
        <v>374</v>
      </c>
      <c r="E7330" s="62" t="s">
        <v>372</v>
      </c>
      <c r="F7330" s="58">
        <v>0.34103769193129396</v>
      </c>
    </row>
    <row r="7331">
      <c r="A7331" s="61">
        <v>1.514407005E9</v>
      </c>
      <c r="B7331" s="61">
        <v>1.0</v>
      </c>
      <c r="C7331" s="61">
        <v>2247.0</v>
      </c>
      <c r="D7331" s="57" t="s">
        <v>371</v>
      </c>
      <c r="E7331" s="62" t="s">
        <v>372</v>
      </c>
      <c r="F7331" s="58">
        <v>0.3410450594193797</v>
      </c>
    </row>
    <row r="7332">
      <c r="A7332" s="61">
        <v>1.516606178E9</v>
      </c>
      <c r="B7332" s="61">
        <v>1.0</v>
      </c>
      <c r="C7332" s="61">
        <v>1067.0</v>
      </c>
      <c r="D7332" s="57" t="s">
        <v>371</v>
      </c>
      <c r="E7332" s="62" t="s">
        <v>372</v>
      </c>
      <c r="F7332" s="58">
        <v>0.3410685886354208</v>
      </c>
    </row>
    <row r="7333">
      <c r="A7333" s="61">
        <v>1.512043253E9</v>
      </c>
      <c r="B7333" s="61">
        <v>1.0</v>
      </c>
      <c r="C7333" s="61">
        <v>162.0</v>
      </c>
      <c r="D7333" s="57" t="s">
        <v>371</v>
      </c>
      <c r="E7333" s="62" t="s">
        <v>372</v>
      </c>
      <c r="F7333" s="58">
        <v>0.34119888352743777</v>
      </c>
    </row>
    <row r="7334">
      <c r="A7334" s="61">
        <v>1.512302089E9</v>
      </c>
      <c r="B7334" s="61">
        <v>1.0</v>
      </c>
      <c r="C7334" s="61">
        <v>2926.0</v>
      </c>
      <c r="D7334" s="57" t="s">
        <v>374</v>
      </c>
      <c r="E7334" s="62" t="s">
        <v>372</v>
      </c>
      <c r="F7334" s="58">
        <v>0.34127333492718603</v>
      </c>
    </row>
    <row r="7335">
      <c r="A7335" s="61">
        <v>1.511865662E9</v>
      </c>
      <c r="B7335" s="61">
        <v>0.0</v>
      </c>
      <c r="C7335" s="61">
        <v>817.0</v>
      </c>
      <c r="D7335" s="57" t="s">
        <v>375</v>
      </c>
      <c r="E7335" s="62" t="s">
        <v>372</v>
      </c>
      <c r="F7335" s="58">
        <v>0.3413516733418187</v>
      </c>
    </row>
    <row r="7336">
      <c r="A7336" s="61">
        <v>1.51818838E9</v>
      </c>
      <c r="B7336" s="61">
        <v>0.0</v>
      </c>
      <c r="C7336" s="61">
        <v>2105.0</v>
      </c>
      <c r="D7336" s="57" t="s">
        <v>374</v>
      </c>
      <c r="E7336" s="62" t="s">
        <v>372</v>
      </c>
      <c r="F7336" s="58">
        <v>0.3414018877780458</v>
      </c>
    </row>
    <row r="7337">
      <c r="A7337" s="61">
        <v>1.518155236E9</v>
      </c>
      <c r="B7337" s="61">
        <v>1.0</v>
      </c>
      <c r="C7337" s="61">
        <v>3065.0</v>
      </c>
      <c r="D7337" s="57" t="s">
        <v>374</v>
      </c>
      <c r="E7337" s="62" t="s">
        <v>372</v>
      </c>
      <c r="F7337" s="58">
        <v>0.341465425820653</v>
      </c>
    </row>
    <row r="7338">
      <c r="A7338" s="61">
        <v>1.51394404E9</v>
      </c>
      <c r="B7338" s="61">
        <v>0.0</v>
      </c>
      <c r="C7338" s="61">
        <v>270.0</v>
      </c>
      <c r="D7338" s="57" t="s">
        <v>375</v>
      </c>
      <c r="E7338" s="62" t="s">
        <v>372</v>
      </c>
      <c r="F7338" s="58">
        <v>0.3415119352183359</v>
      </c>
    </row>
    <row r="7339">
      <c r="A7339" s="61">
        <v>1.515032015E9</v>
      </c>
      <c r="B7339" s="61">
        <v>1.0</v>
      </c>
      <c r="C7339" s="61">
        <v>3901.0</v>
      </c>
      <c r="D7339" s="57" t="s">
        <v>374</v>
      </c>
      <c r="E7339" s="62" t="s">
        <v>372</v>
      </c>
      <c r="F7339" s="58">
        <v>0.341520275224084</v>
      </c>
    </row>
    <row r="7340">
      <c r="A7340" s="61">
        <v>1.51383306E9</v>
      </c>
      <c r="B7340" s="61">
        <v>0.0</v>
      </c>
      <c r="C7340" s="61">
        <v>4088.0</v>
      </c>
      <c r="D7340" s="57" t="s">
        <v>375</v>
      </c>
      <c r="E7340" s="62" t="s">
        <v>372</v>
      </c>
      <c r="F7340" s="58">
        <v>0.34156414213835407</v>
      </c>
    </row>
    <row r="7341">
      <c r="A7341" s="61">
        <v>1.518961923E9</v>
      </c>
      <c r="B7341" s="61">
        <v>1.0</v>
      </c>
      <c r="C7341" s="61">
        <v>1104.0</v>
      </c>
      <c r="D7341" s="57" t="s">
        <v>373</v>
      </c>
      <c r="E7341" s="62" t="s">
        <v>372</v>
      </c>
      <c r="F7341" s="58">
        <v>0.34167198041598523</v>
      </c>
    </row>
    <row r="7342">
      <c r="A7342" s="61">
        <v>1.518390042E9</v>
      </c>
      <c r="B7342" s="61">
        <v>0.0</v>
      </c>
      <c r="C7342" s="61">
        <v>1584.0</v>
      </c>
      <c r="D7342" s="57" t="s">
        <v>375</v>
      </c>
      <c r="E7342" s="62" t="s">
        <v>372</v>
      </c>
      <c r="F7342" s="58">
        <v>0.341849076480786</v>
      </c>
    </row>
    <row r="7343">
      <c r="A7343" s="61">
        <v>1.512637784E9</v>
      </c>
      <c r="B7343" s="61">
        <v>1.0</v>
      </c>
      <c r="C7343" s="61">
        <v>3367.0</v>
      </c>
      <c r="D7343" s="57" t="s">
        <v>371</v>
      </c>
      <c r="E7343" s="62" t="s">
        <v>372</v>
      </c>
      <c r="F7343" s="58">
        <v>0.3418739373542271</v>
      </c>
    </row>
    <row r="7344">
      <c r="A7344" s="61">
        <v>1.513703223E9</v>
      </c>
      <c r="B7344" s="61">
        <v>1.0</v>
      </c>
      <c r="C7344" s="61">
        <v>983.0</v>
      </c>
      <c r="D7344" s="57" t="s">
        <v>374</v>
      </c>
      <c r="E7344" s="62" t="s">
        <v>372</v>
      </c>
      <c r="F7344" s="58">
        <v>0.34198135825358256</v>
      </c>
    </row>
    <row r="7345">
      <c r="A7345" s="61">
        <v>1.517305469E9</v>
      </c>
      <c r="B7345" s="61">
        <v>1.0</v>
      </c>
      <c r="C7345" s="61">
        <v>1741.0</v>
      </c>
      <c r="D7345" s="57" t="s">
        <v>371</v>
      </c>
      <c r="E7345" s="62" t="s">
        <v>372</v>
      </c>
      <c r="F7345" s="58">
        <v>0.34218305769133694</v>
      </c>
    </row>
    <row r="7346">
      <c r="A7346" s="61">
        <v>1.519192003E9</v>
      </c>
      <c r="B7346" s="61">
        <v>1.0</v>
      </c>
      <c r="C7346" s="61">
        <v>3316.0</v>
      </c>
      <c r="D7346" s="57" t="s">
        <v>374</v>
      </c>
      <c r="E7346" s="62" t="s">
        <v>372</v>
      </c>
      <c r="F7346" s="58">
        <v>0.34240449151340124</v>
      </c>
    </row>
    <row r="7347">
      <c r="A7347" s="61">
        <v>1.518389557E9</v>
      </c>
      <c r="B7347" s="61">
        <v>1.0</v>
      </c>
      <c r="C7347" s="61">
        <v>2719.0</v>
      </c>
      <c r="D7347" s="57" t="s">
        <v>371</v>
      </c>
      <c r="E7347" s="62" t="s">
        <v>372</v>
      </c>
      <c r="F7347" s="58">
        <v>0.34254781937842915</v>
      </c>
    </row>
    <row r="7348">
      <c r="A7348" s="61">
        <v>1.512684618E9</v>
      </c>
      <c r="B7348" s="61">
        <v>1.0</v>
      </c>
      <c r="C7348" s="61">
        <v>3363.0</v>
      </c>
      <c r="D7348" s="57" t="s">
        <v>374</v>
      </c>
      <c r="E7348" s="62" t="s">
        <v>372</v>
      </c>
      <c r="F7348" s="58">
        <v>0.342568302394889</v>
      </c>
    </row>
    <row r="7349">
      <c r="A7349" s="61">
        <v>1.512870398E9</v>
      </c>
      <c r="B7349" s="61">
        <v>1.0</v>
      </c>
      <c r="C7349" s="61">
        <v>239.0</v>
      </c>
      <c r="D7349" s="57" t="s">
        <v>375</v>
      </c>
      <c r="E7349" s="62" t="s">
        <v>372</v>
      </c>
      <c r="F7349" s="58">
        <v>0.3425915543237499</v>
      </c>
    </row>
    <row r="7350">
      <c r="A7350" s="61">
        <v>1.519502614E9</v>
      </c>
      <c r="B7350" s="61">
        <v>1.0</v>
      </c>
      <c r="C7350" s="61">
        <v>1431.0</v>
      </c>
      <c r="D7350" s="57" t="s">
        <v>374</v>
      </c>
      <c r="E7350" s="62" t="s">
        <v>372</v>
      </c>
      <c r="F7350" s="58">
        <v>0.34259495971482246</v>
      </c>
    </row>
    <row r="7351">
      <c r="A7351" s="61">
        <v>1.514920117E9</v>
      </c>
      <c r="B7351" s="61">
        <v>1.0</v>
      </c>
      <c r="C7351" s="61">
        <v>1049.0</v>
      </c>
      <c r="D7351" s="57" t="s">
        <v>371</v>
      </c>
      <c r="E7351" s="62" t="s">
        <v>372</v>
      </c>
      <c r="F7351" s="58">
        <v>0.3427050339763986</v>
      </c>
    </row>
    <row r="7352">
      <c r="A7352" s="61">
        <v>1.517428154E9</v>
      </c>
      <c r="B7352" s="61">
        <v>1.0</v>
      </c>
      <c r="C7352" s="61">
        <v>1141.0</v>
      </c>
      <c r="D7352" s="57" t="s">
        <v>374</v>
      </c>
      <c r="E7352" s="62" t="s">
        <v>372</v>
      </c>
      <c r="F7352" s="58">
        <v>0.34282671934473297</v>
      </c>
    </row>
    <row r="7353">
      <c r="A7353" s="61">
        <v>1.515847005E9</v>
      </c>
      <c r="B7353" s="61">
        <v>1.0</v>
      </c>
      <c r="C7353" s="61">
        <v>2402.0</v>
      </c>
      <c r="D7353" s="57" t="s">
        <v>371</v>
      </c>
      <c r="E7353" s="62" t="s">
        <v>372</v>
      </c>
      <c r="F7353" s="58">
        <v>0.34282823058301337</v>
      </c>
    </row>
    <row r="7354">
      <c r="A7354" s="61">
        <v>1.514730952E9</v>
      </c>
      <c r="B7354" s="61">
        <v>0.0</v>
      </c>
      <c r="C7354" s="61">
        <v>3623.0</v>
      </c>
      <c r="D7354" s="57" t="s">
        <v>375</v>
      </c>
      <c r="E7354" s="62" t="s">
        <v>372</v>
      </c>
      <c r="F7354" s="58">
        <v>0.34286518002418154</v>
      </c>
    </row>
    <row r="7355">
      <c r="A7355" s="61">
        <v>1.519279012E9</v>
      </c>
      <c r="B7355" s="61">
        <v>0.0</v>
      </c>
      <c r="C7355" s="61">
        <v>397.0</v>
      </c>
      <c r="D7355" s="57" t="s">
        <v>375</v>
      </c>
      <c r="E7355" s="62" t="s">
        <v>372</v>
      </c>
      <c r="F7355" s="58">
        <v>0.3428688401700918</v>
      </c>
    </row>
    <row r="7356">
      <c r="A7356" s="61">
        <v>1.513476283E9</v>
      </c>
      <c r="B7356" s="61">
        <v>1.0</v>
      </c>
      <c r="C7356" s="61">
        <v>996.0</v>
      </c>
      <c r="D7356" s="57" t="s">
        <v>375</v>
      </c>
      <c r="E7356" s="62" t="s">
        <v>372</v>
      </c>
      <c r="F7356" s="58">
        <v>0.3429235742323756</v>
      </c>
    </row>
    <row r="7357">
      <c r="A7357" s="61">
        <v>1.512187836E9</v>
      </c>
      <c r="B7357" s="61">
        <v>1.0</v>
      </c>
      <c r="C7357" s="61">
        <v>2601.0</v>
      </c>
      <c r="D7357" s="57" t="s">
        <v>374</v>
      </c>
      <c r="E7357" s="62" t="s">
        <v>372</v>
      </c>
      <c r="F7357" s="58">
        <v>0.34307999569340086</v>
      </c>
    </row>
    <row r="7358">
      <c r="A7358" s="61">
        <v>1.519577093E9</v>
      </c>
      <c r="B7358" s="61">
        <v>1.0</v>
      </c>
      <c r="C7358" s="61">
        <v>3080.0</v>
      </c>
      <c r="D7358" s="57" t="s">
        <v>374</v>
      </c>
      <c r="E7358" s="62" t="s">
        <v>372</v>
      </c>
      <c r="F7358" s="58">
        <v>0.34310745536240284</v>
      </c>
    </row>
    <row r="7359">
      <c r="A7359" s="61">
        <v>1.513974488E9</v>
      </c>
      <c r="B7359" s="61">
        <v>1.0</v>
      </c>
      <c r="C7359" s="61">
        <v>1508.0</v>
      </c>
      <c r="D7359" s="57" t="s">
        <v>373</v>
      </c>
      <c r="E7359" s="62" t="s">
        <v>372</v>
      </c>
      <c r="F7359" s="58">
        <v>0.34313306998032544</v>
      </c>
    </row>
    <row r="7360">
      <c r="A7360" s="61">
        <v>1.518526641E9</v>
      </c>
      <c r="B7360" s="61">
        <v>0.0</v>
      </c>
      <c r="C7360" s="61">
        <v>3228.0</v>
      </c>
      <c r="D7360" s="57" t="s">
        <v>371</v>
      </c>
      <c r="E7360" s="62" t="s">
        <v>372</v>
      </c>
      <c r="F7360" s="58">
        <v>0.3431710083061712</v>
      </c>
    </row>
    <row r="7361">
      <c r="A7361" s="61">
        <v>1.518509765E9</v>
      </c>
      <c r="B7361" s="61">
        <v>1.0</v>
      </c>
      <c r="C7361" s="61">
        <v>1239.0</v>
      </c>
      <c r="D7361" s="57" t="s">
        <v>371</v>
      </c>
      <c r="E7361" s="62" t="s">
        <v>372</v>
      </c>
      <c r="F7361" s="58">
        <v>0.34320850857480745</v>
      </c>
    </row>
    <row r="7362">
      <c r="A7362" s="61">
        <v>1.515479549E9</v>
      </c>
      <c r="B7362" s="61">
        <v>1.0</v>
      </c>
      <c r="C7362" s="61">
        <v>238.0</v>
      </c>
      <c r="D7362" s="57" t="s">
        <v>374</v>
      </c>
      <c r="E7362" s="62" t="s">
        <v>372</v>
      </c>
      <c r="F7362" s="58">
        <v>0.34326236870329585</v>
      </c>
    </row>
    <row r="7363">
      <c r="A7363" s="61">
        <v>1.5143701E9</v>
      </c>
      <c r="B7363" s="61">
        <v>0.0</v>
      </c>
      <c r="C7363" s="61">
        <v>3052.0</v>
      </c>
      <c r="D7363" s="57" t="s">
        <v>371</v>
      </c>
      <c r="E7363" s="62" t="s">
        <v>372</v>
      </c>
      <c r="F7363" s="58">
        <v>0.3432746280190325</v>
      </c>
    </row>
    <row r="7364">
      <c r="A7364" s="61">
        <v>1.511410053E9</v>
      </c>
      <c r="B7364" s="61">
        <v>1.0</v>
      </c>
      <c r="C7364" s="61">
        <v>412.0</v>
      </c>
      <c r="D7364" s="57" t="s">
        <v>371</v>
      </c>
      <c r="E7364" s="62" t="s">
        <v>372</v>
      </c>
      <c r="F7364" s="58">
        <v>0.34334189743079013</v>
      </c>
    </row>
    <row r="7365">
      <c r="A7365" s="61">
        <v>1.516058735E9</v>
      </c>
      <c r="B7365" s="61">
        <v>1.0</v>
      </c>
      <c r="C7365" s="61">
        <v>1151.0</v>
      </c>
      <c r="D7365" s="57" t="s">
        <v>373</v>
      </c>
      <c r="E7365" s="62" t="s">
        <v>372</v>
      </c>
      <c r="F7365" s="58">
        <v>0.3433532284040185</v>
      </c>
    </row>
    <row r="7366">
      <c r="A7366" s="61">
        <v>1.516897621E9</v>
      </c>
      <c r="B7366" s="61">
        <v>0.0</v>
      </c>
      <c r="C7366" s="61">
        <v>2595.0</v>
      </c>
      <c r="D7366" s="57" t="s">
        <v>371</v>
      </c>
      <c r="E7366" s="62" t="s">
        <v>372</v>
      </c>
      <c r="F7366" s="58">
        <v>0.3433543996672651</v>
      </c>
    </row>
    <row r="7367">
      <c r="A7367" s="61">
        <v>1.513151321E9</v>
      </c>
      <c r="B7367" s="61">
        <v>0.0</v>
      </c>
      <c r="C7367" s="61">
        <v>230.0</v>
      </c>
      <c r="D7367" s="57" t="s">
        <v>373</v>
      </c>
      <c r="E7367" s="62" t="s">
        <v>372</v>
      </c>
      <c r="F7367" s="58">
        <v>0.34340919156923566</v>
      </c>
    </row>
    <row r="7368">
      <c r="A7368" s="61">
        <v>1.518231792E9</v>
      </c>
      <c r="B7368" s="61">
        <v>0.0</v>
      </c>
      <c r="C7368" s="61">
        <v>4162.0</v>
      </c>
      <c r="D7368" s="57" t="s">
        <v>374</v>
      </c>
      <c r="E7368" s="62" t="s">
        <v>372</v>
      </c>
      <c r="F7368" s="58">
        <v>0.3434681190331006</v>
      </c>
    </row>
    <row r="7369">
      <c r="A7369" s="61">
        <v>1.51627345E9</v>
      </c>
      <c r="B7369" s="61">
        <v>0.0</v>
      </c>
      <c r="C7369" s="61">
        <v>3430.0</v>
      </c>
      <c r="D7369" s="57" t="s">
        <v>373</v>
      </c>
      <c r="E7369" s="62" t="s">
        <v>372</v>
      </c>
      <c r="F7369" s="58">
        <v>0.3434935353100933</v>
      </c>
    </row>
    <row r="7370">
      <c r="A7370" s="61">
        <v>1.513559987E9</v>
      </c>
      <c r="B7370" s="61">
        <v>1.0</v>
      </c>
      <c r="C7370" s="61">
        <v>205.0</v>
      </c>
      <c r="D7370" s="57" t="s">
        <v>371</v>
      </c>
      <c r="E7370" s="62" t="s">
        <v>372</v>
      </c>
      <c r="F7370" s="58">
        <v>0.34351018061596894</v>
      </c>
    </row>
    <row r="7371">
      <c r="A7371" s="61">
        <v>1.512650196E9</v>
      </c>
      <c r="B7371" s="61">
        <v>1.0</v>
      </c>
      <c r="C7371" s="61">
        <v>3974.0</v>
      </c>
      <c r="D7371" s="57" t="s">
        <v>374</v>
      </c>
      <c r="E7371" s="62" t="s">
        <v>372</v>
      </c>
      <c r="F7371" s="58">
        <v>0.3435473030457278</v>
      </c>
    </row>
    <row r="7372">
      <c r="A7372" s="61">
        <v>1.515291011E9</v>
      </c>
      <c r="B7372" s="61">
        <v>0.0</v>
      </c>
      <c r="C7372" s="61">
        <v>83.0</v>
      </c>
      <c r="D7372" s="57" t="s">
        <v>375</v>
      </c>
      <c r="E7372" s="62" t="s">
        <v>372</v>
      </c>
      <c r="F7372" s="58">
        <v>0.3435653528759518</v>
      </c>
    </row>
    <row r="7373">
      <c r="A7373" s="61">
        <v>1.518863819E9</v>
      </c>
      <c r="B7373" s="61">
        <v>1.0</v>
      </c>
      <c r="C7373" s="61">
        <v>4473.0</v>
      </c>
      <c r="D7373" s="57" t="s">
        <v>371</v>
      </c>
      <c r="E7373" s="62" t="s">
        <v>372</v>
      </c>
      <c r="F7373" s="58">
        <v>0.34359473247462213</v>
      </c>
    </row>
    <row r="7374">
      <c r="A7374" s="61">
        <v>1.51202412E9</v>
      </c>
      <c r="B7374" s="61">
        <v>0.0</v>
      </c>
      <c r="C7374" s="61">
        <v>296.0</v>
      </c>
      <c r="D7374" s="57" t="s">
        <v>374</v>
      </c>
      <c r="E7374" s="62" t="s">
        <v>372</v>
      </c>
      <c r="F7374" s="58">
        <v>0.3436259106774331</v>
      </c>
    </row>
    <row r="7375">
      <c r="A7375" s="61">
        <v>1.517371161E9</v>
      </c>
      <c r="B7375" s="61">
        <v>0.0</v>
      </c>
      <c r="C7375" s="61">
        <v>1118.0</v>
      </c>
      <c r="D7375" s="57" t="s">
        <v>371</v>
      </c>
      <c r="E7375" s="62" t="s">
        <v>372</v>
      </c>
      <c r="F7375" s="58">
        <v>0.34368471327857864</v>
      </c>
    </row>
    <row r="7376">
      <c r="A7376" s="61">
        <v>1.518151588E9</v>
      </c>
      <c r="B7376" s="61">
        <v>1.0</v>
      </c>
      <c r="C7376" s="61">
        <v>2164.0</v>
      </c>
      <c r="D7376" s="57" t="s">
        <v>375</v>
      </c>
      <c r="E7376" s="62" t="s">
        <v>372</v>
      </c>
      <c r="F7376" s="58">
        <v>0.34378502648267084</v>
      </c>
    </row>
    <row r="7377">
      <c r="A7377" s="61">
        <v>1.514346465E9</v>
      </c>
      <c r="B7377" s="61">
        <v>1.0</v>
      </c>
      <c r="C7377" s="61">
        <v>3294.0</v>
      </c>
      <c r="D7377" s="57" t="s">
        <v>371</v>
      </c>
      <c r="E7377" s="62" t="s">
        <v>372</v>
      </c>
      <c r="F7377" s="58">
        <v>0.34379231883444883</v>
      </c>
    </row>
    <row r="7378">
      <c r="A7378" s="61">
        <v>1.518377068E9</v>
      </c>
      <c r="B7378" s="61">
        <v>1.0</v>
      </c>
      <c r="C7378" s="61">
        <v>687.0</v>
      </c>
      <c r="D7378" s="57" t="s">
        <v>375</v>
      </c>
      <c r="E7378" s="62" t="s">
        <v>372</v>
      </c>
      <c r="F7378" s="58">
        <v>0.34385028721838373</v>
      </c>
    </row>
    <row r="7379">
      <c r="A7379" s="61">
        <v>1.514122593E9</v>
      </c>
      <c r="B7379" s="61">
        <v>1.0</v>
      </c>
      <c r="C7379" s="61">
        <v>1999.0</v>
      </c>
      <c r="D7379" s="57" t="s">
        <v>371</v>
      </c>
      <c r="E7379" s="62" t="s">
        <v>372</v>
      </c>
      <c r="F7379" s="58">
        <v>0.34390412521338076</v>
      </c>
    </row>
    <row r="7380">
      <c r="A7380" s="61">
        <v>1.516911545E9</v>
      </c>
      <c r="B7380" s="61">
        <v>1.0</v>
      </c>
      <c r="C7380" s="61">
        <v>4938.0</v>
      </c>
      <c r="D7380" s="57" t="s">
        <v>373</v>
      </c>
      <c r="E7380" s="62" t="s">
        <v>372</v>
      </c>
      <c r="F7380" s="58">
        <v>0.343915157130517</v>
      </c>
    </row>
    <row r="7381">
      <c r="A7381" s="61">
        <v>1.514676164E9</v>
      </c>
      <c r="B7381" s="61">
        <v>1.0</v>
      </c>
      <c r="C7381" s="61">
        <v>2425.0</v>
      </c>
      <c r="D7381" s="57" t="s">
        <v>374</v>
      </c>
      <c r="E7381" s="62" t="s">
        <v>372</v>
      </c>
      <c r="F7381" s="58">
        <v>0.3439329526448295</v>
      </c>
    </row>
    <row r="7382">
      <c r="A7382" s="61">
        <v>1.519788341E9</v>
      </c>
      <c r="B7382" s="61">
        <v>0.0</v>
      </c>
      <c r="C7382" s="61">
        <v>3079.0</v>
      </c>
      <c r="D7382" s="57" t="s">
        <v>374</v>
      </c>
      <c r="E7382" s="62" t="s">
        <v>372</v>
      </c>
      <c r="F7382" s="58">
        <v>0.34404342938352017</v>
      </c>
    </row>
    <row r="7383">
      <c r="A7383" s="61">
        <v>1.516663214E9</v>
      </c>
      <c r="B7383" s="61">
        <v>1.0</v>
      </c>
      <c r="C7383" s="61">
        <v>1277.0</v>
      </c>
      <c r="D7383" s="57" t="s">
        <v>371</v>
      </c>
      <c r="E7383" s="62" t="s">
        <v>372</v>
      </c>
      <c r="F7383" s="58">
        <v>0.34405762365618664</v>
      </c>
    </row>
    <row r="7384">
      <c r="A7384" s="61">
        <v>1.513828891E9</v>
      </c>
      <c r="B7384" s="61">
        <v>0.0</v>
      </c>
      <c r="C7384" s="61">
        <v>1795.0</v>
      </c>
      <c r="D7384" s="57" t="s">
        <v>374</v>
      </c>
      <c r="E7384" s="62" t="s">
        <v>372</v>
      </c>
      <c r="F7384" s="58">
        <v>0.34411186199942834</v>
      </c>
    </row>
    <row r="7385">
      <c r="A7385" s="61">
        <v>1.513672354E9</v>
      </c>
      <c r="B7385" s="61">
        <v>1.0</v>
      </c>
      <c r="C7385" s="61">
        <v>3933.0</v>
      </c>
      <c r="D7385" s="57" t="s">
        <v>374</v>
      </c>
      <c r="E7385" s="62" t="s">
        <v>372</v>
      </c>
      <c r="F7385" s="58">
        <v>0.34415069482629224</v>
      </c>
    </row>
    <row r="7386">
      <c r="A7386" s="61">
        <v>1.5173556E9</v>
      </c>
      <c r="B7386" s="61">
        <v>0.0</v>
      </c>
      <c r="C7386" s="61">
        <v>1056.0</v>
      </c>
      <c r="D7386" s="57" t="s">
        <v>375</v>
      </c>
      <c r="E7386" s="62" t="s">
        <v>372</v>
      </c>
      <c r="F7386" s="58">
        <v>0.3441721639961688</v>
      </c>
    </row>
    <row r="7387">
      <c r="A7387" s="61">
        <v>1.518633762E9</v>
      </c>
      <c r="B7387" s="61">
        <v>0.0</v>
      </c>
      <c r="C7387" s="61">
        <v>1762.0</v>
      </c>
      <c r="D7387" s="57" t="s">
        <v>374</v>
      </c>
      <c r="E7387" s="62" t="s">
        <v>372</v>
      </c>
      <c r="F7387" s="58">
        <v>0.3441839155809099</v>
      </c>
    </row>
    <row r="7388">
      <c r="A7388" s="61">
        <v>1.513386142E9</v>
      </c>
      <c r="B7388" s="61">
        <v>0.0</v>
      </c>
      <c r="C7388" s="61">
        <v>3875.0</v>
      </c>
      <c r="D7388" s="57" t="s">
        <v>371</v>
      </c>
      <c r="E7388" s="62" t="s">
        <v>372</v>
      </c>
      <c r="F7388" s="58">
        <v>0.34420687756510326</v>
      </c>
    </row>
    <row r="7389">
      <c r="A7389" s="61">
        <v>1.514916869E9</v>
      </c>
      <c r="B7389" s="61">
        <v>1.0</v>
      </c>
      <c r="C7389" s="61">
        <v>3793.0</v>
      </c>
      <c r="D7389" s="57" t="s">
        <v>374</v>
      </c>
      <c r="E7389" s="62" t="s">
        <v>372</v>
      </c>
      <c r="F7389" s="58">
        <v>0.34420900332332527</v>
      </c>
    </row>
    <row r="7390">
      <c r="A7390" s="61">
        <v>1.518966021E9</v>
      </c>
      <c r="B7390" s="61">
        <v>0.0</v>
      </c>
      <c r="C7390" s="61">
        <v>1113.0</v>
      </c>
      <c r="D7390" s="57" t="s">
        <v>374</v>
      </c>
      <c r="E7390" s="62" t="s">
        <v>372</v>
      </c>
      <c r="F7390" s="58">
        <v>0.3442111522796161</v>
      </c>
    </row>
    <row r="7391">
      <c r="A7391" s="61">
        <v>1.5144314E9</v>
      </c>
      <c r="B7391" s="61">
        <v>0.0</v>
      </c>
      <c r="C7391" s="61">
        <v>2919.0</v>
      </c>
      <c r="D7391" s="57" t="s">
        <v>374</v>
      </c>
      <c r="E7391" s="62" t="s">
        <v>372</v>
      </c>
      <c r="F7391" s="58">
        <v>0.34422682074461397</v>
      </c>
    </row>
    <row r="7392">
      <c r="A7392" s="61">
        <v>1.515424757E9</v>
      </c>
      <c r="B7392" s="61">
        <v>1.0</v>
      </c>
      <c r="C7392" s="61">
        <v>1004.0</v>
      </c>
      <c r="D7392" s="57" t="s">
        <v>371</v>
      </c>
      <c r="E7392" s="62" t="s">
        <v>372</v>
      </c>
      <c r="F7392" s="58">
        <v>0.34425457000566806</v>
      </c>
    </row>
    <row r="7393">
      <c r="A7393" s="61">
        <v>1.518101374E9</v>
      </c>
      <c r="B7393" s="61">
        <v>1.0</v>
      </c>
      <c r="C7393" s="61">
        <v>2674.0</v>
      </c>
      <c r="D7393" s="57" t="s">
        <v>371</v>
      </c>
      <c r="E7393" s="62" t="s">
        <v>372</v>
      </c>
      <c r="F7393" s="58">
        <v>0.3442784613192228</v>
      </c>
    </row>
    <row r="7394">
      <c r="A7394" s="61">
        <v>1.512934771E9</v>
      </c>
      <c r="B7394" s="61">
        <v>0.0</v>
      </c>
      <c r="C7394" s="61">
        <v>3366.0</v>
      </c>
      <c r="D7394" s="57" t="s">
        <v>371</v>
      </c>
      <c r="E7394" s="62" t="s">
        <v>372</v>
      </c>
      <c r="F7394" s="58">
        <v>0.3443494895207151</v>
      </c>
    </row>
    <row r="7395">
      <c r="A7395" s="61">
        <v>1.51621843E9</v>
      </c>
      <c r="B7395" s="61">
        <v>0.0</v>
      </c>
      <c r="C7395" s="61">
        <v>1708.0</v>
      </c>
      <c r="D7395" s="57" t="s">
        <v>373</v>
      </c>
      <c r="E7395" s="62" t="s">
        <v>372</v>
      </c>
      <c r="F7395" s="58">
        <v>0.34440698540665204</v>
      </c>
    </row>
    <row r="7396">
      <c r="A7396" s="61">
        <v>1.518364474E9</v>
      </c>
      <c r="B7396" s="61">
        <v>1.0</v>
      </c>
      <c r="C7396" s="61">
        <v>925.0</v>
      </c>
      <c r="D7396" s="57" t="s">
        <v>373</v>
      </c>
      <c r="E7396" s="62" t="s">
        <v>372</v>
      </c>
      <c r="F7396" s="58">
        <v>0.34447425481840965</v>
      </c>
    </row>
    <row r="7397">
      <c r="A7397" s="61">
        <v>1.513873684E9</v>
      </c>
      <c r="B7397" s="61">
        <v>1.0</v>
      </c>
      <c r="C7397" s="61">
        <v>4063.0</v>
      </c>
      <c r="D7397" s="57" t="s">
        <v>374</v>
      </c>
      <c r="E7397" s="62" t="s">
        <v>372</v>
      </c>
      <c r="F7397" s="58">
        <v>0.3445887038298303</v>
      </c>
    </row>
    <row r="7398">
      <c r="A7398" s="61">
        <v>1.513073055E9</v>
      </c>
      <c r="B7398" s="61">
        <v>1.0</v>
      </c>
      <c r="C7398" s="61">
        <v>428.0</v>
      </c>
      <c r="D7398" s="57" t="s">
        <v>371</v>
      </c>
      <c r="E7398" s="62" t="s">
        <v>372</v>
      </c>
      <c r="F7398" s="58">
        <v>0.34466080028678725</v>
      </c>
    </row>
    <row r="7399">
      <c r="A7399" s="61">
        <v>1.512110394E9</v>
      </c>
      <c r="B7399" s="61">
        <v>1.0</v>
      </c>
      <c r="C7399" s="61">
        <v>712.0</v>
      </c>
      <c r="D7399" s="57" t="s">
        <v>374</v>
      </c>
      <c r="E7399" s="62" t="s">
        <v>372</v>
      </c>
      <c r="F7399" s="58">
        <v>0.3446936223368684</v>
      </c>
    </row>
    <row r="7400">
      <c r="A7400" s="61">
        <v>1.519779814E9</v>
      </c>
      <c r="B7400" s="61">
        <v>1.0</v>
      </c>
      <c r="C7400" s="61">
        <v>1650.0</v>
      </c>
      <c r="D7400" s="57" t="s">
        <v>375</v>
      </c>
      <c r="E7400" s="62" t="s">
        <v>372</v>
      </c>
      <c r="F7400" s="58">
        <v>0.34470595189757836</v>
      </c>
    </row>
    <row r="7401">
      <c r="A7401" s="61">
        <v>1.515657188E9</v>
      </c>
      <c r="B7401" s="61">
        <v>1.0</v>
      </c>
      <c r="C7401" s="61">
        <v>1519.0</v>
      </c>
      <c r="D7401" s="57" t="s">
        <v>371</v>
      </c>
      <c r="E7401" s="62" t="s">
        <v>372</v>
      </c>
      <c r="F7401" s="58">
        <v>0.344760891748626</v>
      </c>
    </row>
    <row r="7402">
      <c r="A7402" s="61">
        <v>1.512889677E9</v>
      </c>
      <c r="B7402" s="61">
        <v>1.0</v>
      </c>
      <c r="C7402" s="61">
        <v>269.0</v>
      </c>
      <c r="D7402" s="57" t="s">
        <v>371</v>
      </c>
      <c r="E7402" s="62" t="s">
        <v>372</v>
      </c>
      <c r="F7402" s="58">
        <v>0.3448062273529159</v>
      </c>
    </row>
    <row r="7403">
      <c r="A7403" s="61">
        <v>1.511428591E9</v>
      </c>
      <c r="B7403" s="61">
        <v>0.0</v>
      </c>
      <c r="C7403" s="61">
        <v>1463.0</v>
      </c>
      <c r="D7403" s="57" t="s">
        <v>371</v>
      </c>
      <c r="E7403" s="62" t="s">
        <v>372</v>
      </c>
      <c r="F7403" s="58">
        <v>0.34489737317706703</v>
      </c>
    </row>
    <row r="7404">
      <c r="A7404" s="61">
        <v>1.516089451E9</v>
      </c>
      <c r="B7404" s="61">
        <v>0.0</v>
      </c>
      <c r="C7404" s="61">
        <v>522.0</v>
      </c>
      <c r="D7404" s="57" t="s">
        <v>371</v>
      </c>
      <c r="E7404" s="62" t="s">
        <v>372</v>
      </c>
      <c r="F7404" s="58">
        <v>0.34490990417697254</v>
      </c>
    </row>
    <row r="7405">
      <c r="A7405" s="61">
        <v>1.512060152E9</v>
      </c>
      <c r="B7405" s="61">
        <v>0.0</v>
      </c>
      <c r="C7405" s="61">
        <v>1726.0</v>
      </c>
      <c r="D7405" s="57" t="s">
        <v>371</v>
      </c>
      <c r="E7405" s="62" t="s">
        <v>372</v>
      </c>
      <c r="F7405" s="58">
        <v>0.34492478496997336</v>
      </c>
    </row>
    <row r="7406">
      <c r="A7406" s="61">
        <v>1.518522005E9</v>
      </c>
      <c r="B7406" s="61">
        <v>1.0</v>
      </c>
      <c r="C7406" s="61">
        <v>3992.0</v>
      </c>
      <c r="D7406" s="57" t="s">
        <v>371</v>
      </c>
      <c r="E7406" s="62" t="s">
        <v>372</v>
      </c>
      <c r="F7406" s="58">
        <v>0.34502453763278196</v>
      </c>
    </row>
    <row r="7407">
      <c r="A7407" s="61">
        <v>1.519489036E9</v>
      </c>
      <c r="B7407" s="61">
        <v>1.0</v>
      </c>
      <c r="C7407" s="61">
        <v>2217.0</v>
      </c>
      <c r="D7407" s="57" t="s">
        <v>371</v>
      </c>
      <c r="E7407" s="62" t="s">
        <v>372</v>
      </c>
      <c r="F7407" s="58">
        <v>0.34518879514356304</v>
      </c>
    </row>
    <row r="7408">
      <c r="A7408" s="61">
        <v>1.51375695E9</v>
      </c>
      <c r="B7408" s="61">
        <v>0.0</v>
      </c>
      <c r="C7408" s="61">
        <v>2080.0</v>
      </c>
      <c r="D7408" s="57" t="s">
        <v>375</v>
      </c>
      <c r="E7408" s="62" t="s">
        <v>372</v>
      </c>
      <c r="F7408" s="58">
        <v>0.34520394294732726</v>
      </c>
    </row>
    <row r="7409">
      <c r="A7409" s="61">
        <v>1.518546736E9</v>
      </c>
      <c r="B7409" s="61">
        <v>1.0</v>
      </c>
      <c r="C7409" s="61">
        <v>2922.0</v>
      </c>
      <c r="D7409" s="57" t="s">
        <v>375</v>
      </c>
      <c r="E7409" s="62" t="s">
        <v>372</v>
      </c>
      <c r="F7409" s="58">
        <v>0.34531254909587383</v>
      </c>
    </row>
    <row r="7410">
      <c r="A7410" s="61">
        <v>1.515161034E9</v>
      </c>
      <c r="B7410" s="61">
        <v>1.0</v>
      </c>
      <c r="C7410" s="61">
        <v>741.0</v>
      </c>
      <c r="D7410" s="57" t="s">
        <v>371</v>
      </c>
      <c r="E7410" s="62" t="s">
        <v>372</v>
      </c>
      <c r="F7410" s="58">
        <v>0.3453159446981168</v>
      </c>
    </row>
    <row r="7411">
      <c r="A7411" s="61">
        <v>1.519133525E9</v>
      </c>
      <c r="B7411" s="61">
        <v>1.0</v>
      </c>
      <c r="C7411" s="61">
        <v>4292.0</v>
      </c>
      <c r="D7411" s="57" t="s">
        <v>371</v>
      </c>
      <c r="E7411" s="62" t="s">
        <v>372</v>
      </c>
      <c r="F7411" s="58">
        <v>0.34535561040486285</v>
      </c>
    </row>
    <row r="7412">
      <c r="A7412" s="61">
        <v>1.51349066E9</v>
      </c>
      <c r="B7412" s="61">
        <v>0.0</v>
      </c>
      <c r="C7412" s="61">
        <v>1408.0</v>
      </c>
      <c r="D7412" s="57" t="s">
        <v>371</v>
      </c>
      <c r="E7412" s="62" t="s">
        <v>372</v>
      </c>
      <c r="F7412" s="58">
        <v>0.3453565727578197</v>
      </c>
    </row>
    <row r="7413">
      <c r="A7413" s="61">
        <v>1.516445711E9</v>
      </c>
      <c r="B7413" s="61">
        <v>0.0</v>
      </c>
      <c r="C7413" s="61">
        <v>1668.0</v>
      </c>
      <c r="D7413" s="57" t="s">
        <v>375</v>
      </c>
      <c r="E7413" s="62" t="s">
        <v>372</v>
      </c>
      <c r="F7413" s="58">
        <v>0.34537217160349576</v>
      </c>
    </row>
    <row r="7414">
      <c r="A7414" s="61">
        <v>1.516706768E9</v>
      </c>
      <c r="B7414" s="61">
        <v>1.0</v>
      </c>
      <c r="C7414" s="61">
        <v>817.0</v>
      </c>
      <c r="D7414" s="57" t="s">
        <v>375</v>
      </c>
      <c r="E7414" s="62" t="s">
        <v>372</v>
      </c>
      <c r="F7414" s="58">
        <v>0.34539503024168083</v>
      </c>
    </row>
    <row r="7415">
      <c r="A7415" s="61">
        <v>1.514613996E9</v>
      </c>
      <c r="B7415" s="61">
        <v>1.0</v>
      </c>
      <c r="C7415" s="61">
        <v>878.0</v>
      </c>
      <c r="D7415" s="57" t="s">
        <v>374</v>
      </c>
      <c r="E7415" s="62" t="s">
        <v>372</v>
      </c>
      <c r="F7415" s="58">
        <v>0.3454158548370927</v>
      </c>
    </row>
    <row r="7416">
      <c r="A7416" s="61">
        <v>1.513065814E9</v>
      </c>
      <c r="B7416" s="61">
        <v>1.0</v>
      </c>
      <c r="C7416" s="61">
        <v>156.0</v>
      </c>
      <c r="D7416" s="57" t="s">
        <v>371</v>
      </c>
      <c r="E7416" s="62" t="s">
        <v>372</v>
      </c>
      <c r="F7416" s="58">
        <v>0.34547130529947245</v>
      </c>
    </row>
    <row r="7417">
      <c r="A7417" s="61">
        <v>1.514466701E9</v>
      </c>
      <c r="B7417" s="61">
        <v>0.0</v>
      </c>
      <c r="C7417" s="61">
        <v>2106.0</v>
      </c>
      <c r="D7417" s="57" t="s">
        <v>375</v>
      </c>
      <c r="E7417" s="62" t="s">
        <v>372</v>
      </c>
      <c r="F7417" s="58">
        <v>0.3454831638766994</v>
      </c>
    </row>
    <row r="7418">
      <c r="A7418" s="61">
        <v>1.516412697E9</v>
      </c>
      <c r="B7418" s="61">
        <v>1.0</v>
      </c>
      <c r="C7418" s="61">
        <v>445.0</v>
      </c>
      <c r="D7418" s="57" t="s">
        <v>375</v>
      </c>
      <c r="E7418" s="62" t="s">
        <v>372</v>
      </c>
      <c r="F7418" s="58">
        <v>0.3454988139951731</v>
      </c>
    </row>
    <row r="7419">
      <c r="A7419" s="61">
        <v>1.512022175E9</v>
      </c>
      <c r="B7419" s="61">
        <v>1.0</v>
      </c>
      <c r="C7419" s="61">
        <v>1616.0</v>
      </c>
      <c r="D7419" s="57" t="s">
        <v>374</v>
      </c>
      <c r="E7419" s="62" t="s">
        <v>372</v>
      </c>
      <c r="F7419" s="58">
        <v>0.3455277239788924</v>
      </c>
    </row>
    <row r="7420">
      <c r="A7420" s="61">
        <v>1.516890274E9</v>
      </c>
      <c r="B7420" s="61">
        <v>1.0</v>
      </c>
      <c r="C7420" s="61">
        <v>1447.0</v>
      </c>
      <c r="D7420" s="57" t="s">
        <v>371</v>
      </c>
      <c r="E7420" s="62" t="s">
        <v>372</v>
      </c>
      <c r="F7420" s="58">
        <v>0.3455913475346388</v>
      </c>
    </row>
    <row r="7421">
      <c r="A7421" s="61">
        <v>1.519231955E9</v>
      </c>
      <c r="B7421" s="61">
        <v>1.0</v>
      </c>
      <c r="C7421" s="61">
        <v>1725.0</v>
      </c>
      <c r="D7421" s="57" t="s">
        <v>374</v>
      </c>
      <c r="E7421" s="62" t="s">
        <v>372</v>
      </c>
      <c r="F7421" s="58">
        <v>0.345630100302014</v>
      </c>
    </row>
    <row r="7422">
      <c r="A7422" s="61">
        <v>1.512773876E9</v>
      </c>
      <c r="B7422" s="61">
        <v>1.0</v>
      </c>
      <c r="C7422" s="61">
        <v>565.0</v>
      </c>
      <c r="D7422" s="57" t="s">
        <v>371</v>
      </c>
      <c r="E7422" s="62" t="s">
        <v>372</v>
      </c>
      <c r="F7422" s="58">
        <v>0.34564152200141285</v>
      </c>
    </row>
    <row r="7423">
      <c r="A7423" s="61">
        <v>1.51871754E9</v>
      </c>
      <c r="B7423" s="61">
        <v>0.0</v>
      </c>
      <c r="C7423" s="61">
        <v>568.0</v>
      </c>
      <c r="D7423" s="57" t="s">
        <v>375</v>
      </c>
      <c r="E7423" s="62" t="s">
        <v>372</v>
      </c>
      <c r="F7423" s="58">
        <v>0.3456701488969188</v>
      </c>
    </row>
    <row r="7424">
      <c r="A7424" s="61">
        <v>1.518573661E9</v>
      </c>
      <c r="B7424" s="61">
        <v>0.0</v>
      </c>
      <c r="C7424" s="61">
        <v>2116.0</v>
      </c>
      <c r="D7424" s="57" t="s">
        <v>375</v>
      </c>
      <c r="E7424" s="62" t="s">
        <v>372</v>
      </c>
      <c r="F7424" s="58">
        <v>0.3457143265098044</v>
      </c>
    </row>
    <row r="7425">
      <c r="A7425" s="61">
        <v>1.514649821E9</v>
      </c>
      <c r="B7425" s="61">
        <v>0.0</v>
      </c>
      <c r="C7425" s="61">
        <v>5158.0</v>
      </c>
      <c r="D7425" s="57" t="s">
        <v>373</v>
      </c>
      <c r="E7425" s="62" t="s">
        <v>372</v>
      </c>
      <c r="F7425" s="58">
        <v>0.34572584863480005</v>
      </c>
    </row>
    <row r="7426">
      <c r="A7426" s="61">
        <v>1.515440457E9</v>
      </c>
      <c r="B7426" s="61">
        <v>1.0</v>
      </c>
      <c r="C7426" s="61">
        <v>2390.0</v>
      </c>
      <c r="D7426" s="57" t="s">
        <v>373</v>
      </c>
      <c r="E7426" s="62" t="s">
        <v>372</v>
      </c>
      <c r="F7426" s="58">
        <v>0.34577098534442996</v>
      </c>
    </row>
    <row r="7427">
      <c r="A7427" s="61">
        <v>1.512364247E9</v>
      </c>
      <c r="B7427" s="61">
        <v>1.0</v>
      </c>
      <c r="C7427" s="61">
        <v>602.0</v>
      </c>
      <c r="D7427" s="57" t="s">
        <v>371</v>
      </c>
      <c r="E7427" s="62" t="s">
        <v>372</v>
      </c>
      <c r="F7427" s="58">
        <v>0.3457905344297594</v>
      </c>
    </row>
    <row r="7428">
      <c r="A7428" s="61">
        <v>1.518606326E9</v>
      </c>
      <c r="B7428" s="61">
        <v>1.0</v>
      </c>
      <c r="C7428" s="61">
        <v>2698.0</v>
      </c>
      <c r="D7428" s="57" t="s">
        <v>373</v>
      </c>
      <c r="E7428" s="62" t="s">
        <v>372</v>
      </c>
      <c r="F7428" s="58">
        <v>0.3457912746645869</v>
      </c>
    </row>
    <row r="7429">
      <c r="A7429" s="61">
        <v>1.518472678E9</v>
      </c>
      <c r="B7429" s="61">
        <v>1.0</v>
      </c>
      <c r="C7429" s="61">
        <v>494.0</v>
      </c>
      <c r="D7429" s="57" t="s">
        <v>371</v>
      </c>
      <c r="E7429" s="62" t="s">
        <v>372</v>
      </c>
      <c r="F7429" s="58">
        <v>0.3459093751494192</v>
      </c>
    </row>
    <row r="7430">
      <c r="A7430" s="61">
        <v>1.519958591E9</v>
      </c>
      <c r="B7430" s="61">
        <v>0.0</v>
      </c>
      <c r="C7430" s="61">
        <v>1422.0</v>
      </c>
      <c r="D7430" s="57" t="s">
        <v>371</v>
      </c>
      <c r="E7430" s="62" t="s">
        <v>372</v>
      </c>
      <c r="F7430" s="58">
        <v>0.3459245266483221</v>
      </c>
    </row>
    <row r="7431">
      <c r="A7431" s="61">
        <v>1.518355052E9</v>
      </c>
      <c r="B7431" s="61">
        <v>0.0</v>
      </c>
      <c r="C7431" s="61">
        <v>2607.0</v>
      </c>
      <c r="D7431" s="57" t="s">
        <v>374</v>
      </c>
      <c r="E7431" s="62" t="s">
        <v>372</v>
      </c>
      <c r="F7431" s="58">
        <v>0.3461560485071903</v>
      </c>
    </row>
    <row r="7432">
      <c r="A7432" s="61">
        <v>1.519486287E9</v>
      </c>
      <c r="B7432" s="61">
        <v>1.0</v>
      </c>
      <c r="C7432" s="61">
        <v>2676.0</v>
      </c>
      <c r="D7432" s="57" t="s">
        <v>371</v>
      </c>
      <c r="E7432" s="62" t="s">
        <v>372</v>
      </c>
      <c r="F7432" s="58">
        <v>0.3462663658443834</v>
      </c>
    </row>
    <row r="7433">
      <c r="A7433" s="61">
        <v>1.513168218E9</v>
      </c>
      <c r="B7433" s="61">
        <v>1.0</v>
      </c>
      <c r="C7433" s="61">
        <v>472.0</v>
      </c>
      <c r="D7433" s="57" t="s">
        <v>373</v>
      </c>
      <c r="E7433" s="62" t="s">
        <v>372</v>
      </c>
      <c r="F7433" s="58">
        <v>0.34635201722667763</v>
      </c>
    </row>
    <row r="7434">
      <c r="A7434" s="61">
        <v>1.512305651E9</v>
      </c>
      <c r="B7434" s="61">
        <v>0.0</v>
      </c>
      <c r="C7434" s="61">
        <v>529.0</v>
      </c>
      <c r="D7434" s="57" t="s">
        <v>371</v>
      </c>
      <c r="E7434" s="62" t="s">
        <v>372</v>
      </c>
      <c r="F7434" s="58">
        <v>0.3464310486400827</v>
      </c>
    </row>
    <row r="7435">
      <c r="A7435" s="61">
        <v>1.515636539E9</v>
      </c>
      <c r="B7435" s="61">
        <v>1.0</v>
      </c>
      <c r="C7435" s="61">
        <v>3088.0</v>
      </c>
      <c r="D7435" s="57" t="s">
        <v>374</v>
      </c>
      <c r="E7435" s="62" t="s">
        <v>372</v>
      </c>
      <c r="F7435" s="58">
        <v>0.34643195838048835</v>
      </c>
    </row>
    <row r="7436">
      <c r="A7436" s="61">
        <v>1.514428372E9</v>
      </c>
      <c r="B7436" s="61">
        <v>0.0</v>
      </c>
      <c r="C7436" s="61">
        <v>47.0</v>
      </c>
      <c r="D7436" s="57" t="s">
        <v>371</v>
      </c>
      <c r="E7436" s="62" t="s">
        <v>372</v>
      </c>
      <c r="F7436" s="58">
        <v>0.34649464135218977</v>
      </c>
    </row>
    <row r="7437">
      <c r="A7437" s="61">
        <v>1.515206147E9</v>
      </c>
      <c r="B7437" s="61">
        <v>1.0</v>
      </c>
      <c r="C7437" s="61">
        <v>1924.0</v>
      </c>
      <c r="D7437" s="57" t="s">
        <v>371</v>
      </c>
      <c r="E7437" s="62" t="s">
        <v>372</v>
      </c>
      <c r="F7437" s="58">
        <v>0.3465190848473553</v>
      </c>
    </row>
    <row r="7438">
      <c r="A7438" s="61">
        <v>1.516413991E9</v>
      </c>
      <c r="B7438" s="61">
        <v>0.0</v>
      </c>
      <c r="C7438" s="61">
        <v>2682.0</v>
      </c>
      <c r="D7438" s="57" t="s">
        <v>371</v>
      </c>
      <c r="E7438" s="62" t="s">
        <v>372</v>
      </c>
      <c r="F7438" s="58">
        <v>0.34658826323805214</v>
      </c>
    </row>
    <row r="7439">
      <c r="A7439" s="61">
        <v>1.518113112E9</v>
      </c>
      <c r="B7439" s="61">
        <v>0.0</v>
      </c>
      <c r="C7439" s="61">
        <v>1986.0</v>
      </c>
      <c r="D7439" s="57" t="s">
        <v>375</v>
      </c>
      <c r="E7439" s="62" t="s">
        <v>372</v>
      </c>
      <c r="F7439" s="58">
        <v>0.3465945663923269</v>
      </c>
    </row>
    <row r="7440">
      <c r="A7440" s="61">
        <v>1.518194905E9</v>
      </c>
      <c r="B7440" s="61">
        <v>1.0</v>
      </c>
      <c r="C7440" s="61">
        <v>504.0</v>
      </c>
      <c r="D7440" s="57" t="s">
        <v>371</v>
      </c>
      <c r="E7440" s="62" t="s">
        <v>372</v>
      </c>
      <c r="F7440" s="58">
        <v>0.34668018225757624</v>
      </c>
    </row>
    <row r="7441">
      <c r="A7441" s="61">
        <v>1.516210473E9</v>
      </c>
      <c r="B7441" s="61">
        <v>1.0</v>
      </c>
      <c r="C7441" s="61">
        <v>626.0</v>
      </c>
      <c r="D7441" s="57" t="s">
        <v>373</v>
      </c>
      <c r="E7441" s="62" t="s">
        <v>372</v>
      </c>
      <c r="F7441" s="58">
        <v>0.3466838011573299</v>
      </c>
    </row>
    <row r="7442">
      <c r="A7442" s="61">
        <v>1.513884355E9</v>
      </c>
      <c r="B7442" s="61">
        <v>1.0</v>
      </c>
      <c r="C7442" s="61">
        <v>643.0</v>
      </c>
      <c r="D7442" s="57" t="s">
        <v>374</v>
      </c>
      <c r="E7442" s="62" t="s">
        <v>372</v>
      </c>
      <c r="F7442" s="58">
        <v>0.3466918647767253</v>
      </c>
    </row>
    <row r="7443">
      <c r="A7443" s="61">
        <v>1.51976174E9</v>
      </c>
      <c r="B7443" s="61">
        <v>0.0</v>
      </c>
      <c r="C7443" s="61">
        <v>2708.0</v>
      </c>
      <c r="D7443" s="57" t="s">
        <v>373</v>
      </c>
      <c r="E7443" s="62" t="s">
        <v>372</v>
      </c>
      <c r="F7443" s="58">
        <v>0.34672369002109715</v>
      </c>
    </row>
    <row r="7444">
      <c r="A7444" s="61">
        <v>1.519943023E9</v>
      </c>
      <c r="B7444" s="61">
        <v>1.0</v>
      </c>
      <c r="C7444" s="61">
        <v>1726.0</v>
      </c>
      <c r="D7444" s="57" t="s">
        <v>374</v>
      </c>
      <c r="E7444" s="62" t="s">
        <v>372</v>
      </c>
      <c r="F7444" s="58">
        <v>0.34686669799864567</v>
      </c>
    </row>
    <row r="7445">
      <c r="A7445" s="61">
        <v>1.519255037E9</v>
      </c>
      <c r="B7445" s="61">
        <v>1.0</v>
      </c>
      <c r="C7445" s="61">
        <v>1234.0</v>
      </c>
      <c r="D7445" s="57" t="s">
        <v>371</v>
      </c>
      <c r="E7445" s="62" t="s">
        <v>372</v>
      </c>
      <c r="F7445" s="58">
        <v>0.34695112395326244</v>
      </c>
    </row>
    <row r="7446">
      <c r="A7446" s="61">
        <v>1.519088592E9</v>
      </c>
      <c r="B7446" s="61">
        <v>0.0</v>
      </c>
      <c r="C7446" s="61">
        <v>866.0</v>
      </c>
      <c r="D7446" s="57" t="s">
        <v>375</v>
      </c>
      <c r="E7446" s="62" t="s">
        <v>372</v>
      </c>
      <c r="F7446" s="58">
        <v>0.3469588283468946</v>
      </c>
    </row>
    <row r="7447">
      <c r="A7447" s="61">
        <v>1.516118283E9</v>
      </c>
      <c r="B7447" s="61">
        <v>1.0</v>
      </c>
      <c r="C7447" s="61">
        <v>1174.0</v>
      </c>
      <c r="D7447" s="57" t="s">
        <v>373</v>
      </c>
      <c r="E7447" s="62" t="s">
        <v>372</v>
      </c>
      <c r="F7447" s="58">
        <v>0.34706303569536134</v>
      </c>
    </row>
    <row r="7448">
      <c r="A7448" s="61">
        <v>1.516828335E9</v>
      </c>
      <c r="B7448" s="61">
        <v>1.0</v>
      </c>
      <c r="C7448" s="61">
        <v>2352.0</v>
      </c>
      <c r="D7448" s="57" t="s">
        <v>373</v>
      </c>
      <c r="E7448" s="62" t="s">
        <v>372</v>
      </c>
      <c r="F7448" s="58">
        <v>0.3471093976579074</v>
      </c>
    </row>
    <row r="7449">
      <c r="A7449" s="61">
        <v>1.513237727E9</v>
      </c>
      <c r="B7449" s="61">
        <v>1.0</v>
      </c>
      <c r="C7449" s="61">
        <v>3626.0</v>
      </c>
      <c r="D7449" s="57" t="s">
        <v>371</v>
      </c>
      <c r="E7449" s="62" t="s">
        <v>372</v>
      </c>
      <c r="F7449" s="58">
        <v>0.34714221970798853</v>
      </c>
    </row>
    <row r="7450">
      <c r="A7450" s="61">
        <v>1.516855034E9</v>
      </c>
      <c r="B7450" s="61">
        <v>1.0</v>
      </c>
      <c r="C7450" s="61">
        <v>3637.0</v>
      </c>
      <c r="D7450" s="57" t="s">
        <v>371</v>
      </c>
      <c r="E7450" s="62" t="s">
        <v>372</v>
      </c>
      <c r="F7450" s="58">
        <v>0.34714318011880085</v>
      </c>
    </row>
    <row r="7451">
      <c r="A7451" s="61">
        <v>1.515373897E9</v>
      </c>
      <c r="B7451" s="61">
        <v>1.0</v>
      </c>
      <c r="C7451" s="61">
        <v>2644.0</v>
      </c>
      <c r="D7451" s="57" t="s">
        <v>371</v>
      </c>
      <c r="E7451" s="62" t="s">
        <v>372</v>
      </c>
      <c r="F7451" s="58">
        <v>0.3471477363319978</v>
      </c>
    </row>
    <row r="7452">
      <c r="A7452" s="61">
        <v>1.513737218E9</v>
      </c>
      <c r="B7452" s="61">
        <v>1.0</v>
      </c>
      <c r="C7452" s="61">
        <v>1731.0</v>
      </c>
      <c r="D7452" s="57" t="s">
        <v>374</v>
      </c>
      <c r="E7452" s="62" t="s">
        <v>372</v>
      </c>
      <c r="F7452" s="58">
        <v>0.34718162226257465</v>
      </c>
    </row>
    <row r="7453">
      <c r="A7453" s="61">
        <v>1.516943215E9</v>
      </c>
      <c r="B7453" s="61">
        <v>1.0</v>
      </c>
      <c r="C7453" s="61">
        <v>1080.0</v>
      </c>
      <c r="D7453" s="57" t="s">
        <v>374</v>
      </c>
      <c r="E7453" s="62" t="s">
        <v>372</v>
      </c>
      <c r="F7453" s="58">
        <v>0.3472109474956997</v>
      </c>
    </row>
    <row r="7454">
      <c r="A7454" s="61">
        <v>1.517252938E9</v>
      </c>
      <c r="B7454" s="61">
        <v>1.0</v>
      </c>
      <c r="C7454" s="61">
        <v>3458.0</v>
      </c>
      <c r="D7454" s="57" t="s">
        <v>374</v>
      </c>
      <c r="E7454" s="62" t="s">
        <v>372</v>
      </c>
      <c r="F7454" s="58">
        <v>0.3472147698374184</v>
      </c>
    </row>
    <row r="7455">
      <c r="A7455" s="61">
        <v>1.515709635E9</v>
      </c>
      <c r="B7455" s="61">
        <v>1.0</v>
      </c>
      <c r="C7455" s="61">
        <v>4229.0</v>
      </c>
      <c r="D7455" s="57" t="s">
        <v>371</v>
      </c>
      <c r="E7455" s="62" t="s">
        <v>372</v>
      </c>
      <c r="F7455" s="58">
        <v>0.3472611028498086</v>
      </c>
    </row>
    <row r="7456">
      <c r="A7456" s="61">
        <v>1.513512859E9</v>
      </c>
      <c r="B7456" s="61">
        <v>1.0</v>
      </c>
      <c r="C7456" s="61">
        <v>3639.0</v>
      </c>
      <c r="D7456" s="57" t="s">
        <v>374</v>
      </c>
      <c r="E7456" s="62" t="s">
        <v>372</v>
      </c>
      <c r="F7456" s="58">
        <v>0.34727475535777064</v>
      </c>
    </row>
    <row r="7457">
      <c r="A7457" s="61">
        <v>1.513750052E9</v>
      </c>
      <c r="B7457" s="61">
        <v>0.0</v>
      </c>
      <c r="C7457" s="61">
        <v>3033.0</v>
      </c>
      <c r="D7457" s="57" t="s">
        <v>371</v>
      </c>
      <c r="E7457" s="62" t="s">
        <v>372</v>
      </c>
      <c r="F7457" s="58">
        <v>0.3472858881250406</v>
      </c>
    </row>
    <row r="7458">
      <c r="A7458" s="61">
        <v>1.514680915E9</v>
      </c>
      <c r="B7458" s="61">
        <v>1.0</v>
      </c>
      <c r="C7458" s="61">
        <v>3221.0</v>
      </c>
      <c r="D7458" s="57" t="s">
        <v>373</v>
      </c>
      <c r="E7458" s="62" t="s">
        <v>372</v>
      </c>
      <c r="F7458" s="58">
        <v>0.3473022640534713</v>
      </c>
    </row>
    <row r="7459">
      <c r="A7459" s="61">
        <v>1.516541563E9</v>
      </c>
      <c r="B7459" s="61">
        <v>1.0</v>
      </c>
      <c r="C7459" s="61">
        <v>265.0</v>
      </c>
      <c r="D7459" s="57" t="s">
        <v>374</v>
      </c>
      <c r="E7459" s="62" t="s">
        <v>372</v>
      </c>
      <c r="F7459" s="58">
        <v>0.3473243302688144</v>
      </c>
    </row>
    <row r="7460">
      <c r="A7460" s="61">
        <v>1.511260917E9</v>
      </c>
      <c r="B7460" s="61">
        <v>1.0</v>
      </c>
      <c r="C7460" s="61">
        <v>3269.0</v>
      </c>
      <c r="D7460" s="57" t="s">
        <v>375</v>
      </c>
      <c r="E7460" s="62" t="s">
        <v>372</v>
      </c>
      <c r="F7460" s="58">
        <v>0.3473329808981639</v>
      </c>
    </row>
    <row r="7461">
      <c r="A7461" s="61">
        <v>1.519030875E9</v>
      </c>
      <c r="B7461" s="61">
        <v>1.0</v>
      </c>
      <c r="C7461" s="61">
        <v>1833.0</v>
      </c>
      <c r="D7461" s="57" t="s">
        <v>375</v>
      </c>
      <c r="E7461" s="62" t="s">
        <v>372</v>
      </c>
      <c r="F7461" s="58">
        <v>0.347458674308474</v>
      </c>
    </row>
    <row r="7462">
      <c r="A7462" s="61">
        <v>1.51264851E9</v>
      </c>
      <c r="B7462" s="61">
        <v>0.0</v>
      </c>
      <c r="C7462" s="61">
        <v>428.0</v>
      </c>
      <c r="D7462" s="57" t="s">
        <v>371</v>
      </c>
      <c r="E7462" s="62" t="s">
        <v>372</v>
      </c>
      <c r="F7462" s="58">
        <v>0.3474779259670302</v>
      </c>
    </row>
    <row r="7463">
      <c r="A7463" s="61">
        <v>1.515110057E9</v>
      </c>
      <c r="B7463" s="61">
        <v>1.0</v>
      </c>
      <c r="C7463" s="61">
        <v>1204.0</v>
      </c>
      <c r="D7463" s="57" t="s">
        <v>375</v>
      </c>
      <c r="E7463" s="62" t="s">
        <v>372</v>
      </c>
      <c r="F7463" s="58">
        <v>0.3474972701558371</v>
      </c>
    </row>
    <row r="7464">
      <c r="A7464" s="61">
        <v>1.511602723E9</v>
      </c>
      <c r="B7464" s="61">
        <v>1.0</v>
      </c>
      <c r="C7464" s="61">
        <v>1314.0</v>
      </c>
      <c r="D7464" s="57" t="s">
        <v>375</v>
      </c>
      <c r="E7464" s="62" t="s">
        <v>372</v>
      </c>
      <c r="F7464" s="58">
        <v>0.3475023575420709</v>
      </c>
    </row>
    <row r="7465">
      <c r="A7465" s="61">
        <v>1.517862719E9</v>
      </c>
      <c r="B7465" s="61">
        <v>1.0</v>
      </c>
      <c r="C7465" s="61">
        <v>2818.0</v>
      </c>
      <c r="D7465" s="57" t="s">
        <v>371</v>
      </c>
      <c r="E7465" s="62" t="s">
        <v>372</v>
      </c>
      <c r="F7465" s="58">
        <v>0.3475136998474222</v>
      </c>
    </row>
    <row r="7466">
      <c r="A7466" s="61">
        <v>1.513349427E9</v>
      </c>
      <c r="B7466" s="61">
        <v>1.0</v>
      </c>
      <c r="C7466" s="61">
        <v>1939.0</v>
      </c>
      <c r="D7466" s="57" t="s">
        <v>374</v>
      </c>
      <c r="E7466" s="62" t="s">
        <v>372</v>
      </c>
      <c r="F7466" s="58">
        <v>0.3476559261836144</v>
      </c>
    </row>
    <row r="7467">
      <c r="A7467" s="61">
        <v>1.51189387E9</v>
      </c>
      <c r="B7467" s="61">
        <v>0.0</v>
      </c>
      <c r="C7467" s="61">
        <v>1086.0</v>
      </c>
      <c r="D7467" s="57" t="s">
        <v>374</v>
      </c>
      <c r="E7467" s="62" t="s">
        <v>372</v>
      </c>
      <c r="F7467" s="58">
        <v>0.3477270593723978</v>
      </c>
    </row>
    <row r="7468">
      <c r="A7468" s="61">
        <v>1.513876483E9</v>
      </c>
      <c r="B7468" s="61">
        <v>1.0</v>
      </c>
      <c r="C7468" s="61">
        <v>2363.0</v>
      </c>
      <c r="D7468" s="57" t="s">
        <v>371</v>
      </c>
      <c r="E7468" s="62" t="s">
        <v>372</v>
      </c>
      <c r="F7468" s="58">
        <v>0.3477764932915185</v>
      </c>
    </row>
    <row r="7469">
      <c r="A7469" s="61">
        <v>1.519682751E9</v>
      </c>
      <c r="B7469" s="61">
        <v>0.0</v>
      </c>
      <c r="C7469" s="61">
        <v>1161.0</v>
      </c>
      <c r="D7469" s="57" t="s">
        <v>375</v>
      </c>
      <c r="E7469" s="62" t="s">
        <v>372</v>
      </c>
      <c r="F7469" s="58">
        <v>0.34779219496683733</v>
      </c>
    </row>
    <row r="7470">
      <c r="A7470" s="61">
        <v>1.518890119E9</v>
      </c>
      <c r="B7470" s="61">
        <v>1.0</v>
      </c>
      <c r="C7470" s="61">
        <v>284.0</v>
      </c>
      <c r="D7470" s="57" t="s">
        <v>374</v>
      </c>
      <c r="E7470" s="62" t="s">
        <v>372</v>
      </c>
      <c r="F7470" s="58">
        <v>0.34792734020253724</v>
      </c>
    </row>
    <row r="7471">
      <c r="A7471" s="61">
        <v>1.518872198E9</v>
      </c>
      <c r="B7471" s="61">
        <v>1.0</v>
      </c>
      <c r="C7471" s="61">
        <v>1008.0</v>
      </c>
      <c r="D7471" s="57" t="s">
        <v>373</v>
      </c>
      <c r="E7471" s="62" t="s">
        <v>372</v>
      </c>
      <c r="F7471" s="58">
        <v>0.34794672268831084</v>
      </c>
    </row>
    <row r="7472">
      <c r="A7472" s="61">
        <v>1.515561151E9</v>
      </c>
      <c r="B7472" s="61">
        <v>0.0</v>
      </c>
      <c r="C7472" s="61">
        <v>3663.0</v>
      </c>
      <c r="D7472" s="57" t="s">
        <v>375</v>
      </c>
      <c r="E7472" s="62" t="s">
        <v>372</v>
      </c>
      <c r="F7472" s="58">
        <v>0.34801938305785285</v>
      </c>
    </row>
    <row r="7473">
      <c r="A7473" s="61">
        <v>1.513482857E9</v>
      </c>
      <c r="B7473" s="61">
        <v>1.0</v>
      </c>
      <c r="C7473" s="61">
        <v>2021.0</v>
      </c>
      <c r="D7473" s="57" t="s">
        <v>373</v>
      </c>
      <c r="E7473" s="62" t="s">
        <v>372</v>
      </c>
      <c r="F7473" s="58">
        <v>0.3481301703228228</v>
      </c>
    </row>
    <row r="7474">
      <c r="A7474" s="61">
        <v>1.512731639E9</v>
      </c>
      <c r="B7474" s="61">
        <v>1.0</v>
      </c>
      <c r="C7474" s="61">
        <v>2088.0</v>
      </c>
      <c r="D7474" s="57" t="s">
        <v>371</v>
      </c>
      <c r="E7474" s="62" t="s">
        <v>372</v>
      </c>
      <c r="F7474" s="58">
        <v>0.34815884716024426</v>
      </c>
    </row>
    <row r="7475">
      <c r="A7475" s="61">
        <v>1.513936401E9</v>
      </c>
      <c r="B7475" s="61">
        <v>0.0</v>
      </c>
      <c r="C7475" s="61">
        <v>1000.0</v>
      </c>
      <c r="D7475" s="57" t="s">
        <v>374</v>
      </c>
      <c r="E7475" s="62" t="s">
        <v>372</v>
      </c>
      <c r="F7475" s="58">
        <v>0.34823133171810616</v>
      </c>
    </row>
    <row r="7476">
      <c r="A7476" s="61">
        <v>1.513716446E9</v>
      </c>
      <c r="B7476" s="61">
        <v>1.0</v>
      </c>
      <c r="C7476" s="61">
        <v>2142.0</v>
      </c>
      <c r="D7476" s="57" t="s">
        <v>371</v>
      </c>
      <c r="E7476" s="62" t="s">
        <v>372</v>
      </c>
      <c r="F7476" s="58">
        <v>0.348237200476038</v>
      </c>
    </row>
    <row r="7477">
      <c r="A7477" s="61">
        <v>1.516731114E9</v>
      </c>
      <c r="B7477" s="61">
        <v>1.0</v>
      </c>
      <c r="C7477" s="61">
        <v>2812.0</v>
      </c>
      <c r="D7477" s="57" t="s">
        <v>374</v>
      </c>
      <c r="E7477" s="62" t="s">
        <v>372</v>
      </c>
      <c r="F7477" s="58">
        <v>0.34831055235214536</v>
      </c>
    </row>
    <row r="7478">
      <c r="A7478" s="61">
        <v>1.517001183E9</v>
      </c>
      <c r="B7478" s="61">
        <v>1.0</v>
      </c>
      <c r="C7478" s="61">
        <v>537.0</v>
      </c>
      <c r="D7478" s="57" t="s">
        <v>375</v>
      </c>
      <c r="E7478" s="62" t="s">
        <v>372</v>
      </c>
      <c r="F7478" s="58">
        <v>0.34868537112069087</v>
      </c>
    </row>
    <row r="7479">
      <c r="A7479" s="61">
        <v>1.514674464E9</v>
      </c>
      <c r="B7479" s="61">
        <v>1.0</v>
      </c>
      <c r="C7479" s="61">
        <v>1133.0</v>
      </c>
      <c r="D7479" s="57" t="s">
        <v>375</v>
      </c>
      <c r="E7479" s="62" t="s">
        <v>372</v>
      </c>
      <c r="F7479" s="58">
        <v>0.34874288368646866</v>
      </c>
    </row>
    <row r="7480">
      <c r="A7480" s="61">
        <v>1.5184844E9</v>
      </c>
      <c r="B7480" s="61">
        <v>0.0</v>
      </c>
      <c r="C7480" s="61">
        <v>1556.0</v>
      </c>
      <c r="D7480" s="57" t="s">
        <v>374</v>
      </c>
      <c r="E7480" s="62" t="s">
        <v>372</v>
      </c>
      <c r="F7480" s="58">
        <v>0.34879112476258134</v>
      </c>
    </row>
    <row r="7481">
      <c r="A7481" s="61">
        <v>1.519542891E9</v>
      </c>
      <c r="B7481" s="61">
        <v>0.0</v>
      </c>
      <c r="C7481" s="61">
        <v>1788.0</v>
      </c>
      <c r="D7481" s="57" t="s">
        <v>371</v>
      </c>
      <c r="E7481" s="62" t="s">
        <v>372</v>
      </c>
      <c r="F7481" s="58">
        <v>0.34880127789466264</v>
      </c>
    </row>
    <row r="7482">
      <c r="A7482" s="61">
        <v>1.513070325E9</v>
      </c>
      <c r="B7482" s="61">
        <v>1.0</v>
      </c>
      <c r="C7482" s="61">
        <v>3798.0</v>
      </c>
      <c r="D7482" s="57" t="s">
        <v>374</v>
      </c>
      <c r="E7482" s="62" t="s">
        <v>372</v>
      </c>
      <c r="F7482" s="58">
        <v>0.3488024976076176</v>
      </c>
    </row>
    <row r="7483">
      <c r="A7483" s="61">
        <v>1.518223462E9</v>
      </c>
      <c r="B7483" s="61">
        <v>0.0</v>
      </c>
      <c r="C7483" s="61">
        <v>1037.0</v>
      </c>
      <c r="D7483" s="57" t="s">
        <v>371</v>
      </c>
      <c r="E7483" s="62" t="s">
        <v>372</v>
      </c>
      <c r="F7483" s="58">
        <v>0.34880371427648604</v>
      </c>
    </row>
    <row r="7484">
      <c r="A7484" s="61">
        <v>1.517721953E9</v>
      </c>
      <c r="B7484" s="61">
        <v>1.0</v>
      </c>
      <c r="C7484" s="61">
        <v>1103.0</v>
      </c>
      <c r="D7484" s="57" t="s">
        <v>373</v>
      </c>
      <c r="E7484" s="62" t="s">
        <v>372</v>
      </c>
      <c r="F7484" s="58">
        <v>0.3488094440308753</v>
      </c>
    </row>
    <row r="7485">
      <c r="A7485" s="61">
        <v>1.513923791E9</v>
      </c>
      <c r="B7485" s="61">
        <v>0.0</v>
      </c>
      <c r="C7485" s="61">
        <v>2105.0</v>
      </c>
      <c r="D7485" s="57" t="s">
        <v>374</v>
      </c>
      <c r="E7485" s="62" t="s">
        <v>372</v>
      </c>
      <c r="F7485" s="58">
        <v>0.34884780219350675</v>
      </c>
    </row>
    <row r="7486">
      <c r="A7486" s="61">
        <v>1.515616504E9</v>
      </c>
      <c r="B7486" s="61">
        <v>1.0</v>
      </c>
      <c r="C7486" s="61">
        <v>832.0</v>
      </c>
      <c r="D7486" s="57" t="s">
        <v>374</v>
      </c>
      <c r="E7486" s="62" t="s">
        <v>372</v>
      </c>
      <c r="F7486" s="58">
        <v>0.34887944576240015</v>
      </c>
    </row>
    <row r="7487">
      <c r="A7487" s="61">
        <v>1.512243448E9</v>
      </c>
      <c r="B7487" s="61">
        <v>1.0</v>
      </c>
      <c r="C7487" s="61">
        <v>1838.0</v>
      </c>
      <c r="D7487" s="57" t="s">
        <v>374</v>
      </c>
      <c r="E7487" s="62" t="s">
        <v>372</v>
      </c>
      <c r="F7487" s="58">
        <v>0.34894255345641867</v>
      </c>
    </row>
    <row r="7488">
      <c r="A7488" s="61">
        <v>1.516669447E9</v>
      </c>
      <c r="B7488" s="61">
        <v>1.0</v>
      </c>
      <c r="C7488" s="61">
        <v>2069.0</v>
      </c>
      <c r="D7488" s="57" t="s">
        <v>375</v>
      </c>
      <c r="E7488" s="62" t="s">
        <v>372</v>
      </c>
      <c r="F7488" s="58">
        <v>0.34894377316937364</v>
      </c>
    </row>
    <row r="7489">
      <c r="A7489" s="61">
        <v>1.518088497E9</v>
      </c>
      <c r="B7489" s="61">
        <v>1.0</v>
      </c>
      <c r="C7489" s="61">
        <v>2000.0</v>
      </c>
      <c r="D7489" s="57" t="s">
        <v>371</v>
      </c>
      <c r="E7489" s="62" t="s">
        <v>372</v>
      </c>
      <c r="F7489" s="58">
        <v>0.3489539226063163</v>
      </c>
    </row>
    <row r="7490">
      <c r="A7490" s="61">
        <v>1.5113812E9</v>
      </c>
      <c r="B7490" s="61">
        <v>0.0</v>
      </c>
      <c r="C7490" s="61">
        <v>1221.0</v>
      </c>
      <c r="D7490" s="57" t="s">
        <v>371</v>
      </c>
      <c r="E7490" s="62" t="s">
        <v>372</v>
      </c>
      <c r="F7490" s="58">
        <v>0.34896424497981093</v>
      </c>
    </row>
    <row r="7491">
      <c r="A7491" s="61">
        <v>1.514519085E9</v>
      </c>
      <c r="B7491" s="61">
        <v>1.0</v>
      </c>
      <c r="C7491" s="61">
        <v>2339.0</v>
      </c>
      <c r="D7491" s="57" t="s">
        <v>374</v>
      </c>
      <c r="E7491" s="62" t="s">
        <v>372</v>
      </c>
      <c r="F7491" s="58">
        <v>0.3489923981869262</v>
      </c>
    </row>
    <row r="7492">
      <c r="A7492" s="61">
        <v>1.517057542E9</v>
      </c>
      <c r="B7492" s="61">
        <v>0.0</v>
      </c>
      <c r="C7492" s="61">
        <v>1253.0</v>
      </c>
      <c r="D7492" s="57" t="s">
        <v>373</v>
      </c>
      <c r="E7492" s="62" t="s">
        <v>372</v>
      </c>
      <c r="F7492" s="58">
        <v>0.34903949010788293</v>
      </c>
    </row>
    <row r="7493">
      <c r="A7493" s="61">
        <v>1.511554446E9</v>
      </c>
      <c r="B7493" s="61">
        <v>1.0</v>
      </c>
      <c r="C7493" s="61">
        <v>1806.0</v>
      </c>
      <c r="D7493" s="57" t="s">
        <v>371</v>
      </c>
      <c r="E7493" s="62" t="s">
        <v>372</v>
      </c>
      <c r="F7493" s="58">
        <v>0.34912510682529885</v>
      </c>
    </row>
    <row r="7494">
      <c r="A7494" s="61">
        <v>1.519647694E9</v>
      </c>
      <c r="B7494" s="61">
        <v>1.0</v>
      </c>
      <c r="C7494" s="61">
        <v>1616.0</v>
      </c>
      <c r="D7494" s="57" t="s">
        <v>374</v>
      </c>
      <c r="E7494" s="62" t="s">
        <v>372</v>
      </c>
      <c r="F7494" s="58">
        <v>0.34915055454522925</v>
      </c>
    </row>
    <row r="7495">
      <c r="A7495" s="61">
        <v>1.518720251E9</v>
      </c>
      <c r="B7495" s="61">
        <v>0.0</v>
      </c>
      <c r="C7495" s="61">
        <v>2393.0</v>
      </c>
      <c r="D7495" s="57" t="s">
        <v>371</v>
      </c>
      <c r="E7495" s="62" t="s">
        <v>372</v>
      </c>
      <c r="F7495" s="58">
        <v>0.34920830035771955</v>
      </c>
    </row>
    <row r="7496">
      <c r="A7496" s="61">
        <v>1.514447188E9</v>
      </c>
      <c r="B7496" s="61">
        <v>1.0</v>
      </c>
      <c r="C7496" s="61">
        <v>2192.0</v>
      </c>
      <c r="D7496" s="57" t="s">
        <v>375</v>
      </c>
      <c r="E7496" s="62" t="s">
        <v>372</v>
      </c>
      <c r="F7496" s="58">
        <v>0.3492369421543867</v>
      </c>
    </row>
    <row r="7497">
      <c r="A7497" s="61">
        <v>1.514136147E9</v>
      </c>
      <c r="B7497" s="61">
        <v>1.0</v>
      </c>
      <c r="C7497" s="61">
        <v>4344.0</v>
      </c>
      <c r="D7497" s="57" t="s">
        <v>375</v>
      </c>
      <c r="E7497" s="62" t="s">
        <v>372</v>
      </c>
      <c r="F7497" s="58">
        <v>0.3494344987118909</v>
      </c>
    </row>
    <row r="7498">
      <c r="A7498" s="61">
        <v>1.512073831E9</v>
      </c>
      <c r="B7498" s="61">
        <v>0.0</v>
      </c>
      <c r="C7498" s="61">
        <v>1643.0</v>
      </c>
      <c r="D7498" s="57" t="s">
        <v>373</v>
      </c>
      <c r="E7498" s="62" t="s">
        <v>372</v>
      </c>
      <c r="F7498" s="58">
        <v>0.34950092683757283</v>
      </c>
    </row>
    <row r="7499">
      <c r="A7499" s="61">
        <v>1.513728442E9</v>
      </c>
      <c r="B7499" s="61">
        <v>0.0</v>
      </c>
      <c r="C7499" s="61">
        <v>2876.0</v>
      </c>
      <c r="D7499" s="57" t="s">
        <v>371</v>
      </c>
      <c r="E7499" s="62" t="s">
        <v>372</v>
      </c>
      <c r="F7499" s="58">
        <v>0.3495146290863358</v>
      </c>
    </row>
    <row r="7500">
      <c r="A7500" s="61">
        <v>1.518009334E9</v>
      </c>
      <c r="B7500" s="61">
        <v>1.0</v>
      </c>
      <c r="C7500" s="61">
        <v>584.0</v>
      </c>
      <c r="D7500" s="57" t="s">
        <v>374</v>
      </c>
      <c r="E7500" s="62" t="s">
        <v>372</v>
      </c>
      <c r="F7500" s="58">
        <v>0.34954145666359904</v>
      </c>
    </row>
    <row r="7501">
      <c r="A7501" s="61">
        <v>1.517281348E9</v>
      </c>
      <c r="B7501" s="61">
        <v>1.0</v>
      </c>
      <c r="C7501" s="61">
        <v>579.0</v>
      </c>
      <c r="D7501" s="57" t="s">
        <v>371</v>
      </c>
      <c r="E7501" s="62" t="s">
        <v>372</v>
      </c>
      <c r="F7501" s="58">
        <v>0.3495742936148414</v>
      </c>
    </row>
    <row r="7502">
      <c r="A7502" s="61">
        <v>1.517663182E9</v>
      </c>
      <c r="B7502" s="61">
        <v>0.0</v>
      </c>
      <c r="C7502" s="61">
        <v>2952.0</v>
      </c>
      <c r="D7502" s="57" t="s">
        <v>374</v>
      </c>
      <c r="E7502" s="62" t="s">
        <v>372</v>
      </c>
      <c r="F7502" s="58">
        <v>0.34957974310101403</v>
      </c>
    </row>
    <row r="7503">
      <c r="A7503" s="61">
        <v>1.517489934E9</v>
      </c>
      <c r="B7503" s="61">
        <v>1.0</v>
      </c>
      <c r="C7503" s="61">
        <v>1460.0</v>
      </c>
      <c r="D7503" s="57" t="s">
        <v>371</v>
      </c>
      <c r="E7503" s="62" t="s">
        <v>372</v>
      </c>
      <c r="F7503" s="58">
        <v>0.34958620390379214</v>
      </c>
    </row>
    <row r="7504">
      <c r="A7504" s="61">
        <v>1.516324401E9</v>
      </c>
      <c r="B7504" s="61">
        <v>0.0</v>
      </c>
      <c r="C7504" s="61">
        <v>2032.0</v>
      </c>
      <c r="D7504" s="57" t="s">
        <v>375</v>
      </c>
      <c r="E7504" s="62" t="s">
        <v>372</v>
      </c>
      <c r="F7504" s="58">
        <v>0.3496418999465347</v>
      </c>
    </row>
    <row r="7505">
      <c r="A7505" s="61">
        <v>1.517303735E9</v>
      </c>
      <c r="B7505" s="61">
        <v>1.0</v>
      </c>
      <c r="C7505" s="61">
        <v>1308.0</v>
      </c>
      <c r="D7505" s="57" t="s">
        <v>371</v>
      </c>
      <c r="E7505" s="62" t="s">
        <v>372</v>
      </c>
      <c r="F7505" s="58">
        <v>0.349663794200215</v>
      </c>
    </row>
    <row r="7506">
      <c r="A7506" s="61">
        <v>1.516359545E9</v>
      </c>
      <c r="B7506" s="61">
        <v>1.0</v>
      </c>
      <c r="C7506" s="61">
        <v>1323.0</v>
      </c>
      <c r="D7506" s="57" t="s">
        <v>375</v>
      </c>
      <c r="E7506" s="62" t="s">
        <v>372</v>
      </c>
      <c r="F7506" s="58">
        <v>0.349738863516607</v>
      </c>
    </row>
    <row r="7507">
      <c r="A7507" s="61">
        <v>1.516271018E9</v>
      </c>
      <c r="B7507" s="61">
        <v>1.0</v>
      </c>
      <c r="C7507" s="61">
        <v>599.0</v>
      </c>
      <c r="D7507" s="57" t="s">
        <v>375</v>
      </c>
      <c r="E7507" s="62" t="s">
        <v>372</v>
      </c>
      <c r="F7507" s="58">
        <v>0.34975338345452567</v>
      </c>
    </row>
    <row r="7508">
      <c r="A7508" s="61">
        <v>1.513501601E9</v>
      </c>
      <c r="B7508" s="61">
        <v>0.0</v>
      </c>
      <c r="C7508" s="61">
        <v>1720.0</v>
      </c>
      <c r="D7508" s="57" t="s">
        <v>371</v>
      </c>
      <c r="E7508" s="62" t="s">
        <v>372</v>
      </c>
      <c r="F7508" s="58">
        <v>0.349781924825596</v>
      </c>
    </row>
    <row r="7509">
      <c r="A7509" s="61">
        <v>1.518509838E9</v>
      </c>
      <c r="B7509" s="61">
        <v>1.0</v>
      </c>
      <c r="C7509" s="61">
        <v>929.0</v>
      </c>
      <c r="D7509" s="57" t="s">
        <v>374</v>
      </c>
      <c r="E7509" s="62" t="s">
        <v>372</v>
      </c>
      <c r="F7509" s="58">
        <v>0.349794548353327</v>
      </c>
    </row>
    <row r="7510">
      <c r="A7510" s="61">
        <v>1.519294031E9</v>
      </c>
      <c r="B7510" s="61">
        <v>0.0</v>
      </c>
      <c r="C7510" s="61">
        <v>1195.0</v>
      </c>
      <c r="D7510" s="57" t="s">
        <v>375</v>
      </c>
      <c r="E7510" s="62" t="s">
        <v>372</v>
      </c>
      <c r="F7510" s="58">
        <v>0.34979832837572544</v>
      </c>
    </row>
    <row r="7511">
      <c r="A7511" s="61">
        <v>1.519237883E9</v>
      </c>
      <c r="B7511" s="61">
        <v>1.0</v>
      </c>
      <c r="C7511" s="61">
        <v>83.0</v>
      </c>
      <c r="D7511" s="57" t="s">
        <v>373</v>
      </c>
      <c r="E7511" s="62" t="s">
        <v>372</v>
      </c>
      <c r="F7511" s="58">
        <v>0.34981126495988224</v>
      </c>
    </row>
    <row r="7512">
      <c r="A7512" s="61">
        <v>1.51866797E9</v>
      </c>
      <c r="B7512" s="61">
        <v>0.0</v>
      </c>
      <c r="C7512" s="61">
        <v>1448.0</v>
      </c>
      <c r="D7512" s="57" t="s">
        <v>371</v>
      </c>
      <c r="E7512" s="62" t="s">
        <v>372</v>
      </c>
      <c r="F7512" s="58">
        <v>0.3498769287607114</v>
      </c>
    </row>
    <row r="7513">
      <c r="A7513" s="61">
        <v>1.518814706E9</v>
      </c>
      <c r="B7513" s="61">
        <v>1.0</v>
      </c>
      <c r="C7513" s="61">
        <v>2628.0</v>
      </c>
      <c r="D7513" s="57" t="s">
        <v>374</v>
      </c>
      <c r="E7513" s="62" t="s">
        <v>372</v>
      </c>
      <c r="F7513" s="58">
        <v>0.3498851365820066</v>
      </c>
    </row>
    <row r="7514">
      <c r="A7514" s="61">
        <v>1.511469009E9</v>
      </c>
      <c r="B7514" s="61">
        <v>1.0</v>
      </c>
      <c r="C7514" s="61">
        <v>1043.0</v>
      </c>
      <c r="D7514" s="57" t="s">
        <v>374</v>
      </c>
      <c r="E7514" s="62" t="s">
        <v>372</v>
      </c>
      <c r="F7514" s="58">
        <v>0.3499246477329969</v>
      </c>
    </row>
    <row r="7515">
      <c r="A7515" s="61">
        <v>1.517083984E9</v>
      </c>
      <c r="B7515" s="61">
        <v>1.0</v>
      </c>
      <c r="C7515" s="61">
        <v>670.0</v>
      </c>
      <c r="D7515" s="57" t="s">
        <v>375</v>
      </c>
      <c r="E7515" s="62" t="s">
        <v>372</v>
      </c>
      <c r="F7515" s="58">
        <v>0.35000632763410267</v>
      </c>
    </row>
    <row r="7516">
      <c r="A7516" s="61">
        <v>1.516872357E9</v>
      </c>
      <c r="B7516" s="61">
        <v>1.0</v>
      </c>
      <c r="C7516" s="61">
        <v>19.0</v>
      </c>
      <c r="D7516" s="57" t="s">
        <v>371</v>
      </c>
      <c r="E7516" s="62" t="s">
        <v>372</v>
      </c>
      <c r="F7516" s="58">
        <v>0.3500328169660657</v>
      </c>
    </row>
    <row r="7517">
      <c r="A7517" s="61">
        <v>1.518780082E9</v>
      </c>
      <c r="B7517" s="61">
        <v>0.0</v>
      </c>
      <c r="C7517" s="61">
        <v>2593.0</v>
      </c>
      <c r="D7517" s="57" t="s">
        <v>371</v>
      </c>
      <c r="E7517" s="62" t="s">
        <v>372</v>
      </c>
      <c r="F7517" s="58">
        <v>0.3502325424557039</v>
      </c>
    </row>
    <row r="7518">
      <c r="A7518" s="61">
        <v>1.517803979E9</v>
      </c>
      <c r="B7518" s="61">
        <v>1.0</v>
      </c>
      <c r="C7518" s="61">
        <v>417.0</v>
      </c>
      <c r="D7518" s="57" t="s">
        <v>374</v>
      </c>
      <c r="E7518" s="62" t="s">
        <v>372</v>
      </c>
      <c r="F7518" s="58">
        <v>0.35024270842312655</v>
      </c>
    </row>
    <row r="7519">
      <c r="A7519" s="61">
        <v>1.515506252E9</v>
      </c>
      <c r="B7519" s="61">
        <v>0.0</v>
      </c>
      <c r="C7519" s="61">
        <v>4534.0</v>
      </c>
      <c r="D7519" s="57" t="s">
        <v>373</v>
      </c>
      <c r="E7519" s="62" t="s">
        <v>372</v>
      </c>
      <c r="F7519" s="58">
        <v>0.3502863916567235</v>
      </c>
    </row>
    <row r="7520">
      <c r="A7520" s="61">
        <v>1.512525465E9</v>
      </c>
      <c r="B7520" s="61">
        <v>1.0</v>
      </c>
      <c r="C7520" s="61">
        <v>3309.0</v>
      </c>
      <c r="D7520" s="57" t="s">
        <v>374</v>
      </c>
      <c r="E7520" s="62" t="s">
        <v>372</v>
      </c>
      <c r="F7520" s="58">
        <v>0.35028923272197066</v>
      </c>
    </row>
    <row r="7521">
      <c r="A7521" s="61">
        <v>1.513578633E9</v>
      </c>
      <c r="B7521" s="61">
        <v>1.0</v>
      </c>
      <c r="C7521" s="61">
        <v>588.0</v>
      </c>
      <c r="D7521" s="57" t="s">
        <v>374</v>
      </c>
      <c r="E7521" s="62" t="s">
        <v>372</v>
      </c>
      <c r="F7521" s="58">
        <v>0.35030872683936376</v>
      </c>
    </row>
    <row r="7522">
      <c r="A7522" s="61">
        <v>1.513159159E9</v>
      </c>
      <c r="B7522" s="61">
        <v>1.0</v>
      </c>
      <c r="C7522" s="61">
        <v>3116.0</v>
      </c>
      <c r="D7522" s="57" t="s">
        <v>374</v>
      </c>
      <c r="E7522" s="62" t="s">
        <v>372</v>
      </c>
      <c r="F7522" s="58">
        <v>0.35032368827985505</v>
      </c>
    </row>
    <row r="7523">
      <c r="A7523" s="61">
        <v>1.512874674E9</v>
      </c>
      <c r="B7523" s="61">
        <v>1.0</v>
      </c>
      <c r="C7523" s="61">
        <v>3332.0</v>
      </c>
      <c r="D7523" s="57" t="s">
        <v>371</v>
      </c>
      <c r="E7523" s="62" t="s">
        <v>372</v>
      </c>
      <c r="F7523" s="58">
        <v>0.3503820787154711</v>
      </c>
    </row>
    <row r="7524">
      <c r="A7524" s="61">
        <v>1.516391696E9</v>
      </c>
      <c r="B7524" s="61">
        <v>1.0</v>
      </c>
      <c r="C7524" s="61">
        <v>971.0</v>
      </c>
      <c r="D7524" s="57" t="s">
        <v>371</v>
      </c>
      <c r="E7524" s="62" t="s">
        <v>372</v>
      </c>
      <c r="F7524" s="58">
        <v>0.35044102108049724</v>
      </c>
    </row>
    <row r="7525">
      <c r="A7525" s="61">
        <v>1.517512927E9</v>
      </c>
      <c r="B7525" s="61">
        <v>1.0</v>
      </c>
      <c r="C7525" s="61">
        <v>66.0</v>
      </c>
      <c r="D7525" s="57" t="s">
        <v>371</v>
      </c>
      <c r="E7525" s="62" t="s">
        <v>372</v>
      </c>
      <c r="F7525" s="58">
        <v>0.35050709454211015</v>
      </c>
    </row>
    <row r="7526">
      <c r="A7526" s="61">
        <v>1.515288456E9</v>
      </c>
      <c r="B7526" s="61">
        <v>1.0</v>
      </c>
      <c r="C7526" s="61">
        <v>2132.0</v>
      </c>
      <c r="D7526" s="57" t="s">
        <v>374</v>
      </c>
      <c r="E7526" s="62" t="s">
        <v>372</v>
      </c>
      <c r="F7526" s="58">
        <v>0.35053484380316413</v>
      </c>
    </row>
    <row r="7527">
      <c r="A7527" s="61">
        <v>1.516724947E9</v>
      </c>
      <c r="B7527" s="61">
        <v>1.0</v>
      </c>
      <c r="C7527" s="61">
        <v>943.0</v>
      </c>
      <c r="D7527" s="57" t="s">
        <v>371</v>
      </c>
      <c r="E7527" s="62" t="s">
        <v>372</v>
      </c>
      <c r="F7527" s="58">
        <v>0.35069147145422974</v>
      </c>
    </row>
    <row r="7528">
      <c r="A7528" s="61">
        <v>1.515237808E9</v>
      </c>
      <c r="B7528" s="61">
        <v>1.0</v>
      </c>
      <c r="C7528" s="61">
        <v>619.0</v>
      </c>
      <c r="D7528" s="57" t="s">
        <v>374</v>
      </c>
      <c r="E7528" s="62" t="s">
        <v>372</v>
      </c>
      <c r="F7528" s="58">
        <v>0.3507029228178865</v>
      </c>
    </row>
    <row r="7529">
      <c r="A7529" s="61">
        <v>1.515830747E9</v>
      </c>
      <c r="B7529" s="61">
        <v>1.0</v>
      </c>
      <c r="C7529" s="61">
        <v>1695.0</v>
      </c>
      <c r="D7529" s="57" t="s">
        <v>374</v>
      </c>
      <c r="E7529" s="62" t="s">
        <v>372</v>
      </c>
      <c r="F7529" s="58">
        <v>0.350747238128833</v>
      </c>
    </row>
    <row r="7530">
      <c r="A7530" s="61">
        <v>1.516279405E9</v>
      </c>
      <c r="B7530" s="61">
        <v>1.0</v>
      </c>
      <c r="C7530" s="61">
        <v>3457.0</v>
      </c>
      <c r="D7530" s="57" t="s">
        <v>371</v>
      </c>
      <c r="E7530" s="62" t="s">
        <v>372</v>
      </c>
      <c r="F7530" s="58">
        <v>0.35075043393558847</v>
      </c>
    </row>
    <row r="7531">
      <c r="A7531" s="61">
        <v>1.517110054E9</v>
      </c>
      <c r="B7531" s="61">
        <v>1.0</v>
      </c>
      <c r="C7531" s="61">
        <v>33.0</v>
      </c>
      <c r="D7531" s="57" t="s">
        <v>375</v>
      </c>
      <c r="E7531" s="62" t="s">
        <v>372</v>
      </c>
      <c r="F7531" s="58">
        <v>0.3508728042579884</v>
      </c>
    </row>
    <row r="7532">
      <c r="A7532" s="61">
        <v>1.512091983E9</v>
      </c>
      <c r="B7532" s="61">
        <v>1.0</v>
      </c>
      <c r="C7532" s="61">
        <v>2300.0</v>
      </c>
      <c r="D7532" s="57" t="s">
        <v>374</v>
      </c>
      <c r="E7532" s="62" t="s">
        <v>372</v>
      </c>
      <c r="F7532" s="58">
        <v>0.35093795475358924</v>
      </c>
    </row>
    <row r="7533">
      <c r="A7533" s="61">
        <v>1.515458521E9</v>
      </c>
      <c r="B7533" s="61">
        <v>0.0</v>
      </c>
      <c r="C7533" s="61">
        <v>1896.0</v>
      </c>
      <c r="D7533" s="57" t="s">
        <v>371</v>
      </c>
      <c r="E7533" s="62" t="s">
        <v>372</v>
      </c>
      <c r="F7533" s="58">
        <v>0.35096976782806066</v>
      </c>
    </row>
    <row r="7534">
      <c r="A7534" s="61">
        <v>1.511319839E9</v>
      </c>
      <c r="B7534" s="61">
        <v>1.0</v>
      </c>
      <c r="C7534" s="61">
        <v>1860.0</v>
      </c>
      <c r="D7534" s="57" t="s">
        <v>374</v>
      </c>
      <c r="E7534" s="62" t="s">
        <v>372</v>
      </c>
      <c r="F7534" s="58">
        <v>0.3509822063377902</v>
      </c>
    </row>
    <row r="7535">
      <c r="A7535" s="61">
        <v>1.513468445E9</v>
      </c>
      <c r="B7535" s="61">
        <v>1.0</v>
      </c>
      <c r="C7535" s="61">
        <v>5249.0</v>
      </c>
      <c r="D7535" s="57" t="s">
        <v>371</v>
      </c>
      <c r="E7535" s="62" t="s">
        <v>372</v>
      </c>
      <c r="F7535" s="58">
        <v>0.3510263587100477</v>
      </c>
    </row>
    <row r="7536">
      <c r="A7536" s="61">
        <v>1.513176433E9</v>
      </c>
      <c r="B7536" s="61">
        <v>1.0</v>
      </c>
      <c r="C7536" s="61">
        <v>1109.0</v>
      </c>
      <c r="D7536" s="57" t="s">
        <v>375</v>
      </c>
      <c r="E7536" s="62" t="s">
        <v>372</v>
      </c>
      <c r="F7536" s="58">
        <v>0.3510421692713359</v>
      </c>
    </row>
    <row r="7537">
      <c r="A7537" s="61">
        <v>1.513455309E9</v>
      </c>
      <c r="B7537" s="61">
        <v>1.0</v>
      </c>
      <c r="C7537" s="61">
        <v>2171.0</v>
      </c>
      <c r="D7537" s="57" t="s">
        <v>374</v>
      </c>
      <c r="E7537" s="62" t="s">
        <v>372</v>
      </c>
      <c r="F7537" s="58">
        <v>0.35115678782598414</v>
      </c>
    </row>
    <row r="7538">
      <c r="A7538" s="61">
        <v>1.517259296E9</v>
      </c>
      <c r="B7538" s="61">
        <v>1.0</v>
      </c>
      <c r="C7538" s="61">
        <v>3007.0</v>
      </c>
      <c r="D7538" s="57" t="s">
        <v>375</v>
      </c>
      <c r="E7538" s="62" t="s">
        <v>372</v>
      </c>
      <c r="F7538" s="58">
        <v>0.35120029558950505</v>
      </c>
    </row>
    <row r="7539">
      <c r="A7539" s="61">
        <v>1.512220599E9</v>
      </c>
      <c r="B7539" s="61">
        <v>1.0</v>
      </c>
      <c r="C7539" s="61">
        <v>1009.0</v>
      </c>
      <c r="D7539" s="57" t="s">
        <v>374</v>
      </c>
      <c r="E7539" s="62" t="s">
        <v>372</v>
      </c>
      <c r="F7539" s="58">
        <v>0.35123815289198446</v>
      </c>
    </row>
    <row r="7540">
      <c r="A7540" s="61">
        <v>1.513955358E9</v>
      </c>
      <c r="B7540" s="61">
        <v>1.0</v>
      </c>
      <c r="C7540" s="61">
        <v>3457.0</v>
      </c>
      <c r="D7540" s="57" t="s">
        <v>371</v>
      </c>
      <c r="E7540" s="62" t="s">
        <v>372</v>
      </c>
      <c r="F7540" s="58">
        <v>0.351311519669253</v>
      </c>
    </row>
    <row r="7541">
      <c r="A7541" s="61">
        <v>1.514581949E9</v>
      </c>
      <c r="B7541" s="61">
        <v>1.0</v>
      </c>
      <c r="C7541" s="61">
        <v>1338.0</v>
      </c>
      <c r="D7541" s="57" t="s">
        <v>375</v>
      </c>
      <c r="E7541" s="62" t="s">
        <v>372</v>
      </c>
      <c r="F7541" s="58">
        <v>0.35143164859384723</v>
      </c>
    </row>
    <row r="7542">
      <c r="A7542" s="61">
        <v>1.512476438E9</v>
      </c>
      <c r="B7542" s="61">
        <v>1.0</v>
      </c>
      <c r="C7542" s="61">
        <v>3310.0</v>
      </c>
      <c r="D7542" s="57" t="s">
        <v>375</v>
      </c>
      <c r="E7542" s="62" t="s">
        <v>372</v>
      </c>
      <c r="F7542" s="58">
        <v>0.3514471270634839</v>
      </c>
    </row>
    <row r="7543">
      <c r="A7543" s="61">
        <v>1.51982969E9</v>
      </c>
      <c r="B7543" s="61">
        <v>0.0</v>
      </c>
      <c r="C7543" s="61">
        <v>3495.0</v>
      </c>
      <c r="D7543" s="57" t="s">
        <v>375</v>
      </c>
      <c r="E7543" s="62" t="s">
        <v>372</v>
      </c>
      <c r="F7543" s="58">
        <v>0.35157217766671245</v>
      </c>
    </row>
    <row r="7544">
      <c r="A7544" s="61">
        <v>1.516217746E9</v>
      </c>
      <c r="B7544" s="61">
        <v>1.0</v>
      </c>
      <c r="C7544" s="61">
        <v>1458.0</v>
      </c>
      <c r="D7544" s="57" t="s">
        <v>371</v>
      </c>
      <c r="E7544" s="62" t="s">
        <v>372</v>
      </c>
      <c r="F7544" s="58">
        <v>0.351584293305501</v>
      </c>
    </row>
    <row r="7545">
      <c r="A7545" s="61">
        <v>1.518056753E9</v>
      </c>
      <c r="B7545" s="61">
        <v>1.0</v>
      </c>
      <c r="C7545" s="61">
        <v>377.0</v>
      </c>
      <c r="D7545" s="57" t="s">
        <v>375</v>
      </c>
      <c r="E7545" s="62" t="s">
        <v>372</v>
      </c>
      <c r="F7545" s="58">
        <v>0.35158742954255107</v>
      </c>
    </row>
    <row r="7546">
      <c r="A7546" s="61">
        <v>1.516645597E9</v>
      </c>
      <c r="B7546" s="61">
        <v>1.0</v>
      </c>
      <c r="C7546" s="61">
        <v>2017.0</v>
      </c>
      <c r="D7546" s="57" t="s">
        <v>374</v>
      </c>
      <c r="E7546" s="62" t="s">
        <v>372</v>
      </c>
      <c r="F7546" s="58">
        <v>0.3516448511069823</v>
      </c>
    </row>
    <row r="7547">
      <c r="A7547" s="61">
        <v>1.516143177E9</v>
      </c>
      <c r="B7547" s="61">
        <v>1.0</v>
      </c>
      <c r="C7547" s="61">
        <v>2479.0</v>
      </c>
      <c r="D7547" s="57" t="s">
        <v>371</v>
      </c>
      <c r="E7547" s="62" t="s">
        <v>372</v>
      </c>
      <c r="F7547" s="58">
        <v>0.35166965676271156</v>
      </c>
    </row>
    <row r="7548">
      <c r="A7548" s="61">
        <v>1.515983639E9</v>
      </c>
      <c r="B7548" s="61">
        <v>1.0</v>
      </c>
      <c r="C7548" s="61">
        <v>1171.0</v>
      </c>
      <c r="D7548" s="57" t="s">
        <v>371</v>
      </c>
      <c r="E7548" s="62" t="s">
        <v>372</v>
      </c>
      <c r="F7548" s="58">
        <v>0.3517323453230351</v>
      </c>
    </row>
    <row r="7549">
      <c r="A7549" s="61">
        <v>1.511760042E9</v>
      </c>
      <c r="B7549" s="61">
        <v>0.0</v>
      </c>
      <c r="C7549" s="61">
        <v>2287.0</v>
      </c>
      <c r="D7549" s="57" t="s">
        <v>374</v>
      </c>
      <c r="E7549" s="62" t="s">
        <v>372</v>
      </c>
      <c r="F7549" s="58">
        <v>0.351770820903645</v>
      </c>
    </row>
    <row r="7550">
      <c r="A7550" s="61">
        <v>1.518525629E9</v>
      </c>
      <c r="B7550" s="61">
        <v>1.0</v>
      </c>
      <c r="C7550" s="61">
        <v>2446.0</v>
      </c>
      <c r="D7550" s="57" t="s">
        <v>374</v>
      </c>
      <c r="E7550" s="62" t="s">
        <v>372</v>
      </c>
      <c r="F7550" s="58">
        <v>0.3519545315354381</v>
      </c>
    </row>
    <row r="7551">
      <c r="A7551" s="61">
        <v>1.515607671E9</v>
      </c>
      <c r="B7551" s="61">
        <v>0.0</v>
      </c>
      <c r="C7551" s="61">
        <v>2789.0</v>
      </c>
      <c r="D7551" s="57" t="s">
        <v>374</v>
      </c>
      <c r="E7551" s="62" t="s">
        <v>372</v>
      </c>
      <c r="F7551" s="58">
        <v>0.35196098018270505</v>
      </c>
    </row>
    <row r="7552">
      <c r="A7552" s="61">
        <v>1.511305036E9</v>
      </c>
      <c r="B7552" s="61">
        <v>1.0</v>
      </c>
      <c r="C7552" s="61">
        <v>375.0</v>
      </c>
      <c r="D7552" s="57" t="s">
        <v>374</v>
      </c>
      <c r="E7552" s="62" t="s">
        <v>372</v>
      </c>
      <c r="F7552" s="58">
        <v>0.35207908556745793</v>
      </c>
    </row>
    <row r="7553">
      <c r="A7553" s="61">
        <v>1.512219125E9</v>
      </c>
      <c r="B7553" s="61">
        <v>1.0</v>
      </c>
      <c r="C7553" s="61">
        <v>58.0</v>
      </c>
      <c r="D7553" s="57" t="s">
        <v>371</v>
      </c>
      <c r="E7553" s="62" t="s">
        <v>372</v>
      </c>
      <c r="F7553" s="58">
        <v>0.35215338869429214</v>
      </c>
    </row>
    <row r="7554">
      <c r="A7554" s="61">
        <v>1.511505128E9</v>
      </c>
      <c r="B7554" s="61">
        <v>1.0</v>
      </c>
      <c r="C7554" s="61">
        <v>876.0</v>
      </c>
      <c r="D7554" s="57" t="s">
        <v>371</v>
      </c>
      <c r="E7554" s="62" t="s">
        <v>372</v>
      </c>
      <c r="F7554" s="58">
        <v>0.35215728257450196</v>
      </c>
    </row>
    <row r="7555">
      <c r="A7555" s="61">
        <v>1.517890932E9</v>
      </c>
      <c r="B7555" s="61">
        <v>0.0</v>
      </c>
      <c r="C7555" s="61">
        <v>827.0</v>
      </c>
      <c r="D7555" s="57" t="s">
        <v>373</v>
      </c>
      <c r="E7555" s="62" t="s">
        <v>372</v>
      </c>
      <c r="F7555" s="58">
        <v>0.35220232854695</v>
      </c>
    </row>
    <row r="7556">
      <c r="A7556" s="61">
        <v>1.512612093E9</v>
      </c>
      <c r="B7556" s="61">
        <v>1.0</v>
      </c>
      <c r="C7556" s="61">
        <v>592.0</v>
      </c>
      <c r="D7556" s="57" t="s">
        <v>371</v>
      </c>
      <c r="E7556" s="62" t="s">
        <v>372</v>
      </c>
      <c r="F7556" s="58">
        <v>0.3522384050182005</v>
      </c>
    </row>
    <row r="7557">
      <c r="A7557" s="61">
        <v>1.514782492E9</v>
      </c>
      <c r="B7557" s="61">
        <v>0.0</v>
      </c>
      <c r="C7557" s="61">
        <v>3048.0</v>
      </c>
      <c r="D7557" s="57" t="s">
        <v>371</v>
      </c>
      <c r="E7557" s="62" t="s">
        <v>372</v>
      </c>
      <c r="F7557" s="58">
        <v>0.35224974878698045</v>
      </c>
    </row>
    <row r="7558">
      <c r="A7558" s="61">
        <v>1.5136263E9</v>
      </c>
      <c r="B7558" s="61">
        <v>0.0</v>
      </c>
      <c r="C7558" s="61">
        <v>480.0</v>
      </c>
      <c r="D7558" s="57" t="s">
        <v>371</v>
      </c>
      <c r="E7558" s="62" t="s">
        <v>372</v>
      </c>
      <c r="F7558" s="58">
        <v>0.3523291962269436</v>
      </c>
    </row>
    <row r="7559">
      <c r="A7559" s="61">
        <v>1.512862077E9</v>
      </c>
      <c r="B7559" s="61">
        <v>1.0</v>
      </c>
      <c r="C7559" s="61">
        <v>1444.0</v>
      </c>
      <c r="D7559" s="57" t="s">
        <v>374</v>
      </c>
      <c r="E7559" s="62" t="s">
        <v>372</v>
      </c>
      <c r="F7559" s="58">
        <v>0.35238847830621656</v>
      </c>
    </row>
    <row r="7560">
      <c r="A7560" s="61">
        <v>1.512955341E9</v>
      </c>
      <c r="B7560" s="61">
        <v>0.0</v>
      </c>
      <c r="C7560" s="61">
        <v>279.0</v>
      </c>
      <c r="D7560" s="57" t="s">
        <v>371</v>
      </c>
      <c r="E7560" s="62" t="s">
        <v>372</v>
      </c>
      <c r="F7560" s="58">
        <v>0.35250062602628907</v>
      </c>
    </row>
    <row r="7561">
      <c r="A7561" s="61">
        <v>1.514242121E9</v>
      </c>
      <c r="B7561" s="61">
        <v>0.0</v>
      </c>
      <c r="C7561" s="61">
        <v>1262.0</v>
      </c>
      <c r="D7561" s="57" t="s">
        <v>375</v>
      </c>
      <c r="E7561" s="62" t="s">
        <v>372</v>
      </c>
      <c r="F7561" s="58">
        <v>0.35255389889504785</v>
      </c>
    </row>
    <row r="7562">
      <c r="A7562" s="61">
        <v>1.51360916E9</v>
      </c>
      <c r="B7562" s="61">
        <v>0.0</v>
      </c>
      <c r="C7562" s="61">
        <v>4169.0</v>
      </c>
      <c r="D7562" s="57" t="s">
        <v>374</v>
      </c>
      <c r="E7562" s="62" t="s">
        <v>372</v>
      </c>
      <c r="F7562" s="58">
        <v>0.35261870506604653</v>
      </c>
    </row>
    <row r="7563">
      <c r="A7563" s="61">
        <v>1.517231113E9</v>
      </c>
      <c r="B7563" s="61">
        <v>1.0</v>
      </c>
      <c r="C7563" s="61">
        <v>2856.0</v>
      </c>
      <c r="D7563" s="57" t="s">
        <v>371</v>
      </c>
      <c r="E7563" s="62" t="s">
        <v>372</v>
      </c>
      <c r="F7563" s="58">
        <v>0.3526320877545449</v>
      </c>
    </row>
    <row r="7564">
      <c r="A7564" s="61">
        <v>1.515594286E9</v>
      </c>
      <c r="B7564" s="61">
        <v>1.0</v>
      </c>
      <c r="C7564" s="61">
        <v>2686.0</v>
      </c>
      <c r="D7564" s="57" t="s">
        <v>371</v>
      </c>
      <c r="E7564" s="62" t="s">
        <v>372</v>
      </c>
      <c r="F7564" s="58">
        <v>0.3527113083885842</v>
      </c>
    </row>
    <row r="7565">
      <c r="A7565" s="61">
        <v>1.517655334E9</v>
      </c>
      <c r="B7565" s="61">
        <v>1.0</v>
      </c>
      <c r="C7565" s="61">
        <v>1882.0</v>
      </c>
      <c r="D7565" s="57" t="s">
        <v>374</v>
      </c>
      <c r="E7565" s="62" t="s">
        <v>372</v>
      </c>
      <c r="F7565" s="58">
        <v>0.3527560556287772</v>
      </c>
    </row>
    <row r="7566">
      <c r="A7566" s="61">
        <v>1.513250152E9</v>
      </c>
      <c r="B7566" s="61">
        <v>0.0</v>
      </c>
      <c r="C7566" s="61">
        <v>1785.0</v>
      </c>
      <c r="D7566" s="57" t="s">
        <v>374</v>
      </c>
      <c r="E7566" s="62" t="s">
        <v>372</v>
      </c>
      <c r="F7566" s="58">
        <v>0.35284769278813044</v>
      </c>
    </row>
    <row r="7567">
      <c r="A7567" s="61">
        <v>1.51504213E9</v>
      </c>
      <c r="B7567" s="61">
        <v>0.0</v>
      </c>
      <c r="C7567" s="61">
        <v>934.0</v>
      </c>
      <c r="D7567" s="57" t="s">
        <v>375</v>
      </c>
      <c r="E7567" s="62" t="s">
        <v>372</v>
      </c>
      <c r="F7567" s="58">
        <v>0.35291249895912913</v>
      </c>
    </row>
    <row r="7568">
      <c r="A7568" s="61">
        <v>1.516015208E9</v>
      </c>
      <c r="B7568" s="61">
        <v>1.0</v>
      </c>
      <c r="C7568" s="61">
        <v>2104.0</v>
      </c>
      <c r="D7568" s="57" t="s">
        <v>373</v>
      </c>
      <c r="E7568" s="62" t="s">
        <v>372</v>
      </c>
      <c r="F7568" s="58">
        <v>0.352939165491187</v>
      </c>
    </row>
    <row r="7569">
      <c r="A7569" s="61">
        <v>1.518097358E9</v>
      </c>
      <c r="B7569" s="61">
        <v>1.0</v>
      </c>
      <c r="C7569" s="61">
        <v>1309.0</v>
      </c>
      <c r="D7569" s="57" t="s">
        <v>374</v>
      </c>
      <c r="E7569" s="62" t="s">
        <v>372</v>
      </c>
      <c r="F7569" s="58">
        <v>0.3530842656784102</v>
      </c>
    </row>
    <row r="7570">
      <c r="A7570" s="61">
        <v>1.513696899E9</v>
      </c>
      <c r="B7570" s="61">
        <v>1.0</v>
      </c>
      <c r="C7570" s="61">
        <v>1000.0</v>
      </c>
      <c r="D7570" s="57" t="s">
        <v>374</v>
      </c>
      <c r="E7570" s="62" t="s">
        <v>372</v>
      </c>
      <c r="F7570" s="58">
        <v>0.3531785931828829</v>
      </c>
    </row>
    <row r="7571">
      <c r="A7571" s="61">
        <v>1.517617234E9</v>
      </c>
      <c r="B7571" s="61">
        <v>1.0</v>
      </c>
      <c r="C7571" s="61">
        <v>1423.0</v>
      </c>
      <c r="D7571" s="57" t="s">
        <v>371</v>
      </c>
      <c r="E7571" s="62" t="s">
        <v>372</v>
      </c>
      <c r="F7571" s="58">
        <v>0.3532028232954677</v>
      </c>
    </row>
    <row r="7572">
      <c r="A7572" s="61">
        <v>1.516922453E9</v>
      </c>
      <c r="B7572" s="61">
        <v>1.0</v>
      </c>
      <c r="C7572" s="61">
        <v>4435.0</v>
      </c>
      <c r="D7572" s="57" t="s">
        <v>373</v>
      </c>
      <c r="E7572" s="62" t="s">
        <v>372</v>
      </c>
      <c r="F7572" s="58">
        <v>0.3532182578969729</v>
      </c>
    </row>
    <row r="7573">
      <c r="A7573" s="61">
        <v>1.514916434E9</v>
      </c>
      <c r="B7573" s="61">
        <v>1.0</v>
      </c>
      <c r="C7573" s="61">
        <v>2971.0</v>
      </c>
      <c r="D7573" s="57" t="s">
        <v>371</v>
      </c>
      <c r="E7573" s="62" t="s">
        <v>372</v>
      </c>
      <c r="F7573" s="58">
        <v>0.3532763104487756</v>
      </c>
    </row>
    <row r="7574">
      <c r="A7574" s="61">
        <v>1.51186971E9</v>
      </c>
      <c r="B7574" s="61">
        <v>0.0</v>
      </c>
      <c r="C7574" s="61">
        <v>2677.0</v>
      </c>
      <c r="D7574" s="57" t="s">
        <v>373</v>
      </c>
      <c r="E7574" s="62" t="s">
        <v>372</v>
      </c>
      <c r="F7574" s="58">
        <v>0.35330940372112407</v>
      </c>
    </row>
    <row r="7575">
      <c r="A7575" s="61">
        <v>1.51494259E9</v>
      </c>
      <c r="B7575" s="61">
        <v>0.0</v>
      </c>
      <c r="C7575" s="61">
        <v>324.0</v>
      </c>
      <c r="D7575" s="57" t="s">
        <v>373</v>
      </c>
      <c r="E7575" s="62" t="s">
        <v>372</v>
      </c>
      <c r="F7575" s="58">
        <v>0.3533433094928575</v>
      </c>
    </row>
    <row r="7576">
      <c r="A7576" s="61">
        <v>1.51402388E9</v>
      </c>
      <c r="B7576" s="61">
        <v>0.0</v>
      </c>
      <c r="C7576" s="61">
        <v>2137.0</v>
      </c>
      <c r="D7576" s="57" t="s">
        <v>374</v>
      </c>
      <c r="E7576" s="62" t="s">
        <v>372</v>
      </c>
      <c r="F7576" s="58">
        <v>0.3534139788187768</v>
      </c>
    </row>
    <row r="7577">
      <c r="A7577" s="61">
        <v>1.51450951E9</v>
      </c>
      <c r="B7577" s="61">
        <v>0.0</v>
      </c>
      <c r="C7577" s="61">
        <v>3666.0</v>
      </c>
      <c r="D7577" s="57" t="s">
        <v>374</v>
      </c>
      <c r="E7577" s="62" t="s">
        <v>372</v>
      </c>
      <c r="F7577" s="58">
        <v>0.3534298790903191</v>
      </c>
    </row>
    <row r="7578">
      <c r="A7578" s="61">
        <v>1.511317754E9</v>
      </c>
      <c r="B7578" s="61">
        <v>1.0</v>
      </c>
      <c r="C7578" s="61">
        <v>1829.0</v>
      </c>
      <c r="D7578" s="57" t="s">
        <v>373</v>
      </c>
      <c r="E7578" s="62" t="s">
        <v>372</v>
      </c>
      <c r="F7578" s="58">
        <v>0.3534379278085533</v>
      </c>
    </row>
    <row r="7579">
      <c r="A7579" s="61">
        <v>1.516770755E9</v>
      </c>
      <c r="B7579" s="61">
        <v>1.0</v>
      </c>
      <c r="C7579" s="61">
        <v>224.0</v>
      </c>
      <c r="D7579" s="57" t="s">
        <v>371</v>
      </c>
      <c r="E7579" s="62" t="s">
        <v>372</v>
      </c>
      <c r="F7579" s="58">
        <v>0.35345824821016136</v>
      </c>
    </row>
    <row r="7580">
      <c r="A7580" s="61">
        <v>1.515237077E9</v>
      </c>
      <c r="B7580" s="61">
        <v>1.0</v>
      </c>
      <c r="C7580" s="61">
        <v>512.0</v>
      </c>
      <c r="D7580" s="57" t="s">
        <v>375</v>
      </c>
      <c r="E7580" s="62" t="s">
        <v>372</v>
      </c>
      <c r="F7580" s="58">
        <v>0.3534633366377121</v>
      </c>
    </row>
    <row r="7581">
      <c r="A7581" s="61">
        <v>1.519806147E9</v>
      </c>
      <c r="B7581" s="61">
        <v>1.0</v>
      </c>
      <c r="C7581" s="61">
        <v>344.0</v>
      </c>
      <c r="D7581" s="57" t="s">
        <v>374</v>
      </c>
      <c r="E7581" s="62" t="s">
        <v>372</v>
      </c>
      <c r="F7581" s="58">
        <v>0.35348270660648795</v>
      </c>
    </row>
    <row r="7582">
      <c r="A7582" s="61">
        <v>1.515608871E9</v>
      </c>
      <c r="B7582" s="61">
        <v>0.0</v>
      </c>
      <c r="C7582" s="61">
        <v>1031.0</v>
      </c>
      <c r="D7582" s="57" t="s">
        <v>373</v>
      </c>
      <c r="E7582" s="62" t="s">
        <v>372</v>
      </c>
      <c r="F7582" s="58">
        <v>0.3535729019690287</v>
      </c>
    </row>
    <row r="7583">
      <c r="A7583" s="61">
        <v>1.515928262E9</v>
      </c>
      <c r="B7583" s="61">
        <v>0.0</v>
      </c>
      <c r="C7583" s="61">
        <v>141.0</v>
      </c>
      <c r="D7583" s="57" t="s">
        <v>374</v>
      </c>
      <c r="E7583" s="62" t="s">
        <v>372</v>
      </c>
      <c r="F7583" s="58">
        <v>0.35358252380197275</v>
      </c>
    </row>
    <row r="7584">
      <c r="A7584" s="61">
        <v>1.511529528E9</v>
      </c>
      <c r="B7584" s="61">
        <v>1.0</v>
      </c>
      <c r="C7584" s="61">
        <v>2480.0</v>
      </c>
      <c r="D7584" s="57" t="s">
        <v>375</v>
      </c>
      <c r="E7584" s="62" t="s">
        <v>372</v>
      </c>
      <c r="F7584" s="58">
        <v>0.3536681396672221</v>
      </c>
    </row>
    <row r="7585">
      <c r="A7585" s="61">
        <v>1.512998619E9</v>
      </c>
      <c r="B7585" s="61">
        <v>1.0</v>
      </c>
      <c r="C7585" s="61">
        <v>0.0</v>
      </c>
      <c r="D7585" s="57" t="s">
        <v>375</v>
      </c>
      <c r="E7585" s="62" t="s">
        <v>372</v>
      </c>
      <c r="F7585" s="58">
        <v>0.35369449422153576</v>
      </c>
    </row>
    <row r="7586">
      <c r="A7586" s="61">
        <v>1.515128081E9</v>
      </c>
      <c r="B7586" s="61">
        <v>0.0</v>
      </c>
      <c r="C7586" s="61">
        <v>1097.0</v>
      </c>
      <c r="D7586" s="57" t="s">
        <v>374</v>
      </c>
      <c r="E7586" s="62" t="s">
        <v>372</v>
      </c>
      <c r="F7586" s="58">
        <v>0.35370202559779906</v>
      </c>
    </row>
    <row r="7587">
      <c r="A7587" s="61">
        <v>1.514099092E9</v>
      </c>
      <c r="B7587" s="61">
        <v>0.0</v>
      </c>
      <c r="C7587" s="61">
        <v>712.0</v>
      </c>
      <c r="D7587" s="57" t="s">
        <v>375</v>
      </c>
      <c r="E7587" s="62" t="s">
        <v>372</v>
      </c>
      <c r="F7587" s="58">
        <v>0.35374493997362744</v>
      </c>
    </row>
    <row r="7588">
      <c r="A7588" s="61">
        <v>1.517945081E9</v>
      </c>
      <c r="B7588" s="61">
        <v>0.0</v>
      </c>
      <c r="C7588" s="61">
        <v>4618.0</v>
      </c>
      <c r="D7588" s="57" t="s">
        <v>373</v>
      </c>
      <c r="E7588" s="62" t="s">
        <v>372</v>
      </c>
      <c r="F7588" s="58">
        <v>0.35376691561525353</v>
      </c>
    </row>
    <row r="7589">
      <c r="A7589" s="61">
        <v>1.511546159E9</v>
      </c>
      <c r="B7589" s="61">
        <v>1.0</v>
      </c>
      <c r="C7589" s="61">
        <v>3789.0</v>
      </c>
      <c r="D7589" s="57" t="s">
        <v>375</v>
      </c>
      <c r="E7589" s="62" t="s">
        <v>372</v>
      </c>
      <c r="F7589" s="58">
        <v>0.3537676409489199</v>
      </c>
    </row>
    <row r="7590">
      <c r="A7590" s="61">
        <v>1.513019246E9</v>
      </c>
      <c r="B7590" s="61">
        <v>1.0</v>
      </c>
      <c r="C7590" s="61">
        <v>1443.0</v>
      </c>
      <c r="D7590" s="57" t="s">
        <v>371</v>
      </c>
      <c r="E7590" s="62" t="s">
        <v>372</v>
      </c>
      <c r="F7590" s="58">
        <v>0.3538130342667961</v>
      </c>
    </row>
    <row r="7591">
      <c r="A7591" s="61">
        <v>1.516760253E9</v>
      </c>
      <c r="B7591" s="61">
        <v>1.0</v>
      </c>
      <c r="C7591" s="61">
        <v>2512.0</v>
      </c>
      <c r="D7591" s="57" t="s">
        <v>375</v>
      </c>
      <c r="E7591" s="62" t="s">
        <v>372</v>
      </c>
      <c r="F7591" s="58">
        <v>0.3538201941987348</v>
      </c>
    </row>
    <row r="7592">
      <c r="A7592" s="61">
        <v>1.513677346E9</v>
      </c>
      <c r="B7592" s="61">
        <v>1.0</v>
      </c>
      <c r="C7592" s="61">
        <v>2328.0</v>
      </c>
      <c r="D7592" s="57" t="s">
        <v>374</v>
      </c>
      <c r="E7592" s="62" t="s">
        <v>372</v>
      </c>
      <c r="F7592" s="58">
        <v>0.3538554606897354</v>
      </c>
    </row>
    <row r="7593">
      <c r="A7593" s="61">
        <v>1.511856555E9</v>
      </c>
      <c r="B7593" s="61">
        <v>1.0</v>
      </c>
      <c r="C7593" s="61">
        <v>2004.0</v>
      </c>
      <c r="D7593" s="57" t="s">
        <v>371</v>
      </c>
      <c r="E7593" s="62" t="s">
        <v>372</v>
      </c>
      <c r="F7593" s="58">
        <v>0.3538765723094034</v>
      </c>
    </row>
    <row r="7594">
      <c r="A7594" s="61">
        <v>1.514138924E9</v>
      </c>
      <c r="B7594" s="61">
        <v>1.0</v>
      </c>
      <c r="C7594" s="61">
        <v>2072.0</v>
      </c>
      <c r="D7594" s="57" t="s">
        <v>374</v>
      </c>
      <c r="E7594" s="62" t="s">
        <v>372</v>
      </c>
      <c r="F7594" s="58">
        <v>0.35391308831810653</v>
      </c>
    </row>
    <row r="7595">
      <c r="A7595" s="61">
        <v>1.519136788E9</v>
      </c>
      <c r="B7595" s="61">
        <v>1.0</v>
      </c>
      <c r="C7595" s="61">
        <v>1072.0</v>
      </c>
      <c r="D7595" s="57" t="s">
        <v>374</v>
      </c>
      <c r="E7595" s="62" t="s">
        <v>372</v>
      </c>
      <c r="F7595" s="58">
        <v>0.3539186049421158</v>
      </c>
    </row>
    <row r="7596">
      <c r="A7596" s="61">
        <v>1.516058694E9</v>
      </c>
      <c r="B7596" s="61">
        <v>1.0</v>
      </c>
      <c r="C7596" s="61">
        <v>32.0</v>
      </c>
      <c r="D7596" s="57" t="s">
        <v>371</v>
      </c>
      <c r="E7596" s="62" t="s">
        <v>372</v>
      </c>
      <c r="F7596" s="58">
        <v>0.35392768529440266</v>
      </c>
    </row>
    <row r="7597">
      <c r="A7597" s="61">
        <v>1.51371565E9</v>
      </c>
      <c r="B7597" s="61">
        <v>0.0</v>
      </c>
      <c r="C7597" s="61">
        <v>0.0</v>
      </c>
      <c r="D7597" s="57" t="s">
        <v>371</v>
      </c>
      <c r="E7597" s="62" t="s">
        <v>372</v>
      </c>
      <c r="F7597" s="58">
        <v>0.353947540103413</v>
      </c>
    </row>
    <row r="7598">
      <c r="A7598" s="61">
        <v>1.51727972E9</v>
      </c>
      <c r="B7598" s="61">
        <v>0.0</v>
      </c>
      <c r="C7598" s="61">
        <v>646.0</v>
      </c>
      <c r="D7598" s="57" t="s">
        <v>374</v>
      </c>
      <c r="E7598" s="62" t="s">
        <v>372</v>
      </c>
      <c r="F7598" s="58">
        <v>0.35395574227303583</v>
      </c>
    </row>
    <row r="7599">
      <c r="A7599" s="61">
        <v>1.519272703E9</v>
      </c>
      <c r="B7599" s="61">
        <v>1.0</v>
      </c>
      <c r="C7599" s="61">
        <v>2743.0</v>
      </c>
      <c r="D7599" s="57" t="s">
        <v>374</v>
      </c>
      <c r="E7599" s="62" t="s">
        <v>372</v>
      </c>
      <c r="F7599" s="58">
        <v>0.35397753240598073</v>
      </c>
    </row>
    <row r="7600">
      <c r="A7600" s="61">
        <v>1.514684315E9</v>
      </c>
      <c r="B7600" s="61">
        <v>1.0</v>
      </c>
      <c r="C7600" s="61">
        <v>2363.0</v>
      </c>
      <c r="D7600" s="57" t="s">
        <v>374</v>
      </c>
      <c r="E7600" s="62" t="s">
        <v>372</v>
      </c>
      <c r="F7600" s="58">
        <v>0.3539794285639677</v>
      </c>
    </row>
    <row r="7601">
      <c r="A7601" s="61">
        <v>1.515762874E9</v>
      </c>
      <c r="B7601" s="61">
        <v>1.0</v>
      </c>
      <c r="C7601" s="61">
        <v>1250.0</v>
      </c>
      <c r="D7601" s="57" t="s">
        <v>374</v>
      </c>
      <c r="E7601" s="62" t="s">
        <v>372</v>
      </c>
      <c r="F7601" s="58">
        <v>0.3539869748413921</v>
      </c>
    </row>
    <row r="7602">
      <c r="A7602" s="61">
        <v>1.514600706E9</v>
      </c>
      <c r="B7602" s="61">
        <v>1.0</v>
      </c>
      <c r="C7602" s="61">
        <v>3047.0</v>
      </c>
      <c r="D7602" s="57" t="s">
        <v>373</v>
      </c>
      <c r="E7602" s="62" t="s">
        <v>372</v>
      </c>
      <c r="F7602" s="58">
        <v>0.3540218166985264</v>
      </c>
    </row>
    <row r="7603">
      <c r="A7603" s="61">
        <v>1.518992786E9</v>
      </c>
      <c r="B7603" s="61">
        <v>1.0</v>
      </c>
      <c r="C7603" s="61">
        <v>380.0</v>
      </c>
      <c r="D7603" s="57" t="s">
        <v>373</v>
      </c>
      <c r="E7603" s="62" t="s">
        <v>372</v>
      </c>
      <c r="F7603" s="58">
        <v>0.35404482654442626</v>
      </c>
    </row>
    <row r="7604">
      <c r="A7604" s="61">
        <v>1.516291808E9</v>
      </c>
      <c r="B7604" s="61">
        <v>1.0</v>
      </c>
      <c r="C7604" s="61">
        <v>536.0</v>
      </c>
      <c r="D7604" s="57" t="s">
        <v>371</v>
      </c>
      <c r="E7604" s="62" t="s">
        <v>372</v>
      </c>
      <c r="F7604" s="58">
        <v>0.3540703933006424</v>
      </c>
    </row>
    <row r="7605">
      <c r="A7605" s="61">
        <v>1.512334184E9</v>
      </c>
      <c r="B7605" s="61">
        <v>1.0</v>
      </c>
      <c r="C7605" s="61">
        <v>2823.0</v>
      </c>
      <c r="D7605" s="57" t="s">
        <v>371</v>
      </c>
      <c r="E7605" s="62" t="s">
        <v>372</v>
      </c>
      <c r="F7605" s="58">
        <v>0.35407385799725566</v>
      </c>
    </row>
    <row r="7606">
      <c r="A7606" s="61">
        <v>1.519628725E9</v>
      </c>
      <c r="B7606" s="61">
        <v>1.0</v>
      </c>
      <c r="C7606" s="61">
        <v>851.0</v>
      </c>
      <c r="D7606" s="57" t="s">
        <v>373</v>
      </c>
      <c r="E7606" s="62" t="s">
        <v>372</v>
      </c>
      <c r="F7606" s="58">
        <v>0.3541358569931584</v>
      </c>
    </row>
    <row r="7607">
      <c r="A7607" s="61">
        <v>1.517432956E9</v>
      </c>
      <c r="B7607" s="61">
        <v>1.0</v>
      </c>
      <c r="C7607" s="61">
        <v>2669.0</v>
      </c>
      <c r="D7607" s="57" t="s">
        <v>375</v>
      </c>
      <c r="E7607" s="62" t="s">
        <v>372</v>
      </c>
      <c r="F7607" s="58">
        <v>0.3542116688623984</v>
      </c>
    </row>
    <row r="7608">
      <c r="A7608" s="61">
        <v>1.511262433E9</v>
      </c>
      <c r="B7608" s="61">
        <v>1.0</v>
      </c>
      <c r="C7608" s="61">
        <v>1723.0</v>
      </c>
      <c r="D7608" s="57" t="s">
        <v>373</v>
      </c>
      <c r="E7608" s="62" t="s">
        <v>372</v>
      </c>
      <c r="F7608" s="58">
        <v>0.3542963876964833</v>
      </c>
    </row>
    <row r="7609">
      <c r="A7609" s="61">
        <v>1.514126183E9</v>
      </c>
      <c r="B7609" s="61">
        <v>1.0</v>
      </c>
      <c r="C7609" s="61">
        <v>1587.0</v>
      </c>
      <c r="D7609" s="57" t="s">
        <v>374</v>
      </c>
      <c r="E7609" s="62" t="s">
        <v>372</v>
      </c>
      <c r="F7609" s="58">
        <v>0.3543508045052266</v>
      </c>
    </row>
    <row r="7610">
      <c r="A7610" s="61">
        <v>1.517584432E9</v>
      </c>
      <c r="B7610" s="61">
        <v>0.0</v>
      </c>
      <c r="C7610" s="61">
        <v>340.0</v>
      </c>
      <c r="D7610" s="57" t="s">
        <v>371</v>
      </c>
      <c r="E7610" s="62" t="s">
        <v>372</v>
      </c>
      <c r="F7610" s="58">
        <v>0.35447042304500387</v>
      </c>
    </row>
    <row r="7611">
      <c r="A7611" s="61">
        <v>1.519538304E9</v>
      </c>
      <c r="B7611" s="61">
        <v>1.0</v>
      </c>
      <c r="C7611" s="61">
        <v>1686.0</v>
      </c>
      <c r="D7611" s="57" t="s">
        <v>374</v>
      </c>
      <c r="E7611" s="62" t="s">
        <v>372</v>
      </c>
      <c r="F7611" s="58">
        <v>0.3544753386100644</v>
      </c>
    </row>
    <row r="7612">
      <c r="A7612" s="61">
        <v>1.51754392E9</v>
      </c>
      <c r="B7612" s="61">
        <v>0.0</v>
      </c>
      <c r="C7612" s="61">
        <v>2844.0</v>
      </c>
      <c r="D7612" s="57" t="s">
        <v>375</v>
      </c>
      <c r="E7612" s="62" t="s">
        <v>372</v>
      </c>
      <c r="F7612" s="58">
        <v>0.35455483409845945</v>
      </c>
    </row>
    <row r="7613">
      <c r="A7613" s="61">
        <v>1.511560464E9</v>
      </c>
      <c r="B7613" s="61">
        <v>1.0</v>
      </c>
      <c r="C7613" s="61">
        <v>159.0</v>
      </c>
      <c r="D7613" s="57" t="s">
        <v>374</v>
      </c>
      <c r="E7613" s="62" t="s">
        <v>372</v>
      </c>
      <c r="F7613" s="58">
        <v>0.3545551096326456</v>
      </c>
    </row>
    <row r="7614">
      <c r="A7614" s="61">
        <v>1.514792569E9</v>
      </c>
      <c r="B7614" s="61">
        <v>1.0</v>
      </c>
      <c r="C7614" s="61">
        <v>1263.0</v>
      </c>
      <c r="D7614" s="57" t="s">
        <v>374</v>
      </c>
      <c r="E7614" s="62" t="s">
        <v>372</v>
      </c>
      <c r="F7614" s="58">
        <v>0.3545612976468876</v>
      </c>
    </row>
    <row r="7615">
      <c r="A7615" s="61">
        <v>1.516225374E9</v>
      </c>
      <c r="B7615" s="61">
        <v>1.0</v>
      </c>
      <c r="C7615" s="61">
        <v>223.0</v>
      </c>
      <c r="D7615" s="57" t="s">
        <v>375</v>
      </c>
      <c r="E7615" s="62" t="s">
        <v>372</v>
      </c>
      <c r="F7615" s="58">
        <v>0.35468713279200115</v>
      </c>
    </row>
    <row r="7616">
      <c r="A7616" s="61">
        <v>1.513733472E9</v>
      </c>
      <c r="B7616" s="61">
        <v>0.0</v>
      </c>
      <c r="C7616" s="61">
        <v>359.0</v>
      </c>
      <c r="D7616" s="57" t="s">
        <v>374</v>
      </c>
      <c r="E7616" s="62" t="s">
        <v>372</v>
      </c>
      <c r="F7616" s="58">
        <v>0.35474526891170577</v>
      </c>
    </row>
    <row r="7617">
      <c r="A7617" s="61">
        <v>1.51553384E9</v>
      </c>
      <c r="B7617" s="61">
        <v>0.0</v>
      </c>
      <c r="C7617" s="61">
        <v>652.0</v>
      </c>
      <c r="D7617" s="57" t="s">
        <v>371</v>
      </c>
      <c r="E7617" s="62" t="s">
        <v>372</v>
      </c>
      <c r="F7617" s="58">
        <v>0.35476139440851406</v>
      </c>
    </row>
    <row r="7618">
      <c r="A7618" s="61">
        <v>1.512873137E9</v>
      </c>
      <c r="B7618" s="61">
        <v>1.0</v>
      </c>
      <c r="C7618" s="61">
        <v>1013.0</v>
      </c>
      <c r="D7618" s="57" t="s">
        <v>373</v>
      </c>
      <c r="E7618" s="62" t="s">
        <v>372</v>
      </c>
      <c r="F7618" s="58">
        <v>0.3547763712034818</v>
      </c>
    </row>
    <row r="7619">
      <c r="A7619" s="61">
        <v>1.511339481E9</v>
      </c>
      <c r="B7619" s="61">
        <v>0.0</v>
      </c>
      <c r="C7619" s="61">
        <v>3593.0</v>
      </c>
      <c r="D7619" s="57" t="s">
        <v>375</v>
      </c>
      <c r="E7619" s="62" t="s">
        <v>372</v>
      </c>
      <c r="F7619" s="58">
        <v>0.35482147683166076</v>
      </c>
    </row>
    <row r="7620">
      <c r="A7620" s="61">
        <v>1.516491584E9</v>
      </c>
      <c r="B7620" s="61">
        <v>1.0</v>
      </c>
      <c r="C7620" s="61">
        <v>2365.0</v>
      </c>
      <c r="D7620" s="57" t="s">
        <v>371</v>
      </c>
      <c r="E7620" s="62" t="s">
        <v>372</v>
      </c>
      <c r="F7620" s="58">
        <v>0.3548762257951058</v>
      </c>
    </row>
    <row r="7621">
      <c r="A7621" s="61">
        <v>1.514096285E9</v>
      </c>
      <c r="B7621" s="61">
        <v>1.0</v>
      </c>
      <c r="C7621" s="61">
        <v>731.0</v>
      </c>
      <c r="D7621" s="57" t="s">
        <v>375</v>
      </c>
      <c r="E7621" s="62" t="s">
        <v>372</v>
      </c>
      <c r="F7621" s="58">
        <v>0.3549183466204645</v>
      </c>
    </row>
    <row r="7622">
      <c r="A7622" s="61">
        <v>1.51494601E9</v>
      </c>
      <c r="B7622" s="61">
        <v>0.0</v>
      </c>
      <c r="C7622" s="61">
        <v>1647.0</v>
      </c>
      <c r="D7622" s="57" t="s">
        <v>371</v>
      </c>
      <c r="E7622" s="62" t="s">
        <v>372</v>
      </c>
      <c r="F7622" s="58">
        <v>0.3549582354842318</v>
      </c>
    </row>
    <row r="7623">
      <c r="A7623" s="61">
        <v>1.518409993E9</v>
      </c>
      <c r="B7623" s="61">
        <v>1.0</v>
      </c>
      <c r="C7623" s="61">
        <v>4485.0</v>
      </c>
      <c r="D7623" s="57" t="s">
        <v>371</v>
      </c>
      <c r="E7623" s="62" t="s">
        <v>372</v>
      </c>
      <c r="F7623" s="58">
        <v>0.354980488564824</v>
      </c>
    </row>
    <row r="7624">
      <c r="A7624" s="61">
        <v>1.512095324E9</v>
      </c>
      <c r="B7624" s="61">
        <v>1.0</v>
      </c>
      <c r="C7624" s="61">
        <v>3272.0</v>
      </c>
      <c r="D7624" s="57" t="s">
        <v>375</v>
      </c>
      <c r="E7624" s="62" t="s">
        <v>372</v>
      </c>
      <c r="F7624" s="58">
        <v>0.35511285377942226</v>
      </c>
    </row>
    <row r="7625">
      <c r="A7625" s="61">
        <v>1.517943387E9</v>
      </c>
      <c r="B7625" s="61">
        <v>1.0</v>
      </c>
      <c r="C7625" s="61">
        <v>2097.0</v>
      </c>
      <c r="D7625" s="57" t="s">
        <v>374</v>
      </c>
      <c r="E7625" s="62" t="s">
        <v>372</v>
      </c>
      <c r="F7625" s="58">
        <v>0.3551249545170496</v>
      </c>
    </row>
    <row r="7626">
      <c r="A7626" s="61">
        <v>1.518368723E9</v>
      </c>
      <c r="B7626" s="61">
        <v>1.0</v>
      </c>
      <c r="C7626" s="61">
        <v>2782.0</v>
      </c>
      <c r="D7626" s="57" t="s">
        <v>374</v>
      </c>
      <c r="E7626" s="62" t="s">
        <v>372</v>
      </c>
      <c r="F7626" s="58">
        <v>0.3552090714773838</v>
      </c>
    </row>
    <row r="7627">
      <c r="A7627" s="61">
        <v>1.518687425E9</v>
      </c>
      <c r="B7627" s="61">
        <v>1.0</v>
      </c>
      <c r="C7627" s="61">
        <v>1189.0</v>
      </c>
      <c r="D7627" s="57" t="s">
        <v>371</v>
      </c>
      <c r="E7627" s="62" t="s">
        <v>372</v>
      </c>
      <c r="F7627" s="58">
        <v>0.3552678861103653</v>
      </c>
    </row>
    <row r="7628">
      <c r="A7628" s="61">
        <v>1.511928444E9</v>
      </c>
      <c r="B7628" s="61">
        <v>1.0</v>
      </c>
      <c r="C7628" s="61">
        <v>1515.0</v>
      </c>
      <c r="D7628" s="57" t="s">
        <v>373</v>
      </c>
      <c r="E7628" s="62" t="s">
        <v>372</v>
      </c>
      <c r="F7628" s="58">
        <v>0.35534055955063515</v>
      </c>
    </row>
    <row r="7629">
      <c r="A7629" s="61">
        <v>1.513519099E9</v>
      </c>
      <c r="B7629" s="61">
        <v>1.0</v>
      </c>
      <c r="C7629" s="61">
        <v>2267.0</v>
      </c>
      <c r="D7629" s="57" t="s">
        <v>371</v>
      </c>
      <c r="E7629" s="62" t="s">
        <v>372</v>
      </c>
      <c r="F7629" s="58">
        <v>0.35540536572163384</v>
      </c>
    </row>
    <row r="7630">
      <c r="A7630" s="61">
        <v>1.518347396E9</v>
      </c>
      <c r="B7630" s="61">
        <v>1.0</v>
      </c>
      <c r="C7630" s="61">
        <v>856.0</v>
      </c>
      <c r="D7630" s="57" t="s">
        <v>371</v>
      </c>
      <c r="E7630" s="62" t="s">
        <v>372</v>
      </c>
      <c r="F7630" s="58">
        <v>0.3554629007823896</v>
      </c>
    </row>
    <row r="7631">
      <c r="A7631" s="61">
        <v>1.515993979E9</v>
      </c>
      <c r="B7631" s="61">
        <v>1.0</v>
      </c>
      <c r="C7631" s="61">
        <v>1843.0</v>
      </c>
      <c r="D7631" s="57" t="s">
        <v>374</v>
      </c>
      <c r="E7631" s="62" t="s">
        <v>372</v>
      </c>
      <c r="F7631" s="58">
        <v>0.3555118238291063</v>
      </c>
    </row>
    <row r="7632">
      <c r="A7632" s="61">
        <v>1.512953457E9</v>
      </c>
      <c r="B7632" s="61">
        <v>1.0</v>
      </c>
      <c r="C7632" s="61">
        <v>3771.0</v>
      </c>
      <c r="D7632" s="57" t="s">
        <v>371</v>
      </c>
      <c r="E7632" s="62" t="s">
        <v>372</v>
      </c>
      <c r="F7632" s="58">
        <v>0.3555289901090414</v>
      </c>
    </row>
    <row r="7633">
      <c r="A7633" s="61">
        <v>1.514243048E9</v>
      </c>
      <c r="B7633" s="61">
        <v>1.0</v>
      </c>
      <c r="C7633" s="61">
        <v>2759.0</v>
      </c>
      <c r="D7633" s="57" t="s">
        <v>375</v>
      </c>
      <c r="E7633" s="62" t="s">
        <v>372</v>
      </c>
      <c r="F7633" s="58">
        <v>0.35555549216154203</v>
      </c>
    </row>
    <row r="7634">
      <c r="A7634" s="61">
        <v>1.514052043E9</v>
      </c>
      <c r="B7634" s="61">
        <v>1.0</v>
      </c>
      <c r="C7634" s="61">
        <v>839.0</v>
      </c>
      <c r="D7634" s="57" t="s">
        <v>375</v>
      </c>
      <c r="E7634" s="62" t="s">
        <v>372</v>
      </c>
      <c r="F7634" s="58">
        <v>0.3555583481279504</v>
      </c>
    </row>
    <row r="7635">
      <c r="A7635" s="61">
        <v>1.514204176E9</v>
      </c>
      <c r="B7635" s="61">
        <v>1.0</v>
      </c>
      <c r="C7635" s="61">
        <v>871.0</v>
      </c>
      <c r="D7635" s="57" t="s">
        <v>371</v>
      </c>
      <c r="E7635" s="62" t="s">
        <v>372</v>
      </c>
      <c r="F7635" s="58">
        <v>0.3555588608307878</v>
      </c>
    </row>
    <row r="7636">
      <c r="A7636" s="61">
        <v>1.518315694E9</v>
      </c>
      <c r="B7636" s="61">
        <v>1.0</v>
      </c>
      <c r="C7636" s="61">
        <v>1502.0</v>
      </c>
      <c r="D7636" s="57" t="s">
        <v>373</v>
      </c>
      <c r="E7636" s="62" t="s">
        <v>372</v>
      </c>
      <c r="F7636" s="58">
        <v>0.35562550879422816</v>
      </c>
    </row>
    <row r="7637">
      <c r="A7637" s="61">
        <v>1.514565574E9</v>
      </c>
      <c r="B7637" s="61">
        <v>1.0</v>
      </c>
      <c r="C7637" s="61">
        <v>543.0</v>
      </c>
      <c r="D7637" s="57" t="s">
        <v>371</v>
      </c>
      <c r="E7637" s="62" t="s">
        <v>372</v>
      </c>
      <c r="F7637" s="58">
        <v>0.3556540352641373</v>
      </c>
    </row>
    <row r="7638">
      <c r="A7638" s="61">
        <v>1.513110545E9</v>
      </c>
      <c r="B7638" s="61">
        <v>1.0</v>
      </c>
      <c r="C7638" s="61">
        <v>549.0</v>
      </c>
      <c r="D7638" s="57" t="s">
        <v>371</v>
      </c>
      <c r="E7638" s="62" t="s">
        <v>372</v>
      </c>
      <c r="F7638" s="58">
        <v>0.35571475846039247</v>
      </c>
    </row>
    <row r="7639">
      <c r="A7639" s="61">
        <v>1.514615918E9</v>
      </c>
      <c r="B7639" s="61">
        <v>1.0</v>
      </c>
      <c r="C7639" s="61">
        <v>1396.0</v>
      </c>
      <c r="D7639" s="57" t="s">
        <v>374</v>
      </c>
      <c r="E7639" s="62" t="s">
        <v>372</v>
      </c>
      <c r="F7639" s="58">
        <v>0.3558515022118023</v>
      </c>
    </row>
    <row r="7640">
      <c r="A7640" s="61">
        <v>1.51483745E9</v>
      </c>
      <c r="B7640" s="61">
        <v>0.0</v>
      </c>
      <c r="C7640" s="61">
        <v>2222.0</v>
      </c>
      <c r="D7640" s="57" t="s">
        <v>371</v>
      </c>
      <c r="E7640" s="62" t="s">
        <v>372</v>
      </c>
      <c r="F7640" s="58">
        <v>0.3558579630145804</v>
      </c>
    </row>
    <row r="7641">
      <c r="A7641" s="61">
        <v>1.516420502E9</v>
      </c>
      <c r="B7641" s="61">
        <v>0.0</v>
      </c>
      <c r="C7641" s="61">
        <v>2564.0</v>
      </c>
      <c r="D7641" s="57" t="s">
        <v>375</v>
      </c>
      <c r="E7641" s="62" t="s">
        <v>372</v>
      </c>
      <c r="F7641" s="58">
        <v>0.3559371470272076</v>
      </c>
    </row>
    <row r="7642">
      <c r="A7642" s="61">
        <v>1.517881107E9</v>
      </c>
      <c r="B7642" s="61">
        <v>1.0</v>
      </c>
      <c r="C7642" s="61">
        <v>2761.0</v>
      </c>
      <c r="D7642" s="57" t="s">
        <v>373</v>
      </c>
      <c r="E7642" s="62" t="s">
        <v>372</v>
      </c>
      <c r="F7642" s="58">
        <v>0.3559454572306333</v>
      </c>
    </row>
    <row r="7643">
      <c r="A7643" s="61">
        <v>1.515166049E9</v>
      </c>
      <c r="B7643" s="61">
        <v>1.0</v>
      </c>
      <c r="C7643" s="61">
        <v>1013.0</v>
      </c>
      <c r="D7643" s="57" t="s">
        <v>373</v>
      </c>
      <c r="E7643" s="62" t="s">
        <v>372</v>
      </c>
      <c r="F7643" s="58">
        <v>0.35622945569979025</v>
      </c>
    </row>
    <row r="7644">
      <c r="A7644" s="61">
        <v>1.5191906E9</v>
      </c>
      <c r="B7644" s="61">
        <v>0.0</v>
      </c>
      <c r="C7644" s="61">
        <v>374.0</v>
      </c>
      <c r="D7644" s="57" t="s">
        <v>375</v>
      </c>
      <c r="E7644" s="62" t="s">
        <v>372</v>
      </c>
      <c r="F7644" s="58">
        <v>0.35624957601634544</v>
      </c>
    </row>
    <row r="7645">
      <c r="A7645" s="61">
        <v>1.517792892E9</v>
      </c>
      <c r="B7645" s="61">
        <v>0.0</v>
      </c>
      <c r="C7645" s="61">
        <v>998.0</v>
      </c>
      <c r="D7645" s="57" t="s">
        <v>371</v>
      </c>
      <c r="E7645" s="62" t="s">
        <v>372</v>
      </c>
      <c r="F7645" s="58">
        <v>0.3562606921181638</v>
      </c>
    </row>
    <row r="7646">
      <c r="A7646" s="61">
        <v>1.517285883E9</v>
      </c>
      <c r="B7646" s="61">
        <v>1.0</v>
      </c>
      <c r="C7646" s="61">
        <v>1530.0</v>
      </c>
      <c r="D7646" s="57" t="s">
        <v>371</v>
      </c>
      <c r="E7646" s="62" t="s">
        <v>372</v>
      </c>
      <c r="F7646" s="58">
        <v>0.35646097294830315</v>
      </c>
    </row>
    <row r="7647">
      <c r="A7647" s="61">
        <v>1.515648175E9</v>
      </c>
      <c r="B7647" s="61">
        <v>1.0</v>
      </c>
      <c r="C7647" s="61">
        <v>2078.0</v>
      </c>
      <c r="D7647" s="57" t="s">
        <v>374</v>
      </c>
      <c r="E7647" s="62" t="s">
        <v>372</v>
      </c>
      <c r="F7647" s="58">
        <v>0.3565374097400019</v>
      </c>
    </row>
    <row r="7648">
      <c r="A7648" s="61">
        <v>1.518012533E9</v>
      </c>
      <c r="B7648" s="61">
        <v>1.0</v>
      </c>
      <c r="C7648" s="61">
        <v>454.0</v>
      </c>
      <c r="D7648" s="57" t="s">
        <v>371</v>
      </c>
      <c r="E7648" s="62" t="s">
        <v>372</v>
      </c>
      <c r="F7648" s="58">
        <v>0.35658313273109454</v>
      </c>
    </row>
    <row r="7649">
      <c r="A7649" s="61">
        <v>1.512488159E9</v>
      </c>
      <c r="B7649" s="61">
        <v>1.0</v>
      </c>
      <c r="C7649" s="61">
        <v>2534.0</v>
      </c>
      <c r="D7649" s="57" t="s">
        <v>373</v>
      </c>
      <c r="E7649" s="62" t="s">
        <v>372</v>
      </c>
      <c r="F7649" s="58">
        <v>0.3566263753629464</v>
      </c>
    </row>
    <row r="7650">
      <c r="A7650" s="61">
        <v>1.517651124E9</v>
      </c>
      <c r="B7650" s="61">
        <v>1.0</v>
      </c>
      <c r="C7650" s="61">
        <v>182.0</v>
      </c>
      <c r="D7650" s="57" t="s">
        <v>374</v>
      </c>
      <c r="E7650" s="62" t="s">
        <v>372</v>
      </c>
      <c r="F7650" s="58">
        <v>0.3566294258028099</v>
      </c>
    </row>
    <row r="7651">
      <c r="A7651" s="61">
        <v>1.514661301E9</v>
      </c>
      <c r="B7651" s="61">
        <v>0.0</v>
      </c>
      <c r="C7651" s="61">
        <v>4383.0</v>
      </c>
      <c r="D7651" s="57" t="s">
        <v>373</v>
      </c>
      <c r="E7651" s="62" t="s">
        <v>372</v>
      </c>
      <c r="F7651" s="58">
        <v>0.35663731987897773</v>
      </c>
    </row>
    <row r="7652">
      <c r="A7652" s="61">
        <v>1.519979104E9</v>
      </c>
      <c r="B7652" s="61">
        <v>1.0</v>
      </c>
      <c r="C7652" s="61">
        <v>2645.0</v>
      </c>
      <c r="D7652" s="57" t="s">
        <v>371</v>
      </c>
      <c r="E7652" s="62" t="s">
        <v>372</v>
      </c>
      <c r="F7652" s="58">
        <v>0.35667309375936973</v>
      </c>
    </row>
    <row r="7653">
      <c r="A7653" s="61">
        <v>1.516450836E9</v>
      </c>
      <c r="B7653" s="61">
        <v>1.0</v>
      </c>
      <c r="C7653" s="61">
        <v>2154.0</v>
      </c>
      <c r="D7653" s="57" t="s">
        <v>374</v>
      </c>
      <c r="E7653" s="62" t="s">
        <v>372</v>
      </c>
      <c r="F7653" s="58">
        <v>0.3566954317363211</v>
      </c>
    </row>
    <row r="7654">
      <c r="A7654" s="61">
        <v>1.513468563E9</v>
      </c>
      <c r="B7654" s="61">
        <v>1.0</v>
      </c>
      <c r="C7654" s="61">
        <v>2020.0</v>
      </c>
      <c r="D7654" s="57" t="s">
        <v>373</v>
      </c>
      <c r="E7654" s="62" t="s">
        <v>372</v>
      </c>
      <c r="F7654" s="58">
        <v>0.3567218115799239</v>
      </c>
    </row>
    <row r="7655">
      <c r="A7655" s="61">
        <v>1.512411016E9</v>
      </c>
      <c r="B7655" s="61">
        <v>1.0</v>
      </c>
      <c r="C7655" s="61">
        <v>2220.0</v>
      </c>
      <c r="D7655" s="57" t="s">
        <v>371</v>
      </c>
      <c r="E7655" s="62" t="s">
        <v>372</v>
      </c>
      <c r="F7655" s="58">
        <v>0.3567644655348532</v>
      </c>
    </row>
    <row r="7656">
      <c r="A7656" s="61">
        <v>1.511344602E9</v>
      </c>
      <c r="B7656" s="61">
        <v>0.0</v>
      </c>
      <c r="C7656" s="61">
        <v>207.0</v>
      </c>
      <c r="D7656" s="57" t="s">
        <v>374</v>
      </c>
      <c r="E7656" s="62" t="s">
        <v>372</v>
      </c>
      <c r="F7656" s="58">
        <v>0.35685813286398693</v>
      </c>
    </row>
    <row r="7657">
      <c r="A7657" s="61">
        <v>1.518699163E9</v>
      </c>
      <c r="B7657" s="61">
        <v>1.0</v>
      </c>
      <c r="C7657" s="61">
        <v>1446.0</v>
      </c>
      <c r="D7657" s="57" t="s">
        <v>374</v>
      </c>
      <c r="E7657" s="62" t="s">
        <v>372</v>
      </c>
      <c r="F7657" s="58">
        <v>0.356868129664058</v>
      </c>
    </row>
    <row r="7658">
      <c r="A7658" s="61">
        <v>1.514130115E9</v>
      </c>
      <c r="B7658" s="61">
        <v>1.0</v>
      </c>
      <c r="C7658" s="61">
        <v>954.0</v>
      </c>
      <c r="D7658" s="57" t="s">
        <v>374</v>
      </c>
      <c r="E7658" s="62" t="s">
        <v>372</v>
      </c>
      <c r="F7658" s="58">
        <v>0.35690095171413905</v>
      </c>
    </row>
    <row r="7659">
      <c r="A7659" s="61">
        <v>1.518577625E9</v>
      </c>
      <c r="B7659" s="61">
        <v>1.0</v>
      </c>
      <c r="C7659" s="61">
        <v>2246.0</v>
      </c>
      <c r="D7659" s="57" t="s">
        <v>375</v>
      </c>
      <c r="E7659" s="62" t="s">
        <v>372</v>
      </c>
      <c r="F7659" s="58">
        <v>0.3569043203833848</v>
      </c>
    </row>
    <row r="7660">
      <c r="A7660" s="61">
        <v>1.513142471E9</v>
      </c>
      <c r="B7660" s="61">
        <v>0.0</v>
      </c>
      <c r="C7660" s="61">
        <v>1561.0</v>
      </c>
      <c r="D7660" s="57" t="s">
        <v>373</v>
      </c>
      <c r="E7660" s="62" t="s">
        <v>372</v>
      </c>
      <c r="F7660" s="58">
        <v>0.35693905608581067</v>
      </c>
    </row>
    <row r="7661">
      <c r="A7661" s="61">
        <v>1.512789083E9</v>
      </c>
      <c r="B7661" s="61">
        <v>1.0</v>
      </c>
      <c r="C7661" s="61">
        <v>1936.0</v>
      </c>
      <c r="D7661" s="57" t="s">
        <v>371</v>
      </c>
      <c r="E7661" s="62" t="s">
        <v>372</v>
      </c>
      <c r="F7661" s="58">
        <v>0.35715306400648983</v>
      </c>
    </row>
    <row r="7662">
      <c r="A7662" s="61">
        <v>1.517674582E9</v>
      </c>
      <c r="B7662" s="61">
        <v>0.0</v>
      </c>
      <c r="C7662" s="61">
        <v>1782.0</v>
      </c>
      <c r="D7662" s="57" t="s">
        <v>373</v>
      </c>
      <c r="E7662" s="62" t="s">
        <v>372</v>
      </c>
      <c r="F7662" s="58">
        <v>0.357255340078776</v>
      </c>
    </row>
    <row r="7663">
      <c r="A7663" s="61">
        <v>1.519697839E9</v>
      </c>
      <c r="B7663" s="61">
        <v>1.0</v>
      </c>
      <c r="C7663" s="61">
        <v>4390.0</v>
      </c>
      <c r="D7663" s="57" t="s">
        <v>373</v>
      </c>
      <c r="E7663" s="62" t="s">
        <v>372</v>
      </c>
      <c r="F7663" s="58">
        <v>0.35727085217197396</v>
      </c>
    </row>
    <row r="7664">
      <c r="A7664" s="61">
        <v>1.514635865E9</v>
      </c>
      <c r="B7664" s="61">
        <v>1.0</v>
      </c>
      <c r="C7664" s="61">
        <v>3793.0</v>
      </c>
      <c r="D7664" s="57" t="s">
        <v>374</v>
      </c>
      <c r="E7664" s="62" t="s">
        <v>372</v>
      </c>
      <c r="F7664" s="58">
        <v>0.35734150965520795</v>
      </c>
    </row>
    <row r="7665">
      <c r="A7665" s="61">
        <v>1.514359732E9</v>
      </c>
      <c r="B7665" s="61">
        <v>0.0</v>
      </c>
      <c r="C7665" s="61">
        <v>2420.0</v>
      </c>
      <c r="D7665" s="57" t="s">
        <v>375</v>
      </c>
      <c r="E7665" s="62" t="s">
        <v>372</v>
      </c>
      <c r="F7665" s="58">
        <v>0.3573650088941652</v>
      </c>
    </row>
    <row r="7666">
      <c r="A7666" s="61">
        <v>1.519624719E9</v>
      </c>
      <c r="B7666" s="61">
        <v>1.0</v>
      </c>
      <c r="C7666" s="61">
        <v>14.0</v>
      </c>
      <c r="D7666" s="57" t="s">
        <v>373</v>
      </c>
      <c r="E7666" s="62" t="s">
        <v>372</v>
      </c>
      <c r="F7666" s="58">
        <v>0.3573856498719542</v>
      </c>
    </row>
    <row r="7667">
      <c r="A7667" s="61">
        <v>1.513065033E9</v>
      </c>
      <c r="B7667" s="61">
        <v>1.0</v>
      </c>
      <c r="C7667" s="61">
        <v>1270.0</v>
      </c>
      <c r="D7667" s="57" t="s">
        <v>374</v>
      </c>
      <c r="E7667" s="62" t="s">
        <v>372</v>
      </c>
      <c r="F7667" s="58">
        <v>0.35742931820438995</v>
      </c>
    </row>
    <row r="7668">
      <c r="A7668" s="61">
        <v>1.519473532E9</v>
      </c>
      <c r="B7668" s="61">
        <v>0.0</v>
      </c>
      <c r="C7668" s="61">
        <v>4714.0</v>
      </c>
      <c r="D7668" s="57" t="s">
        <v>375</v>
      </c>
      <c r="E7668" s="62" t="s">
        <v>372</v>
      </c>
      <c r="F7668" s="58">
        <v>0.3575462069202744</v>
      </c>
    </row>
    <row r="7669">
      <c r="A7669" s="61">
        <v>1.519171547E9</v>
      </c>
      <c r="B7669" s="61">
        <v>1.0</v>
      </c>
      <c r="C7669" s="61">
        <v>629.0</v>
      </c>
      <c r="D7669" s="57" t="s">
        <v>374</v>
      </c>
      <c r="E7669" s="62" t="s">
        <v>372</v>
      </c>
      <c r="F7669" s="58">
        <v>0.3575557865144059</v>
      </c>
    </row>
    <row r="7670">
      <c r="A7670" s="61">
        <v>1.517173107E9</v>
      </c>
      <c r="B7670" s="61">
        <v>1.0</v>
      </c>
      <c r="C7670" s="61">
        <v>1359.0</v>
      </c>
      <c r="D7670" s="57" t="s">
        <v>371</v>
      </c>
      <c r="E7670" s="62" t="s">
        <v>372</v>
      </c>
      <c r="F7670" s="58">
        <v>0.35756007156838565</v>
      </c>
    </row>
    <row r="7671">
      <c r="A7671" s="61">
        <v>1.514788426E9</v>
      </c>
      <c r="B7671" s="61">
        <v>1.0</v>
      </c>
      <c r="C7671" s="61">
        <v>3036.0</v>
      </c>
      <c r="D7671" s="57" t="s">
        <v>371</v>
      </c>
      <c r="E7671" s="62" t="s">
        <v>372</v>
      </c>
      <c r="F7671" s="58">
        <v>0.35758576153474186</v>
      </c>
    </row>
    <row r="7672">
      <c r="A7672" s="61">
        <v>1.514960275E9</v>
      </c>
      <c r="B7672" s="61">
        <v>1.0</v>
      </c>
      <c r="C7672" s="61">
        <v>1071.0</v>
      </c>
      <c r="D7672" s="57" t="s">
        <v>371</v>
      </c>
      <c r="E7672" s="62" t="s">
        <v>372</v>
      </c>
      <c r="F7672" s="58">
        <v>0.3576261608950374</v>
      </c>
    </row>
    <row r="7673">
      <c r="A7673" s="61">
        <v>1.516027094E9</v>
      </c>
      <c r="B7673" s="61">
        <v>1.0</v>
      </c>
      <c r="C7673" s="61">
        <v>2556.0</v>
      </c>
      <c r="D7673" s="57" t="s">
        <v>371</v>
      </c>
      <c r="E7673" s="62" t="s">
        <v>372</v>
      </c>
      <c r="F7673" s="58">
        <v>0.3576508702105735</v>
      </c>
    </row>
    <row r="7674">
      <c r="A7674" s="61">
        <v>1.516270526E9</v>
      </c>
      <c r="B7674" s="61">
        <v>1.0</v>
      </c>
      <c r="C7674" s="61">
        <v>2659.0</v>
      </c>
      <c r="D7674" s="57" t="s">
        <v>373</v>
      </c>
      <c r="E7674" s="62" t="s">
        <v>372</v>
      </c>
      <c r="F7674" s="58">
        <v>0.35779631757976005</v>
      </c>
    </row>
    <row r="7675">
      <c r="A7675" s="61">
        <v>1.515915102E9</v>
      </c>
      <c r="B7675" s="61">
        <v>0.0</v>
      </c>
      <c r="C7675" s="61">
        <v>674.0</v>
      </c>
      <c r="D7675" s="57" t="s">
        <v>374</v>
      </c>
      <c r="E7675" s="62" t="s">
        <v>372</v>
      </c>
      <c r="F7675" s="58">
        <v>0.3577970429134265</v>
      </c>
    </row>
    <row r="7676">
      <c r="A7676" s="61">
        <v>1.514343801E9</v>
      </c>
      <c r="B7676" s="61">
        <v>0.0</v>
      </c>
      <c r="C7676" s="61">
        <v>421.0</v>
      </c>
      <c r="D7676" s="57" t="s">
        <v>371</v>
      </c>
      <c r="E7676" s="62" t="s">
        <v>372</v>
      </c>
      <c r="F7676" s="58">
        <v>0.3578524514642085</v>
      </c>
    </row>
    <row r="7677">
      <c r="A7677" s="61">
        <v>1.512819148E9</v>
      </c>
      <c r="B7677" s="61">
        <v>1.0</v>
      </c>
      <c r="C7677" s="61">
        <v>371.0</v>
      </c>
      <c r="D7677" s="57" t="s">
        <v>375</v>
      </c>
      <c r="E7677" s="62" t="s">
        <v>372</v>
      </c>
      <c r="F7677" s="58">
        <v>0.3579666668530407</v>
      </c>
    </row>
    <row r="7678">
      <c r="A7678" s="61">
        <v>1.518551142E9</v>
      </c>
      <c r="B7678" s="61">
        <v>0.0</v>
      </c>
      <c r="C7678" s="61">
        <v>1564.0</v>
      </c>
      <c r="D7678" s="57" t="s">
        <v>373</v>
      </c>
      <c r="E7678" s="62" t="s">
        <v>372</v>
      </c>
      <c r="F7678" s="58">
        <v>0.35808938150004277</v>
      </c>
    </row>
    <row r="7679">
      <c r="A7679" s="61">
        <v>1.51443692E9</v>
      </c>
      <c r="B7679" s="61">
        <v>0.0</v>
      </c>
      <c r="C7679" s="61">
        <v>1960.0</v>
      </c>
      <c r="D7679" s="57" t="s">
        <v>371</v>
      </c>
      <c r="E7679" s="62" t="s">
        <v>372</v>
      </c>
      <c r="F7679" s="58">
        <v>0.358146319563993</v>
      </c>
    </row>
    <row r="7680">
      <c r="A7680" s="61">
        <v>1.513642757E9</v>
      </c>
      <c r="B7680" s="61">
        <v>1.0</v>
      </c>
      <c r="C7680" s="61">
        <v>767.0</v>
      </c>
      <c r="D7680" s="57" t="s">
        <v>374</v>
      </c>
      <c r="E7680" s="62" t="s">
        <v>372</v>
      </c>
      <c r="F7680" s="58">
        <v>0.35822627574506516</v>
      </c>
    </row>
    <row r="7681">
      <c r="A7681" s="61">
        <v>1.512522357E9</v>
      </c>
      <c r="B7681" s="61">
        <v>1.0</v>
      </c>
      <c r="C7681" s="61">
        <v>1232.0</v>
      </c>
      <c r="D7681" s="57" t="s">
        <v>375</v>
      </c>
      <c r="E7681" s="62" t="s">
        <v>372</v>
      </c>
      <c r="F7681" s="58">
        <v>0.3582845007372465</v>
      </c>
    </row>
    <row r="7682">
      <c r="A7682" s="61">
        <v>1.511249387E9</v>
      </c>
      <c r="B7682" s="61">
        <v>1.0</v>
      </c>
      <c r="C7682" s="61">
        <v>1383.0</v>
      </c>
      <c r="D7682" s="57" t="s">
        <v>371</v>
      </c>
      <c r="E7682" s="62" t="s">
        <v>372</v>
      </c>
      <c r="F7682" s="58">
        <v>0.35832766726891296</v>
      </c>
    </row>
    <row r="7683">
      <c r="A7683" s="61">
        <v>1.51145003E9</v>
      </c>
      <c r="B7683" s="61">
        <v>0.0</v>
      </c>
      <c r="C7683" s="61">
        <v>1041.0</v>
      </c>
      <c r="D7683" s="57" t="s">
        <v>371</v>
      </c>
      <c r="E7683" s="62" t="s">
        <v>372</v>
      </c>
      <c r="F7683" s="58">
        <v>0.358342636856951</v>
      </c>
    </row>
    <row r="7684">
      <c r="A7684" s="61">
        <v>1.517640071E9</v>
      </c>
      <c r="B7684" s="61">
        <v>0.0</v>
      </c>
      <c r="C7684" s="61">
        <v>1585.0</v>
      </c>
      <c r="D7684" s="57" t="s">
        <v>374</v>
      </c>
      <c r="E7684" s="62" t="s">
        <v>372</v>
      </c>
      <c r="F7684" s="58">
        <v>0.35835336618322877</v>
      </c>
    </row>
    <row r="7685">
      <c r="A7685" s="61">
        <v>1.513420006E9</v>
      </c>
      <c r="B7685" s="61">
        <v>1.0</v>
      </c>
      <c r="C7685" s="61">
        <v>58.0</v>
      </c>
      <c r="D7685" s="57" t="s">
        <v>373</v>
      </c>
      <c r="E7685" s="62" t="s">
        <v>372</v>
      </c>
      <c r="F7685" s="58">
        <v>0.35836357161503574</v>
      </c>
    </row>
    <row r="7686">
      <c r="A7686" s="61">
        <v>1.511614061E9</v>
      </c>
      <c r="B7686" s="61">
        <v>0.0</v>
      </c>
      <c r="C7686" s="61">
        <v>1698.0</v>
      </c>
      <c r="D7686" s="57" t="s">
        <v>373</v>
      </c>
      <c r="E7686" s="62" t="s">
        <v>372</v>
      </c>
      <c r="F7686" s="58">
        <v>0.3583684871800962</v>
      </c>
    </row>
    <row r="7687">
      <c r="A7687" s="61">
        <v>1.515012701E9</v>
      </c>
      <c r="B7687" s="61">
        <v>0.0</v>
      </c>
      <c r="C7687" s="61">
        <v>2472.0</v>
      </c>
      <c r="D7687" s="57" t="s">
        <v>371</v>
      </c>
      <c r="E7687" s="62" t="s">
        <v>372</v>
      </c>
      <c r="F7687" s="58">
        <v>0.35843913393359816</v>
      </c>
    </row>
    <row r="7688">
      <c r="A7688" s="61">
        <v>1.516355355E9</v>
      </c>
      <c r="B7688" s="61">
        <v>1.0</v>
      </c>
      <c r="C7688" s="61">
        <v>1867.0</v>
      </c>
      <c r="D7688" s="57" t="s">
        <v>374</v>
      </c>
      <c r="E7688" s="62" t="s">
        <v>372</v>
      </c>
      <c r="F7688" s="58">
        <v>0.3585432574013372</v>
      </c>
    </row>
    <row r="7689">
      <c r="A7689" s="61">
        <v>1.516685066E9</v>
      </c>
      <c r="B7689" s="61">
        <v>1.0</v>
      </c>
      <c r="C7689" s="61">
        <v>959.0</v>
      </c>
      <c r="D7689" s="57" t="s">
        <v>375</v>
      </c>
      <c r="E7689" s="62" t="s">
        <v>372</v>
      </c>
      <c r="F7689" s="58">
        <v>0.3585790461828904</v>
      </c>
    </row>
    <row r="7690">
      <c r="A7690" s="61">
        <v>1.514011833E9</v>
      </c>
      <c r="B7690" s="61">
        <v>1.0</v>
      </c>
      <c r="C7690" s="61">
        <v>1811.0</v>
      </c>
      <c r="D7690" s="57" t="s">
        <v>375</v>
      </c>
      <c r="E7690" s="62" t="s">
        <v>372</v>
      </c>
      <c r="F7690" s="58">
        <v>0.3586381777685508</v>
      </c>
    </row>
    <row r="7691">
      <c r="A7691" s="61">
        <v>1.518332033E9</v>
      </c>
      <c r="B7691" s="61">
        <v>1.0</v>
      </c>
      <c r="C7691" s="61">
        <v>609.0</v>
      </c>
      <c r="D7691" s="57" t="s">
        <v>373</v>
      </c>
      <c r="E7691" s="62" t="s">
        <v>372</v>
      </c>
      <c r="F7691" s="58">
        <v>0.3586859803087381</v>
      </c>
    </row>
    <row r="7692">
      <c r="A7692" s="61">
        <v>1.514490077E9</v>
      </c>
      <c r="B7692" s="61">
        <v>1.0</v>
      </c>
      <c r="C7692" s="61">
        <v>3541.0</v>
      </c>
      <c r="D7692" s="57" t="s">
        <v>375</v>
      </c>
      <c r="E7692" s="62" t="s">
        <v>372</v>
      </c>
      <c r="F7692" s="58">
        <v>0.35870702831337187</v>
      </c>
    </row>
    <row r="7693">
      <c r="A7693" s="61">
        <v>1.511960058E9</v>
      </c>
      <c r="B7693" s="61">
        <v>1.0</v>
      </c>
      <c r="C7693" s="61">
        <v>3656.0</v>
      </c>
      <c r="D7693" s="57" t="s">
        <v>371</v>
      </c>
      <c r="E7693" s="62" t="s">
        <v>372</v>
      </c>
      <c r="F7693" s="58">
        <v>0.3587437624928651</v>
      </c>
    </row>
    <row r="7694">
      <c r="A7694" s="61">
        <v>1.519113632E9</v>
      </c>
      <c r="B7694" s="61">
        <v>0.0</v>
      </c>
      <c r="C7694" s="61">
        <v>629.0</v>
      </c>
      <c r="D7694" s="57" t="s">
        <v>374</v>
      </c>
      <c r="E7694" s="62" t="s">
        <v>372</v>
      </c>
      <c r="F7694" s="58">
        <v>0.35874561271690086</v>
      </c>
    </row>
    <row r="7695">
      <c r="A7695" s="61">
        <v>1.517776563E9</v>
      </c>
      <c r="B7695" s="61">
        <v>1.0</v>
      </c>
      <c r="C7695" s="61">
        <v>678.0</v>
      </c>
      <c r="D7695" s="57" t="s">
        <v>374</v>
      </c>
      <c r="E7695" s="62" t="s">
        <v>372</v>
      </c>
      <c r="F7695" s="58">
        <v>0.3588128821286586</v>
      </c>
    </row>
    <row r="7696">
      <c r="A7696" s="61">
        <v>1.512518838E9</v>
      </c>
      <c r="B7696" s="61">
        <v>1.0</v>
      </c>
      <c r="C7696" s="61">
        <v>1796.0</v>
      </c>
      <c r="D7696" s="57" t="s">
        <v>371</v>
      </c>
      <c r="E7696" s="62" t="s">
        <v>372</v>
      </c>
      <c r="F7696" s="58">
        <v>0.35887074873285385</v>
      </c>
    </row>
    <row r="7697">
      <c r="A7697" s="61">
        <v>1.514708178E9</v>
      </c>
      <c r="B7697" s="61">
        <v>1.0</v>
      </c>
      <c r="C7697" s="61">
        <v>1152.0</v>
      </c>
      <c r="D7697" s="57" t="s">
        <v>371</v>
      </c>
      <c r="E7697" s="62" t="s">
        <v>372</v>
      </c>
      <c r="F7697" s="58">
        <v>0.3588883207231406</v>
      </c>
    </row>
    <row r="7698">
      <c r="A7698" s="61">
        <v>1.519738792E9</v>
      </c>
      <c r="B7698" s="61">
        <v>0.0</v>
      </c>
      <c r="C7698" s="61">
        <v>243.0</v>
      </c>
      <c r="D7698" s="57" t="s">
        <v>375</v>
      </c>
      <c r="E7698" s="62" t="s">
        <v>372</v>
      </c>
      <c r="F7698" s="58">
        <v>0.3589054772029495</v>
      </c>
    </row>
    <row r="7699">
      <c r="A7699" s="61">
        <v>1.51279685E9</v>
      </c>
      <c r="B7699" s="61">
        <v>0.0</v>
      </c>
      <c r="C7699" s="61">
        <v>360.0</v>
      </c>
      <c r="D7699" s="57" t="s">
        <v>371</v>
      </c>
      <c r="E7699" s="62" t="s">
        <v>372</v>
      </c>
      <c r="F7699" s="58">
        <v>0.3589635947263543</v>
      </c>
    </row>
    <row r="7700">
      <c r="A7700" s="61">
        <v>1.515595907E9</v>
      </c>
      <c r="B7700" s="61">
        <v>1.0</v>
      </c>
      <c r="C7700" s="61">
        <v>2520.0</v>
      </c>
      <c r="D7700" s="57" t="s">
        <v>371</v>
      </c>
      <c r="E7700" s="62" t="s">
        <v>372</v>
      </c>
      <c r="F7700" s="58">
        <v>0.35901613125653875</v>
      </c>
    </row>
    <row r="7701">
      <c r="A7701" s="61">
        <v>1.512097428E9</v>
      </c>
      <c r="B7701" s="61">
        <v>1.0</v>
      </c>
      <c r="C7701" s="61">
        <v>1931.0</v>
      </c>
      <c r="D7701" s="57" t="s">
        <v>371</v>
      </c>
      <c r="E7701" s="62" t="s">
        <v>372</v>
      </c>
      <c r="F7701" s="58">
        <v>0.3590317152010535</v>
      </c>
    </row>
    <row r="7702">
      <c r="A7702" s="61">
        <v>1.512180452E9</v>
      </c>
      <c r="B7702" s="61">
        <v>0.0</v>
      </c>
      <c r="C7702" s="61">
        <v>509.0</v>
      </c>
      <c r="D7702" s="57" t="s">
        <v>375</v>
      </c>
      <c r="E7702" s="62" t="s">
        <v>372</v>
      </c>
      <c r="F7702" s="58">
        <v>0.3591489632688015</v>
      </c>
    </row>
    <row r="7703">
      <c r="A7703" s="61">
        <v>1.517047893E9</v>
      </c>
      <c r="B7703" s="61">
        <v>1.0</v>
      </c>
      <c r="C7703" s="61">
        <v>203.0</v>
      </c>
      <c r="D7703" s="57" t="s">
        <v>374</v>
      </c>
      <c r="E7703" s="62" t="s">
        <v>372</v>
      </c>
      <c r="F7703" s="58">
        <v>0.359155697976447</v>
      </c>
    </row>
    <row r="7704">
      <c r="A7704" s="61">
        <v>1.516105401E9</v>
      </c>
      <c r="B7704" s="61">
        <v>0.0</v>
      </c>
      <c r="C7704" s="61">
        <v>3975.0</v>
      </c>
      <c r="D7704" s="57" t="s">
        <v>373</v>
      </c>
      <c r="E7704" s="62" t="s">
        <v>372</v>
      </c>
      <c r="F7704" s="58">
        <v>0.35922053808625787</v>
      </c>
    </row>
    <row r="7705">
      <c r="A7705" s="61">
        <v>1.51239464E9</v>
      </c>
      <c r="B7705" s="61">
        <v>0.0</v>
      </c>
      <c r="C7705" s="61">
        <v>3710.0</v>
      </c>
      <c r="D7705" s="57" t="s">
        <v>371</v>
      </c>
      <c r="E7705" s="62" t="s">
        <v>372</v>
      </c>
      <c r="F7705" s="58">
        <v>0.3592928179860764</v>
      </c>
    </row>
    <row r="7706">
      <c r="A7706" s="61">
        <v>1.519762947E9</v>
      </c>
      <c r="B7706" s="61">
        <v>1.0</v>
      </c>
      <c r="C7706" s="61">
        <v>2933.0</v>
      </c>
      <c r="D7706" s="57" t="s">
        <v>371</v>
      </c>
      <c r="E7706" s="62" t="s">
        <v>372</v>
      </c>
      <c r="F7706" s="58">
        <v>0.3593635365278449</v>
      </c>
    </row>
    <row r="7707">
      <c r="A7707" s="61">
        <v>1.513721742E9</v>
      </c>
      <c r="B7707" s="61">
        <v>0.0</v>
      </c>
      <c r="C7707" s="61">
        <v>1727.0</v>
      </c>
      <c r="D7707" s="57" t="s">
        <v>371</v>
      </c>
      <c r="E7707" s="62" t="s">
        <v>372</v>
      </c>
      <c r="F7707" s="58">
        <v>0.3594130360185337</v>
      </c>
    </row>
    <row r="7708">
      <c r="A7708" s="61">
        <v>1.515124335E9</v>
      </c>
      <c r="B7708" s="61">
        <v>1.0</v>
      </c>
      <c r="C7708" s="61">
        <v>1961.0</v>
      </c>
      <c r="D7708" s="57" t="s">
        <v>373</v>
      </c>
      <c r="E7708" s="62" t="s">
        <v>372</v>
      </c>
      <c r="F7708" s="58">
        <v>0.3594348410526397</v>
      </c>
    </row>
    <row r="7709">
      <c r="A7709" s="61">
        <v>1.518975352E9</v>
      </c>
      <c r="B7709" s="61">
        <v>0.0</v>
      </c>
      <c r="C7709" s="61">
        <v>2252.0</v>
      </c>
      <c r="D7709" s="57" t="s">
        <v>371</v>
      </c>
      <c r="E7709" s="62" t="s">
        <v>372</v>
      </c>
      <c r="F7709" s="58">
        <v>0.359462252845546</v>
      </c>
    </row>
    <row r="7710">
      <c r="A7710" s="61">
        <v>1.519989374E9</v>
      </c>
      <c r="B7710" s="61">
        <v>1.0</v>
      </c>
      <c r="C7710" s="61">
        <v>792.0</v>
      </c>
      <c r="D7710" s="57" t="s">
        <v>374</v>
      </c>
      <c r="E7710" s="62" t="s">
        <v>372</v>
      </c>
      <c r="F7710" s="58">
        <v>0.35950481208960094</v>
      </c>
    </row>
    <row r="7711">
      <c r="A7711" s="61">
        <v>1.517926791E9</v>
      </c>
      <c r="B7711" s="61">
        <v>0.0</v>
      </c>
      <c r="C7711" s="61">
        <v>813.0</v>
      </c>
      <c r="D7711" s="57" t="s">
        <v>374</v>
      </c>
      <c r="E7711" s="62" t="s">
        <v>372</v>
      </c>
      <c r="F7711" s="58">
        <v>0.35950709484527443</v>
      </c>
    </row>
    <row r="7712">
      <c r="A7712" s="61">
        <v>1.513369546E9</v>
      </c>
      <c r="B7712" s="61">
        <v>1.0</v>
      </c>
      <c r="C7712" s="61">
        <v>456.0</v>
      </c>
      <c r="D7712" s="57" t="s">
        <v>371</v>
      </c>
      <c r="E7712" s="62" t="s">
        <v>372</v>
      </c>
      <c r="F7712" s="58">
        <v>0.3595286488741455</v>
      </c>
    </row>
    <row r="7713">
      <c r="A7713" s="61">
        <v>1.514830188E9</v>
      </c>
      <c r="B7713" s="61">
        <v>1.0</v>
      </c>
      <c r="C7713" s="61">
        <v>2213.0</v>
      </c>
      <c r="D7713" s="57" t="s">
        <v>371</v>
      </c>
      <c r="E7713" s="62" t="s">
        <v>372</v>
      </c>
      <c r="F7713" s="58">
        <v>0.35955162575949995</v>
      </c>
    </row>
    <row r="7714">
      <c r="A7714" s="61">
        <v>1.511706519E9</v>
      </c>
      <c r="B7714" s="61">
        <v>1.0</v>
      </c>
      <c r="C7714" s="61">
        <v>1502.0</v>
      </c>
      <c r="D7714" s="57" t="s">
        <v>371</v>
      </c>
      <c r="E7714" s="62" t="s">
        <v>372</v>
      </c>
      <c r="F7714" s="58">
        <v>0.3597096720181805</v>
      </c>
    </row>
    <row r="7715">
      <c r="A7715" s="61">
        <v>1.515929304E9</v>
      </c>
      <c r="B7715" s="61">
        <v>1.0</v>
      </c>
      <c r="C7715" s="61">
        <v>986.0</v>
      </c>
      <c r="D7715" s="57" t="s">
        <v>374</v>
      </c>
      <c r="E7715" s="62" t="s">
        <v>372</v>
      </c>
      <c r="F7715" s="58">
        <v>0.3598873649790869</v>
      </c>
    </row>
    <row r="7716">
      <c r="A7716" s="61">
        <v>1.516041782E9</v>
      </c>
      <c r="B7716" s="61">
        <v>0.0</v>
      </c>
      <c r="C7716" s="61">
        <v>480.0</v>
      </c>
      <c r="D7716" s="57" t="s">
        <v>373</v>
      </c>
      <c r="E7716" s="62" t="s">
        <v>372</v>
      </c>
      <c r="F7716" s="58">
        <v>0.3599452844599983</v>
      </c>
    </row>
    <row r="7717">
      <c r="A7717" s="61">
        <v>1.515838913E9</v>
      </c>
      <c r="B7717" s="61">
        <v>1.0</v>
      </c>
      <c r="C7717" s="61">
        <v>941.0</v>
      </c>
      <c r="D7717" s="57" t="s">
        <v>371</v>
      </c>
      <c r="E7717" s="62" t="s">
        <v>372</v>
      </c>
      <c r="F7717" s="58">
        <v>0.36010166794546883</v>
      </c>
    </row>
    <row r="7718">
      <c r="A7718" s="61">
        <v>1.515838064E9</v>
      </c>
      <c r="B7718" s="61">
        <v>1.0</v>
      </c>
      <c r="C7718" s="61">
        <v>842.0</v>
      </c>
      <c r="D7718" s="57" t="s">
        <v>374</v>
      </c>
      <c r="E7718" s="62" t="s">
        <v>372</v>
      </c>
      <c r="F7718" s="58">
        <v>0.36010190857387225</v>
      </c>
    </row>
    <row r="7719">
      <c r="A7719" s="61">
        <v>1.515079668E9</v>
      </c>
      <c r="B7719" s="61">
        <v>1.0</v>
      </c>
      <c r="C7719" s="61">
        <v>2355.0</v>
      </c>
      <c r="D7719" s="57" t="s">
        <v>371</v>
      </c>
      <c r="E7719" s="62" t="s">
        <v>372</v>
      </c>
      <c r="F7719" s="58">
        <v>0.3601105592032219</v>
      </c>
    </row>
    <row r="7720">
      <c r="A7720" s="61">
        <v>1.511287821E9</v>
      </c>
      <c r="B7720" s="61">
        <v>0.0</v>
      </c>
      <c r="C7720" s="61">
        <v>464.0</v>
      </c>
      <c r="D7720" s="57" t="s">
        <v>375</v>
      </c>
      <c r="E7720" s="62" t="s">
        <v>372</v>
      </c>
      <c r="F7720" s="58">
        <v>0.36013280527799907</v>
      </c>
    </row>
    <row r="7721">
      <c r="A7721" s="61">
        <v>1.514566447E9</v>
      </c>
      <c r="B7721" s="61">
        <v>1.0</v>
      </c>
      <c r="C7721" s="61">
        <v>358.0</v>
      </c>
      <c r="D7721" s="57" t="s">
        <v>374</v>
      </c>
      <c r="E7721" s="62" t="s">
        <v>372</v>
      </c>
      <c r="F7721" s="58">
        <v>0.36017195213955555</v>
      </c>
    </row>
    <row r="7722">
      <c r="A7722" s="61">
        <v>1.513044615E9</v>
      </c>
      <c r="B7722" s="61">
        <v>1.0</v>
      </c>
      <c r="C7722" s="61">
        <v>4421.0</v>
      </c>
      <c r="D7722" s="57" t="s">
        <v>375</v>
      </c>
      <c r="E7722" s="62" t="s">
        <v>372</v>
      </c>
      <c r="F7722" s="58">
        <v>0.36017231422268003</v>
      </c>
    </row>
    <row r="7723">
      <c r="A7723" s="61">
        <v>1.519332827E9</v>
      </c>
      <c r="B7723" s="61">
        <v>1.0</v>
      </c>
      <c r="C7723" s="61">
        <v>3291.0</v>
      </c>
      <c r="D7723" s="57" t="s">
        <v>375</v>
      </c>
      <c r="E7723" s="62" t="s">
        <v>372</v>
      </c>
      <c r="F7723" s="58">
        <v>0.36018746202644425</v>
      </c>
    </row>
    <row r="7724">
      <c r="A7724" s="61">
        <v>1.513768734E9</v>
      </c>
      <c r="B7724" s="61">
        <v>1.0</v>
      </c>
      <c r="C7724" s="61">
        <v>374.0</v>
      </c>
      <c r="D7724" s="57" t="s">
        <v>374</v>
      </c>
      <c r="E7724" s="62" t="s">
        <v>372</v>
      </c>
      <c r="F7724" s="58">
        <v>0.36022911682027925</v>
      </c>
    </row>
    <row r="7725">
      <c r="A7725" s="61">
        <v>1.512642912E9</v>
      </c>
      <c r="B7725" s="61">
        <v>0.0</v>
      </c>
      <c r="C7725" s="61">
        <v>1063.0</v>
      </c>
      <c r="D7725" s="57" t="s">
        <v>375</v>
      </c>
      <c r="E7725" s="62" t="s">
        <v>372</v>
      </c>
      <c r="F7725" s="58">
        <v>0.3602880442841443</v>
      </c>
    </row>
    <row r="7726">
      <c r="A7726" s="61">
        <v>1.511718262E9</v>
      </c>
      <c r="B7726" s="61">
        <v>0.0</v>
      </c>
      <c r="C7726" s="61">
        <v>661.0</v>
      </c>
      <c r="D7726" s="57" t="s">
        <v>375</v>
      </c>
      <c r="E7726" s="62" t="s">
        <v>372</v>
      </c>
      <c r="F7726" s="58">
        <v>0.36029694447856053</v>
      </c>
    </row>
    <row r="7727">
      <c r="A7727" s="61">
        <v>1.51208288E9</v>
      </c>
      <c r="B7727" s="61">
        <v>0.0</v>
      </c>
      <c r="C7727" s="61">
        <v>1842.0</v>
      </c>
      <c r="D7727" s="57" t="s">
        <v>371</v>
      </c>
      <c r="E7727" s="62" t="s">
        <v>372</v>
      </c>
      <c r="F7727" s="58">
        <v>0.3603405975339592</v>
      </c>
    </row>
    <row r="7728">
      <c r="A7728" s="61">
        <v>1.513990821E9</v>
      </c>
      <c r="B7728" s="61">
        <v>0.0</v>
      </c>
      <c r="C7728" s="61">
        <v>2067.0</v>
      </c>
      <c r="D7728" s="57" t="s">
        <v>374</v>
      </c>
      <c r="E7728" s="62" t="s">
        <v>372</v>
      </c>
      <c r="F7728" s="58">
        <v>0.36038442379345226</v>
      </c>
    </row>
    <row r="7729">
      <c r="A7729" s="61">
        <v>1.51668952E9</v>
      </c>
      <c r="B7729" s="61">
        <v>0.0</v>
      </c>
      <c r="C7729" s="61">
        <v>1784.0</v>
      </c>
      <c r="D7729" s="57" t="s">
        <v>371</v>
      </c>
      <c r="E7729" s="62" t="s">
        <v>372</v>
      </c>
      <c r="F7729" s="58">
        <v>0.36044499649609474</v>
      </c>
    </row>
    <row r="7730">
      <c r="A7730" s="61">
        <v>1.518006455E9</v>
      </c>
      <c r="B7730" s="61">
        <v>1.0</v>
      </c>
      <c r="C7730" s="61">
        <v>2046.0</v>
      </c>
      <c r="D7730" s="57" t="s">
        <v>371</v>
      </c>
      <c r="E7730" s="62" t="s">
        <v>372</v>
      </c>
      <c r="F7730" s="58">
        <v>0.3605093239030681</v>
      </c>
    </row>
    <row r="7731">
      <c r="A7731" s="61">
        <v>1.519834665E9</v>
      </c>
      <c r="B7731" s="61">
        <v>1.0</v>
      </c>
      <c r="C7731" s="61">
        <v>1809.0</v>
      </c>
      <c r="D7731" s="57" t="s">
        <v>374</v>
      </c>
      <c r="E7731" s="62" t="s">
        <v>372</v>
      </c>
      <c r="F7731" s="58">
        <v>0.36051682896311443</v>
      </c>
    </row>
    <row r="7732">
      <c r="A7732" s="61">
        <v>1.511844011E9</v>
      </c>
      <c r="B7732" s="61">
        <v>0.0</v>
      </c>
      <c r="C7732" s="61">
        <v>1317.0</v>
      </c>
      <c r="D7732" s="57" t="s">
        <v>374</v>
      </c>
      <c r="E7732" s="62" t="s">
        <v>372</v>
      </c>
      <c r="F7732" s="58">
        <v>0.360566272131724</v>
      </c>
    </row>
    <row r="7733">
      <c r="A7733" s="61">
        <v>1.516036005E9</v>
      </c>
      <c r="B7733" s="61">
        <v>1.0</v>
      </c>
      <c r="C7733" s="61">
        <v>159.0</v>
      </c>
      <c r="D7733" s="57" t="s">
        <v>373</v>
      </c>
      <c r="E7733" s="62" t="s">
        <v>372</v>
      </c>
      <c r="F7733" s="58">
        <v>0.3606076186055889</v>
      </c>
    </row>
    <row r="7734">
      <c r="A7734" s="61">
        <v>1.51266454E9</v>
      </c>
      <c r="B7734" s="61">
        <v>0.0</v>
      </c>
      <c r="C7734" s="61">
        <v>2230.0</v>
      </c>
      <c r="D7734" s="57" t="s">
        <v>371</v>
      </c>
      <c r="E7734" s="62" t="s">
        <v>372</v>
      </c>
      <c r="F7734" s="58">
        <v>0.3606079747872656</v>
      </c>
    </row>
    <row r="7735">
      <c r="A7735" s="61">
        <v>1.513054113E9</v>
      </c>
      <c r="B7735" s="61">
        <v>1.0</v>
      </c>
      <c r="C7735" s="61">
        <v>686.0</v>
      </c>
      <c r="D7735" s="57" t="s">
        <v>371</v>
      </c>
      <c r="E7735" s="62" t="s">
        <v>372</v>
      </c>
      <c r="F7735" s="58">
        <v>0.36065188799697345</v>
      </c>
    </row>
    <row r="7736">
      <c r="A7736" s="61">
        <v>1.515354915E9</v>
      </c>
      <c r="B7736" s="61">
        <v>1.0</v>
      </c>
      <c r="C7736" s="61">
        <v>2234.0</v>
      </c>
      <c r="D7736" s="57" t="s">
        <v>371</v>
      </c>
      <c r="E7736" s="62" t="s">
        <v>372</v>
      </c>
      <c r="F7736" s="58">
        <v>0.36081956641367563</v>
      </c>
    </row>
    <row r="7737">
      <c r="A7737" s="61">
        <v>1.519987919E9</v>
      </c>
      <c r="B7737" s="61">
        <v>1.0</v>
      </c>
      <c r="C7737" s="61">
        <v>214.0</v>
      </c>
      <c r="D7737" s="57" t="s">
        <v>374</v>
      </c>
      <c r="E7737" s="62" t="s">
        <v>372</v>
      </c>
      <c r="F7737" s="58">
        <v>0.3608724870744503</v>
      </c>
    </row>
    <row r="7738">
      <c r="A7738" s="61">
        <v>1.517251738E9</v>
      </c>
      <c r="B7738" s="61">
        <v>1.0</v>
      </c>
      <c r="C7738" s="61">
        <v>3156.0</v>
      </c>
      <c r="D7738" s="57" t="s">
        <v>374</v>
      </c>
      <c r="E7738" s="62" t="s">
        <v>372</v>
      </c>
      <c r="F7738" s="58">
        <v>0.3609465557751904</v>
      </c>
    </row>
    <row r="7739">
      <c r="A7739" s="61">
        <v>1.515409345E9</v>
      </c>
      <c r="B7739" s="61">
        <v>1.0</v>
      </c>
      <c r="C7739" s="61">
        <v>2840.0</v>
      </c>
      <c r="D7739" s="57" t="s">
        <v>374</v>
      </c>
      <c r="E7739" s="62" t="s">
        <v>372</v>
      </c>
      <c r="F7739" s="58">
        <v>0.36101029793959305</v>
      </c>
    </row>
    <row r="7740">
      <c r="A7740" s="61">
        <v>1.515353957E9</v>
      </c>
      <c r="B7740" s="61">
        <v>1.0</v>
      </c>
      <c r="C7740" s="61">
        <v>1064.0</v>
      </c>
      <c r="D7740" s="57" t="s">
        <v>374</v>
      </c>
      <c r="E7740" s="62" t="s">
        <v>372</v>
      </c>
      <c r="F7740" s="58">
        <v>0.3610474384174397</v>
      </c>
    </row>
    <row r="7741">
      <c r="A7741" s="61">
        <v>1.517832406E9</v>
      </c>
      <c r="B7741" s="61">
        <v>1.0</v>
      </c>
      <c r="C7741" s="61">
        <v>979.0</v>
      </c>
      <c r="D7741" s="57" t="s">
        <v>371</v>
      </c>
      <c r="E7741" s="62" t="s">
        <v>372</v>
      </c>
      <c r="F7741" s="58">
        <v>0.3610849108378621</v>
      </c>
    </row>
    <row r="7742">
      <c r="A7742" s="61">
        <v>1.519938915E9</v>
      </c>
      <c r="B7742" s="61">
        <v>1.0</v>
      </c>
      <c r="C7742" s="61">
        <v>1628.0</v>
      </c>
      <c r="D7742" s="57" t="s">
        <v>374</v>
      </c>
      <c r="E7742" s="62" t="s">
        <v>372</v>
      </c>
      <c r="F7742" s="58">
        <v>0.36109626804437456</v>
      </c>
    </row>
    <row r="7743">
      <c r="A7743" s="61">
        <v>1.519196421E9</v>
      </c>
      <c r="B7743" s="61">
        <v>0.0</v>
      </c>
      <c r="C7743" s="61">
        <v>1153.0</v>
      </c>
      <c r="D7743" s="57" t="s">
        <v>375</v>
      </c>
      <c r="E7743" s="62" t="s">
        <v>372</v>
      </c>
      <c r="F7743" s="58">
        <v>0.36116936470374283</v>
      </c>
    </row>
    <row r="7744">
      <c r="A7744" s="61">
        <v>1.519959938E9</v>
      </c>
      <c r="B7744" s="61">
        <v>1.0</v>
      </c>
      <c r="C7744" s="61">
        <v>2385.0</v>
      </c>
      <c r="D7744" s="57" t="s">
        <v>371</v>
      </c>
      <c r="E7744" s="62" t="s">
        <v>372</v>
      </c>
      <c r="F7744" s="58">
        <v>0.3612164711756706</v>
      </c>
    </row>
    <row r="7745">
      <c r="A7745" s="61">
        <v>1.518062988E9</v>
      </c>
      <c r="B7745" s="61">
        <v>1.0</v>
      </c>
      <c r="C7745" s="61">
        <v>1270.0</v>
      </c>
      <c r="D7745" s="57" t="s">
        <v>374</v>
      </c>
      <c r="E7745" s="62" t="s">
        <v>372</v>
      </c>
      <c r="F7745" s="58">
        <v>0.3612217488238556</v>
      </c>
    </row>
    <row r="7746">
      <c r="A7746" s="61">
        <v>1.511700908E9</v>
      </c>
      <c r="B7746" s="61">
        <v>1.0</v>
      </c>
      <c r="C7746" s="61">
        <v>1063.0</v>
      </c>
      <c r="D7746" s="57" t="s">
        <v>374</v>
      </c>
      <c r="E7746" s="62" t="s">
        <v>372</v>
      </c>
      <c r="F7746" s="58">
        <v>0.36123849438056677</v>
      </c>
    </row>
    <row r="7747">
      <c r="A7747" s="61">
        <v>1.513662057E9</v>
      </c>
      <c r="B7747" s="61">
        <v>1.0</v>
      </c>
      <c r="C7747" s="61">
        <v>2640.0</v>
      </c>
      <c r="D7747" s="57" t="s">
        <v>373</v>
      </c>
      <c r="E7747" s="62" t="s">
        <v>372</v>
      </c>
      <c r="F7747" s="58">
        <v>0.36125251037445705</v>
      </c>
    </row>
    <row r="7748">
      <c r="A7748" s="61">
        <v>1.518513159E9</v>
      </c>
      <c r="B7748" s="61">
        <v>1.0</v>
      </c>
      <c r="C7748" s="61">
        <v>1756.0</v>
      </c>
      <c r="D7748" s="57" t="s">
        <v>371</v>
      </c>
      <c r="E7748" s="62" t="s">
        <v>372</v>
      </c>
      <c r="F7748" s="58">
        <v>0.36126074831332555</v>
      </c>
    </row>
    <row r="7749">
      <c r="A7749" s="61">
        <v>1.514679885E9</v>
      </c>
      <c r="B7749" s="61">
        <v>1.0</v>
      </c>
      <c r="C7749" s="61">
        <v>2914.0</v>
      </c>
      <c r="D7749" s="57" t="s">
        <v>374</v>
      </c>
      <c r="E7749" s="62" t="s">
        <v>372</v>
      </c>
      <c r="F7749" s="58">
        <v>0.36126607571670055</v>
      </c>
    </row>
    <row r="7750">
      <c r="A7750" s="61">
        <v>1.519468414E9</v>
      </c>
      <c r="B7750" s="61">
        <v>1.0</v>
      </c>
      <c r="C7750" s="61">
        <v>972.0</v>
      </c>
      <c r="D7750" s="57" t="s">
        <v>375</v>
      </c>
      <c r="E7750" s="62" t="s">
        <v>372</v>
      </c>
      <c r="F7750" s="58">
        <v>0.36126928974387995</v>
      </c>
    </row>
    <row r="7751">
      <c r="A7751" s="61">
        <v>1.51924677E9</v>
      </c>
      <c r="B7751" s="61">
        <v>0.0</v>
      </c>
      <c r="C7751" s="61">
        <v>2111.0</v>
      </c>
      <c r="D7751" s="57" t="s">
        <v>371</v>
      </c>
      <c r="E7751" s="62" t="s">
        <v>372</v>
      </c>
      <c r="F7751" s="58">
        <v>0.3612979036923333</v>
      </c>
    </row>
    <row r="7752">
      <c r="A7752" s="61">
        <v>1.513558805E9</v>
      </c>
      <c r="B7752" s="61">
        <v>1.0</v>
      </c>
      <c r="C7752" s="61">
        <v>4127.0</v>
      </c>
      <c r="D7752" s="57" t="s">
        <v>374</v>
      </c>
      <c r="E7752" s="62" t="s">
        <v>372</v>
      </c>
      <c r="F7752" s="58">
        <v>0.3614051550861107</v>
      </c>
    </row>
    <row r="7753">
      <c r="A7753" s="61">
        <v>1.51739828E9</v>
      </c>
      <c r="B7753" s="61">
        <v>0.0</v>
      </c>
      <c r="C7753" s="61">
        <v>1017.0</v>
      </c>
      <c r="D7753" s="57" t="s">
        <v>373</v>
      </c>
      <c r="E7753" s="62" t="s">
        <v>372</v>
      </c>
      <c r="F7753" s="58">
        <v>0.3614360517902375</v>
      </c>
    </row>
    <row r="7754">
      <c r="A7754" s="61">
        <v>1.512605171E9</v>
      </c>
      <c r="B7754" s="61">
        <v>0.0</v>
      </c>
      <c r="C7754" s="61">
        <v>2443.0</v>
      </c>
      <c r="D7754" s="57" t="s">
        <v>375</v>
      </c>
      <c r="E7754" s="62" t="s">
        <v>372</v>
      </c>
      <c r="F7754" s="58">
        <v>0.3615313805384385</v>
      </c>
    </row>
    <row r="7755">
      <c r="A7755" s="61">
        <v>1.515804081E9</v>
      </c>
      <c r="B7755" s="61">
        <v>0.0</v>
      </c>
      <c r="C7755" s="61">
        <v>1981.0</v>
      </c>
      <c r="D7755" s="57" t="s">
        <v>375</v>
      </c>
      <c r="E7755" s="62" t="s">
        <v>372</v>
      </c>
      <c r="F7755" s="58">
        <v>0.3615745755207098</v>
      </c>
    </row>
    <row r="7756">
      <c r="A7756" s="61">
        <v>1.5152013E9</v>
      </c>
      <c r="B7756" s="61">
        <v>0.0</v>
      </c>
      <c r="C7756" s="61">
        <v>4059.0</v>
      </c>
      <c r="D7756" s="57" t="s">
        <v>371</v>
      </c>
      <c r="E7756" s="62" t="s">
        <v>372</v>
      </c>
      <c r="F7756" s="58">
        <v>0.36161338266801946</v>
      </c>
    </row>
    <row r="7757">
      <c r="A7757" s="61">
        <v>1.511534532E9</v>
      </c>
      <c r="B7757" s="61">
        <v>0.0</v>
      </c>
      <c r="C7757" s="61">
        <v>2234.0</v>
      </c>
      <c r="D7757" s="57" t="s">
        <v>371</v>
      </c>
      <c r="E7757" s="62" t="s">
        <v>372</v>
      </c>
      <c r="F7757" s="58">
        <v>0.3616574130835798</v>
      </c>
    </row>
    <row r="7758">
      <c r="A7758" s="61">
        <v>1.513271732E9</v>
      </c>
      <c r="B7758" s="61">
        <v>0.0</v>
      </c>
      <c r="C7758" s="61">
        <v>728.0</v>
      </c>
      <c r="D7758" s="57" t="s">
        <v>371</v>
      </c>
      <c r="E7758" s="62" t="s">
        <v>372</v>
      </c>
      <c r="F7758" s="58">
        <v>0.3617172984281106</v>
      </c>
    </row>
    <row r="7759">
      <c r="A7759" s="61">
        <v>1.516805665E9</v>
      </c>
      <c r="B7759" s="61">
        <v>1.0</v>
      </c>
      <c r="C7759" s="61">
        <v>381.0</v>
      </c>
      <c r="D7759" s="57" t="s">
        <v>371</v>
      </c>
      <c r="E7759" s="62" t="s">
        <v>372</v>
      </c>
      <c r="F7759" s="58">
        <v>0.3617300734531217</v>
      </c>
    </row>
    <row r="7760">
      <c r="A7760" s="61">
        <v>1.515480811E9</v>
      </c>
      <c r="B7760" s="61">
        <v>0.0</v>
      </c>
      <c r="C7760" s="61">
        <v>1840.0</v>
      </c>
      <c r="D7760" s="57" t="s">
        <v>371</v>
      </c>
      <c r="E7760" s="62" t="s">
        <v>372</v>
      </c>
      <c r="F7760" s="58">
        <v>0.3617408464439912</v>
      </c>
    </row>
    <row r="7761">
      <c r="A7761" s="61">
        <v>1.518852862E9</v>
      </c>
      <c r="B7761" s="61">
        <v>0.0</v>
      </c>
      <c r="C7761" s="61">
        <v>1869.0</v>
      </c>
      <c r="D7761" s="57" t="s">
        <v>371</v>
      </c>
      <c r="E7761" s="62" t="s">
        <v>372</v>
      </c>
      <c r="F7761" s="58">
        <v>0.3617588172162538</v>
      </c>
    </row>
    <row r="7762">
      <c r="A7762" s="61">
        <v>1.516456304E9</v>
      </c>
      <c r="B7762" s="61">
        <v>1.0</v>
      </c>
      <c r="C7762" s="61">
        <v>2912.0</v>
      </c>
      <c r="D7762" s="57" t="s">
        <v>371</v>
      </c>
      <c r="E7762" s="62" t="s">
        <v>372</v>
      </c>
      <c r="F7762" s="58">
        <v>0.3618477852576335</v>
      </c>
    </row>
    <row r="7763">
      <c r="A7763" s="61">
        <v>1.518013499E9</v>
      </c>
      <c r="B7763" s="61">
        <v>1.0</v>
      </c>
      <c r="C7763" s="61">
        <v>178.0</v>
      </c>
      <c r="D7763" s="57" t="s">
        <v>371</v>
      </c>
      <c r="E7763" s="62" t="s">
        <v>372</v>
      </c>
      <c r="F7763" s="58">
        <v>0.3618909197320074</v>
      </c>
    </row>
    <row r="7764">
      <c r="A7764" s="61">
        <v>1.514827251E9</v>
      </c>
      <c r="B7764" s="61">
        <v>0.0</v>
      </c>
      <c r="C7764" s="61">
        <v>113.0</v>
      </c>
      <c r="D7764" s="57" t="s">
        <v>375</v>
      </c>
      <c r="E7764" s="62" t="s">
        <v>372</v>
      </c>
      <c r="F7764" s="58">
        <v>0.3619494787093237</v>
      </c>
    </row>
    <row r="7765">
      <c r="A7765" s="61">
        <v>1.511931231E9</v>
      </c>
      <c r="B7765" s="61">
        <v>0.0</v>
      </c>
      <c r="C7765" s="61">
        <v>3898.0</v>
      </c>
      <c r="D7765" s="57" t="s">
        <v>375</v>
      </c>
      <c r="E7765" s="62" t="s">
        <v>372</v>
      </c>
      <c r="F7765" s="58">
        <v>0.3619551345092118</v>
      </c>
    </row>
    <row r="7766">
      <c r="A7766" s="61">
        <v>1.518294169E9</v>
      </c>
      <c r="B7766" s="61">
        <v>1.0</v>
      </c>
      <c r="C7766" s="61">
        <v>1076.0</v>
      </c>
      <c r="D7766" s="57" t="s">
        <v>371</v>
      </c>
      <c r="E7766" s="62" t="s">
        <v>372</v>
      </c>
      <c r="F7766" s="58">
        <v>0.36196704479816255</v>
      </c>
    </row>
    <row r="7767">
      <c r="A7767" s="61">
        <v>1.51622263E9</v>
      </c>
      <c r="B7767" s="61">
        <v>0.0</v>
      </c>
      <c r="C7767" s="61">
        <v>1582.0</v>
      </c>
      <c r="D7767" s="57" t="s">
        <v>371</v>
      </c>
      <c r="E7767" s="62" t="s">
        <v>372</v>
      </c>
      <c r="F7767" s="58">
        <v>0.3620186725518191</v>
      </c>
    </row>
    <row r="7768">
      <c r="A7768" s="61">
        <v>1.517071455E9</v>
      </c>
      <c r="B7768" s="61">
        <v>1.0</v>
      </c>
      <c r="C7768" s="61">
        <v>885.0</v>
      </c>
      <c r="D7768" s="57" t="s">
        <v>373</v>
      </c>
      <c r="E7768" s="62" t="s">
        <v>372</v>
      </c>
      <c r="F7768" s="58">
        <v>0.3621744535005229</v>
      </c>
    </row>
    <row r="7769">
      <c r="A7769" s="61">
        <v>1.513110746E9</v>
      </c>
      <c r="B7769" s="61">
        <v>1.0</v>
      </c>
      <c r="C7769" s="61">
        <v>3181.0</v>
      </c>
      <c r="D7769" s="57" t="s">
        <v>371</v>
      </c>
      <c r="E7769" s="62" t="s">
        <v>372</v>
      </c>
      <c r="F7769" s="58">
        <v>0.36223334904515947</v>
      </c>
    </row>
    <row r="7770">
      <c r="A7770" s="61">
        <v>1.519329858E9</v>
      </c>
      <c r="B7770" s="61">
        <v>1.0</v>
      </c>
      <c r="C7770" s="61">
        <v>366.0</v>
      </c>
      <c r="D7770" s="57" t="s">
        <v>371</v>
      </c>
      <c r="E7770" s="62" t="s">
        <v>372</v>
      </c>
      <c r="F7770" s="58">
        <v>0.36224568309254956</v>
      </c>
    </row>
    <row r="7771">
      <c r="A7771" s="61">
        <v>1.514248867E9</v>
      </c>
      <c r="B7771" s="61">
        <v>1.0</v>
      </c>
      <c r="C7771" s="61">
        <v>789.0</v>
      </c>
      <c r="D7771" s="57" t="s">
        <v>371</v>
      </c>
      <c r="E7771" s="62" t="s">
        <v>372</v>
      </c>
      <c r="F7771" s="58">
        <v>0.3623070864920255</v>
      </c>
    </row>
    <row r="7772">
      <c r="A7772" s="61">
        <v>1.519142988E9</v>
      </c>
      <c r="B7772" s="61">
        <v>1.0</v>
      </c>
      <c r="C7772" s="61">
        <v>1081.0</v>
      </c>
      <c r="D7772" s="57" t="s">
        <v>371</v>
      </c>
      <c r="E7772" s="62" t="s">
        <v>372</v>
      </c>
      <c r="F7772" s="58">
        <v>0.3624687976330717</v>
      </c>
    </row>
    <row r="7773">
      <c r="A7773" s="61">
        <v>1.515699593E9</v>
      </c>
      <c r="B7773" s="61">
        <v>1.0</v>
      </c>
      <c r="C7773" s="61">
        <v>1006.0</v>
      </c>
      <c r="D7773" s="57" t="s">
        <v>371</v>
      </c>
      <c r="E7773" s="62" t="s">
        <v>372</v>
      </c>
      <c r="F7773" s="58">
        <v>0.3624965498519017</v>
      </c>
    </row>
    <row r="7774">
      <c r="A7774" s="61">
        <v>1.518542477E9</v>
      </c>
      <c r="B7774" s="61">
        <v>1.0</v>
      </c>
      <c r="C7774" s="61">
        <v>841.0</v>
      </c>
      <c r="D7774" s="57" t="s">
        <v>371</v>
      </c>
      <c r="E7774" s="62" t="s">
        <v>372</v>
      </c>
      <c r="F7774" s="58">
        <v>0.36251018745870256</v>
      </c>
    </row>
    <row r="7775">
      <c r="A7775" s="61">
        <v>1.512488372E9</v>
      </c>
      <c r="B7775" s="61">
        <v>0.0</v>
      </c>
      <c r="C7775" s="61">
        <v>5866.0</v>
      </c>
      <c r="D7775" s="57" t="s">
        <v>375</v>
      </c>
      <c r="E7775" s="62" t="s">
        <v>372</v>
      </c>
      <c r="F7775" s="58">
        <v>0.36261044477964177</v>
      </c>
    </row>
    <row r="7776">
      <c r="A7776" s="61">
        <v>1.513841427E9</v>
      </c>
      <c r="B7776" s="61">
        <v>1.0</v>
      </c>
      <c r="C7776" s="61">
        <v>1222.0</v>
      </c>
      <c r="D7776" s="57" t="s">
        <v>373</v>
      </c>
      <c r="E7776" s="62" t="s">
        <v>372</v>
      </c>
      <c r="F7776" s="58">
        <v>0.3626324151941325</v>
      </c>
    </row>
    <row r="7777">
      <c r="A7777" s="61">
        <v>1.511289816E9</v>
      </c>
      <c r="B7777" s="61">
        <v>1.0</v>
      </c>
      <c r="C7777" s="61">
        <v>504.0</v>
      </c>
      <c r="D7777" s="57" t="s">
        <v>373</v>
      </c>
      <c r="E7777" s="62" t="s">
        <v>372</v>
      </c>
      <c r="F7777" s="58">
        <v>0.362649624739808</v>
      </c>
    </row>
    <row r="7778">
      <c r="A7778" s="61">
        <v>1.518430672E9</v>
      </c>
      <c r="B7778" s="61">
        <v>0.0</v>
      </c>
      <c r="C7778" s="61">
        <v>1900.0</v>
      </c>
      <c r="D7778" s="57" t="s">
        <v>373</v>
      </c>
      <c r="E7778" s="62" t="s">
        <v>372</v>
      </c>
      <c r="F7778" s="58">
        <v>0.36268378182960215</v>
      </c>
    </row>
    <row r="7779">
      <c r="A7779" s="61">
        <v>1.519689537E9</v>
      </c>
      <c r="B7779" s="61">
        <v>1.0</v>
      </c>
      <c r="C7779" s="61">
        <v>822.0</v>
      </c>
      <c r="D7779" s="57" t="s">
        <v>373</v>
      </c>
      <c r="E7779" s="62" t="s">
        <v>372</v>
      </c>
      <c r="F7779" s="58">
        <v>0.3626941064094059</v>
      </c>
    </row>
    <row r="7780">
      <c r="A7780" s="61">
        <v>1.512767675E9</v>
      </c>
      <c r="B7780" s="61">
        <v>1.0</v>
      </c>
      <c r="C7780" s="61">
        <v>1186.0</v>
      </c>
      <c r="D7780" s="57" t="s">
        <v>374</v>
      </c>
      <c r="E7780" s="62" t="s">
        <v>372</v>
      </c>
      <c r="F7780" s="58">
        <v>0.3627638973028857</v>
      </c>
    </row>
    <row r="7781">
      <c r="A7781" s="61">
        <v>1.519161146E9</v>
      </c>
      <c r="B7781" s="61">
        <v>1.0</v>
      </c>
      <c r="C7781" s="61">
        <v>2582.0</v>
      </c>
      <c r="D7781" s="57" t="s">
        <v>375</v>
      </c>
      <c r="E7781" s="62" t="s">
        <v>372</v>
      </c>
      <c r="F7781" s="58">
        <v>0.3628179415485481</v>
      </c>
    </row>
    <row r="7782">
      <c r="A7782" s="61">
        <v>1.517245521E9</v>
      </c>
      <c r="B7782" s="61">
        <v>0.0</v>
      </c>
      <c r="C7782" s="61">
        <v>1546.0</v>
      </c>
      <c r="D7782" s="57" t="s">
        <v>371</v>
      </c>
      <c r="E7782" s="62" t="s">
        <v>372</v>
      </c>
      <c r="F7782" s="58">
        <v>0.36294776651278815</v>
      </c>
    </row>
    <row r="7783">
      <c r="A7783" s="61">
        <v>1.514109164E9</v>
      </c>
      <c r="B7783" s="61">
        <v>1.0</v>
      </c>
      <c r="C7783" s="61">
        <v>438.0</v>
      </c>
      <c r="D7783" s="57" t="s">
        <v>374</v>
      </c>
      <c r="E7783" s="62" t="s">
        <v>372</v>
      </c>
      <c r="F7783" s="58">
        <v>0.36297176565660605</v>
      </c>
    </row>
    <row r="7784">
      <c r="A7784" s="61">
        <v>1.512365946E9</v>
      </c>
      <c r="B7784" s="61">
        <v>1.0</v>
      </c>
      <c r="C7784" s="61">
        <v>2668.0</v>
      </c>
      <c r="D7784" s="57" t="s">
        <v>374</v>
      </c>
      <c r="E7784" s="62" t="s">
        <v>372</v>
      </c>
      <c r="F7784" s="58">
        <v>0.3630198629697452</v>
      </c>
    </row>
    <row r="7785">
      <c r="A7785" s="61">
        <v>1.513769366E9</v>
      </c>
      <c r="B7785" s="61">
        <v>1.0</v>
      </c>
      <c r="C7785" s="61">
        <v>2835.0</v>
      </c>
      <c r="D7785" s="57" t="s">
        <v>375</v>
      </c>
      <c r="E7785" s="62" t="s">
        <v>372</v>
      </c>
      <c r="F7785" s="58">
        <v>0.36311072267046773</v>
      </c>
    </row>
    <row r="7786">
      <c r="A7786" s="61">
        <v>1.514746306E9</v>
      </c>
      <c r="B7786" s="61">
        <v>1.0</v>
      </c>
      <c r="C7786" s="61">
        <v>1919.0</v>
      </c>
      <c r="D7786" s="57" t="s">
        <v>373</v>
      </c>
      <c r="E7786" s="62" t="s">
        <v>372</v>
      </c>
      <c r="F7786" s="58">
        <v>0.3632279970057718</v>
      </c>
    </row>
    <row r="7787">
      <c r="A7787" s="61">
        <v>1.519152867E9</v>
      </c>
      <c r="B7787" s="61">
        <v>1.0</v>
      </c>
      <c r="C7787" s="61">
        <v>578.0</v>
      </c>
      <c r="D7787" s="57" t="s">
        <v>374</v>
      </c>
      <c r="E7787" s="62" t="s">
        <v>372</v>
      </c>
      <c r="F7787" s="58">
        <v>0.36323078606085857</v>
      </c>
    </row>
    <row r="7788">
      <c r="A7788" s="61">
        <v>1.516979337E9</v>
      </c>
      <c r="B7788" s="61">
        <v>1.0</v>
      </c>
      <c r="C7788" s="61">
        <v>1488.0</v>
      </c>
      <c r="D7788" s="57" t="s">
        <v>371</v>
      </c>
      <c r="E7788" s="62" t="s">
        <v>372</v>
      </c>
      <c r="F7788" s="58">
        <v>0.3632353966396009</v>
      </c>
    </row>
    <row r="7789">
      <c r="A7789" s="61">
        <v>1.516502103E9</v>
      </c>
      <c r="B7789" s="61">
        <v>1.0</v>
      </c>
      <c r="C7789" s="61">
        <v>3882.0</v>
      </c>
      <c r="D7789" s="57" t="s">
        <v>375</v>
      </c>
      <c r="E7789" s="62" t="s">
        <v>372</v>
      </c>
      <c r="F7789" s="58">
        <v>0.3632920554742265</v>
      </c>
    </row>
    <row r="7790">
      <c r="A7790" s="61">
        <v>1.514322729E9</v>
      </c>
      <c r="B7790" s="61">
        <v>1.0</v>
      </c>
      <c r="C7790" s="61">
        <v>4894.0</v>
      </c>
      <c r="D7790" s="57" t="s">
        <v>375</v>
      </c>
      <c r="E7790" s="62" t="s">
        <v>372</v>
      </c>
      <c r="F7790" s="58">
        <v>0.3633454821071995</v>
      </c>
    </row>
    <row r="7791">
      <c r="A7791" s="61">
        <v>1.519686088E9</v>
      </c>
      <c r="B7791" s="61">
        <v>1.0</v>
      </c>
      <c r="C7791" s="61">
        <v>1696.0</v>
      </c>
      <c r="D7791" s="57" t="s">
        <v>374</v>
      </c>
      <c r="E7791" s="62" t="s">
        <v>372</v>
      </c>
      <c r="F7791" s="58">
        <v>0.3633880413512546</v>
      </c>
    </row>
    <row r="7792">
      <c r="A7792" s="61">
        <v>1.511533267E9</v>
      </c>
      <c r="B7792" s="61">
        <v>1.0</v>
      </c>
      <c r="C7792" s="61">
        <v>3944.0</v>
      </c>
      <c r="D7792" s="57" t="s">
        <v>371</v>
      </c>
      <c r="E7792" s="62" t="s">
        <v>372</v>
      </c>
      <c r="F7792" s="58">
        <v>0.3634677170119095</v>
      </c>
    </row>
    <row r="7793">
      <c r="A7793" s="61">
        <v>1.514470551E9</v>
      </c>
      <c r="B7793" s="61">
        <v>0.0</v>
      </c>
      <c r="C7793" s="61">
        <v>1020.0</v>
      </c>
      <c r="D7793" s="57" t="s">
        <v>373</v>
      </c>
      <c r="E7793" s="62" t="s">
        <v>372</v>
      </c>
      <c r="F7793" s="58">
        <v>0.3634998775325089</v>
      </c>
    </row>
    <row r="7794">
      <c r="A7794" s="61">
        <v>1.51868928E9</v>
      </c>
      <c r="B7794" s="61">
        <v>0.0</v>
      </c>
      <c r="C7794" s="61">
        <v>849.0</v>
      </c>
      <c r="D7794" s="57" t="s">
        <v>371</v>
      </c>
      <c r="E7794" s="62" t="s">
        <v>372</v>
      </c>
      <c r="F7794" s="58">
        <v>0.36355111106830895</v>
      </c>
    </row>
    <row r="7795">
      <c r="A7795" s="61">
        <v>1.51249113E9</v>
      </c>
      <c r="B7795" s="61">
        <v>0.0</v>
      </c>
      <c r="C7795" s="61">
        <v>2089.0</v>
      </c>
      <c r="D7795" s="57" t="s">
        <v>375</v>
      </c>
      <c r="E7795" s="62" t="s">
        <v>372</v>
      </c>
      <c r="F7795" s="58">
        <v>0.3635615981999145</v>
      </c>
    </row>
    <row r="7796">
      <c r="A7796" s="61">
        <v>1.518372807E9</v>
      </c>
      <c r="B7796" s="61">
        <v>1.0</v>
      </c>
      <c r="C7796" s="61">
        <v>1680.0</v>
      </c>
      <c r="D7796" s="57" t="s">
        <v>375</v>
      </c>
      <c r="E7796" s="62" t="s">
        <v>372</v>
      </c>
      <c r="F7796" s="58">
        <v>0.3636099284469404</v>
      </c>
    </row>
    <row r="7797">
      <c r="A7797" s="61">
        <v>1.514456824E9</v>
      </c>
      <c r="B7797" s="61">
        <v>1.0</v>
      </c>
      <c r="C7797" s="61">
        <v>89.0</v>
      </c>
      <c r="D7797" s="57" t="s">
        <v>374</v>
      </c>
      <c r="E7797" s="62" t="s">
        <v>372</v>
      </c>
      <c r="F7797" s="58">
        <v>0.3636974340900132</v>
      </c>
    </row>
    <row r="7798">
      <c r="A7798" s="61">
        <v>1.519583812E9</v>
      </c>
      <c r="B7798" s="61">
        <v>0.0</v>
      </c>
      <c r="C7798" s="61">
        <v>794.0</v>
      </c>
      <c r="D7798" s="57" t="s">
        <v>374</v>
      </c>
      <c r="E7798" s="62" t="s">
        <v>372</v>
      </c>
      <c r="F7798" s="58">
        <v>0.3637142429115682</v>
      </c>
    </row>
    <row r="7799">
      <c r="A7799" s="61">
        <v>1.514544704E9</v>
      </c>
      <c r="B7799" s="61">
        <v>1.0</v>
      </c>
      <c r="C7799" s="61">
        <v>3154.0</v>
      </c>
      <c r="D7799" s="57" t="s">
        <v>374</v>
      </c>
      <c r="E7799" s="62" t="s">
        <v>372</v>
      </c>
      <c r="F7799" s="58">
        <v>0.36374635439107983</v>
      </c>
    </row>
    <row r="7800">
      <c r="A7800" s="61">
        <v>1.514352415E9</v>
      </c>
      <c r="B7800" s="61">
        <v>1.0</v>
      </c>
      <c r="C7800" s="61">
        <v>897.0</v>
      </c>
      <c r="D7800" s="57" t="s">
        <v>371</v>
      </c>
      <c r="E7800" s="62" t="s">
        <v>372</v>
      </c>
      <c r="F7800" s="58">
        <v>0.36383416294026183</v>
      </c>
    </row>
    <row r="7801">
      <c r="A7801" s="61">
        <v>1.518270213E9</v>
      </c>
      <c r="B7801" s="61">
        <v>1.0</v>
      </c>
      <c r="C7801" s="61">
        <v>1511.0</v>
      </c>
      <c r="D7801" s="57" t="s">
        <v>374</v>
      </c>
      <c r="E7801" s="62" t="s">
        <v>372</v>
      </c>
      <c r="F7801" s="58">
        <v>0.36388542627838427</v>
      </c>
    </row>
    <row r="7802">
      <c r="A7802" s="61">
        <v>1.515961079E9</v>
      </c>
      <c r="B7802" s="61">
        <v>1.0</v>
      </c>
      <c r="C7802" s="61">
        <v>2872.0</v>
      </c>
      <c r="D7802" s="57" t="s">
        <v>371</v>
      </c>
      <c r="E7802" s="62" t="s">
        <v>372</v>
      </c>
      <c r="F7802" s="58">
        <v>0.3638964276790959</v>
      </c>
    </row>
    <row r="7803">
      <c r="A7803" s="61">
        <v>1.514747182E9</v>
      </c>
      <c r="B7803" s="61">
        <v>0.0</v>
      </c>
      <c r="C7803" s="61">
        <v>2274.0</v>
      </c>
      <c r="D7803" s="57" t="s">
        <v>373</v>
      </c>
      <c r="E7803" s="62" t="s">
        <v>372</v>
      </c>
      <c r="F7803" s="58">
        <v>0.36395606886045695</v>
      </c>
    </row>
    <row r="7804">
      <c r="A7804" s="61">
        <v>1.517688332E9</v>
      </c>
      <c r="B7804" s="61">
        <v>0.0</v>
      </c>
      <c r="C7804" s="61">
        <v>373.0</v>
      </c>
      <c r="D7804" s="57" t="s">
        <v>374</v>
      </c>
      <c r="E7804" s="62" t="s">
        <v>372</v>
      </c>
      <c r="F7804" s="58">
        <v>0.3639725676464124</v>
      </c>
    </row>
    <row r="7805">
      <c r="A7805" s="61">
        <v>1.514054212E9</v>
      </c>
      <c r="B7805" s="61">
        <v>0.0</v>
      </c>
      <c r="C7805" s="61">
        <v>1751.0</v>
      </c>
      <c r="D7805" s="57" t="s">
        <v>371</v>
      </c>
      <c r="E7805" s="62" t="s">
        <v>372</v>
      </c>
      <c r="F7805" s="58">
        <v>0.36401573119704245</v>
      </c>
    </row>
    <row r="7806">
      <c r="A7806" s="61">
        <v>1.511284042E9</v>
      </c>
      <c r="B7806" s="61">
        <v>0.0</v>
      </c>
      <c r="C7806" s="61">
        <v>364.0</v>
      </c>
      <c r="D7806" s="57" t="s">
        <v>373</v>
      </c>
      <c r="E7806" s="62" t="s">
        <v>372</v>
      </c>
      <c r="F7806" s="58">
        <v>0.3640222642643778</v>
      </c>
    </row>
    <row r="7807">
      <c r="A7807" s="61">
        <v>1.512082137E9</v>
      </c>
      <c r="B7807" s="61">
        <v>1.0</v>
      </c>
      <c r="C7807" s="61">
        <v>309.0</v>
      </c>
      <c r="D7807" s="57" t="s">
        <v>371</v>
      </c>
      <c r="E7807" s="62" t="s">
        <v>372</v>
      </c>
      <c r="F7807" s="58">
        <v>0.36403679910345765</v>
      </c>
    </row>
    <row r="7808">
      <c r="A7808" s="61">
        <v>1.517055351E9</v>
      </c>
      <c r="B7808" s="61">
        <v>0.0</v>
      </c>
      <c r="C7808" s="61">
        <v>346.0</v>
      </c>
      <c r="D7808" s="57" t="s">
        <v>374</v>
      </c>
      <c r="E7808" s="62" t="s">
        <v>372</v>
      </c>
      <c r="F7808" s="58">
        <v>0.3640597515859614</v>
      </c>
    </row>
    <row r="7809">
      <c r="A7809" s="61">
        <v>1.514109679E9</v>
      </c>
      <c r="B7809" s="61">
        <v>1.0</v>
      </c>
      <c r="C7809" s="61">
        <v>1918.0</v>
      </c>
      <c r="D7809" s="57" t="s">
        <v>373</v>
      </c>
      <c r="E7809" s="62" t="s">
        <v>372</v>
      </c>
      <c r="F7809" s="58">
        <v>0.36406341244597373</v>
      </c>
    </row>
    <row r="7810">
      <c r="A7810" s="61">
        <v>1.515179206E9</v>
      </c>
      <c r="B7810" s="61">
        <v>1.0</v>
      </c>
      <c r="C7810" s="61">
        <v>4324.0</v>
      </c>
      <c r="D7810" s="57" t="s">
        <v>375</v>
      </c>
      <c r="E7810" s="62" t="s">
        <v>372</v>
      </c>
      <c r="F7810" s="58">
        <v>0.3641019495990585</v>
      </c>
    </row>
    <row r="7811">
      <c r="A7811" s="61">
        <v>1.51316527E9</v>
      </c>
      <c r="B7811" s="61">
        <v>0.0</v>
      </c>
      <c r="C7811" s="61">
        <v>1377.0</v>
      </c>
      <c r="D7811" s="57" t="s">
        <v>371</v>
      </c>
      <c r="E7811" s="62" t="s">
        <v>372</v>
      </c>
      <c r="F7811" s="58">
        <v>0.3641712735457978</v>
      </c>
    </row>
    <row r="7812">
      <c r="A7812" s="61">
        <v>1.519827305E9</v>
      </c>
      <c r="B7812" s="61">
        <v>1.0</v>
      </c>
      <c r="C7812" s="61">
        <v>1923.0</v>
      </c>
      <c r="D7812" s="57" t="s">
        <v>374</v>
      </c>
      <c r="E7812" s="62" t="s">
        <v>372</v>
      </c>
      <c r="F7812" s="58">
        <v>0.36421332022750486</v>
      </c>
    </row>
    <row r="7813">
      <c r="A7813" s="61">
        <v>1.514132168E9</v>
      </c>
      <c r="B7813" s="61">
        <v>1.0</v>
      </c>
      <c r="C7813" s="61">
        <v>2872.0</v>
      </c>
      <c r="D7813" s="57" t="s">
        <v>374</v>
      </c>
      <c r="E7813" s="62" t="s">
        <v>372</v>
      </c>
      <c r="F7813" s="58">
        <v>0.3642473986119531</v>
      </c>
    </row>
    <row r="7814">
      <c r="A7814" s="61">
        <v>1.515368121E9</v>
      </c>
      <c r="B7814" s="61">
        <v>0.0</v>
      </c>
      <c r="C7814" s="61">
        <v>2815.0</v>
      </c>
      <c r="D7814" s="57" t="s">
        <v>374</v>
      </c>
      <c r="E7814" s="62" t="s">
        <v>372</v>
      </c>
      <c r="F7814" s="58">
        <v>0.3642722625925311</v>
      </c>
    </row>
    <row r="7815">
      <c r="A7815" s="61">
        <v>1.51524768E9</v>
      </c>
      <c r="B7815" s="61">
        <v>0.0</v>
      </c>
      <c r="C7815" s="61">
        <v>2015.0</v>
      </c>
      <c r="D7815" s="57" t="s">
        <v>371</v>
      </c>
      <c r="E7815" s="62" t="s">
        <v>372</v>
      </c>
      <c r="F7815" s="58">
        <v>0.36427562692659765</v>
      </c>
    </row>
    <row r="7816">
      <c r="A7816" s="61">
        <v>1.518267951E9</v>
      </c>
      <c r="B7816" s="61">
        <v>0.0</v>
      </c>
      <c r="C7816" s="61">
        <v>1098.0</v>
      </c>
      <c r="D7816" s="57" t="s">
        <v>374</v>
      </c>
      <c r="E7816" s="62" t="s">
        <v>372</v>
      </c>
      <c r="F7816" s="58">
        <v>0.36440005822476795</v>
      </c>
    </row>
    <row r="7817">
      <c r="A7817" s="61">
        <v>1.51888386E9</v>
      </c>
      <c r="B7817" s="61">
        <v>0.0</v>
      </c>
      <c r="C7817" s="61">
        <v>1132.0</v>
      </c>
      <c r="D7817" s="57" t="s">
        <v>371</v>
      </c>
      <c r="E7817" s="62" t="s">
        <v>372</v>
      </c>
      <c r="F7817" s="58">
        <v>0.36443945209246653</v>
      </c>
    </row>
    <row r="7818">
      <c r="A7818" s="61">
        <v>1.517562658E9</v>
      </c>
      <c r="B7818" s="61">
        <v>1.0</v>
      </c>
      <c r="C7818" s="61">
        <v>514.0</v>
      </c>
      <c r="D7818" s="57" t="s">
        <v>374</v>
      </c>
      <c r="E7818" s="62" t="s">
        <v>372</v>
      </c>
      <c r="F7818" s="58">
        <v>0.3645427662310077</v>
      </c>
    </row>
    <row r="7819">
      <c r="A7819" s="61">
        <v>1.51429597E9</v>
      </c>
      <c r="B7819" s="61">
        <v>0.0</v>
      </c>
      <c r="C7819" s="61">
        <v>1083.0</v>
      </c>
      <c r="D7819" s="57" t="s">
        <v>373</v>
      </c>
      <c r="E7819" s="62" t="s">
        <v>372</v>
      </c>
      <c r="F7819" s="58">
        <v>0.3645431059452544</v>
      </c>
    </row>
    <row r="7820">
      <c r="A7820" s="61">
        <v>1.519500326E9</v>
      </c>
      <c r="B7820" s="61">
        <v>1.0</v>
      </c>
      <c r="C7820" s="61">
        <v>3947.0</v>
      </c>
      <c r="D7820" s="57" t="s">
        <v>371</v>
      </c>
      <c r="E7820" s="62" t="s">
        <v>372</v>
      </c>
      <c r="F7820" s="58">
        <v>0.36455513208591483</v>
      </c>
    </row>
    <row r="7821">
      <c r="A7821" s="61">
        <v>1.513115872E9</v>
      </c>
      <c r="B7821" s="61">
        <v>0.0</v>
      </c>
      <c r="C7821" s="61">
        <v>384.0</v>
      </c>
      <c r="D7821" s="57" t="s">
        <v>374</v>
      </c>
      <c r="E7821" s="62" t="s">
        <v>372</v>
      </c>
      <c r="F7821" s="58">
        <v>0.3646849925671999</v>
      </c>
    </row>
    <row r="7822">
      <c r="A7822" s="61">
        <v>1.516595957E9</v>
      </c>
      <c r="B7822" s="61">
        <v>1.0</v>
      </c>
      <c r="C7822" s="61">
        <v>1822.0</v>
      </c>
      <c r="D7822" s="57" t="s">
        <v>371</v>
      </c>
      <c r="E7822" s="62" t="s">
        <v>372</v>
      </c>
      <c r="F7822" s="58">
        <v>0.36469076094819597</v>
      </c>
    </row>
    <row r="7823">
      <c r="A7823" s="61">
        <v>1.5150254E9</v>
      </c>
      <c r="B7823" s="61">
        <v>0.0</v>
      </c>
      <c r="C7823" s="61">
        <v>2728.0</v>
      </c>
      <c r="D7823" s="57" t="s">
        <v>373</v>
      </c>
      <c r="E7823" s="62" t="s">
        <v>372</v>
      </c>
      <c r="F7823" s="58">
        <v>0.36472070602572004</v>
      </c>
    </row>
    <row r="7824">
      <c r="A7824" s="61">
        <v>1.518725119E9</v>
      </c>
      <c r="B7824" s="61">
        <v>1.0</v>
      </c>
      <c r="C7824" s="61">
        <v>3298.0</v>
      </c>
      <c r="D7824" s="57" t="s">
        <v>375</v>
      </c>
      <c r="E7824" s="62" t="s">
        <v>372</v>
      </c>
      <c r="F7824" s="58">
        <v>0.36479056324251946</v>
      </c>
    </row>
    <row r="7825">
      <c r="A7825" s="61">
        <v>1.516917756E9</v>
      </c>
      <c r="B7825" s="61">
        <v>1.0</v>
      </c>
      <c r="C7825" s="61">
        <v>990.0</v>
      </c>
      <c r="D7825" s="57" t="s">
        <v>375</v>
      </c>
      <c r="E7825" s="62" t="s">
        <v>372</v>
      </c>
      <c r="F7825" s="58">
        <v>0.3648465418968997</v>
      </c>
    </row>
    <row r="7826">
      <c r="A7826" s="61">
        <v>1.515834502E9</v>
      </c>
      <c r="B7826" s="61">
        <v>0.0</v>
      </c>
      <c r="C7826" s="61">
        <v>2902.0</v>
      </c>
      <c r="D7826" s="57" t="s">
        <v>371</v>
      </c>
      <c r="E7826" s="62" t="s">
        <v>372</v>
      </c>
      <c r="F7826" s="58">
        <v>0.3648870551924459</v>
      </c>
    </row>
    <row r="7827">
      <c r="A7827" s="61">
        <v>1.519602264E9</v>
      </c>
      <c r="B7827" s="61">
        <v>1.0</v>
      </c>
      <c r="C7827" s="61">
        <v>814.0</v>
      </c>
      <c r="D7827" s="57" t="s">
        <v>374</v>
      </c>
      <c r="E7827" s="62" t="s">
        <v>372</v>
      </c>
      <c r="F7827" s="58">
        <v>0.36490632225413955</v>
      </c>
    </row>
    <row r="7828">
      <c r="A7828" s="61">
        <v>1.513144783E9</v>
      </c>
      <c r="B7828" s="61">
        <v>1.0</v>
      </c>
      <c r="C7828" s="61">
        <v>597.0</v>
      </c>
      <c r="D7828" s="57" t="s">
        <v>374</v>
      </c>
      <c r="E7828" s="62" t="s">
        <v>372</v>
      </c>
      <c r="F7828" s="58">
        <v>0.36491007993950697</v>
      </c>
    </row>
    <row r="7829">
      <c r="A7829" s="61">
        <v>1.513493748E9</v>
      </c>
      <c r="B7829" s="61">
        <v>1.0</v>
      </c>
      <c r="C7829" s="61">
        <v>29.0</v>
      </c>
      <c r="D7829" s="57" t="s">
        <v>375</v>
      </c>
      <c r="E7829" s="62" t="s">
        <v>372</v>
      </c>
      <c r="F7829" s="58">
        <v>0.36493096699935</v>
      </c>
    </row>
    <row r="7830">
      <c r="A7830" s="61">
        <v>1.515340964E9</v>
      </c>
      <c r="B7830" s="61">
        <v>1.0</v>
      </c>
      <c r="C7830" s="61">
        <v>793.0</v>
      </c>
      <c r="D7830" s="57" t="s">
        <v>375</v>
      </c>
      <c r="E7830" s="62" t="s">
        <v>372</v>
      </c>
      <c r="F7830" s="58">
        <v>0.3650124413614675</v>
      </c>
    </row>
    <row r="7831">
      <c r="A7831" s="61">
        <v>1.518364985E9</v>
      </c>
      <c r="B7831" s="61">
        <v>1.0</v>
      </c>
      <c r="C7831" s="61">
        <v>1091.0</v>
      </c>
      <c r="D7831" s="57" t="s">
        <v>373</v>
      </c>
      <c r="E7831" s="62" t="s">
        <v>372</v>
      </c>
      <c r="F7831" s="58">
        <v>0.36502107370734294</v>
      </c>
    </row>
    <row r="7832">
      <c r="A7832" s="61">
        <v>1.517342181E9</v>
      </c>
      <c r="B7832" s="61">
        <v>0.0</v>
      </c>
      <c r="C7832" s="61">
        <v>393.0</v>
      </c>
      <c r="D7832" s="57" t="s">
        <v>374</v>
      </c>
      <c r="E7832" s="62" t="s">
        <v>372</v>
      </c>
      <c r="F7832" s="58">
        <v>0.3651357396361107</v>
      </c>
    </row>
    <row r="7833">
      <c r="A7833" s="61">
        <v>1.513686964E9</v>
      </c>
      <c r="B7833" s="61">
        <v>1.0</v>
      </c>
      <c r="C7833" s="61">
        <v>2153.0</v>
      </c>
      <c r="D7833" s="57" t="s">
        <v>373</v>
      </c>
      <c r="E7833" s="62" t="s">
        <v>372</v>
      </c>
      <c r="F7833" s="58">
        <v>0.36519889921418913</v>
      </c>
    </row>
    <row r="7834">
      <c r="A7834" s="61">
        <v>1.514426029E9</v>
      </c>
      <c r="B7834" s="61">
        <v>1.0</v>
      </c>
      <c r="C7834" s="61">
        <v>1248.0</v>
      </c>
      <c r="D7834" s="57" t="s">
        <v>374</v>
      </c>
      <c r="E7834" s="62" t="s">
        <v>372</v>
      </c>
      <c r="F7834" s="58">
        <v>0.36522622750224365</v>
      </c>
    </row>
    <row r="7835">
      <c r="A7835" s="61">
        <v>1.519812181E9</v>
      </c>
      <c r="B7835" s="61">
        <v>0.0</v>
      </c>
      <c r="C7835" s="61">
        <v>1272.0</v>
      </c>
      <c r="D7835" s="57" t="s">
        <v>374</v>
      </c>
      <c r="E7835" s="62" t="s">
        <v>372</v>
      </c>
      <c r="F7835" s="58">
        <v>0.3652723493239731</v>
      </c>
    </row>
    <row r="7836">
      <c r="A7836" s="61">
        <v>1.513441879E9</v>
      </c>
      <c r="B7836" s="61">
        <v>1.0</v>
      </c>
      <c r="C7836" s="61">
        <v>1923.0</v>
      </c>
      <c r="D7836" s="57" t="s">
        <v>375</v>
      </c>
      <c r="E7836" s="62" t="s">
        <v>372</v>
      </c>
      <c r="F7836" s="58">
        <v>0.3652749725686205</v>
      </c>
    </row>
    <row r="7837">
      <c r="A7837" s="61">
        <v>1.51750055E9</v>
      </c>
      <c r="B7837" s="61">
        <v>0.0</v>
      </c>
      <c r="C7837" s="61">
        <v>1005.0</v>
      </c>
      <c r="D7837" s="57" t="s">
        <v>375</v>
      </c>
      <c r="E7837" s="62" t="s">
        <v>372</v>
      </c>
      <c r="F7837" s="58">
        <v>0.36528836944660315</v>
      </c>
    </row>
    <row r="7838">
      <c r="A7838" s="61">
        <v>1.512670316E9</v>
      </c>
      <c r="B7838" s="61">
        <v>1.0</v>
      </c>
      <c r="C7838" s="61">
        <v>619.0</v>
      </c>
      <c r="D7838" s="57" t="s">
        <v>374</v>
      </c>
      <c r="E7838" s="62" t="s">
        <v>372</v>
      </c>
      <c r="F7838" s="58">
        <v>0.3653484332676471</v>
      </c>
    </row>
    <row r="7839">
      <c r="A7839" s="61">
        <v>1.512677164E9</v>
      </c>
      <c r="B7839" s="61">
        <v>1.0</v>
      </c>
      <c r="C7839" s="61">
        <v>1506.0</v>
      </c>
      <c r="D7839" s="57" t="s">
        <v>371</v>
      </c>
      <c r="E7839" s="62" t="s">
        <v>372</v>
      </c>
      <c r="F7839" s="58">
        <v>0.3653740002130137</v>
      </c>
    </row>
    <row r="7840">
      <c r="A7840" s="61">
        <v>1.518249231E9</v>
      </c>
      <c r="B7840" s="61">
        <v>0.0</v>
      </c>
      <c r="C7840" s="61">
        <v>2029.0</v>
      </c>
      <c r="D7840" s="57" t="s">
        <v>371</v>
      </c>
      <c r="E7840" s="62" t="s">
        <v>372</v>
      </c>
      <c r="F7840" s="58">
        <v>0.3654161359395337</v>
      </c>
    </row>
    <row r="7841">
      <c r="A7841" s="61">
        <v>1.516854153E9</v>
      </c>
      <c r="B7841" s="61">
        <v>1.0</v>
      </c>
      <c r="C7841" s="61">
        <v>2210.0</v>
      </c>
      <c r="D7841" s="57" t="s">
        <v>374</v>
      </c>
      <c r="E7841" s="62" t="s">
        <v>372</v>
      </c>
      <c r="F7841" s="58">
        <v>0.3654197232041063</v>
      </c>
    </row>
    <row r="7842">
      <c r="A7842" s="61">
        <v>1.517353563E9</v>
      </c>
      <c r="B7842" s="61">
        <v>1.0</v>
      </c>
      <c r="C7842" s="61">
        <v>2181.0</v>
      </c>
      <c r="D7842" s="57" t="s">
        <v>371</v>
      </c>
      <c r="E7842" s="62" t="s">
        <v>372</v>
      </c>
      <c r="F7842" s="58">
        <v>0.3654276023791131</v>
      </c>
    </row>
    <row r="7843">
      <c r="A7843" s="61">
        <v>1.514019965E9</v>
      </c>
      <c r="B7843" s="61">
        <v>1.0</v>
      </c>
      <c r="C7843" s="61">
        <v>495.0</v>
      </c>
      <c r="D7843" s="57" t="s">
        <v>374</v>
      </c>
      <c r="E7843" s="62" t="s">
        <v>372</v>
      </c>
      <c r="F7843" s="58">
        <v>0.36562018043392763</v>
      </c>
    </row>
    <row r="7844">
      <c r="A7844" s="61">
        <v>1.518498883E9</v>
      </c>
      <c r="B7844" s="61">
        <v>1.0</v>
      </c>
      <c r="C7844" s="61">
        <v>2080.0</v>
      </c>
      <c r="D7844" s="57" t="s">
        <v>371</v>
      </c>
      <c r="E7844" s="62" t="s">
        <v>372</v>
      </c>
      <c r="F7844" s="58">
        <v>0.3657719062417125</v>
      </c>
    </row>
    <row r="7845">
      <c r="A7845" s="61">
        <v>1.51821199E9</v>
      </c>
      <c r="B7845" s="61">
        <v>0.0</v>
      </c>
      <c r="C7845" s="61">
        <v>366.0</v>
      </c>
      <c r="D7845" s="57" t="s">
        <v>371</v>
      </c>
      <c r="E7845" s="62" t="s">
        <v>372</v>
      </c>
      <c r="F7845" s="58">
        <v>0.36578575437373273</v>
      </c>
    </row>
    <row r="7846">
      <c r="A7846" s="61">
        <v>1.517889457E9</v>
      </c>
      <c r="B7846" s="61">
        <v>1.0</v>
      </c>
      <c r="C7846" s="61">
        <v>902.0</v>
      </c>
      <c r="D7846" s="57" t="s">
        <v>373</v>
      </c>
      <c r="E7846" s="62" t="s">
        <v>372</v>
      </c>
      <c r="F7846" s="58">
        <v>0.36585335660563334</v>
      </c>
    </row>
    <row r="7847">
      <c r="A7847" s="61">
        <v>1.519085629E9</v>
      </c>
      <c r="B7847" s="61">
        <v>1.0</v>
      </c>
      <c r="C7847" s="61">
        <v>72.0</v>
      </c>
      <c r="D7847" s="57" t="s">
        <v>375</v>
      </c>
      <c r="E7847" s="62" t="s">
        <v>372</v>
      </c>
      <c r="F7847" s="58">
        <v>0.36585940045776544</v>
      </c>
    </row>
    <row r="7848">
      <c r="A7848" s="61">
        <v>1.519837526E9</v>
      </c>
      <c r="B7848" s="61">
        <v>1.0</v>
      </c>
      <c r="C7848" s="61">
        <v>926.0</v>
      </c>
      <c r="D7848" s="57" t="s">
        <v>371</v>
      </c>
      <c r="E7848" s="62" t="s">
        <v>372</v>
      </c>
      <c r="F7848" s="58">
        <v>0.36589763841669365</v>
      </c>
    </row>
    <row r="7849">
      <c r="A7849" s="61">
        <v>1.516029923E9</v>
      </c>
      <c r="B7849" s="61">
        <v>1.0</v>
      </c>
      <c r="C7849" s="61">
        <v>149.0</v>
      </c>
      <c r="D7849" s="57" t="s">
        <v>371</v>
      </c>
      <c r="E7849" s="62" t="s">
        <v>372</v>
      </c>
      <c r="F7849" s="58">
        <v>0.365982063519144</v>
      </c>
    </row>
    <row r="7850">
      <c r="A7850" s="61">
        <v>1.51603566E9</v>
      </c>
      <c r="B7850" s="61">
        <v>0.0</v>
      </c>
      <c r="C7850" s="61">
        <v>1704.0</v>
      </c>
      <c r="D7850" s="57" t="s">
        <v>375</v>
      </c>
      <c r="E7850" s="62" t="s">
        <v>372</v>
      </c>
      <c r="F7850" s="58">
        <v>0.3660469063746049</v>
      </c>
    </row>
    <row r="7851">
      <c r="A7851" s="61">
        <v>1.517865239E9</v>
      </c>
      <c r="B7851" s="61">
        <v>1.0</v>
      </c>
      <c r="C7851" s="61">
        <v>2000.0</v>
      </c>
      <c r="D7851" s="57" t="s">
        <v>375</v>
      </c>
      <c r="E7851" s="62" t="s">
        <v>372</v>
      </c>
      <c r="F7851" s="58">
        <v>0.3661373025252891</v>
      </c>
    </row>
    <row r="7852">
      <c r="A7852" s="61">
        <v>1.519889583E9</v>
      </c>
      <c r="B7852" s="61">
        <v>1.0</v>
      </c>
      <c r="C7852" s="61">
        <v>815.0</v>
      </c>
      <c r="D7852" s="57" t="s">
        <v>374</v>
      </c>
      <c r="E7852" s="62" t="s">
        <v>372</v>
      </c>
      <c r="F7852" s="58">
        <v>0.366139431405037</v>
      </c>
    </row>
    <row r="7853">
      <c r="A7853" s="61">
        <v>1.512367002E9</v>
      </c>
      <c r="B7853" s="61">
        <v>0.0</v>
      </c>
      <c r="C7853" s="61">
        <v>1728.0</v>
      </c>
      <c r="D7853" s="57" t="s">
        <v>374</v>
      </c>
      <c r="E7853" s="62" t="s">
        <v>372</v>
      </c>
      <c r="F7853" s="58">
        <v>0.3661903008525178</v>
      </c>
    </row>
    <row r="7854">
      <c r="A7854" s="61">
        <v>1.516856765E9</v>
      </c>
      <c r="B7854" s="61">
        <v>1.0</v>
      </c>
      <c r="C7854" s="61">
        <v>254.0</v>
      </c>
      <c r="D7854" s="57" t="s">
        <v>373</v>
      </c>
      <c r="E7854" s="62" t="s">
        <v>372</v>
      </c>
      <c r="F7854" s="58">
        <v>0.36629775155419564</v>
      </c>
    </row>
    <row r="7855">
      <c r="A7855" s="61">
        <v>1.511423166E9</v>
      </c>
      <c r="B7855" s="61">
        <v>1.0</v>
      </c>
      <c r="C7855" s="61">
        <v>444.0</v>
      </c>
      <c r="D7855" s="57" t="s">
        <v>371</v>
      </c>
      <c r="E7855" s="62" t="s">
        <v>372</v>
      </c>
      <c r="F7855" s="58">
        <v>0.3663306756591924</v>
      </c>
    </row>
    <row r="7856">
      <c r="A7856" s="61">
        <v>1.512637414E9</v>
      </c>
      <c r="B7856" s="61">
        <v>1.0</v>
      </c>
      <c r="C7856" s="61">
        <v>3813.0</v>
      </c>
      <c r="D7856" s="57" t="s">
        <v>374</v>
      </c>
      <c r="E7856" s="62" t="s">
        <v>372</v>
      </c>
      <c r="F7856" s="58">
        <v>0.36639274058814997</v>
      </c>
    </row>
    <row r="7857">
      <c r="A7857" s="61">
        <v>1.517407114E9</v>
      </c>
      <c r="B7857" s="61">
        <v>1.0</v>
      </c>
      <c r="C7857" s="61">
        <v>4466.0</v>
      </c>
      <c r="D7857" s="57" t="s">
        <v>375</v>
      </c>
      <c r="E7857" s="62" t="s">
        <v>372</v>
      </c>
      <c r="F7857" s="58">
        <v>0.3664302460839216</v>
      </c>
    </row>
    <row r="7858">
      <c r="A7858" s="61">
        <v>1.515497818E9</v>
      </c>
      <c r="B7858" s="61">
        <v>1.0</v>
      </c>
      <c r="C7858" s="61">
        <v>1771.0</v>
      </c>
      <c r="D7858" s="57" t="s">
        <v>374</v>
      </c>
      <c r="E7858" s="62" t="s">
        <v>372</v>
      </c>
      <c r="F7858" s="58">
        <v>0.36647339856659333</v>
      </c>
    </row>
    <row r="7859">
      <c r="A7859" s="61">
        <v>1.513177354E9</v>
      </c>
      <c r="B7859" s="61">
        <v>1.0</v>
      </c>
      <c r="C7859" s="61">
        <v>3004.0</v>
      </c>
      <c r="D7859" s="57" t="s">
        <v>375</v>
      </c>
      <c r="E7859" s="62" t="s">
        <v>372</v>
      </c>
      <c r="F7859" s="58">
        <v>0.366501550921542</v>
      </c>
    </row>
    <row r="7860">
      <c r="A7860" s="61">
        <v>1.516878493E9</v>
      </c>
      <c r="B7860" s="61">
        <v>1.0</v>
      </c>
      <c r="C7860" s="61">
        <v>2338.0</v>
      </c>
      <c r="D7860" s="57" t="s">
        <v>375</v>
      </c>
      <c r="E7860" s="62" t="s">
        <v>372</v>
      </c>
      <c r="F7860" s="58">
        <v>0.3665241709851793</v>
      </c>
    </row>
    <row r="7861">
      <c r="A7861" s="61">
        <v>1.514285727E9</v>
      </c>
      <c r="B7861" s="61">
        <v>1.0</v>
      </c>
      <c r="C7861" s="61">
        <v>969.0</v>
      </c>
      <c r="D7861" s="57" t="s">
        <v>373</v>
      </c>
      <c r="E7861" s="62" t="s">
        <v>372</v>
      </c>
      <c r="F7861" s="58">
        <v>0.36652595181640835</v>
      </c>
    </row>
    <row r="7862">
      <c r="A7862" s="61">
        <v>1.517363372E9</v>
      </c>
      <c r="B7862" s="61">
        <v>0.0</v>
      </c>
      <c r="C7862" s="61">
        <v>2064.0</v>
      </c>
      <c r="D7862" s="57" t="s">
        <v>371</v>
      </c>
      <c r="E7862" s="62" t="s">
        <v>372</v>
      </c>
      <c r="F7862" s="58">
        <v>0.36654861389234306</v>
      </c>
    </row>
    <row r="7863">
      <c r="A7863" s="61">
        <v>1.519289725E9</v>
      </c>
      <c r="B7863" s="61">
        <v>1.0</v>
      </c>
      <c r="C7863" s="61">
        <v>4515.0</v>
      </c>
      <c r="D7863" s="57" t="s">
        <v>374</v>
      </c>
      <c r="E7863" s="62" t="s">
        <v>372</v>
      </c>
      <c r="F7863" s="58">
        <v>0.3665587887676506</v>
      </c>
    </row>
    <row r="7864">
      <c r="A7864" s="61">
        <v>1.518541191E9</v>
      </c>
      <c r="B7864" s="61">
        <v>0.0</v>
      </c>
      <c r="C7864" s="61">
        <v>869.0</v>
      </c>
      <c r="D7864" s="57" t="s">
        <v>375</v>
      </c>
      <c r="E7864" s="62" t="s">
        <v>372</v>
      </c>
      <c r="F7864" s="58">
        <v>0.36661342006334174</v>
      </c>
    </row>
    <row r="7865">
      <c r="A7865" s="61">
        <v>1.516863585E9</v>
      </c>
      <c r="B7865" s="61">
        <v>1.0</v>
      </c>
      <c r="C7865" s="61">
        <v>117.0</v>
      </c>
      <c r="D7865" s="57" t="s">
        <v>371</v>
      </c>
      <c r="E7865" s="62" t="s">
        <v>372</v>
      </c>
      <c r="F7865" s="58">
        <v>0.3666152702873776</v>
      </c>
    </row>
    <row r="7866">
      <c r="A7866" s="61">
        <v>1.518828714E9</v>
      </c>
      <c r="B7866" s="61">
        <v>1.0</v>
      </c>
      <c r="C7866" s="61">
        <v>650.0</v>
      </c>
      <c r="D7866" s="57" t="s">
        <v>375</v>
      </c>
      <c r="E7866" s="62" t="s">
        <v>372</v>
      </c>
      <c r="F7866" s="58">
        <v>0.3666208384970103</v>
      </c>
    </row>
    <row r="7867">
      <c r="A7867" s="61">
        <v>1.512027801E9</v>
      </c>
      <c r="B7867" s="61">
        <v>0.0</v>
      </c>
      <c r="C7867" s="61">
        <v>2053.0</v>
      </c>
      <c r="D7867" s="57" t="s">
        <v>374</v>
      </c>
      <c r="E7867" s="62" t="s">
        <v>372</v>
      </c>
      <c r="F7867" s="58">
        <v>0.3666334429120761</v>
      </c>
    </row>
    <row r="7868">
      <c r="A7868" s="61">
        <v>1.515611499E9</v>
      </c>
      <c r="B7868" s="61">
        <v>1.0</v>
      </c>
      <c r="C7868" s="61">
        <v>2550.0</v>
      </c>
      <c r="D7868" s="57" t="s">
        <v>374</v>
      </c>
      <c r="E7868" s="62" t="s">
        <v>372</v>
      </c>
      <c r="F7868" s="58">
        <v>0.36665141368433873</v>
      </c>
    </row>
    <row r="7869">
      <c r="A7869" s="61">
        <v>1.518358059E9</v>
      </c>
      <c r="B7869" s="61">
        <v>1.0</v>
      </c>
      <c r="C7869" s="61">
        <v>1495.0</v>
      </c>
      <c r="D7869" s="57" t="s">
        <v>374</v>
      </c>
      <c r="E7869" s="62" t="s">
        <v>372</v>
      </c>
      <c r="F7869" s="58">
        <v>0.3666571032969387</v>
      </c>
    </row>
    <row r="7870">
      <c r="A7870" s="61">
        <v>1.51990913E9</v>
      </c>
      <c r="B7870" s="61">
        <v>0.0</v>
      </c>
      <c r="C7870" s="61">
        <v>4732.0</v>
      </c>
      <c r="D7870" s="57" t="s">
        <v>375</v>
      </c>
      <c r="E7870" s="62" t="s">
        <v>372</v>
      </c>
      <c r="F7870" s="58">
        <v>0.36667208693397146</v>
      </c>
    </row>
    <row r="7871">
      <c r="A7871" s="61">
        <v>1.517449684E9</v>
      </c>
      <c r="B7871" s="61">
        <v>1.0</v>
      </c>
      <c r="C7871" s="61">
        <v>3865.0</v>
      </c>
      <c r="D7871" s="57" t="s">
        <v>371</v>
      </c>
      <c r="E7871" s="62" t="s">
        <v>372</v>
      </c>
      <c r="F7871" s="58">
        <v>0.366698703647789</v>
      </c>
    </row>
    <row r="7872">
      <c r="A7872" s="61">
        <v>1.515337268E9</v>
      </c>
      <c r="B7872" s="61">
        <v>1.0</v>
      </c>
      <c r="C7872" s="61">
        <v>1780.0</v>
      </c>
      <c r="D7872" s="57" t="s">
        <v>371</v>
      </c>
      <c r="E7872" s="62" t="s">
        <v>372</v>
      </c>
      <c r="F7872" s="58">
        <v>0.36671518042635354</v>
      </c>
    </row>
    <row r="7873">
      <c r="A7873" s="61">
        <v>1.517275198E9</v>
      </c>
      <c r="B7873" s="61">
        <v>1.0</v>
      </c>
      <c r="C7873" s="61">
        <v>1803.0</v>
      </c>
      <c r="D7873" s="57" t="s">
        <v>375</v>
      </c>
      <c r="E7873" s="62" t="s">
        <v>372</v>
      </c>
      <c r="F7873" s="58">
        <v>0.366716755606883</v>
      </c>
    </row>
    <row r="7874">
      <c r="A7874" s="61">
        <v>1.517468996E9</v>
      </c>
      <c r="B7874" s="61">
        <v>1.0</v>
      </c>
      <c r="C7874" s="61">
        <v>2000.0</v>
      </c>
      <c r="D7874" s="57" t="s">
        <v>371</v>
      </c>
      <c r="E7874" s="62" t="s">
        <v>372</v>
      </c>
      <c r="F7874" s="58">
        <v>0.36671980590625697</v>
      </c>
    </row>
    <row r="7875">
      <c r="A7875" s="61">
        <v>1.511935152E9</v>
      </c>
      <c r="B7875" s="61">
        <v>0.0</v>
      </c>
      <c r="C7875" s="61">
        <v>1397.0</v>
      </c>
      <c r="D7875" s="57" t="s">
        <v>375</v>
      </c>
      <c r="E7875" s="62" t="s">
        <v>372</v>
      </c>
      <c r="F7875" s="58">
        <v>0.3667370444507494</v>
      </c>
    </row>
    <row r="7876">
      <c r="A7876" s="61">
        <v>1.519071945E9</v>
      </c>
      <c r="B7876" s="61">
        <v>1.0</v>
      </c>
      <c r="C7876" s="61">
        <v>2398.0</v>
      </c>
      <c r="D7876" s="57" t="s">
        <v>375</v>
      </c>
      <c r="E7876" s="62" t="s">
        <v>372</v>
      </c>
      <c r="F7876" s="58">
        <v>0.3667509841090679</v>
      </c>
    </row>
    <row r="7877">
      <c r="A7877" s="61">
        <v>1.517861324E9</v>
      </c>
      <c r="B7877" s="61">
        <v>1.0</v>
      </c>
      <c r="C7877" s="61">
        <v>203.0</v>
      </c>
      <c r="D7877" s="57" t="s">
        <v>374</v>
      </c>
      <c r="E7877" s="62" t="s">
        <v>372</v>
      </c>
      <c r="F7877" s="58">
        <v>0.3667538089190111</v>
      </c>
    </row>
    <row r="7878">
      <c r="A7878" s="61">
        <v>1.51800809E9</v>
      </c>
      <c r="B7878" s="61">
        <v>0.0</v>
      </c>
      <c r="C7878" s="61">
        <v>376.0</v>
      </c>
      <c r="D7878" s="57" t="s">
        <v>375</v>
      </c>
      <c r="E7878" s="62" t="s">
        <v>372</v>
      </c>
      <c r="F7878" s="58">
        <v>0.36676455314645007</v>
      </c>
    </row>
    <row r="7879">
      <c r="A7879" s="61">
        <v>1.51880645E9</v>
      </c>
      <c r="B7879" s="61">
        <v>0.0</v>
      </c>
      <c r="C7879" s="61">
        <v>522.0</v>
      </c>
      <c r="D7879" s="57" t="s">
        <v>375</v>
      </c>
      <c r="E7879" s="62" t="s">
        <v>372</v>
      </c>
      <c r="F7879" s="58">
        <v>0.36684771607613553</v>
      </c>
    </row>
    <row r="7880">
      <c r="A7880" s="61">
        <v>1.516455913E9</v>
      </c>
      <c r="B7880" s="61">
        <v>1.0</v>
      </c>
      <c r="C7880" s="61">
        <v>384.0</v>
      </c>
      <c r="D7880" s="57" t="s">
        <v>374</v>
      </c>
      <c r="E7880" s="62" t="s">
        <v>372</v>
      </c>
      <c r="F7880" s="58">
        <v>0.36686026702648356</v>
      </c>
    </row>
    <row r="7881">
      <c r="A7881" s="61">
        <v>1.512645952E9</v>
      </c>
      <c r="B7881" s="61">
        <v>0.0</v>
      </c>
      <c r="C7881" s="61">
        <v>2413.0</v>
      </c>
      <c r="D7881" s="57" t="s">
        <v>374</v>
      </c>
      <c r="E7881" s="62" t="s">
        <v>372</v>
      </c>
      <c r="F7881" s="58">
        <v>0.36688967426124186</v>
      </c>
    </row>
    <row r="7882">
      <c r="A7882" s="61">
        <v>1.515681595E9</v>
      </c>
      <c r="B7882" s="61">
        <v>1.0</v>
      </c>
      <c r="C7882" s="61">
        <v>1233.0</v>
      </c>
      <c r="D7882" s="57" t="s">
        <v>375</v>
      </c>
      <c r="E7882" s="62" t="s">
        <v>372</v>
      </c>
      <c r="F7882" s="58">
        <v>0.36696234953194506</v>
      </c>
    </row>
    <row r="7883">
      <c r="A7883" s="61">
        <v>1.518249397E9</v>
      </c>
      <c r="B7883" s="61">
        <v>1.0</v>
      </c>
      <c r="C7883" s="61">
        <v>2162.0</v>
      </c>
      <c r="D7883" s="57" t="s">
        <v>371</v>
      </c>
      <c r="E7883" s="62" t="s">
        <v>372</v>
      </c>
      <c r="F7883" s="58">
        <v>0.3670439717568289</v>
      </c>
    </row>
    <row r="7884">
      <c r="A7884" s="61">
        <v>1.518078655E9</v>
      </c>
      <c r="B7884" s="61">
        <v>1.0</v>
      </c>
      <c r="C7884" s="61">
        <v>3373.0</v>
      </c>
      <c r="D7884" s="57" t="s">
        <v>374</v>
      </c>
      <c r="E7884" s="62" t="s">
        <v>372</v>
      </c>
      <c r="F7884" s="58">
        <v>0.3671036668418338</v>
      </c>
    </row>
    <row r="7885">
      <c r="A7885" s="61">
        <v>1.511288037E9</v>
      </c>
      <c r="B7885" s="61">
        <v>1.0</v>
      </c>
      <c r="C7885" s="61">
        <v>3918.0</v>
      </c>
      <c r="D7885" s="57" t="s">
        <v>374</v>
      </c>
      <c r="E7885" s="62" t="s">
        <v>372</v>
      </c>
      <c r="F7885" s="58">
        <v>0.36711122626742543</v>
      </c>
    </row>
    <row r="7886">
      <c r="A7886" s="61">
        <v>1.512071123E9</v>
      </c>
      <c r="B7886" s="61">
        <v>1.0</v>
      </c>
      <c r="C7886" s="61">
        <v>1802.0</v>
      </c>
      <c r="D7886" s="57" t="s">
        <v>371</v>
      </c>
      <c r="E7886" s="62" t="s">
        <v>372</v>
      </c>
      <c r="F7886" s="58">
        <v>0.367134353006352</v>
      </c>
    </row>
    <row r="7887">
      <c r="A7887" s="61">
        <v>1.519903855E9</v>
      </c>
      <c r="B7887" s="61">
        <v>1.0</v>
      </c>
      <c r="C7887" s="61">
        <v>515.0</v>
      </c>
      <c r="D7887" s="57" t="s">
        <v>374</v>
      </c>
      <c r="E7887" s="62" t="s">
        <v>372</v>
      </c>
      <c r="F7887" s="58">
        <v>0.36721866206794207</v>
      </c>
    </row>
    <row r="7888">
      <c r="A7888" s="61">
        <v>1.517340081E9</v>
      </c>
      <c r="B7888" s="61">
        <v>0.0</v>
      </c>
      <c r="C7888" s="61">
        <v>1802.0</v>
      </c>
      <c r="D7888" s="57" t="s">
        <v>374</v>
      </c>
      <c r="E7888" s="62" t="s">
        <v>372</v>
      </c>
      <c r="F7888" s="58">
        <v>0.36722304754751856</v>
      </c>
    </row>
    <row r="7889">
      <c r="A7889" s="61">
        <v>1.51226129E9</v>
      </c>
      <c r="B7889" s="61">
        <v>0.0</v>
      </c>
      <c r="C7889" s="61">
        <v>3941.0</v>
      </c>
      <c r="D7889" s="57" t="s">
        <v>371</v>
      </c>
      <c r="E7889" s="62" t="s">
        <v>372</v>
      </c>
      <c r="F7889" s="58">
        <v>0.36729480203525844</v>
      </c>
    </row>
    <row r="7890">
      <c r="A7890" s="61">
        <v>1.514796927E9</v>
      </c>
      <c r="B7890" s="61">
        <v>1.0</v>
      </c>
      <c r="C7890" s="61">
        <v>1075.0</v>
      </c>
      <c r="D7890" s="57" t="s">
        <v>373</v>
      </c>
      <c r="E7890" s="62" t="s">
        <v>372</v>
      </c>
      <c r="F7890" s="58">
        <v>0.36733355480263374</v>
      </c>
    </row>
    <row r="7891">
      <c r="A7891" s="61">
        <v>1.51488693E9</v>
      </c>
      <c r="B7891" s="61">
        <v>0.0</v>
      </c>
      <c r="C7891" s="61">
        <v>1701.0</v>
      </c>
      <c r="D7891" s="57" t="s">
        <v>374</v>
      </c>
      <c r="E7891" s="62" t="s">
        <v>372</v>
      </c>
      <c r="F7891" s="58">
        <v>0.3673540229179324</v>
      </c>
    </row>
    <row r="7892">
      <c r="A7892" s="61">
        <v>1.513151107E9</v>
      </c>
      <c r="B7892" s="61">
        <v>1.0</v>
      </c>
      <c r="C7892" s="61">
        <v>1160.0</v>
      </c>
      <c r="D7892" s="57" t="s">
        <v>375</v>
      </c>
      <c r="E7892" s="62" t="s">
        <v>372</v>
      </c>
      <c r="F7892" s="58">
        <v>0.36739799889050795</v>
      </c>
    </row>
    <row r="7893">
      <c r="A7893" s="61">
        <v>1.512957786E9</v>
      </c>
      <c r="B7893" s="61">
        <v>1.0</v>
      </c>
      <c r="C7893" s="61">
        <v>4173.0</v>
      </c>
      <c r="D7893" s="57" t="s">
        <v>373</v>
      </c>
      <c r="E7893" s="62" t="s">
        <v>372</v>
      </c>
      <c r="F7893" s="58">
        <v>0.36749790902948387</v>
      </c>
    </row>
    <row r="7894">
      <c r="A7894" s="61">
        <v>1.515130224E9</v>
      </c>
      <c r="B7894" s="61">
        <v>1.0</v>
      </c>
      <c r="C7894" s="61">
        <v>2375.0</v>
      </c>
      <c r="D7894" s="57" t="s">
        <v>374</v>
      </c>
      <c r="E7894" s="62" t="s">
        <v>372</v>
      </c>
      <c r="F7894" s="58">
        <v>0.36762139117152537</v>
      </c>
    </row>
    <row r="7895">
      <c r="A7895" s="61">
        <v>1.516454705E9</v>
      </c>
      <c r="B7895" s="61">
        <v>1.0</v>
      </c>
      <c r="C7895" s="61">
        <v>1938.0</v>
      </c>
      <c r="D7895" s="57" t="s">
        <v>375</v>
      </c>
      <c r="E7895" s="62" t="s">
        <v>372</v>
      </c>
      <c r="F7895" s="58">
        <v>0.3676822572785876</v>
      </c>
    </row>
    <row r="7896">
      <c r="A7896" s="61">
        <v>1.512329602E9</v>
      </c>
      <c r="B7896" s="61">
        <v>0.0</v>
      </c>
      <c r="C7896" s="61">
        <v>761.0</v>
      </c>
      <c r="D7896" s="57" t="s">
        <v>371</v>
      </c>
      <c r="E7896" s="62" t="s">
        <v>372</v>
      </c>
      <c r="F7896" s="58">
        <v>0.36776864149104316</v>
      </c>
    </row>
    <row r="7897">
      <c r="A7897" s="61">
        <v>1.514112944E9</v>
      </c>
      <c r="B7897" s="61">
        <v>1.0</v>
      </c>
      <c r="C7897" s="61">
        <v>874.0</v>
      </c>
      <c r="D7897" s="57" t="s">
        <v>373</v>
      </c>
      <c r="E7897" s="62" t="s">
        <v>372</v>
      </c>
      <c r="F7897" s="58">
        <v>0.3677747048947664</v>
      </c>
    </row>
    <row r="7898">
      <c r="A7898" s="61">
        <v>1.511369882E9</v>
      </c>
      <c r="B7898" s="61">
        <v>0.0</v>
      </c>
      <c r="C7898" s="61">
        <v>3185.0</v>
      </c>
      <c r="D7898" s="57" t="s">
        <v>375</v>
      </c>
      <c r="E7898" s="62" t="s">
        <v>372</v>
      </c>
      <c r="F7898" s="58">
        <v>0.3677866122633058</v>
      </c>
    </row>
    <row r="7899">
      <c r="A7899" s="61">
        <v>1.518551193E9</v>
      </c>
      <c r="B7899" s="61">
        <v>1.0</v>
      </c>
      <c r="C7899" s="61">
        <v>2535.0</v>
      </c>
      <c r="D7899" s="57" t="s">
        <v>371</v>
      </c>
      <c r="E7899" s="62" t="s">
        <v>372</v>
      </c>
      <c r="F7899" s="58">
        <v>0.36778969307910425</v>
      </c>
    </row>
    <row r="7900">
      <c r="A7900" s="61">
        <v>1.515309903E9</v>
      </c>
      <c r="B7900" s="61">
        <v>1.0</v>
      </c>
      <c r="C7900" s="61">
        <v>1854.0</v>
      </c>
      <c r="D7900" s="57" t="s">
        <v>373</v>
      </c>
      <c r="E7900" s="62" t="s">
        <v>372</v>
      </c>
      <c r="F7900" s="58">
        <v>0.3678181226208185</v>
      </c>
    </row>
    <row r="7901">
      <c r="A7901" s="61">
        <v>1.516314813E9</v>
      </c>
      <c r="B7901" s="61">
        <v>1.0</v>
      </c>
      <c r="C7901" s="61">
        <v>3347.0</v>
      </c>
      <c r="D7901" s="57" t="s">
        <v>371</v>
      </c>
      <c r="E7901" s="62" t="s">
        <v>372</v>
      </c>
      <c r="F7901" s="58">
        <v>0.36784535931952456</v>
      </c>
    </row>
    <row r="7902">
      <c r="A7902" s="61">
        <v>1.51744828E9</v>
      </c>
      <c r="B7902" s="61">
        <v>0.0</v>
      </c>
      <c r="C7902" s="61">
        <v>851.0</v>
      </c>
      <c r="D7902" s="57" t="s">
        <v>373</v>
      </c>
      <c r="E7902" s="62" t="s">
        <v>372</v>
      </c>
      <c r="F7902" s="58">
        <v>0.3680533240620991</v>
      </c>
    </row>
    <row r="7903">
      <c r="A7903" s="61">
        <v>1.518947227E9</v>
      </c>
      <c r="B7903" s="61">
        <v>1.0</v>
      </c>
      <c r="C7903" s="61">
        <v>186.0</v>
      </c>
      <c r="D7903" s="57" t="s">
        <v>374</v>
      </c>
      <c r="E7903" s="62" t="s">
        <v>372</v>
      </c>
      <c r="F7903" s="58">
        <v>0.3680613188280285</v>
      </c>
    </row>
    <row r="7904">
      <c r="A7904" s="61">
        <v>1.518807425E9</v>
      </c>
      <c r="B7904" s="61">
        <v>1.0</v>
      </c>
      <c r="C7904" s="61">
        <v>1153.0</v>
      </c>
      <c r="D7904" s="57" t="s">
        <v>373</v>
      </c>
      <c r="E7904" s="62" t="s">
        <v>372</v>
      </c>
      <c r="F7904" s="58">
        <v>0.36807462372639765</v>
      </c>
    </row>
    <row r="7905">
      <c r="A7905" s="61">
        <v>1.517701026E9</v>
      </c>
      <c r="B7905" s="61">
        <v>1.0</v>
      </c>
      <c r="C7905" s="61">
        <v>699.0</v>
      </c>
      <c r="D7905" s="57" t="s">
        <v>371</v>
      </c>
      <c r="E7905" s="62" t="s">
        <v>372</v>
      </c>
      <c r="F7905" s="58">
        <v>0.3681205934738567</v>
      </c>
    </row>
    <row r="7906">
      <c r="A7906" s="61">
        <v>1.519018632E9</v>
      </c>
      <c r="B7906" s="61">
        <v>0.0</v>
      </c>
      <c r="C7906" s="61">
        <v>2055.0</v>
      </c>
      <c r="D7906" s="57" t="s">
        <v>374</v>
      </c>
      <c r="E7906" s="62" t="s">
        <v>372</v>
      </c>
      <c r="F7906" s="58">
        <v>0.36814048879166095</v>
      </c>
    </row>
    <row r="7907">
      <c r="A7907" s="61">
        <v>1.511822756E9</v>
      </c>
      <c r="B7907" s="61">
        <v>1.0</v>
      </c>
      <c r="C7907" s="61">
        <v>34.0</v>
      </c>
      <c r="D7907" s="57" t="s">
        <v>373</v>
      </c>
      <c r="E7907" s="62" t="s">
        <v>372</v>
      </c>
      <c r="F7907" s="58">
        <v>0.3681471104275186</v>
      </c>
    </row>
    <row r="7908">
      <c r="A7908" s="61">
        <v>1.516783044E9</v>
      </c>
      <c r="B7908" s="61">
        <v>1.0</v>
      </c>
      <c r="C7908" s="61">
        <v>1194.0</v>
      </c>
      <c r="D7908" s="57" t="s">
        <v>375</v>
      </c>
      <c r="E7908" s="62" t="s">
        <v>372</v>
      </c>
      <c r="F7908" s="58">
        <v>0.36816181392001</v>
      </c>
    </row>
    <row r="7909">
      <c r="A7909" s="61">
        <v>1.513048293E9</v>
      </c>
      <c r="B7909" s="61">
        <v>1.0</v>
      </c>
      <c r="C7909" s="61">
        <v>1156.0</v>
      </c>
      <c r="D7909" s="57" t="s">
        <v>374</v>
      </c>
      <c r="E7909" s="62" t="s">
        <v>372</v>
      </c>
      <c r="F7909" s="58">
        <v>0.36819465087125225</v>
      </c>
    </row>
    <row r="7910">
      <c r="A7910" s="61">
        <v>1.514612337E9</v>
      </c>
      <c r="B7910" s="61">
        <v>1.0</v>
      </c>
      <c r="C7910" s="61">
        <v>3999.0</v>
      </c>
      <c r="D7910" s="57" t="s">
        <v>374</v>
      </c>
      <c r="E7910" s="62" t="s">
        <v>372</v>
      </c>
      <c r="F7910" s="58">
        <v>0.3681994013543647</v>
      </c>
    </row>
    <row r="7911">
      <c r="A7911" s="61">
        <v>1.511280821E9</v>
      </c>
      <c r="B7911" s="61">
        <v>0.0</v>
      </c>
      <c r="C7911" s="61">
        <v>871.0</v>
      </c>
      <c r="D7911" s="57" t="s">
        <v>374</v>
      </c>
      <c r="E7911" s="62" t="s">
        <v>372</v>
      </c>
      <c r="F7911" s="58">
        <v>0.3682040268342682</v>
      </c>
    </row>
    <row r="7912">
      <c r="A7912" s="61">
        <v>1.511400647E9</v>
      </c>
      <c r="B7912" s="61">
        <v>1.0</v>
      </c>
      <c r="C7912" s="61">
        <v>1687.0</v>
      </c>
      <c r="D7912" s="57" t="s">
        <v>374</v>
      </c>
      <c r="E7912" s="62" t="s">
        <v>372</v>
      </c>
      <c r="F7912" s="58">
        <v>0.3682519695053409</v>
      </c>
    </row>
    <row r="7913">
      <c r="A7913" s="61">
        <v>1.517212393E9</v>
      </c>
      <c r="B7913" s="61">
        <v>1.0</v>
      </c>
      <c r="C7913" s="61">
        <v>3006.0</v>
      </c>
      <c r="D7913" s="57" t="s">
        <v>371</v>
      </c>
      <c r="E7913" s="62" t="s">
        <v>372</v>
      </c>
      <c r="F7913" s="58">
        <v>0.36828749928318794</v>
      </c>
    </row>
    <row r="7914">
      <c r="A7914" s="61">
        <v>1.517996622E9</v>
      </c>
      <c r="B7914" s="61">
        <v>0.0</v>
      </c>
      <c r="C7914" s="61">
        <v>1524.0</v>
      </c>
      <c r="D7914" s="57" t="s">
        <v>374</v>
      </c>
      <c r="E7914" s="62" t="s">
        <v>372</v>
      </c>
      <c r="F7914" s="58">
        <v>0.3682959999209011</v>
      </c>
    </row>
    <row r="7915">
      <c r="A7915" s="61">
        <v>1.51737068E9</v>
      </c>
      <c r="B7915" s="61">
        <v>0.0</v>
      </c>
      <c r="C7915" s="61">
        <v>1474.0</v>
      </c>
      <c r="D7915" s="57" t="s">
        <v>375</v>
      </c>
      <c r="E7915" s="62" t="s">
        <v>372</v>
      </c>
      <c r="F7915" s="58">
        <v>0.36840684108951494</v>
      </c>
    </row>
    <row r="7916">
      <c r="A7916" s="61">
        <v>1.519963709E9</v>
      </c>
      <c r="B7916" s="61">
        <v>1.0</v>
      </c>
      <c r="C7916" s="61">
        <v>2100.0</v>
      </c>
      <c r="D7916" s="57" t="s">
        <v>373</v>
      </c>
      <c r="E7916" s="62" t="s">
        <v>372</v>
      </c>
      <c r="F7916" s="58">
        <v>0.3684435396114737</v>
      </c>
    </row>
    <row r="7917">
      <c r="A7917" s="61">
        <v>1.514092155E9</v>
      </c>
      <c r="B7917" s="61">
        <v>1.0</v>
      </c>
      <c r="C7917" s="61">
        <v>1130.0</v>
      </c>
      <c r="D7917" s="57" t="s">
        <v>374</v>
      </c>
      <c r="E7917" s="62" t="s">
        <v>372</v>
      </c>
      <c r="F7917" s="58">
        <v>0.36847555189343084</v>
      </c>
    </row>
    <row r="7918">
      <c r="A7918" s="61">
        <v>1.51504573E9</v>
      </c>
      <c r="B7918" s="61">
        <v>0.0</v>
      </c>
      <c r="C7918" s="61">
        <v>1349.0</v>
      </c>
      <c r="D7918" s="57" t="s">
        <v>374</v>
      </c>
      <c r="E7918" s="62" t="s">
        <v>372</v>
      </c>
      <c r="F7918" s="58">
        <v>0.3685369187489339</v>
      </c>
    </row>
    <row r="7919">
      <c r="A7919" s="61">
        <v>1.517140838E9</v>
      </c>
      <c r="B7919" s="61">
        <v>1.0</v>
      </c>
      <c r="C7919" s="61">
        <v>357.0</v>
      </c>
      <c r="D7919" s="57" t="s">
        <v>373</v>
      </c>
      <c r="E7919" s="62" t="s">
        <v>372</v>
      </c>
      <c r="F7919" s="58">
        <v>0.36855113111834925</v>
      </c>
    </row>
    <row r="7920">
      <c r="A7920" s="61">
        <v>1.519389288E9</v>
      </c>
      <c r="B7920" s="61">
        <v>1.0</v>
      </c>
      <c r="C7920" s="61">
        <v>741.0</v>
      </c>
      <c r="D7920" s="57" t="s">
        <v>371</v>
      </c>
      <c r="E7920" s="62" t="s">
        <v>372</v>
      </c>
      <c r="F7920" s="58">
        <v>0.36857241502932003</v>
      </c>
    </row>
    <row r="7921">
      <c r="A7921" s="61">
        <v>1.513217321E9</v>
      </c>
      <c r="B7921" s="61">
        <v>0.0</v>
      </c>
      <c r="C7921" s="61">
        <v>3721.0</v>
      </c>
      <c r="D7921" s="57" t="s">
        <v>371</v>
      </c>
      <c r="E7921" s="62" t="s">
        <v>372</v>
      </c>
      <c r="F7921" s="58">
        <v>0.3685738260287289</v>
      </c>
    </row>
    <row r="7922">
      <c r="A7922" s="61">
        <v>1.517352971E9</v>
      </c>
      <c r="B7922" s="61">
        <v>0.0</v>
      </c>
      <c r="C7922" s="61">
        <v>3327.0</v>
      </c>
      <c r="D7922" s="57" t="s">
        <v>373</v>
      </c>
      <c r="E7922" s="62" t="s">
        <v>372</v>
      </c>
      <c r="F7922" s="58">
        <v>0.3685987948729228</v>
      </c>
    </row>
    <row r="7923">
      <c r="A7923" s="61">
        <v>1.519984869E9</v>
      </c>
      <c r="B7923" s="61">
        <v>1.0</v>
      </c>
      <c r="C7923" s="61">
        <v>1298.0</v>
      </c>
      <c r="D7923" s="57" t="s">
        <v>371</v>
      </c>
      <c r="E7923" s="62" t="s">
        <v>372</v>
      </c>
      <c r="F7923" s="58">
        <v>0.3686211328498742</v>
      </c>
    </row>
    <row r="7924">
      <c r="A7924" s="61">
        <v>1.512445749E9</v>
      </c>
      <c r="B7924" s="61">
        <v>1.0</v>
      </c>
      <c r="C7924" s="61">
        <v>1500.0</v>
      </c>
      <c r="D7924" s="57" t="s">
        <v>371</v>
      </c>
      <c r="E7924" s="62" t="s">
        <v>372</v>
      </c>
      <c r="F7924" s="58">
        <v>0.3686396910939923</v>
      </c>
    </row>
    <row r="7925">
      <c r="A7925" s="61">
        <v>1.512921595E9</v>
      </c>
      <c r="B7925" s="61">
        <v>1.0</v>
      </c>
      <c r="C7925" s="61">
        <v>2715.0</v>
      </c>
      <c r="D7925" s="57" t="s">
        <v>371</v>
      </c>
      <c r="E7925" s="62" t="s">
        <v>372</v>
      </c>
      <c r="F7925" s="58">
        <v>0.36864987720100806</v>
      </c>
    </row>
    <row r="7926">
      <c r="A7926" s="61">
        <v>1.518912585E9</v>
      </c>
      <c r="B7926" s="61">
        <v>1.0</v>
      </c>
      <c r="C7926" s="61">
        <v>274.0</v>
      </c>
      <c r="D7926" s="57" t="s">
        <v>373</v>
      </c>
      <c r="E7926" s="62" t="s">
        <v>372</v>
      </c>
      <c r="F7926" s="58">
        <v>0.36873335842312605</v>
      </c>
    </row>
    <row r="7927">
      <c r="A7927" s="61">
        <v>1.515673451E9</v>
      </c>
      <c r="B7927" s="61">
        <v>0.0</v>
      </c>
      <c r="C7927" s="61">
        <v>3038.0</v>
      </c>
      <c r="D7927" s="57" t="s">
        <v>374</v>
      </c>
      <c r="E7927" s="62" t="s">
        <v>372</v>
      </c>
      <c r="F7927" s="58">
        <v>0.3687537523803839</v>
      </c>
    </row>
    <row r="7928">
      <c r="A7928" s="61">
        <v>1.516585649E9</v>
      </c>
      <c r="B7928" s="61">
        <v>1.0</v>
      </c>
      <c r="C7928" s="61">
        <v>552.0</v>
      </c>
      <c r="D7928" s="57" t="s">
        <v>373</v>
      </c>
      <c r="E7928" s="62" t="s">
        <v>372</v>
      </c>
      <c r="F7928" s="58">
        <v>0.3687636440670634</v>
      </c>
    </row>
    <row r="7929">
      <c r="A7929" s="61">
        <v>1.515091803E9</v>
      </c>
      <c r="B7929" s="61">
        <v>1.0</v>
      </c>
      <c r="C7929" s="61">
        <v>382.0</v>
      </c>
      <c r="D7929" s="57" t="s">
        <v>371</v>
      </c>
      <c r="E7929" s="62" t="s">
        <v>372</v>
      </c>
      <c r="F7929" s="58">
        <v>0.36881302543668304</v>
      </c>
    </row>
    <row r="7930">
      <c r="A7930" s="61">
        <v>1.519246848E9</v>
      </c>
      <c r="B7930" s="61">
        <v>1.0</v>
      </c>
      <c r="C7930" s="61">
        <v>1236.0</v>
      </c>
      <c r="D7930" s="57" t="s">
        <v>371</v>
      </c>
      <c r="E7930" s="62" t="s">
        <v>372</v>
      </c>
      <c r="F7930" s="58">
        <v>0.36886474229820254</v>
      </c>
    </row>
    <row r="7931">
      <c r="A7931" s="61">
        <v>1.519378785E9</v>
      </c>
      <c r="B7931" s="61">
        <v>1.0</v>
      </c>
      <c r="C7931" s="61">
        <v>52.0</v>
      </c>
      <c r="D7931" s="57" t="s">
        <v>371</v>
      </c>
      <c r="E7931" s="62" t="s">
        <v>372</v>
      </c>
      <c r="F7931" s="58">
        <v>0.3689146912268847</v>
      </c>
    </row>
    <row r="7932">
      <c r="A7932" s="61">
        <v>1.511780074E9</v>
      </c>
      <c r="B7932" s="61">
        <v>1.0</v>
      </c>
      <c r="C7932" s="61">
        <v>39.0</v>
      </c>
      <c r="D7932" s="57" t="s">
        <v>373</v>
      </c>
      <c r="E7932" s="62" t="s">
        <v>372</v>
      </c>
      <c r="F7932" s="58">
        <v>0.36892461053526304</v>
      </c>
    </row>
    <row r="7933">
      <c r="A7933" s="61">
        <v>1.511389294E9</v>
      </c>
      <c r="B7933" s="61">
        <v>1.0</v>
      </c>
      <c r="C7933" s="61">
        <v>3844.0</v>
      </c>
      <c r="D7933" s="57" t="s">
        <v>374</v>
      </c>
      <c r="E7933" s="62" t="s">
        <v>372</v>
      </c>
      <c r="F7933" s="58">
        <v>0.36914142902774016</v>
      </c>
    </row>
    <row r="7934">
      <c r="A7934" s="61">
        <v>1.513225174E9</v>
      </c>
      <c r="B7934" s="61">
        <v>1.0</v>
      </c>
      <c r="C7934" s="61">
        <v>2685.0</v>
      </c>
      <c r="D7934" s="57" t="s">
        <v>374</v>
      </c>
      <c r="E7934" s="62" t="s">
        <v>372</v>
      </c>
      <c r="F7934" s="58">
        <v>0.3691700280750323</v>
      </c>
    </row>
    <row r="7935">
      <c r="A7935" s="61">
        <v>1.516596358E9</v>
      </c>
      <c r="B7935" s="61">
        <v>1.0</v>
      </c>
      <c r="C7935" s="61">
        <v>1269.0</v>
      </c>
      <c r="D7935" s="57" t="s">
        <v>374</v>
      </c>
      <c r="E7935" s="62" t="s">
        <v>372</v>
      </c>
      <c r="F7935" s="58">
        <v>0.36921756899505664</v>
      </c>
    </row>
    <row r="7936">
      <c r="A7936" s="61">
        <v>1.518444844E9</v>
      </c>
      <c r="B7936" s="61">
        <v>1.0</v>
      </c>
      <c r="C7936" s="61">
        <v>1121.0</v>
      </c>
      <c r="D7936" s="57" t="s">
        <v>371</v>
      </c>
      <c r="E7936" s="62" t="s">
        <v>372</v>
      </c>
      <c r="F7936" s="58">
        <v>0.36921840442834564</v>
      </c>
    </row>
    <row r="7937">
      <c r="A7937" s="61">
        <v>1.515664531E9</v>
      </c>
      <c r="B7937" s="61">
        <v>0.0</v>
      </c>
      <c r="C7937" s="61">
        <v>65.0</v>
      </c>
      <c r="D7937" s="57" t="s">
        <v>373</v>
      </c>
      <c r="E7937" s="62" t="s">
        <v>372</v>
      </c>
      <c r="F7937" s="58">
        <v>0.36922114106003157</v>
      </c>
    </row>
    <row r="7938">
      <c r="A7938" s="61">
        <v>1.516779004E9</v>
      </c>
      <c r="B7938" s="61">
        <v>1.0</v>
      </c>
      <c r="C7938" s="61">
        <v>421.0</v>
      </c>
      <c r="D7938" s="57" t="s">
        <v>374</v>
      </c>
      <c r="E7938" s="62" t="s">
        <v>372</v>
      </c>
      <c r="F7938" s="58">
        <v>0.3692983418870177</v>
      </c>
    </row>
    <row r="7939">
      <c r="A7939" s="61">
        <v>1.516798474E9</v>
      </c>
      <c r="B7939" s="61">
        <v>1.0</v>
      </c>
      <c r="C7939" s="61">
        <v>1404.0</v>
      </c>
      <c r="D7939" s="57" t="s">
        <v>371</v>
      </c>
      <c r="E7939" s="62" t="s">
        <v>372</v>
      </c>
      <c r="F7939" s="58">
        <v>0.3693108316407666</v>
      </c>
    </row>
    <row r="7940">
      <c r="A7940" s="61">
        <v>1.516564748E9</v>
      </c>
      <c r="B7940" s="61">
        <v>1.0</v>
      </c>
      <c r="C7940" s="61">
        <v>1486.0</v>
      </c>
      <c r="D7940" s="57" t="s">
        <v>373</v>
      </c>
      <c r="E7940" s="62" t="s">
        <v>372</v>
      </c>
      <c r="F7940" s="58">
        <v>0.369414448080601</v>
      </c>
    </row>
    <row r="7941">
      <c r="A7941" s="61">
        <v>1.512027042E9</v>
      </c>
      <c r="B7941" s="61">
        <v>0.0</v>
      </c>
      <c r="C7941" s="61">
        <v>5496.0</v>
      </c>
      <c r="D7941" s="57" t="s">
        <v>374</v>
      </c>
      <c r="E7941" s="62" t="s">
        <v>372</v>
      </c>
      <c r="F7941" s="58">
        <v>0.3694749708413281</v>
      </c>
    </row>
    <row r="7942">
      <c r="A7942" s="61">
        <v>1.515671767E9</v>
      </c>
      <c r="B7942" s="61">
        <v>1.0</v>
      </c>
      <c r="C7942" s="61">
        <v>1438.0</v>
      </c>
      <c r="D7942" s="57" t="s">
        <v>375</v>
      </c>
      <c r="E7942" s="62" t="s">
        <v>372</v>
      </c>
      <c r="F7942" s="58">
        <v>0.36949510605904445</v>
      </c>
    </row>
    <row r="7943">
      <c r="A7943" s="61">
        <v>1.511329462E9</v>
      </c>
      <c r="B7943" s="61">
        <v>0.0</v>
      </c>
      <c r="C7943" s="61">
        <v>816.0</v>
      </c>
      <c r="D7943" s="57" t="s">
        <v>371</v>
      </c>
      <c r="E7943" s="62" t="s">
        <v>372</v>
      </c>
      <c r="F7943" s="58">
        <v>0.36951658197057136</v>
      </c>
    </row>
    <row r="7944">
      <c r="A7944" s="61">
        <v>1.517185173E9</v>
      </c>
      <c r="B7944" s="61">
        <v>1.0</v>
      </c>
      <c r="C7944" s="61">
        <v>3029.0</v>
      </c>
      <c r="D7944" s="57" t="s">
        <v>374</v>
      </c>
      <c r="E7944" s="62" t="s">
        <v>372</v>
      </c>
      <c r="F7944" s="58">
        <v>0.3695825853739362</v>
      </c>
    </row>
    <row r="7945">
      <c r="A7945" s="61">
        <v>1.519415508E9</v>
      </c>
      <c r="B7945" s="61">
        <v>1.0</v>
      </c>
      <c r="C7945" s="61">
        <v>1053.0</v>
      </c>
      <c r="D7945" s="57" t="s">
        <v>374</v>
      </c>
      <c r="E7945" s="62" t="s">
        <v>372</v>
      </c>
      <c r="F7945" s="58">
        <v>0.36960684169102687</v>
      </c>
    </row>
    <row r="7946">
      <c r="A7946" s="61">
        <v>1.51546432E9</v>
      </c>
      <c r="B7946" s="61">
        <v>0.0</v>
      </c>
      <c r="C7946" s="61">
        <v>3050.0</v>
      </c>
      <c r="D7946" s="57" t="s">
        <v>375</v>
      </c>
      <c r="E7946" s="62" t="s">
        <v>372</v>
      </c>
      <c r="F7946" s="58">
        <v>0.36964427431985025</v>
      </c>
    </row>
    <row r="7947">
      <c r="A7947" s="61">
        <v>1.519986695E9</v>
      </c>
      <c r="B7947" s="61">
        <v>1.0</v>
      </c>
      <c r="C7947" s="61">
        <v>2825.0</v>
      </c>
      <c r="D7947" s="57" t="s">
        <v>375</v>
      </c>
      <c r="E7947" s="62" t="s">
        <v>372</v>
      </c>
      <c r="F7947" s="58">
        <v>0.3696457079691159</v>
      </c>
    </row>
    <row r="7948">
      <c r="A7948" s="61">
        <v>1.519441275E9</v>
      </c>
      <c r="B7948" s="61">
        <v>1.0</v>
      </c>
      <c r="C7948" s="61">
        <v>1794.0</v>
      </c>
      <c r="D7948" s="57" t="s">
        <v>374</v>
      </c>
      <c r="E7948" s="62" t="s">
        <v>372</v>
      </c>
      <c r="F7948" s="58">
        <v>0.36964692768207086</v>
      </c>
    </row>
    <row r="7949">
      <c r="A7949" s="61">
        <v>1.514467226E9</v>
      </c>
      <c r="B7949" s="61">
        <v>1.0</v>
      </c>
      <c r="C7949" s="61">
        <v>3138.0</v>
      </c>
      <c r="D7949" s="57" t="s">
        <v>375</v>
      </c>
      <c r="E7949" s="62" t="s">
        <v>372</v>
      </c>
      <c r="F7949" s="58">
        <v>0.36966278447574674</v>
      </c>
    </row>
    <row r="7950">
      <c r="A7950" s="61">
        <v>1.519210038E9</v>
      </c>
      <c r="B7950" s="61">
        <v>1.0</v>
      </c>
      <c r="C7950" s="61">
        <v>1216.0</v>
      </c>
      <c r="D7950" s="57" t="s">
        <v>374</v>
      </c>
      <c r="E7950" s="62" t="s">
        <v>372</v>
      </c>
      <c r="F7950" s="58">
        <v>0.36966873271617695</v>
      </c>
    </row>
    <row r="7951">
      <c r="A7951" s="61">
        <v>1.519430103E9</v>
      </c>
      <c r="B7951" s="61">
        <v>1.0</v>
      </c>
      <c r="C7951" s="61">
        <v>1135.0</v>
      </c>
      <c r="D7951" s="57" t="s">
        <v>373</v>
      </c>
      <c r="E7951" s="62" t="s">
        <v>372</v>
      </c>
      <c r="F7951" s="58">
        <v>0.3696891256951679</v>
      </c>
    </row>
    <row r="7952">
      <c r="A7952" s="61">
        <v>1.511322406E9</v>
      </c>
      <c r="B7952" s="61">
        <v>1.0</v>
      </c>
      <c r="C7952" s="61">
        <v>1585.0</v>
      </c>
      <c r="D7952" s="57" t="s">
        <v>373</v>
      </c>
      <c r="E7952" s="62" t="s">
        <v>372</v>
      </c>
      <c r="F7952" s="58">
        <v>0.3699536670586089</v>
      </c>
    </row>
    <row r="7953">
      <c r="A7953" s="61">
        <v>1.512773416E9</v>
      </c>
      <c r="B7953" s="61">
        <v>1.0</v>
      </c>
      <c r="C7953" s="61">
        <v>5.0</v>
      </c>
      <c r="D7953" s="57" t="s">
        <v>371</v>
      </c>
      <c r="E7953" s="62" t="s">
        <v>372</v>
      </c>
      <c r="F7953" s="58">
        <v>0.369974074938761</v>
      </c>
    </row>
    <row r="7954">
      <c r="A7954" s="61">
        <v>1.519180172E9</v>
      </c>
      <c r="B7954" s="61">
        <v>0.0</v>
      </c>
      <c r="C7954" s="61">
        <v>79.0</v>
      </c>
      <c r="D7954" s="57" t="s">
        <v>374</v>
      </c>
      <c r="E7954" s="62" t="s">
        <v>372</v>
      </c>
      <c r="F7954" s="58">
        <v>0.3700266281885759</v>
      </c>
    </row>
    <row r="7955">
      <c r="A7955" s="61">
        <v>1.513263359E9</v>
      </c>
      <c r="B7955" s="61">
        <v>1.0</v>
      </c>
      <c r="C7955" s="61">
        <v>2808.0</v>
      </c>
      <c r="D7955" s="57" t="s">
        <v>373</v>
      </c>
      <c r="E7955" s="62" t="s">
        <v>372</v>
      </c>
      <c r="F7955" s="58">
        <v>0.3702771339061206</v>
      </c>
    </row>
    <row r="7956">
      <c r="A7956" s="61">
        <v>1.51749827E9</v>
      </c>
      <c r="B7956" s="61">
        <v>0.0</v>
      </c>
      <c r="C7956" s="61">
        <v>3605.0</v>
      </c>
      <c r="D7956" s="57" t="s">
        <v>374</v>
      </c>
      <c r="E7956" s="62" t="s">
        <v>372</v>
      </c>
      <c r="F7956" s="58">
        <v>0.37030023214578134</v>
      </c>
    </row>
    <row r="7957">
      <c r="A7957" s="61">
        <v>1.51486561E9</v>
      </c>
      <c r="B7957" s="61">
        <v>0.0</v>
      </c>
      <c r="C7957" s="61">
        <v>1526.0</v>
      </c>
      <c r="D7957" s="57" t="s">
        <v>371</v>
      </c>
      <c r="E7957" s="62" t="s">
        <v>372</v>
      </c>
      <c r="F7957" s="58">
        <v>0.37033602092733453</v>
      </c>
    </row>
    <row r="7958">
      <c r="A7958" s="61">
        <v>1.518011676E9</v>
      </c>
      <c r="B7958" s="61">
        <v>1.0</v>
      </c>
      <c r="C7958" s="61">
        <v>3199.0</v>
      </c>
      <c r="D7958" s="57" t="s">
        <v>371</v>
      </c>
      <c r="E7958" s="62" t="s">
        <v>372</v>
      </c>
      <c r="F7958" s="58">
        <v>0.3703758799887794</v>
      </c>
    </row>
    <row r="7959">
      <c r="A7959" s="61">
        <v>1.517537751E9</v>
      </c>
      <c r="B7959" s="61">
        <v>0.0</v>
      </c>
      <c r="C7959" s="61">
        <v>160.0</v>
      </c>
      <c r="D7959" s="57" t="s">
        <v>373</v>
      </c>
      <c r="E7959" s="62" t="s">
        <v>372</v>
      </c>
      <c r="F7959" s="58">
        <v>0.37047274977758315</v>
      </c>
    </row>
    <row r="7960">
      <c r="A7960" s="61">
        <v>1.514905162E9</v>
      </c>
      <c r="B7960" s="61">
        <v>0.0</v>
      </c>
      <c r="C7960" s="61">
        <v>688.0</v>
      </c>
      <c r="D7960" s="57" t="s">
        <v>373</v>
      </c>
      <c r="E7960" s="62" t="s">
        <v>372</v>
      </c>
      <c r="F7960" s="58">
        <v>0.37052912788825176</v>
      </c>
    </row>
    <row r="7961">
      <c r="A7961" s="61">
        <v>1.516953981E9</v>
      </c>
      <c r="B7961" s="61">
        <v>0.0</v>
      </c>
      <c r="C7961" s="61">
        <v>2000.0</v>
      </c>
      <c r="D7961" s="57" t="s">
        <v>374</v>
      </c>
      <c r="E7961" s="62" t="s">
        <v>372</v>
      </c>
      <c r="F7961" s="58">
        <v>0.37053232331913133</v>
      </c>
    </row>
    <row r="7962">
      <c r="A7962" s="61">
        <v>1.513835009E9</v>
      </c>
      <c r="B7962" s="61">
        <v>1.0</v>
      </c>
      <c r="C7962" s="61">
        <v>847.0</v>
      </c>
      <c r="D7962" s="57" t="s">
        <v>371</v>
      </c>
      <c r="E7962" s="62" t="s">
        <v>372</v>
      </c>
      <c r="F7962" s="58">
        <v>0.37056386398094265</v>
      </c>
    </row>
    <row r="7963">
      <c r="A7963" s="61">
        <v>1.511364253E9</v>
      </c>
      <c r="B7963" s="61">
        <v>1.0</v>
      </c>
      <c r="C7963" s="61">
        <v>767.0</v>
      </c>
      <c r="D7963" s="57" t="s">
        <v>374</v>
      </c>
      <c r="E7963" s="62" t="s">
        <v>372</v>
      </c>
      <c r="F7963" s="58">
        <v>0.3705919674815288</v>
      </c>
    </row>
    <row r="7964">
      <c r="A7964" s="61">
        <v>1.518427798E9</v>
      </c>
      <c r="B7964" s="61">
        <v>1.0</v>
      </c>
      <c r="C7964" s="61">
        <v>1641.0</v>
      </c>
      <c r="D7964" s="57" t="s">
        <v>371</v>
      </c>
      <c r="E7964" s="62" t="s">
        <v>372</v>
      </c>
      <c r="F7964" s="58">
        <v>0.37065629119336363</v>
      </c>
    </row>
    <row r="7965">
      <c r="A7965" s="61">
        <v>1.514932983E9</v>
      </c>
      <c r="B7965" s="61">
        <v>1.0</v>
      </c>
      <c r="C7965" s="61">
        <v>133.0</v>
      </c>
      <c r="D7965" s="57" t="s">
        <v>374</v>
      </c>
      <c r="E7965" s="62" t="s">
        <v>372</v>
      </c>
      <c r="F7965" s="58">
        <v>0.37072016895021764</v>
      </c>
    </row>
    <row r="7966">
      <c r="A7966" s="61">
        <v>1.512186892E9</v>
      </c>
      <c r="B7966" s="61">
        <v>0.0</v>
      </c>
      <c r="C7966" s="61">
        <v>2063.0</v>
      </c>
      <c r="D7966" s="57" t="s">
        <v>374</v>
      </c>
      <c r="E7966" s="62" t="s">
        <v>372</v>
      </c>
      <c r="F7966" s="58">
        <v>0.37076358667626963</v>
      </c>
    </row>
    <row r="7967">
      <c r="A7967" s="61">
        <v>1.518292403E9</v>
      </c>
      <c r="B7967" s="61">
        <v>1.0</v>
      </c>
      <c r="C7967" s="61">
        <v>1609.0</v>
      </c>
      <c r="D7967" s="57" t="s">
        <v>371</v>
      </c>
      <c r="E7967" s="62" t="s">
        <v>372</v>
      </c>
      <c r="F7967" s="58">
        <v>0.3708036650734968</v>
      </c>
    </row>
    <row r="7968">
      <c r="A7968" s="61">
        <v>1.512025783E9</v>
      </c>
      <c r="B7968" s="61">
        <v>1.0</v>
      </c>
      <c r="C7968" s="61">
        <v>863.0</v>
      </c>
      <c r="D7968" s="57" t="s">
        <v>374</v>
      </c>
      <c r="E7968" s="62" t="s">
        <v>372</v>
      </c>
      <c r="F7968" s="58">
        <v>0.3709583671144433</v>
      </c>
    </row>
    <row r="7969">
      <c r="A7969" s="61">
        <v>1.51259403E9</v>
      </c>
      <c r="B7969" s="61">
        <v>0.0</v>
      </c>
      <c r="C7969" s="61">
        <v>835.0</v>
      </c>
      <c r="D7969" s="57" t="s">
        <v>375</v>
      </c>
      <c r="E7969" s="62" t="s">
        <v>372</v>
      </c>
      <c r="F7969" s="58">
        <v>0.3710218544866438</v>
      </c>
    </row>
    <row r="7970">
      <c r="A7970" s="61">
        <v>1.516722469E9</v>
      </c>
      <c r="B7970" s="61">
        <v>1.0</v>
      </c>
      <c r="C7970" s="61">
        <v>1315.0</v>
      </c>
      <c r="D7970" s="57" t="s">
        <v>371</v>
      </c>
      <c r="E7970" s="62" t="s">
        <v>372</v>
      </c>
      <c r="F7970" s="58">
        <v>0.37104399788085385</v>
      </c>
    </row>
    <row r="7971">
      <c r="A7971" s="61">
        <v>1.512482811E9</v>
      </c>
      <c r="B7971" s="61">
        <v>0.0</v>
      </c>
      <c r="C7971" s="61">
        <v>2257.0</v>
      </c>
      <c r="D7971" s="57" t="s">
        <v>371</v>
      </c>
      <c r="E7971" s="62" t="s">
        <v>372</v>
      </c>
      <c r="F7971" s="58">
        <v>0.37121672713981724</v>
      </c>
    </row>
    <row r="7972">
      <c r="A7972" s="61">
        <v>1.516503277E9</v>
      </c>
      <c r="B7972" s="61">
        <v>1.0</v>
      </c>
      <c r="C7972" s="61">
        <v>964.0</v>
      </c>
      <c r="D7972" s="57" t="s">
        <v>373</v>
      </c>
      <c r="E7972" s="62" t="s">
        <v>372</v>
      </c>
      <c r="F7972" s="58">
        <v>0.37125292192128734</v>
      </c>
    </row>
    <row r="7973">
      <c r="A7973" s="61">
        <v>1.512542329E9</v>
      </c>
      <c r="B7973" s="61">
        <v>1.0</v>
      </c>
      <c r="C7973" s="61">
        <v>359.0</v>
      </c>
      <c r="D7973" s="57" t="s">
        <v>374</v>
      </c>
      <c r="E7973" s="62" t="s">
        <v>372</v>
      </c>
      <c r="F7973" s="58">
        <v>0.3713533906196125</v>
      </c>
    </row>
    <row r="7974">
      <c r="A7974" s="61">
        <v>1.51893359E9</v>
      </c>
      <c r="B7974" s="61">
        <v>0.0</v>
      </c>
      <c r="C7974" s="61">
        <v>1555.0</v>
      </c>
      <c r="D7974" s="57" t="s">
        <v>375</v>
      </c>
      <c r="E7974" s="62" t="s">
        <v>372</v>
      </c>
      <c r="F7974" s="58">
        <v>0.37136440763558753</v>
      </c>
    </row>
    <row r="7975">
      <c r="A7975" s="61">
        <v>1.512933204E9</v>
      </c>
      <c r="B7975" s="61">
        <v>1.0</v>
      </c>
      <c r="C7975" s="61">
        <v>204.0</v>
      </c>
      <c r="D7975" s="57" t="s">
        <v>371</v>
      </c>
      <c r="E7975" s="62" t="s">
        <v>372</v>
      </c>
      <c r="F7975" s="58">
        <v>0.3713811382911374</v>
      </c>
    </row>
    <row r="7976">
      <c r="A7976" s="61">
        <v>1.516757166E9</v>
      </c>
      <c r="B7976" s="61">
        <v>1.0</v>
      </c>
      <c r="C7976" s="61">
        <v>1309.0</v>
      </c>
      <c r="D7976" s="57" t="s">
        <v>371</v>
      </c>
      <c r="E7976" s="62" t="s">
        <v>372</v>
      </c>
      <c r="F7976" s="58">
        <v>0.37150602043010494</v>
      </c>
    </row>
    <row r="7977">
      <c r="A7977" s="61">
        <v>1.517530927E9</v>
      </c>
      <c r="B7977" s="61">
        <v>1.0</v>
      </c>
      <c r="C7977" s="61">
        <v>1598.0</v>
      </c>
      <c r="D7977" s="57" t="s">
        <v>371</v>
      </c>
      <c r="E7977" s="62" t="s">
        <v>372</v>
      </c>
      <c r="F7977" s="58">
        <v>0.3715238462973771</v>
      </c>
    </row>
    <row r="7978">
      <c r="A7978" s="61">
        <v>1.519476013E9</v>
      </c>
      <c r="B7978" s="61">
        <v>1.0</v>
      </c>
      <c r="C7978" s="61">
        <v>2031.0</v>
      </c>
      <c r="D7978" s="57" t="s">
        <v>374</v>
      </c>
      <c r="E7978" s="62" t="s">
        <v>372</v>
      </c>
      <c r="F7978" s="58">
        <v>0.3715273258951516</v>
      </c>
    </row>
    <row r="7979">
      <c r="A7979" s="61">
        <v>1.513014528E9</v>
      </c>
      <c r="B7979" s="61">
        <v>1.0</v>
      </c>
      <c r="C7979" s="61">
        <v>1285.0</v>
      </c>
      <c r="D7979" s="57" t="s">
        <v>373</v>
      </c>
      <c r="E7979" s="62" t="s">
        <v>372</v>
      </c>
      <c r="F7979" s="58">
        <v>0.37153377264893506</v>
      </c>
    </row>
    <row r="7980">
      <c r="A7980" s="61">
        <v>1.51350844E9</v>
      </c>
      <c r="B7980" s="61">
        <v>0.0</v>
      </c>
      <c r="C7980" s="61">
        <v>2622.0</v>
      </c>
      <c r="D7980" s="57" t="s">
        <v>375</v>
      </c>
      <c r="E7980" s="62" t="s">
        <v>372</v>
      </c>
      <c r="F7980" s="58">
        <v>0.37157869570080815</v>
      </c>
    </row>
    <row r="7981">
      <c r="A7981" s="61">
        <v>1.515699831E9</v>
      </c>
      <c r="B7981" s="61">
        <v>0.0</v>
      </c>
      <c r="C7981" s="61">
        <v>1733.0</v>
      </c>
      <c r="D7981" s="57" t="s">
        <v>371</v>
      </c>
      <c r="E7981" s="62" t="s">
        <v>372</v>
      </c>
      <c r="F7981" s="58">
        <v>0.37157982495175734</v>
      </c>
    </row>
    <row r="7982">
      <c r="A7982" s="61">
        <v>1.512838972E9</v>
      </c>
      <c r="B7982" s="61">
        <v>0.0</v>
      </c>
      <c r="C7982" s="61">
        <v>1715.0</v>
      </c>
      <c r="D7982" s="57" t="s">
        <v>375</v>
      </c>
      <c r="E7982" s="62" t="s">
        <v>372</v>
      </c>
      <c r="F7982" s="58">
        <v>0.371656142971335</v>
      </c>
    </row>
    <row r="7983">
      <c r="A7983" s="61">
        <v>1.519189263E9</v>
      </c>
      <c r="B7983" s="61">
        <v>1.0</v>
      </c>
      <c r="C7983" s="61">
        <v>1395.0</v>
      </c>
      <c r="D7983" s="57" t="s">
        <v>371</v>
      </c>
      <c r="E7983" s="62" t="s">
        <v>372</v>
      </c>
      <c r="F7983" s="58">
        <v>0.3716729223407579</v>
      </c>
    </row>
    <row r="7984">
      <c r="A7984" s="61">
        <v>1.513209084E9</v>
      </c>
      <c r="B7984" s="61">
        <v>1.0</v>
      </c>
      <c r="C7984" s="61">
        <v>1911.0</v>
      </c>
      <c r="D7984" s="57" t="s">
        <v>373</v>
      </c>
      <c r="E7984" s="62" t="s">
        <v>372</v>
      </c>
      <c r="F7984" s="58">
        <v>0.37172488330482234</v>
      </c>
    </row>
    <row r="7985">
      <c r="A7985" s="61">
        <v>1.512796738E9</v>
      </c>
      <c r="B7985" s="61">
        <v>1.0</v>
      </c>
      <c r="C7985" s="61">
        <v>1091.0</v>
      </c>
      <c r="D7985" s="57" t="s">
        <v>375</v>
      </c>
      <c r="E7985" s="62" t="s">
        <v>372</v>
      </c>
      <c r="F7985" s="58">
        <v>0.3717330911261175</v>
      </c>
    </row>
    <row r="7986">
      <c r="A7986" s="61">
        <v>1.517173416E9</v>
      </c>
      <c r="B7986" s="61">
        <v>1.0</v>
      </c>
      <c r="C7986" s="61">
        <v>3507.0</v>
      </c>
      <c r="D7986" s="57" t="s">
        <v>373</v>
      </c>
      <c r="E7986" s="62" t="s">
        <v>372</v>
      </c>
      <c r="F7986" s="58">
        <v>0.3717743115722708</v>
      </c>
    </row>
    <row r="7987">
      <c r="A7987" s="61">
        <v>1.51400815E9</v>
      </c>
      <c r="B7987" s="61">
        <v>0.0</v>
      </c>
      <c r="C7987" s="61">
        <v>448.0</v>
      </c>
      <c r="D7987" s="57" t="s">
        <v>375</v>
      </c>
      <c r="E7987" s="62" t="s">
        <v>372</v>
      </c>
      <c r="F7987" s="58">
        <v>0.3718563137018518</v>
      </c>
    </row>
    <row r="7988">
      <c r="A7988" s="61">
        <v>1.511550466E9</v>
      </c>
      <c r="B7988" s="61">
        <v>1.0</v>
      </c>
      <c r="C7988" s="61">
        <v>2177.0</v>
      </c>
      <c r="D7988" s="57" t="s">
        <v>374</v>
      </c>
      <c r="E7988" s="62" t="s">
        <v>372</v>
      </c>
      <c r="F7988" s="58">
        <v>0.37207564427506123</v>
      </c>
    </row>
    <row r="7989">
      <c r="A7989" s="61">
        <v>1.518948234E9</v>
      </c>
      <c r="B7989" s="61">
        <v>1.0</v>
      </c>
      <c r="C7989" s="61">
        <v>3028.0</v>
      </c>
      <c r="D7989" s="57" t="s">
        <v>371</v>
      </c>
      <c r="E7989" s="62" t="s">
        <v>372</v>
      </c>
      <c r="F7989" s="58">
        <v>0.3720880833584035</v>
      </c>
    </row>
    <row r="7990">
      <c r="A7990" s="61">
        <v>1.512074162E9</v>
      </c>
      <c r="B7990" s="61">
        <v>0.0</v>
      </c>
      <c r="C7990" s="61">
        <v>152.0</v>
      </c>
      <c r="D7990" s="57" t="s">
        <v>375</v>
      </c>
      <c r="E7990" s="62" t="s">
        <v>372</v>
      </c>
      <c r="F7990" s="58">
        <v>0.3721311446673925</v>
      </c>
    </row>
    <row r="7991">
      <c r="A7991" s="61">
        <v>1.518658567E9</v>
      </c>
      <c r="B7991" s="61">
        <v>1.0</v>
      </c>
      <c r="C7991" s="61">
        <v>2035.0</v>
      </c>
      <c r="D7991" s="57" t="s">
        <v>371</v>
      </c>
      <c r="E7991" s="62" t="s">
        <v>372</v>
      </c>
      <c r="F7991" s="58">
        <v>0.3721680096110529</v>
      </c>
    </row>
    <row r="7992">
      <c r="A7992" s="61">
        <v>1.518969006E9</v>
      </c>
      <c r="B7992" s="61">
        <v>1.0</v>
      </c>
      <c r="C7992" s="61">
        <v>2097.0</v>
      </c>
      <c r="D7992" s="57" t="s">
        <v>373</v>
      </c>
      <c r="E7992" s="62" t="s">
        <v>372</v>
      </c>
      <c r="F7992" s="58">
        <v>0.3722663390415022</v>
      </c>
    </row>
    <row r="7993">
      <c r="A7993" s="61">
        <v>1.514386474E9</v>
      </c>
      <c r="B7993" s="61">
        <v>1.0</v>
      </c>
      <c r="C7993" s="61">
        <v>3550.0</v>
      </c>
      <c r="D7993" s="57" t="s">
        <v>374</v>
      </c>
      <c r="E7993" s="62" t="s">
        <v>372</v>
      </c>
      <c r="F7993" s="58">
        <v>0.37230430748492127</v>
      </c>
    </row>
    <row r="7994">
      <c r="A7994" s="61">
        <v>1.512326093E9</v>
      </c>
      <c r="B7994" s="61">
        <v>1.0</v>
      </c>
      <c r="C7994" s="61">
        <v>284.0</v>
      </c>
      <c r="D7994" s="57" t="s">
        <v>374</v>
      </c>
      <c r="E7994" s="62" t="s">
        <v>372</v>
      </c>
      <c r="F7994" s="58">
        <v>0.3723225808480424</v>
      </c>
    </row>
    <row r="7995">
      <c r="A7995" s="61">
        <v>1.517875808E9</v>
      </c>
      <c r="B7995" s="61">
        <v>1.0</v>
      </c>
      <c r="C7995" s="61">
        <v>3332.0</v>
      </c>
      <c r="D7995" s="57" t="s">
        <v>371</v>
      </c>
      <c r="E7995" s="62" t="s">
        <v>372</v>
      </c>
      <c r="F7995" s="58">
        <v>0.3723480056196794</v>
      </c>
    </row>
    <row r="7996">
      <c r="A7996" s="61">
        <v>1.515878898E9</v>
      </c>
      <c r="B7996" s="61">
        <v>1.0</v>
      </c>
      <c r="C7996" s="61">
        <v>2334.0</v>
      </c>
      <c r="D7996" s="57" t="s">
        <v>374</v>
      </c>
      <c r="E7996" s="62" t="s">
        <v>372</v>
      </c>
      <c r="F7996" s="58">
        <v>0.37237439470080713</v>
      </c>
    </row>
    <row r="7997">
      <c r="A7997" s="61">
        <v>1.51899234E9</v>
      </c>
      <c r="B7997" s="61">
        <v>0.0</v>
      </c>
      <c r="C7997" s="61">
        <v>1522.0</v>
      </c>
      <c r="D7997" s="57" t="s">
        <v>371</v>
      </c>
      <c r="E7997" s="62" t="s">
        <v>372</v>
      </c>
      <c r="F7997" s="58">
        <v>0.37237981869415093</v>
      </c>
    </row>
    <row r="7998">
      <c r="A7998" s="61">
        <v>1.517798978E9</v>
      </c>
      <c r="B7998" s="61">
        <v>1.0</v>
      </c>
      <c r="C7998" s="61">
        <v>149.0</v>
      </c>
      <c r="D7998" s="57" t="s">
        <v>371</v>
      </c>
      <c r="E7998" s="62" t="s">
        <v>372</v>
      </c>
      <c r="F7998" s="58">
        <v>0.3724465487222747</v>
      </c>
    </row>
    <row r="7999">
      <c r="A7999" s="61">
        <v>1.514997057E9</v>
      </c>
      <c r="B7999" s="61">
        <v>1.0</v>
      </c>
      <c r="C7999" s="61">
        <v>2904.0</v>
      </c>
      <c r="D7999" s="57" t="s">
        <v>375</v>
      </c>
      <c r="E7999" s="62" t="s">
        <v>372</v>
      </c>
      <c r="F7999" s="58">
        <v>0.3724739605151809</v>
      </c>
    </row>
    <row r="8000">
      <c r="A8000" s="61">
        <v>1.512902313E9</v>
      </c>
      <c r="B8000" s="61">
        <v>1.0</v>
      </c>
      <c r="C8000" s="61">
        <v>1646.0</v>
      </c>
      <c r="D8000" s="57" t="s">
        <v>373</v>
      </c>
      <c r="E8000" s="62" t="s">
        <v>372</v>
      </c>
      <c r="F8000" s="58">
        <v>0.3725158535419597</v>
      </c>
    </row>
    <row r="8001">
      <c r="A8001" s="61">
        <v>1.511980665E9</v>
      </c>
      <c r="B8001" s="61">
        <v>1.0</v>
      </c>
      <c r="C8001" s="61">
        <v>917.0</v>
      </c>
      <c r="D8001" s="57" t="s">
        <v>374</v>
      </c>
      <c r="E8001" s="62" t="s">
        <v>372</v>
      </c>
      <c r="F8001" s="58">
        <v>0.3727379706887707</v>
      </c>
    </row>
    <row r="8002">
      <c r="A8002" s="61">
        <v>1.519741564E9</v>
      </c>
      <c r="B8002" s="61">
        <v>1.0</v>
      </c>
      <c r="C8002" s="61">
        <v>1847.0</v>
      </c>
      <c r="D8002" s="57" t="s">
        <v>374</v>
      </c>
      <c r="E8002" s="62" t="s">
        <v>372</v>
      </c>
      <c r="F8002" s="58">
        <v>0.3728203730031313</v>
      </c>
    </row>
    <row r="8003">
      <c r="A8003" s="61">
        <v>1.512054067E9</v>
      </c>
      <c r="B8003" s="61">
        <v>1.0</v>
      </c>
      <c r="C8003" s="61">
        <v>900.0</v>
      </c>
      <c r="D8003" s="57" t="s">
        <v>371</v>
      </c>
      <c r="E8003" s="62" t="s">
        <v>372</v>
      </c>
      <c r="F8003" s="58">
        <v>0.3728651202433244</v>
      </c>
    </row>
    <row r="8004">
      <c r="A8004" s="61">
        <v>1.511838958E9</v>
      </c>
      <c r="B8004" s="61">
        <v>1.0</v>
      </c>
      <c r="C8004" s="61">
        <v>2544.0</v>
      </c>
      <c r="D8004" s="57" t="s">
        <v>373</v>
      </c>
      <c r="E8004" s="62" t="s">
        <v>372</v>
      </c>
      <c r="F8004" s="58">
        <v>0.37290574830302736</v>
      </c>
    </row>
    <row r="8005">
      <c r="A8005" s="61">
        <v>1.515889371E9</v>
      </c>
      <c r="B8005" s="61">
        <v>0.0</v>
      </c>
      <c r="C8005" s="61">
        <v>2563.0</v>
      </c>
      <c r="D8005" s="57" t="s">
        <v>373</v>
      </c>
      <c r="E8005" s="62" t="s">
        <v>372</v>
      </c>
      <c r="F8005" s="58">
        <v>0.3729443259762024</v>
      </c>
    </row>
    <row r="8006">
      <c r="A8006" s="61">
        <v>1.516996462E9</v>
      </c>
      <c r="B8006" s="61">
        <v>0.0</v>
      </c>
      <c r="C8006" s="61">
        <v>4043.0</v>
      </c>
      <c r="D8006" s="57" t="s">
        <v>374</v>
      </c>
      <c r="E8006" s="62" t="s">
        <v>372</v>
      </c>
      <c r="F8006" s="58">
        <v>0.37297209224402716</v>
      </c>
    </row>
    <row r="8007">
      <c r="A8007" s="61">
        <v>1.518121506E9</v>
      </c>
      <c r="B8007" s="61">
        <v>1.0</v>
      </c>
      <c r="C8007" s="61">
        <v>3965.0</v>
      </c>
      <c r="D8007" s="57" t="s">
        <v>374</v>
      </c>
      <c r="E8007" s="62" t="s">
        <v>372</v>
      </c>
      <c r="F8007" s="58">
        <v>0.37302195425676643</v>
      </c>
    </row>
    <row r="8008">
      <c r="A8008" s="61">
        <v>1.512956247E9</v>
      </c>
      <c r="B8008" s="61">
        <v>1.0</v>
      </c>
      <c r="C8008" s="61">
        <v>310.0</v>
      </c>
      <c r="D8008" s="57" t="s">
        <v>371</v>
      </c>
      <c r="E8008" s="62" t="s">
        <v>372</v>
      </c>
      <c r="F8008" s="58">
        <v>0.37305582159104356</v>
      </c>
    </row>
    <row r="8009">
      <c r="A8009" s="61">
        <v>1.515960384E9</v>
      </c>
      <c r="B8009" s="61">
        <v>1.0</v>
      </c>
      <c r="C8009" s="61">
        <v>410.0</v>
      </c>
      <c r="D8009" s="57" t="s">
        <v>371</v>
      </c>
      <c r="E8009" s="62" t="s">
        <v>372</v>
      </c>
      <c r="F8009" s="58">
        <v>0.373092206155749</v>
      </c>
    </row>
    <row r="8010">
      <c r="A8010" s="61">
        <v>1.519249043E9</v>
      </c>
      <c r="B8010" s="61">
        <v>1.0</v>
      </c>
      <c r="C8010" s="61">
        <v>1420.0</v>
      </c>
      <c r="D8010" s="57" t="s">
        <v>375</v>
      </c>
      <c r="E8010" s="62" t="s">
        <v>372</v>
      </c>
      <c r="F8010" s="58">
        <v>0.3731531317064163</v>
      </c>
    </row>
    <row r="8011">
      <c r="A8011" s="61">
        <v>1.514974132E9</v>
      </c>
      <c r="B8011" s="61">
        <v>0.0</v>
      </c>
      <c r="C8011" s="61">
        <v>1210.0</v>
      </c>
      <c r="D8011" s="57" t="s">
        <v>371</v>
      </c>
      <c r="E8011" s="62" t="s">
        <v>372</v>
      </c>
      <c r="F8011" s="58">
        <v>0.37317362004733357</v>
      </c>
    </row>
    <row r="8012">
      <c r="A8012" s="61">
        <v>1.518868358E9</v>
      </c>
      <c r="B8012" s="61">
        <v>1.0</v>
      </c>
      <c r="C8012" s="61">
        <v>1148.0</v>
      </c>
      <c r="D8012" s="57" t="s">
        <v>374</v>
      </c>
      <c r="E8012" s="62" t="s">
        <v>372</v>
      </c>
      <c r="F8012" s="58">
        <v>0.3732435062629499</v>
      </c>
    </row>
    <row r="8013">
      <c r="A8013" s="61">
        <v>1.51377786E9</v>
      </c>
      <c r="B8013" s="61">
        <v>0.0</v>
      </c>
      <c r="C8013" s="61">
        <v>368.0</v>
      </c>
      <c r="D8013" s="57" t="s">
        <v>373</v>
      </c>
      <c r="E8013" s="62" t="s">
        <v>372</v>
      </c>
      <c r="F8013" s="58">
        <v>0.37324426262940624</v>
      </c>
    </row>
    <row r="8014">
      <c r="A8014" s="61">
        <v>1.51951127E9</v>
      </c>
      <c r="B8014" s="61">
        <v>0.0</v>
      </c>
      <c r="C8014" s="61">
        <v>4011.0</v>
      </c>
      <c r="D8014" s="57" t="s">
        <v>375</v>
      </c>
      <c r="E8014" s="62" t="s">
        <v>372</v>
      </c>
      <c r="F8014" s="58">
        <v>0.37325941043317046</v>
      </c>
    </row>
    <row r="8015">
      <c r="A8015" s="61">
        <v>1.513470106E9</v>
      </c>
      <c r="B8015" s="61">
        <v>1.0</v>
      </c>
      <c r="C8015" s="61">
        <v>1019.0</v>
      </c>
      <c r="D8015" s="57" t="s">
        <v>374</v>
      </c>
      <c r="E8015" s="62" t="s">
        <v>372</v>
      </c>
      <c r="F8015" s="58">
        <v>0.3732814849827858</v>
      </c>
    </row>
    <row r="8016">
      <c r="A8016" s="61">
        <v>1.516692464E9</v>
      </c>
      <c r="B8016" s="61">
        <v>1.0</v>
      </c>
      <c r="C8016" s="61">
        <v>1093.0</v>
      </c>
      <c r="D8016" s="57" t="s">
        <v>371</v>
      </c>
      <c r="E8016" s="62" t="s">
        <v>372</v>
      </c>
      <c r="F8016" s="58">
        <v>0.37328717459538574</v>
      </c>
    </row>
    <row r="8017">
      <c r="A8017" s="61">
        <v>1.518611822E9</v>
      </c>
      <c r="B8017" s="61">
        <v>0.0</v>
      </c>
      <c r="C8017" s="61">
        <v>4310.0</v>
      </c>
      <c r="D8017" s="57" t="s">
        <v>373</v>
      </c>
      <c r="E8017" s="62" t="s">
        <v>372</v>
      </c>
      <c r="F8017" s="58">
        <v>0.3733114160113151</v>
      </c>
    </row>
    <row r="8018">
      <c r="A8018" s="61">
        <v>1.51200048E9</v>
      </c>
      <c r="B8018" s="61">
        <v>0.0</v>
      </c>
      <c r="C8018" s="61">
        <v>834.0</v>
      </c>
      <c r="D8018" s="57" t="s">
        <v>373</v>
      </c>
      <c r="E8018" s="62" t="s">
        <v>372</v>
      </c>
      <c r="F8018" s="58">
        <v>0.37336711574919634</v>
      </c>
    </row>
    <row r="8019">
      <c r="A8019" s="61">
        <v>1.515696868E9</v>
      </c>
      <c r="B8019" s="61">
        <v>1.0</v>
      </c>
      <c r="C8019" s="61">
        <v>456.0</v>
      </c>
      <c r="D8019" s="57" t="s">
        <v>371</v>
      </c>
      <c r="E8019" s="62" t="s">
        <v>372</v>
      </c>
      <c r="F8019" s="58">
        <v>0.3735618812862088</v>
      </c>
    </row>
    <row r="8020">
      <c r="A8020" s="61">
        <v>1.518642149E9</v>
      </c>
      <c r="B8020" s="61">
        <v>1.0</v>
      </c>
      <c r="C8020" s="61">
        <v>1687.0</v>
      </c>
      <c r="D8020" s="57" t="s">
        <v>374</v>
      </c>
      <c r="E8020" s="62" t="s">
        <v>372</v>
      </c>
      <c r="F8020" s="58">
        <v>0.3735809018899725</v>
      </c>
    </row>
    <row r="8021">
      <c r="A8021" s="61">
        <v>1.516318918E9</v>
      </c>
      <c r="B8021" s="61">
        <v>1.0</v>
      </c>
      <c r="C8021" s="61">
        <v>629.0</v>
      </c>
      <c r="D8021" s="57" t="s">
        <v>371</v>
      </c>
      <c r="E8021" s="62" t="s">
        <v>372</v>
      </c>
      <c r="F8021" s="58">
        <v>0.3736052990122608</v>
      </c>
    </row>
    <row r="8022">
      <c r="A8022" s="61">
        <v>1.513941884E9</v>
      </c>
      <c r="B8022" s="61">
        <v>1.0</v>
      </c>
      <c r="C8022" s="61">
        <v>1888.0</v>
      </c>
      <c r="D8022" s="57" t="s">
        <v>375</v>
      </c>
      <c r="E8022" s="62" t="s">
        <v>372</v>
      </c>
      <c r="F8022" s="58">
        <v>0.3737145259978625</v>
      </c>
    </row>
    <row r="8023">
      <c r="A8023" s="61">
        <v>1.515180904E9</v>
      </c>
      <c r="B8023" s="61">
        <v>1.0</v>
      </c>
      <c r="C8023" s="61">
        <v>1242.0</v>
      </c>
      <c r="D8023" s="57" t="s">
        <v>373</v>
      </c>
      <c r="E8023" s="62" t="s">
        <v>372</v>
      </c>
      <c r="F8023" s="58">
        <v>0.37373153974162565</v>
      </c>
    </row>
    <row r="8024">
      <c r="A8024" s="61">
        <v>1.5120332E9</v>
      </c>
      <c r="B8024" s="61">
        <v>0.0</v>
      </c>
      <c r="C8024" s="61">
        <v>28.0</v>
      </c>
      <c r="D8024" s="57" t="s">
        <v>375</v>
      </c>
      <c r="E8024" s="62" t="s">
        <v>372</v>
      </c>
      <c r="F8024" s="58">
        <v>0.3737356188320802</v>
      </c>
    </row>
    <row r="8025">
      <c r="A8025" s="61">
        <v>1.517692134E9</v>
      </c>
      <c r="B8025" s="61">
        <v>1.0</v>
      </c>
      <c r="C8025" s="61">
        <v>2504.0</v>
      </c>
      <c r="D8025" s="57" t="s">
        <v>374</v>
      </c>
      <c r="E8025" s="62" t="s">
        <v>372</v>
      </c>
      <c r="F8025" s="58">
        <v>0.3738076946101032</v>
      </c>
    </row>
    <row r="8026">
      <c r="A8026" s="61">
        <v>1.514059982E9</v>
      </c>
      <c r="B8026" s="61">
        <v>0.0</v>
      </c>
      <c r="C8026" s="61">
        <v>994.0</v>
      </c>
      <c r="D8026" s="57" t="s">
        <v>374</v>
      </c>
      <c r="E8026" s="62" t="s">
        <v>372</v>
      </c>
      <c r="F8026" s="58">
        <v>0.37384709954576</v>
      </c>
    </row>
    <row r="8027">
      <c r="A8027" s="61">
        <v>1.518128314E9</v>
      </c>
      <c r="B8027" s="61">
        <v>1.0</v>
      </c>
      <c r="C8027" s="61">
        <v>1210.0</v>
      </c>
      <c r="D8027" s="57" t="s">
        <v>373</v>
      </c>
      <c r="E8027" s="62" t="s">
        <v>372</v>
      </c>
      <c r="F8027" s="58">
        <v>0.37387834088731453</v>
      </c>
    </row>
    <row r="8028">
      <c r="A8028" s="61">
        <v>1.513374807E9</v>
      </c>
      <c r="B8028" s="61">
        <v>1.0</v>
      </c>
      <c r="C8028" s="61">
        <v>2342.0</v>
      </c>
      <c r="D8028" s="57" t="s">
        <v>371</v>
      </c>
      <c r="E8028" s="62" t="s">
        <v>372</v>
      </c>
      <c r="F8028" s="58">
        <v>0.37388173279441883</v>
      </c>
    </row>
    <row r="8029">
      <c r="A8029" s="61">
        <v>1.515543417E9</v>
      </c>
      <c r="B8029" s="61">
        <v>1.0</v>
      </c>
      <c r="C8029" s="61">
        <v>3160.0</v>
      </c>
      <c r="D8029" s="57" t="s">
        <v>371</v>
      </c>
      <c r="E8029" s="62" t="s">
        <v>372</v>
      </c>
      <c r="F8029" s="58">
        <v>0.37393338887257976</v>
      </c>
    </row>
    <row r="8030">
      <c r="A8030" s="61">
        <v>1.514267487E9</v>
      </c>
      <c r="B8030" s="61">
        <v>1.0</v>
      </c>
      <c r="C8030" s="61">
        <v>473.0</v>
      </c>
      <c r="D8030" s="57" t="s">
        <v>371</v>
      </c>
      <c r="E8030" s="62" t="s">
        <v>372</v>
      </c>
      <c r="F8030" s="58">
        <v>0.3739770572050156</v>
      </c>
    </row>
    <row r="8031">
      <c r="A8031" s="61">
        <v>1.51661896E9</v>
      </c>
      <c r="B8031" s="61">
        <v>0.0</v>
      </c>
      <c r="C8031" s="61">
        <v>1813.0</v>
      </c>
      <c r="D8031" s="57" t="s">
        <v>375</v>
      </c>
      <c r="E8031" s="62" t="s">
        <v>372</v>
      </c>
      <c r="F8031" s="58">
        <v>0.37404338376336876</v>
      </c>
    </row>
    <row r="8032">
      <c r="A8032" s="61">
        <v>1.518512804E9</v>
      </c>
      <c r="B8032" s="61">
        <v>1.0</v>
      </c>
      <c r="C8032" s="61">
        <v>3514.0</v>
      </c>
      <c r="D8032" s="57" t="s">
        <v>373</v>
      </c>
      <c r="E8032" s="62" t="s">
        <v>372</v>
      </c>
      <c r="F8032" s="58">
        <v>0.37404644910439355</v>
      </c>
    </row>
    <row r="8033">
      <c r="A8033" s="61">
        <v>1.516840169E9</v>
      </c>
      <c r="B8033" s="61">
        <v>1.0</v>
      </c>
      <c r="C8033" s="61">
        <v>377.0</v>
      </c>
      <c r="D8033" s="57" t="s">
        <v>374</v>
      </c>
      <c r="E8033" s="62" t="s">
        <v>372</v>
      </c>
      <c r="F8033" s="58">
        <v>0.3743175517966242</v>
      </c>
    </row>
    <row r="8034">
      <c r="A8034" s="61">
        <v>1.515910824E9</v>
      </c>
      <c r="B8034" s="61">
        <v>1.0</v>
      </c>
      <c r="C8034" s="61">
        <v>470.0</v>
      </c>
      <c r="D8034" s="57" t="s">
        <v>375</v>
      </c>
      <c r="E8034" s="62" t="s">
        <v>372</v>
      </c>
      <c r="F8034" s="58">
        <v>0.37442142235125553</v>
      </c>
    </row>
    <row r="8035">
      <c r="A8035" s="61">
        <v>1.517059802E9</v>
      </c>
      <c r="B8035" s="61">
        <v>0.0</v>
      </c>
      <c r="C8035" s="61">
        <v>1091.0</v>
      </c>
      <c r="D8035" s="57" t="s">
        <v>375</v>
      </c>
      <c r="E8035" s="62" t="s">
        <v>372</v>
      </c>
      <c r="F8035" s="58">
        <v>0.3745330484462165</v>
      </c>
    </row>
    <row r="8036">
      <c r="A8036" s="61">
        <v>1.516707612E9</v>
      </c>
      <c r="B8036" s="61">
        <v>0.0</v>
      </c>
      <c r="C8036" s="61">
        <v>1035.0</v>
      </c>
      <c r="D8036" s="57" t="s">
        <v>371</v>
      </c>
      <c r="E8036" s="62" t="s">
        <v>372</v>
      </c>
      <c r="F8036" s="58">
        <v>0.3745677590316894</v>
      </c>
    </row>
    <row r="8037">
      <c r="A8037" s="61">
        <v>1.517586485E9</v>
      </c>
      <c r="B8037" s="61">
        <v>1.0</v>
      </c>
      <c r="C8037" s="61">
        <v>3294.0</v>
      </c>
      <c r="D8037" s="57" t="s">
        <v>374</v>
      </c>
      <c r="E8037" s="62" t="s">
        <v>372</v>
      </c>
      <c r="F8037" s="58">
        <v>0.37460234629773603</v>
      </c>
    </row>
    <row r="8038">
      <c r="A8038" s="61">
        <v>1.517510154E9</v>
      </c>
      <c r="B8038" s="61">
        <v>1.0</v>
      </c>
      <c r="C8038" s="61">
        <v>298.0</v>
      </c>
      <c r="D8038" s="57" t="s">
        <v>371</v>
      </c>
      <c r="E8038" s="62" t="s">
        <v>372</v>
      </c>
      <c r="F8038" s="58">
        <v>0.3746027551550142</v>
      </c>
    </row>
    <row r="8039">
      <c r="A8039" s="61">
        <v>1.512179696E9</v>
      </c>
      <c r="B8039" s="61">
        <v>1.0</v>
      </c>
      <c r="C8039" s="61">
        <v>2224.0</v>
      </c>
      <c r="D8039" s="57" t="s">
        <v>375</v>
      </c>
      <c r="E8039" s="62" t="s">
        <v>372</v>
      </c>
      <c r="F8039" s="58">
        <v>0.37465474851459757</v>
      </c>
    </row>
    <row r="8040">
      <c r="A8040" s="61">
        <v>1.516099073E9</v>
      </c>
      <c r="B8040" s="61">
        <v>1.0</v>
      </c>
      <c r="C8040" s="61">
        <v>2973.0</v>
      </c>
      <c r="D8040" s="57" t="s">
        <v>373</v>
      </c>
      <c r="E8040" s="62" t="s">
        <v>372</v>
      </c>
      <c r="F8040" s="58">
        <v>0.3746703473602736</v>
      </c>
    </row>
    <row r="8041">
      <c r="A8041" s="61">
        <v>1.51858995E9</v>
      </c>
      <c r="B8041" s="61">
        <v>0.0</v>
      </c>
      <c r="C8041" s="61">
        <v>560.0</v>
      </c>
      <c r="D8041" s="57" t="s">
        <v>373</v>
      </c>
      <c r="E8041" s="62" t="s">
        <v>372</v>
      </c>
      <c r="F8041" s="58">
        <v>0.37475918031117805</v>
      </c>
    </row>
    <row r="8042">
      <c r="A8042" s="61">
        <v>1.515496823E9</v>
      </c>
      <c r="B8042" s="61">
        <v>1.0</v>
      </c>
      <c r="C8042" s="61">
        <v>4363.0</v>
      </c>
      <c r="D8042" s="57" t="s">
        <v>374</v>
      </c>
      <c r="E8042" s="62" t="s">
        <v>372</v>
      </c>
      <c r="F8042" s="58">
        <v>0.37483139001468413</v>
      </c>
    </row>
    <row r="8043">
      <c r="A8043" s="61">
        <v>1.512300269E9</v>
      </c>
      <c r="B8043" s="61">
        <v>1.0</v>
      </c>
      <c r="C8043" s="61">
        <v>223.0</v>
      </c>
      <c r="D8043" s="57" t="s">
        <v>371</v>
      </c>
      <c r="E8043" s="62" t="s">
        <v>372</v>
      </c>
      <c r="F8043" s="58">
        <v>0.374895924062588</v>
      </c>
    </row>
    <row r="8044">
      <c r="A8044" s="61">
        <v>1.512099484E9</v>
      </c>
      <c r="B8044" s="61">
        <v>1.0</v>
      </c>
      <c r="C8044" s="61">
        <v>1409.0</v>
      </c>
      <c r="D8044" s="57" t="s">
        <v>374</v>
      </c>
      <c r="E8044" s="62" t="s">
        <v>372</v>
      </c>
      <c r="F8044" s="58">
        <v>0.37490930675108636</v>
      </c>
    </row>
    <row r="8045">
      <c r="A8045" s="61">
        <v>1.5138524E9</v>
      </c>
      <c r="B8045" s="61">
        <v>0.0</v>
      </c>
      <c r="C8045" s="61">
        <v>2465.0</v>
      </c>
      <c r="D8045" s="57" t="s">
        <v>373</v>
      </c>
      <c r="E8045" s="62" t="s">
        <v>372</v>
      </c>
      <c r="F8045" s="58">
        <v>0.3750847845474713</v>
      </c>
    </row>
    <row r="8046">
      <c r="A8046" s="61">
        <v>1.517303931E9</v>
      </c>
      <c r="B8046" s="61">
        <v>0.0</v>
      </c>
      <c r="C8046" s="61">
        <v>1514.0</v>
      </c>
      <c r="D8046" s="57" t="s">
        <v>375</v>
      </c>
      <c r="E8046" s="62" t="s">
        <v>372</v>
      </c>
      <c r="F8046" s="58">
        <v>0.375090639554845</v>
      </c>
    </row>
    <row r="8047">
      <c r="A8047" s="61">
        <v>1.512070289E9</v>
      </c>
      <c r="B8047" s="61">
        <v>1.0</v>
      </c>
      <c r="C8047" s="61">
        <v>3396.0</v>
      </c>
      <c r="D8047" s="57" t="s">
        <v>375</v>
      </c>
      <c r="E8047" s="62" t="s">
        <v>372</v>
      </c>
      <c r="F8047" s="58">
        <v>0.3751897030545094</v>
      </c>
    </row>
    <row r="8048">
      <c r="A8048" s="61">
        <v>1.514479376E9</v>
      </c>
      <c r="B8048" s="61">
        <v>1.0</v>
      </c>
      <c r="C8048" s="61">
        <v>2049.0</v>
      </c>
      <c r="D8048" s="57" t="s">
        <v>375</v>
      </c>
      <c r="E8048" s="62" t="s">
        <v>372</v>
      </c>
      <c r="F8048" s="58">
        <v>0.37522380043991155</v>
      </c>
    </row>
    <row r="8049">
      <c r="A8049" s="61">
        <v>1.512825637E9</v>
      </c>
      <c r="B8049" s="61">
        <v>1.0</v>
      </c>
      <c r="C8049" s="61">
        <v>540.0</v>
      </c>
      <c r="D8049" s="57" t="s">
        <v>373</v>
      </c>
      <c r="E8049" s="62" t="s">
        <v>372</v>
      </c>
      <c r="F8049" s="58">
        <v>0.3752771972705623</v>
      </c>
    </row>
    <row r="8050">
      <c r="A8050" s="61">
        <v>1.519599078E9</v>
      </c>
      <c r="B8050" s="61">
        <v>1.0</v>
      </c>
      <c r="C8050" s="61">
        <v>1922.0</v>
      </c>
      <c r="D8050" s="57" t="s">
        <v>374</v>
      </c>
      <c r="E8050" s="62" t="s">
        <v>372</v>
      </c>
      <c r="F8050" s="58">
        <v>0.37531262674891286</v>
      </c>
    </row>
    <row r="8051">
      <c r="A8051" s="61">
        <v>1.51246263E9</v>
      </c>
      <c r="B8051" s="61">
        <v>0.0</v>
      </c>
      <c r="C8051" s="61">
        <v>2369.0</v>
      </c>
      <c r="D8051" s="57" t="s">
        <v>375</v>
      </c>
      <c r="E8051" s="62" t="s">
        <v>372</v>
      </c>
      <c r="F8051" s="58">
        <v>0.375357987005829</v>
      </c>
    </row>
    <row r="8052">
      <c r="A8052" s="61">
        <v>1.517810464E9</v>
      </c>
      <c r="B8052" s="61">
        <v>1.0</v>
      </c>
      <c r="C8052" s="61">
        <v>1222.0</v>
      </c>
      <c r="D8052" s="57" t="s">
        <v>373</v>
      </c>
      <c r="E8052" s="62" t="s">
        <v>372</v>
      </c>
      <c r="F8052" s="58">
        <v>0.3753683264867941</v>
      </c>
    </row>
    <row r="8053">
      <c r="A8053" s="61">
        <v>1.519514646E9</v>
      </c>
      <c r="B8053" s="61">
        <v>1.0</v>
      </c>
      <c r="C8053" s="61">
        <v>357.0</v>
      </c>
      <c r="D8053" s="57" t="s">
        <v>374</v>
      </c>
      <c r="E8053" s="62" t="s">
        <v>372</v>
      </c>
      <c r="F8053" s="58">
        <v>0.3754349726828512</v>
      </c>
    </row>
    <row r="8054">
      <c r="A8054" s="61">
        <v>1.518449269E9</v>
      </c>
      <c r="B8054" s="61">
        <v>1.0</v>
      </c>
      <c r="C8054" s="61">
        <v>4550.0</v>
      </c>
      <c r="D8054" s="57" t="s">
        <v>371</v>
      </c>
      <c r="E8054" s="62" t="s">
        <v>372</v>
      </c>
      <c r="F8054" s="58">
        <v>0.3754746373969413</v>
      </c>
    </row>
    <row r="8055">
      <c r="A8055" s="61">
        <v>1.514887234E9</v>
      </c>
      <c r="B8055" s="61">
        <v>1.0</v>
      </c>
      <c r="C8055" s="61">
        <v>4744.0</v>
      </c>
      <c r="D8055" s="57" t="s">
        <v>371</v>
      </c>
      <c r="E8055" s="62" t="s">
        <v>372</v>
      </c>
      <c r="F8055" s="58">
        <v>0.3754829616493617</v>
      </c>
    </row>
    <row r="8056">
      <c r="A8056" s="61">
        <v>1.516345937E9</v>
      </c>
      <c r="B8056" s="61">
        <v>1.0</v>
      </c>
      <c r="C8056" s="61">
        <v>591.0</v>
      </c>
      <c r="D8056" s="57" t="s">
        <v>371</v>
      </c>
      <c r="E8056" s="62" t="s">
        <v>372</v>
      </c>
      <c r="F8056" s="58">
        <v>0.37552060344926186</v>
      </c>
    </row>
    <row r="8057">
      <c r="A8057" s="61">
        <v>1.517418859E9</v>
      </c>
      <c r="B8057" s="61">
        <v>1.0</v>
      </c>
      <c r="C8057" s="61">
        <v>1048.0</v>
      </c>
      <c r="D8057" s="57" t="s">
        <v>373</v>
      </c>
      <c r="E8057" s="62" t="s">
        <v>372</v>
      </c>
      <c r="F8057" s="58">
        <v>0.37560811256647586</v>
      </c>
    </row>
    <row r="8058">
      <c r="A8058" s="61">
        <v>1.512470621E9</v>
      </c>
      <c r="B8058" s="61">
        <v>0.0</v>
      </c>
      <c r="C8058" s="61">
        <v>88.0</v>
      </c>
      <c r="D8058" s="57" t="s">
        <v>374</v>
      </c>
      <c r="E8058" s="62" t="s">
        <v>372</v>
      </c>
      <c r="F8058" s="58">
        <v>0.37579283682402376</v>
      </c>
    </row>
    <row r="8059">
      <c r="A8059" s="61">
        <v>1.518258382E9</v>
      </c>
      <c r="B8059" s="61">
        <v>0.0</v>
      </c>
      <c r="C8059" s="61">
        <v>978.0</v>
      </c>
      <c r="D8059" s="57" t="s">
        <v>373</v>
      </c>
      <c r="E8059" s="62" t="s">
        <v>372</v>
      </c>
      <c r="F8059" s="58">
        <v>0.3758030810061126</v>
      </c>
    </row>
    <row r="8060">
      <c r="A8060" s="61">
        <v>1.515157133E9</v>
      </c>
      <c r="B8060" s="61">
        <v>1.0</v>
      </c>
      <c r="C8060" s="61">
        <v>265.0</v>
      </c>
      <c r="D8060" s="57" t="s">
        <v>374</v>
      </c>
      <c r="E8060" s="62" t="s">
        <v>372</v>
      </c>
      <c r="F8060" s="58">
        <v>0.37587165308746495</v>
      </c>
    </row>
    <row r="8061">
      <c r="A8061" s="61">
        <v>1.512571472E9</v>
      </c>
      <c r="B8061" s="61">
        <v>0.0</v>
      </c>
      <c r="C8061" s="61">
        <v>2052.0</v>
      </c>
      <c r="D8061" s="57" t="s">
        <v>373</v>
      </c>
      <c r="E8061" s="62" t="s">
        <v>372</v>
      </c>
      <c r="F8061" s="58">
        <v>0.3758874920595682</v>
      </c>
    </row>
    <row r="8062">
      <c r="A8062" s="61">
        <v>1.515306985E9</v>
      </c>
      <c r="B8062" s="61">
        <v>1.0</v>
      </c>
      <c r="C8062" s="61">
        <v>264.0</v>
      </c>
      <c r="D8062" s="57" t="s">
        <v>373</v>
      </c>
      <c r="E8062" s="62" t="s">
        <v>372</v>
      </c>
      <c r="F8062" s="58">
        <v>0.37589119452722375</v>
      </c>
    </row>
    <row r="8063">
      <c r="A8063" s="61">
        <v>1.518312089E9</v>
      </c>
      <c r="B8063" s="61">
        <v>1.0</v>
      </c>
      <c r="C8063" s="61">
        <v>342.0</v>
      </c>
      <c r="D8063" s="57" t="s">
        <v>371</v>
      </c>
      <c r="E8063" s="62" t="s">
        <v>372</v>
      </c>
      <c r="F8063" s="58">
        <v>0.3758964383626969</v>
      </c>
    </row>
    <row r="8064">
      <c r="A8064" s="61">
        <v>1.514897572E9</v>
      </c>
      <c r="B8064" s="61">
        <v>0.0</v>
      </c>
      <c r="C8064" s="61">
        <v>3748.0</v>
      </c>
      <c r="D8064" s="57" t="s">
        <v>374</v>
      </c>
      <c r="E8064" s="62" t="s">
        <v>372</v>
      </c>
      <c r="F8064" s="58">
        <v>0.37594537356492475</v>
      </c>
    </row>
    <row r="8065">
      <c r="A8065" s="61">
        <v>1.513327912E9</v>
      </c>
      <c r="B8065" s="61">
        <v>0.0</v>
      </c>
      <c r="C8065" s="61">
        <v>324.0</v>
      </c>
      <c r="D8065" s="57" t="s">
        <v>371</v>
      </c>
      <c r="E8065" s="62" t="s">
        <v>372</v>
      </c>
      <c r="F8065" s="58">
        <v>0.3760749141587303</v>
      </c>
    </row>
    <row r="8066">
      <c r="A8066" s="61">
        <v>1.515768286E9</v>
      </c>
      <c r="B8066" s="61">
        <v>1.0</v>
      </c>
      <c r="C8066" s="61">
        <v>539.0</v>
      </c>
      <c r="D8066" s="57" t="s">
        <v>374</v>
      </c>
      <c r="E8066" s="62" t="s">
        <v>372</v>
      </c>
      <c r="F8066" s="58">
        <v>0.3761030036103218</v>
      </c>
    </row>
    <row r="8067">
      <c r="A8067" s="61">
        <v>1.517908205E9</v>
      </c>
      <c r="B8067" s="61">
        <v>1.0</v>
      </c>
      <c r="C8067" s="61">
        <v>3793.0</v>
      </c>
      <c r="D8067" s="57" t="s">
        <v>371</v>
      </c>
      <c r="E8067" s="62" t="s">
        <v>372</v>
      </c>
      <c r="F8067" s="58">
        <v>0.37611825032207513</v>
      </c>
    </row>
    <row r="8068">
      <c r="A8068" s="61">
        <v>1.513710414E9</v>
      </c>
      <c r="B8068" s="61">
        <v>1.0</v>
      </c>
      <c r="C8068" s="61">
        <v>299.0</v>
      </c>
      <c r="D8068" s="57" t="s">
        <v>374</v>
      </c>
      <c r="E8068" s="62" t="s">
        <v>372</v>
      </c>
      <c r="F8068" s="58">
        <v>0.3762442791720778</v>
      </c>
    </row>
    <row r="8069">
      <c r="A8069" s="61">
        <v>1.515757189E9</v>
      </c>
      <c r="B8069" s="61">
        <v>1.0</v>
      </c>
      <c r="C8069" s="61">
        <v>172.0</v>
      </c>
      <c r="D8069" s="57" t="s">
        <v>371</v>
      </c>
      <c r="E8069" s="62" t="s">
        <v>372</v>
      </c>
      <c r="F8069" s="58">
        <v>0.37625054330089436</v>
      </c>
    </row>
    <row r="8070">
      <c r="A8070" s="61">
        <v>1.516170855E9</v>
      </c>
      <c r="B8070" s="61">
        <v>1.0</v>
      </c>
      <c r="C8070" s="61">
        <v>983.0</v>
      </c>
      <c r="D8070" s="57" t="s">
        <v>374</v>
      </c>
      <c r="E8070" s="62" t="s">
        <v>372</v>
      </c>
      <c r="F8070" s="58">
        <v>0.3762547514025222</v>
      </c>
    </row>
    <row r="8071">
      <c r="A8071" s="61">
        <v>1.514556544E9</v>
      </c>
      <c r="B8071" s="61">
        <v>1.0</v>
      </c>
      <c r="C8071" s="61">
        <v>342.0</v>
      </c>
      <c r="D8071" s="57" t="s">
        <v>374</v>
      </c>
      <c r="E8071" s="62" t="s">
        <v>372</v>
      </c>
      <c r="F8071" s="58">
        <v>0.3762928557741937</v>
      </c>
    </row>
    <row r="8072">
      <c r="A8072" s="61">
        <v>1.514554745E9</v>
      </c>
      <c r="B8072" s="61">
        <v>1.0</v>
      </c>
      <c r="C8072" s="61">
        <v>439.0</v>
      </c>
      <c r="D8072" s="57" t="s">
        <v>371</v>
      </c>
      <c r="E8072" s="62" t="s">
        <v>372</v>
      </c>
      <c r="F8072" s="58">
        <v>0.3763403040029276</v>
      </c>
    </row>
    <row r="8073">
      <c r="A8073" s="61">
        <v>1.513629947E9</v>
      </c>
      <c r="B8073" s="61">
        <v>1.0</v>
      </c>
      <c r="C8073" s="61">
        <v>2538.0</v>
      </c>
      <c r="D8073" s="57" t="s">
        <v>374</v>
      </c>
      <c r="E8073" s="62" t="s">
        <v>372</v>
      </c>
      <c r="F8073" s="58">
        <v>0.3763529047228549</v>
      </c>
    </row>
    <row r="8074">
      <c r="A8074" s="61">
        <v>1.512574801E9</v>
      </c>
      <c r="B8074" s="61">
        <v>0.0</v>
      </c>
      <c r="C8074" s="61">
        <v>1439.0</v>
      </c>
      <c r="D8074" s="57" t="s">
        <v>371</v>
      </c>
      <c r="E8074" s="62" t="s">
        <v>372</v>
      </c>
      <c r="F8074" s="58">
        <v>0.37635893019968425</v>
      </c>
    </row>
    <row r="8075">
      <c r="A8075" s="61">
        <v>1.516876593E9</v>
      </c>
      <c r="B8075" s="61">
        <v>1.0</v>
      </c>
      <c r="C8075" s="61">
        <v>720.0</v>
      </c>
      <c r="D8075" s="57" t="s">
        <v>371</v>
      </c>
      <c r="E8075" s="62" t="s">
        <v>372</v>
      </c>
      <c r="F8075" s="58">
        <v>0.3764075734146852</v>
      </c>
    </row>
    <row r="8076">
      <c r="A8076" s="61">
        <v>1.515183811E9</v>
      </c>
      <c r="B8076" s="61">
        <v>0.0</v>
      </c>
      <c r="C8076" s="61">
        <v>1036.0</v>
      </c>
      <c r="D8076" s="57" t="s">
        <v>371</v>
      </c>
      <c r="E8076" s="62" t="s">
        <v>372</v>
      </c>
      <c r="F8076" s="58">
        <v>0.37641478084684377</v>
      </c>
    </row>
    <row r="8077">
      <c r="A8077" s="61">
        <v>1.518968599E9</v>
      </c>
      <c r="B8077" s="61">
        <v>1.0</v>
      </c>
      <c r="C8077" s="61">
        <v>1471.0</v>
      </c>
      <c r="D8077" s="57" t="s">
        <v>374</v>
      </c>
      <c r="E8077" s="62" t="s">
        <v>372</v>
      </c>
      <c r="F8077" s="58">
        <v>0.376416823648426</v>
      </c>
    </row>
    <row r="8078">
      <c r="A8078" s="61">
        <v>1.512073121E9</v>
      </c>
      <c r="B8078" s="61">
        <v>0.0</v>
      </c>
      <c r="C8078" s="61">
        <v>4029.0</v>
      </c>
      <c r="D8078" s="57" t="s">
        <v>373</v>
      </c>
      <c r="E8078" s="62" t="s">
        <v>372</v>
      </c>
      <c r="F8078" s="58">
        <v>0.3764929487145813</v>
      </c>
    </row>
    <row r="8079">
      <c r="A8079" s="61">
        <v>1.512161146E9</v>
      </c>
      <c r="B8079" s="61">
        <v>1.0</v>
      </c>
      <c r="C8079" s="61">
        <v>2186.0</v>
      </c>
      <c r="D8079" s="57" t="s">
        <v>371</v>
      </c>
      <c r="E8079" s="62" t="s">
        <v>372</v>
      </c>
      <c r="F8079" s="58">
        <v>0.376635656720821</v>
      </c>
    </row>
    <row r="8080">
      <c r="A8080" s="61">
        <v>1.513414411E9</v>
      </c>
      <c r="B8080" s="61">
        <v>0.0</v>
      </c>
      <c r="C8080" s="61">
        <v>930.0</v>
      </c>
      <c r="D8080" s="57" t="s">
        <v>375</v>
      </c>
      <c r="E8080" s="62" t="s">
        <v>372</v>
      </c>
      <c r="F8080" s="58">
        <v>0.3767014326782213</v>
      </c>
    </row>
    <row r="8081">
      <c r="A8081" s="61">
        <v>1.512833823E9</v>
      </c>
      <c r="B8081" s="61">
        <v>1.0</v>
      </c>
      <c r="C8081" s="61">
        <v>689.0</v>
      </c>
      <c r="D8081" s="57" t="s">
        <v>373</v>
      </c>
      <c r="E8081" s="62" t="s">
        <v>372</v>
      </c>
      <c r="F8081" s="58">
        <v>0.3768964677307429</v>
      </c>
    </row>
    <row r="8082">
      <c r="A8082" s="61">
        <v>1.515005643E9</v>
      </c>
      <c r="B8082" s="61">
        <v>1.0</v>
      </c>
      <c r="C8082" s="61">
        <v>2178.0</v>
      </c>
      <c r="D8082" s="57" t="s">
        <v>371</v>
      </c>
      <c r="E8082" s="62" t="s">
        <v>372</v>
      </c>
      <c r="F8082" s="58">
        <v>0.3769325953113263</v>
      </c>
    </row>
    <row r="8083">
      <c r="A8083" s="61">
        <v>1.513357949E9</v>
      </c>
      <c r="B8083" s="61">
        <v>1.0</v>
      </c>
      <c r="C8083" s="61">
        <v>6159.0</v>
      </c>
      <c r="D8083" s="57" t="s">
        <v>371</v>
      </c>
      <c r="E8083" s="62" t="s">
        <v>372</v>
      </c>
      <c r="F8083" s="58">
        <v>0.3769505660835889</v>
      </c>
    </row>
    <row r="8084">
      <c r="A8084" s="61">
        <v>1.519558964E9</v>
      </c>
      <c r="B8084" s="61">
        <v>1.0</v>
      </c>
      <c r="C8084" s="61">
        <v>464.0</v>
      </c>
      <c r="D8084" s="57" t="s">
        <v>374</v>
      </c>
      <c r="E8084" s="62" t="s">
        <v>372</v>
      </c>
      <c r="F8084" s="58">
        <v>0.3770249918181722</v>
      </c>
    </row>
    <row r="8085">
      <c r="A8085" s="61">
        <v>1.519218127E9</v>
      </c>
      <c r="B8085" s="61">
        <v>1.0</v>
      </c>
      <c r="C8085" s="61">
        <v>1538.0</v>
      </c>
      <c r="D8085" s="57" t="s">
        <v>373</v>
      </c>
      <c r="E8085" s="62" t="s">
        <v>372</v>
      </c>
      <c r="F8085" s="58">
        <v>0.3770323330729737</v>
      </c>
    </row>
    <row r="8086">
      <c r="A8086" s="61">
        <v>1.516310204E9</v>
      </c>
      <c r="B8086" s="61">
        <v>1.0</v>
      </c>
      <c r="C8086" s="61">
        <v>1076.0</v>
      </c>
      <c r="D8086" s="57" t="s">
        <v>375</v>
      </c>
      <c r="E8086" s="62" t="s">
        <v>372</v>
      </c>
      <c r="F8086" s="58">
        <v>0.3770604365735598</v>
      </c>
    </row>
    <row r="8087">
      <c r="A8087" s="61">
        <v>1.511572128E9</v>
      </c>
      <c r="B8087" s="61">
        <v>1.0</v>
      </c>
      <c r="C8087" s="61">
        <v>632.0</v>
      </c>
      <c r="D8087" s="57" t="s">
        <v>373</v>
      </c>
      <c r="E8087" s="62" t="s">
        <v>372</v>
      </c>
      <c r="F8087" s="58">
        <v>0.3770842813651616</v>
      </c>
    </row>
    <row r="8088">
      <c r="A8088" s="61">
        <v>1.512478185E9</v>
      </c>
      <c r="B8088" s="61">
        <v>1.0</v>
      </c>
      <c r="C8088" s="61">
        <v>606.0</v>
      </c>
      <c r="D8088" s="57" t="s">
        <v>373</v>
      </c>
      <c r="E8088" s="62" t="s">
        <v>372</v>
      </c>
      <c r="F8088" s="58">
        <v>0.37709064710996787</v>
      </c>
    </row>
    <row r="8089">
      <c r="A8089" s="61">
        <v>1.516585169E9</v>
      </c>
      <c r="B8089" s="61">
        <v>1.0</v>
      </c>
      <c r="C8089" s="61">
        <v>1225.0</v>
      </c>
      <c r="D8089" s="57" t="s">
        <v>375</v>
      </c>
      <c r="E8089" s="62" t="s">
        <v>372</v>
      </c>
      <c r="F8089" s="58">
        <v>0.3771277695397267</v>
      </c>
    </row>
    <row r="8090">
      <c r="A8090" s="61">
        <v>1.517118516E9</v>
      </c>
      <c r="B8090" s="61">
        <v>1.0</v>
      </c>
      <c r="C8090" s="61">
        <v>227.0</v>
      </c>
      <c r="D8090" s="57" t="s">
        <v>374</v>
      </c>
      <c r="E8090" s="62" t="s">
        <v>372</v>
      </c>
      <c r="F8090" s="58">
        <v>0.37713189888734755</v>
      </c>
    </row>
    <row r="8091">
      <c r="A8091" s="61">
        <v>1.518548711E9</v>
      </c>
      <c r="B8091" s="61">
        <v>0.0</v>
      </c>
      <c r="C8091" s="61">
        <v>459.0</v>
      </c>
      <c r="D8091" s="57" t="s">
        <v>374</v>
      </c>
      <c r="E8091" s="62" t="s">
        <v>372</v>
      </c>
      <c r="F8091" s="58">
        <v>0.37713539435016097</v>
      </c>
    </row>
    <row r="8092">
      <c r="A8092" s="61">
        <v>1.518455314E9</v>
      </c>
      <c r="B8092" s="61">
        <v>1.0</v>
      </c>
      <c r="C8092" s="61">
        <v>4097.0</v>
      </c>
      <c r="D8092" s="57" t="s">
        <v>374</v>
      </c>
      <c r="E8092" s="62" t="s">
        <v>372</v>
      </c>
      <c r="F8092" s="58">
        <v>0.3771677147255731</v>
      </c>
    </row>
    <row r="8093">
      <c r="A8093" s="61">
        <v>1.518225157E9</v>
      </c>
      <c r="B8093" s="61">
        <v>1.0</v>
      </c>
      <c r="C8093" s="61">
        <v>1625.0</v>
      </c>
      <c r="D8093" s="57" t="s">
        <v>371</v>
      </c>
      <c r="E8093" s="62" t="s">
        <v>372</v>
      </c>
      <c r="F8093" s="58">
        <v>0.3772026488607574</v>
      </c>
    </row>
    <row r="8094">
      <c r="A8094" s="61">
        <v>1.516279547E9</v>
      </c>
      <c r="B8094" s="61">
        <v>1.0</v>
      </c>
      <c r="C8094" s="61">
        <v>2575.0</v>
      </c>
      <c r="D8094" s="57" t="s">
        <v>373</v>
      </c>
      <c r="E8094" s="62" t="s">
        <v>372</v>
      </c>
      <c r="F8094" s="58">
        <v>0.37726053036611396</v>
      </c>
    </row>
    <row r="8095">
      <c r="A8095" s="61">
        <v>1.516902036E9</v>
      </c>
      <c r="B8095" s="61">
        <v>1.0</v>
      </c>
      <c r="C8095" s="61">
        <v>2727.0</v>
      </c>
      <c r="D8095" s="57" t="s">
        <v>371</v>
      </c>
      <c r="E8095" s="62" t="s">
        <v>372</v>
      </c>
      <c r="F8095" s="58">
        <v>0.37734084777814403</v>
      </c>
    </row>
    <row r="8096">
      <c r="A8096" s="61">
        <v>1.518336289E9</v>
      </c>
      <c r="B8096" s="61">
        <v>1.0</v>
      </c>
      <c r="C8096" s="61">
        <v>1348.0</v>
      </c>
      <c r="D8096" s="57" t="s">
        <v>371</v>
      </c>
      <c r="E8096" s="62" t="s">
        <v>372</v>
      </c>
      <c r="F8096" s="58">
        <v>0.37736342074621576</v>
      </c>
    </row>
    <row r="8097">
      <c r="A8097" s="61">
        <v>1.516804996E9</v>
      </c>
      <c r="B8097" s="61">
        <v>1.0</v>
      </c>
      <c r="C8097" s="61">
        <v>3571.0</v>
      </c>
      <c r="D8097" s="57" t="s">
        <v>375</v>
      </c>
      <c r="E8097" s="62" t="s">
        <v>372</v>
      </c>
      <c r="F8097" s="58">
        <v>0.37740217351359095</v>
      </c>
    </row>
    <row r="8098">
      <c r="A8098" s="61">
        <v>1.518145216E9</v>
      </c>
      <c r="B8098" s="61">
        <v>1.0</v>
      </c>
      <c r="C8098" s="61">
        <v>834.0</v>
      </c>
      <c r="D8098" s="57" t="s">
        <v>371</v>
      </c>
      <c r="E8098" s="62" t="s">
        <v>372</v>
      </c>
      <c r="F8098" s="58">
        <v>0.37743862936458694</v>
      </c>
    </row>
    <row r="8099">
      <c r="A8099" s="61">
        <v>1.512820384E9</v>
      </c>
      <c r="B8099" s="61">
        <v>1.0</v>
      </c>
      <c r="C8099" s="61">
        <v>1225.0</v>
      </c>
      <c r="D8099" s="57" t="s">
        <v>374</v>
      </c>
      <c r="E8099" s="62" t="s">
        <v>372</v>
      </c>
      <c r="F8099" s="58">
        <v>0.3775001523277254</v>
      </c>
    </row>
    <row r="8100">
      <c r="A8100" s="61">
        <v>1.518648151E9</v>
      </c>
      <c r="B8100" s="61">
        <v>0.0</v>
      </c>
      <c r="C8100" s="61">
        <v>515.0</v>
      </c>
      <c r="D8100" s="57" t="s">
        <v>375</v>
      </c>
      <c r="E8100" s="62" t="s">
        <v>372</v>
      </c>
      <c r="F8100" s="58">
        <v>0.3775177333177254</v>
      </c>
    </row>
    <row r="8101">
      <c r="A8101" s="61">
        <v>1.516899795E9</v>
      </c>
      <c r="B8101" s="61">
        <v>1.0</v>
      </c>
      <c r="C8101" s="61">
        <v>307.0</v>
      </c>
      <c r="D8101" s="57" t="s">
        <v>374</v>
      </c>
      <c r="E8101" s="62" t="s">
        <v>372</v>
      </c>
      <c r="F8101" s="58">
        <v>0.377603364084136</v>
      </c>
    </row>
    <row r="8102">
      <c r="A8102" s="61">
        <v>1.516272546E9</v>
      </c>
      <c r="B8102" s="61">
        <v>1.0</v>
      </c>
      <c r="C8102" s="61">
        <v>5113.0</v>
      </c>
      <c r="D8102" s="57" t="s">
        <v>374</v>
      </c>
      <c r="E8102" s="62" t="s">
        <v>372</v>
      </c>
      <c r="F8102" s="58">
        <v>0.3776241202019577</v>
      </c>
    </row>
    <row r="8103">
      <c r="A8103" s="61">
        <v>1.516265117E9</v>
      </c>
      <c r="B8103" s="61">
        <v>1.0</v>
      </c>
      <c r="C8103" s="61">
        <v>466.0</v>
      </c>
      <c r="D8103" s="57" t="s">
        <v>374</v>
      </c>
      <c r="E8103" s="62" t="s">
        <v>372</v>
      </c>
      <c r="F8103" s="58">
        <v>0.3776383004256295</v>
      </c>
    </row>
    <row r="8104">
      <c r="A8104" s="61">
        <v>1.511334572E9</v>
      </c>
      <c r="B8104" s="61">
        <v>0.0</v>
      </c>
      <c r="C8104" s="61">
        <v>1236.0</v>
      </c>
      <c r="D8104" s="57" t="s">
        <v>374</v>
      </c>
      <c r="E8104" s="62" t="s">
        <v>372</v>
      </c>
      <c r="F8104" s="58">
        <v>0.3776825847181752</v>
      </c>
    </row>
    <row r="8105">
      <c r="A8105" s="61">
        <v>1.511357923E9</v>
      </c>
      <c r="B8105" s="61">
        <v>1.0</v>
      </c>
      <c r="C8105" s="61">
        <v>754.0</v>
      </c>
      <c r="D8105" s="57" t="s">
        <v>373</v>
      </c>
      <c r="E8105" s="62" t="s">
        <v>372</v>
      </c>
      <c r="F8105" s="58">
        <v>0.3776945099082871</v>
      </c>
    </row>
    <row r="8106">
      <c r="A8106" s="61">
        <v>1.516791605E9</v>
      </c>
      <c r="B8106" s="61">
        <v>1.0</v>
      </c>
      <c r="C8106" s="61">
        <v>2560.0</v>
      </c>
      <c r="D8106" s="57" t="s">
        <v>375</v>
      </c>
      <c r="E8106" s="62" t="s">
        <v>372</v>
      </c>
      <c r="F8106" s="58">
        <v>0.37770560946523624</v>
      </c>
    </row>
    <row r="8107">
      <c r="A8107" s="61">
        <v>1.515809549E9</v>
      </c>
      <c r="B8107" s="61">
        <v>1.0</v>
      </c>
      <c r="C8107" s="61">
        <v>2941.0</v>
      </c>
      <c r="D8107" s="57" t="s">
        <v>375</v>
      </c>
      <c r="E8107" s="62" t="s">
        <v>372</v>
      </c>
      <c r="F8107" s="58">
        <v>0.3777640350820961</v>
      </c>
    </row>
    <row r="8108">
      <c r="A8108" s="61">
        <v>1.514411687E9</v>
      </c>
      <c r="B8108" s="61">
        <v>1.0</v>
      </c>
      <c r="C8108" s="61">
        <v>811.0</v>
      </c>
      <c r="D8108" s="57" t="s">
        <v>373</v>
      </c>
      <c r="E8108" s="62" t="s">
        <v>372</v>
      </c>
      <c r="F8108" s="58">
        <v>0.3778801412756795</v>
      </c>
    </row>
    <row r="8109">
      <c r="A8109" s="61">
        <v>1.51929969E9</v>
      </c>
      <c r="B8109" s="61">
        <v>0.0</v>
      </c>
      <c r="C8109" s="61">
        <v>1100.0</v>
      </c>
      <c r="D8109" s="57" t="s">
        <v>373</v>
      </c>
      <c r="E8109" s="62" t="s">
        <v>372</v>
      </c>
      <c r="F8109" s="58">
        <v>0.3779323518908362</v>
      </c>
    </row>
    <row r="8110">
      <c r="A8110" s="61">
        <v>1.514780762E9</v>
      </c>
      <c r="B8110" s="61">
        <v>0.0</v>
      </c>
      <c r="C8110" s="61">
        <v>4643.0</v>
      </c>
      <c r="D8110" s="57" t="s">
        <v>371</v>
      </c>
      <c r="E8110" s="62" t="s">
        <v>372</v>
      </c>
      <c r="F8110" s="58">
        <v>0.37795849459147324</v>
      </c>
    </row>
    <row r="8111">
      <c r="A8111" s="61">
        <v>1.512010394E9</v>
      </c>
      <c r="B8111" s="61">
        <v>1.0</v>
      </c>
      <c r="C8111" s="61">
        <v>193.0</v>
      </c>
      <c r="D8111" s="57" t="s">
        <v>371</v>
      </c>
      <c r="E8111" s="62" t="s">
        <v>372</v>
      </c>
      <c r="F8111" s="58">
        <v>0.3779919625557726</v>
      </c>
    </row>
    <row r="8112">
      <c r="A8112" s="61">
        <v>1.511288546E9</v>
      </c>
      <c r="B8112" s="61">
        <v>1.0</v>
      </c>
      <c r="C8112" s="61">
        <v>74.0</v>
      </c>
      <c r="D8112" s="57" t="s">
        <v>371</v>
      </c>
      <c r="E8112" s="62" t="s">
        <v>372</v>
      </c>
      <c r="F8112" s="58">
        <v>0.37800707119358923</v>
      </c>
    </row>
    <row r="8113">
      <c r="A8113" s="61">
        <v>1.513847075E9</v>
      </c>
      <c r="B8113" s="61">
        <v>1.0</v>
      </c>
      <c r="C8113" s="61">
        <v>1426.0</v>
      </c>
      <c r="D8113" s="57" t="s">
        <v>375</v>
      </c>
      <c r="E8113" s="62" t="s">
        <v>372</v>
      </c>
      <c r="F8113" s="58">
        <v>0.3780840044472106</v>
      </c>
    </row>
    <row r="8114">
      <c r="A8114" s="61">
        <v>1.513221183E9</v>
      </c>
      <c r="B8114" s="61">
        <v>1.0</v>
      </c>
      <c r="C8114" s="61">
        <v>2699.0</v>
      </c>
      <c r="D8114" s="57" t="s">
        <v>371</v>
      </c>
      <c r="E8114" s="62" t="s">
        <v>372</v>
      </c>
      <c r="F8114" s="58">
        <v>0.3781162330208634</v>
      </c>
    </row>
    <row r="8115">
      <c r="A8115" s="61">
        <v>1.514217088E9</v>
      </c>
      <c r="B8115" s="61">
        <v>1.0</v>
      </c>
      <c r="C8115" s="61">
        <v>664.0</v>
      </c>
      <c r="D8115" s="57" t="s">
        <v>374</v>
      </c>
      <c r="E8115" s="62" t="s">
        <v>372</v>
      </c>
      <c r="F8115" s="58">
        <v>0.3781198202854361</v>
      </c>
    </row>
    <row r="8116">
      <c r="A8116" s="61">
        <v>1.515523901E9</v>
      </c>
      <c r="B8116" s="61">
        <v>0.0</v>
      </c>
      <c r="C8116" s="61">
        <v>699.0</v>
      </c>
      <c r="D8116" s="57" t="s">
        <v>375</v>
      </c>
      <c r="E8116" s="62" t="s">
        <v>372</v>
      </c>
      <c r="F8116" s="58">
        <v>0.37814836165650645</v>
      </c>
    </row>
    <row r="8117">
      <c r="A8117" s="61">
        <v>1.515119781E9</v>
      </c>
      <c r="B8117" s="61">
        <v>0.0</v>
      </c>
      <c r="C8117" s="61">
        <v>1562.0</v>
      </c>
      <c r="D8117" s="57" t="s">
        <v>375</v>
      </c>
      <c r="E8117" s="62" t="s">
        <v>372</v>
      </c>
      <c r="F8117" s="58">
        <v>0.3781520069012554</v>
      </c>
    </row>
    <row r="8118">
      <c r="A8118" s="61">
        <v>1.512689866E9</v>
      </c>
      <c r="B8118" s="61">
        <v>1.0</v>
      </c>
      <c r="C8118" s="61">
        <v>1863.0</v>
      </c>
      <c r="D8118" s="57" t="s">
        <v>374</v>
      </c>
      <c r="E8118" s="62" t="s">
        <v>372</v>
      </c>
      <c r="F8118" s="58">
        <v>0.3781954246273074</v>
      </c>
    </row>
    <row r="8119">
      <c r="A8119" s="61">
        <v>1.511285554E9</v>
      </c>
      <c r="B8119" s="61">
        <v>1.0</v>
      </c>
      <c r="C8119" s="61">
        <v>2374.0</v>
      </c>
      <c r="D8119" s="57" t="s">
        <v>371</v>
      </c>
      <c r="E8119" s="62" t="s">
        <v>372</v>
      </c>
      <c r="F8119" s="58">
        <v>0.3781996993418202</v>
      </c>
    </row>
    <row r="8120">
      <c r="A8120" s="61">
        <v>1.516175998E9</v>
      </c>
      <c r="B8120" s="61">
        <v>1.0</v>
      </c>
      <c r="C8120" s="61">
        <v>2182.0</v>
      </c>
      <c r="D8120" s="57" t="s">
        <v>373</v>
      </c>
      <c r="E8120" s="62" t="s">
        <v>372</v>
      </c>
      <c r="F8120" s="58">
        <v>0.37820675586470043</v>
      </c>
    </row>
    <row r="8121">
      <c r="A8121" s="61">
        <v>1.512115219E9</v>
      </c>
      <c r="B8121" s="61">
        <v>1.0</v>
      </c>
      <c r="C8121" s="61">
        <v>3035.0</v>
      </c>
      <c r="D8121" s="57" t="s">
        <v>374</v>
      </c>
      <c r="E8121" s="62" t="s">
        <v>372</v>
      </c>
      <c r="F8121" s="58">
        <v>0.378219276313013</v>
      </c>
    </row>
    <row r="8122">
      <c r="A8122" s="61">
        <v>1.515910598E9</v>
      </c>
      <c r="B8122" s="61">
        <v>1.0</v>
      </c>
      <c r="C8122" s="61">
        <v>1661.0</v>
      </c>
      <c r="D8122" s="57" t="s">
        <v>375</v>
      </c>
      <c r="E8122" s="62" t="s">
        <v>372</v>
      </c>
      <c r="F8122" s="58">
        <v>0.37825209836309415</v>
      </c>
    </row>
    <row r="8123">
      <c r="A8123" s="61">
        <v>1.516164695E9</v>
      </c>
      <c r="B8123" s="61">
        <v>1.0</v>
      </c>
      <c r="C8123" s="61">
        <v>1823.0</v>
      </c>
      <c r="D8123" s="57" t="s">
        <v>371</v>
      </c>
      <c r="E8123" s="62" t="s">
        <v>372</v>
      </c>
      <c r="F8123" s="58">
        <v>0.3782589410271031</v>
      </c>
    </row>
    <row r="8124">
      <c r="A8124" s="61">
        <v>1.514373123E9</v>
      </c>
      <c r="B8124" s="61">
        <v>1.0</v>
      </c>
      <c r="C8124" s="61">
        <v>2737.0</v>
      </c>
      <c r="D8124" s="57" t="s">
        <v>371</v>
      </c>
      <c r="E8124" s="62" t="s">
        <v>372</v>
      </c>
      <c r="F8124" s="58">
        <v>0.3782947298086563</v>
      </c>
    </row>
    <row r="8125">
      <c r="A8125" s="61">
        <v>1.519018886E9</v>
      </c>
      <c r="B8125" s="61">
        <v>1.0</v>
      </c>
      <c r="C8125" s="61">
        <v>1620.0</v>
      </c>
      <c r="D8125" s="57" t="s">
        <v>375</v>
      </c>
      <c r="E8125" s="62" t="s">
        <v>372</v>
      </c>
      <c r="F8125" s="58">
        <v>0.378360140937282</v>
      </c>
    </row>
    <row r="8126">
      <c r="A8126" s="61">
        <v>1.51731022E9</v>
      </c>
      <c r="B8126" s="61">
        <v>0.0</v>
      </c>
      <c r="C8126" s="61">
        <v>3503.0</v>
      </c>
      <c r="D8126" s="57" t="s">
        <v>371</v>
      </c>
      <c r="E8126" s="62" t="s">
        <v>372</v>
      </c>
      <c r="F8126" s="58">
        <v>0.37837779834029317</v>
      </c>
    </row>
    <row r="8127">
      <c r="A8127" s="61">
        <v>1.511390226E9</v>
      </c>
      <c r="B8127" s="61">
        <v>1.0</v>
      </c>
      <c r="C8127" s="61">
        <v>2853.0</v>
      </c>
      <c r="D8127" s="57" t="s">
        <v>375</v>
      </c>
      <c r="E8127" s="62" t="s">
        <v>372</v>
      </c>
      <c r="F8127" s="58">
        <v>0.3783902972804809</v>
      </c>
    </row>
    <row r="8128">
      <c r="A8128" s="61">
        <v>1.515629377E9</v>
      </c>
      <c r="B8128" s="61">
        <v>1.0</v>
      </c>
      <c r="C8128" s="61">
        <v>688.0</v>
      </c>
      <c r="D8128" s="57" t="s">
        <v>375</v>
      </c>
      <c r="E8128" s="62" t="s">
        <v>372</v>
      </c>
      <c r="F8128" s="58">
        <v>0.37843865873263294</v>
      </c>
    </row>
    <row r="8129">
      <c r="A8129" s="61">
        <v>1.511762243E9</v>
      </c>
      <c r="B8129" s="61">
        <v>1.0</v>
      </c>
      <c r="C8129" s="61">
        <v>116.0</v>
      </c>
      <c r="D8129" s="57" t="s">
        <v>371</v>
      </c>
      <c r="E8129" s="62" t="s">
        <v>372</v>
      </c>
      <c r="F8129" s="58">
        <v>0.378463444007865</v>
      </c>
    </row>
    <row r="8130">
      <c r="A8130" s="61">
        <v>1.513264857E9</v>
      </c>
      <c r="B8130" s="61">
        <v>1.0</v>
      </c>
      <c r="C8130" s="61">
        <v>2379.0</v>
      </c>
      <c r="D8130" s="57" t="s">
        <v>371</v>
      </c>
      <c r="E8130" s="62" t="s">
        <v>372</v>
      </c>
      <c r="F8130" s="58">
        <v>0.37847093143548916</v>
      </c>
    </row>
    <row r="8131">
      <c r="A8131" s="61">
        <v>1.515847944E9</v>
      </c>
      <c r="B8131" s="61">
        <v>1.0</v>
      </c>
      <c r="C8131" s="61">
        <v>3168.0</v>
      </c>
      <c r="D8131" s="57" t="s">
        <v>374</v>
      </c>
      <c r="E8131" s="62" t="s">
        <v>372</v>
      </c>
      <c r="F8131" s="58">
        <v>0.3785066746963316</v>
      </c>
    </row>
    <row r="8132">
      <c r="A8132" s="61">
        <v>1.517815368E9</v>
      </c>
      <c r="B8132" s="61">
        <v>1.0</v>
      </c>
      <c r="C8132" s="61">
        <v>3926.0</v>
      </c>
      <c r="D8132" s="57" t="s">
        <v>375</v>
      </c>
      <c r="E8132" s="62" t="s">
        <v>372</v>
      </c>
      <c r="F8132" s="58">
        <v>0.37852258691125906</v>
      </c>
    </row>
    <row r="8133">
      <c r="A8133" s="61">
        <v>1.517866142E9</v>
      </c>
      <c r="B8133" s="61">
        <v>0.0</v>
      </c>
      <c r="C8133" s="61">
        <v>359.0</v>
      </c>
      <c r="D8133" s="57" t="s">
        <v>375</v>
      </c>
      <c r="E8133" s="62" t="s">
        <v>372</v>
      </c>
      <c r="F8133" s="58">
        <v>0.37855124884751934</v>
      </c>
    </row>
    <row r="8134">
      <c r="A8134" s="61">
        <v>1.517976365E9</v>
      </c>
      <c r="B8134" s="61">
        <v>1.0</v>
      </c>
      <c r="C8134" s="61">
        <v>2627.0</v>
      </c>
      <c r="D8134" s="57" t="s">
        <v>371</v>
      </c>
      <c r="E8134" s="62" t="s">
        <v>372</v>
      </c>
      <c r="F8134" s="58">
        <v>0.3786234734521866</v>
      </c>
    </row>
    <row r="8135">
      <c r="A8135" s="61">
        <v>1.518115075E9</v>
      </c>
      <c r="B8135" s="61">
        <v>1.0</v>
      </c>
      <c r="C8135" s="61">
        <v>1492.0</v>
      </c>
      <c r="D8135" s="57" t="s">
        <v>373</v>
      </c>
      <c r="E8135" s="62" t="s">
        <v>372</v>
      </c>
      <c r="F8135" s="58">
        <v>0.3786698213657379</v>
      </c>
    </row>
    <row r="8136">
      <c r="A8136" s="61">
        <v>1.517645391E9</v>
      </c>
      <c r="B8136" s="61">
        <v>0.0</v>
      </c>
      <c r="C8136" s="61">
        <v>710.0</v>
      </c>
      <c r="D8136" s="57" t="s">
        <v>373</v>
      </c>
      <c r="E8136" s="62" t="s">
        <v>372</v>
      </c>
      <c r="F8136" s="58">
        <v>0.3786752316229127</v>
      </c>
    </row>
    <row r="8137">
      <c r="A8137" s="61">
        <v>1.516138446E9</v>
      </c>
      <c r="B8137" s="61">
        <v>1.0</v>
      </c>
      <c r="C8137" s="61">
        <v>1087.0</v>
      </c>
      <c r="D8137" s="57" t="s">
        <v>375</v>
      </c>
      <c r="E8137" s="62" t="s">
        <v>372</v>
      </c>
      <c r="F8137" s="58">
        <v>0.37868800750009035</v>
      </c>
    </row>
    <row r="8138">
      <c r="A8138" s="61">
        <v>1.515174091E9</v>
      </c>
      <c r="B8138" s="61">
        <v>0.0</v>
      </c>
      <c r="C8138" s="61">
        <v>553.0</v>
      </c>
      <c r="D8138" s="57" t="s">
        <v>371</v>
      </c>
      <c r="E8138" s="62" t="s">
        <v>372</v>
      </c>
      <c r="F8138" s="58">
        <v>0.378693476035878</v>
      </c>
    </row>
    <row r="8139">
      <c r="A8139" s="61">
        <v>1.51411419E9</v>
      </c>
      <c r="B8139" s="61">
        <v>0.0</v>
      </c>
      <c r="C8139" s="61">
        <v>4832.0</v>
      </c>
      <c r="D8139" s="57" t="s">
        <v>371</v>
      </c>
      <c r="E8139" s="62" t="s">
        <v>372</v>
      </c>
      <c r="F8139" s="58">
        <v>0.3786996751180782</v>
      </c>
    </row>
    <row r="8140">
      <c r="A8140" s="61">
        <v>1.519523503E9</v>
      </c>
      <c r="B8140" s="61">
        <v>1.0</v>
      </c>
      <c r="C8140" s="61">
        <v>1953.0</v>
      </c>
      <c r="D8140" s="57" t="s">
        <v>375</v>
      </c>
      <c r="E8140" s="62" t="s">
        <v>372</v>
      </c>
      <c r="F8140" s="58">
        <v>0.37870264341581905</v>
      </c>
    </row>
    <row r="8141">
      <c r="A8141" s="61">
        <v>1.513283707E9</v>
      </c>
      <c r="B8141" s="61">
        <v>1.0</v>
      </c>
      <c r="C8141" s="61">
        <v>246.0</v>
      </c>
      <c r="D8141" s="57" t="s">
        <v>373</v>
      </c>
      <c r="E8141" s="62" t="s">
        <v>372</v>
      </c>
      <c r="F8141" s="58">
        <v>0.37870597827235297</v>
      </c>
    </row>
    <row r="8142">
      <c r="A8142" s="61">
        <v>1.517222911E9</v>
      </c>
      <c r="B8142" s="61">
        <v>0.0</v>
      </c>
      <c r="C8142" s="61">
        <v>3290.0</v>
      </c>
      <c r="D8142" s="57" t="s">
        <v>371</v>
      </c>
      <c r="E8142" s="62" t="s">
        <v>372</v>
      </c>
      <c r="F8142" s="58">
        <v>0.3787925360127399</v>
      </c>
    </row>
    <row r="8143">
      <c r="A8143" s="61">
        <v>1.517000089E9</v>
      </c>
      <c r="B8143" s="61">
        <v>1.0</v>
      </c>
      <c r="C8143" s="61">
        <v>1782.0</v>
      </c>
      <c r="D8143" s="57" t="s">
        <v>375</v>
      </c>
      <c r="E8143" s="62" t="s">
        <v>372</v>
      </c>
      <c r="F8143" s="58">
        <v>0.37888302387887285</v>
      </c>
    </row>
    <row r="8144">
      <c r="A8144" s="61">
        <v>1.51540432E9</v>
      </c>
      <c r="B8144" s="61">
        <v>0.0</v>
      </c>
      <c r="C8144" s="61">
        <v>925.0</v>
      </c>
      <c r="D8144" s="57" t="s">
        <v>371</v>
      </c>
      <c r="E8144" s="62" t="s">
        <v>372</v>
      </c>
      <c r="F8144" s="58">
        <v>0.37896788000974224</v>
      </c>
    </row>
    <row r="8145">
      <c r="A8145" s="61">
        <v>1.512200011E9</v>
      </c>
      <c r="B8145" s="61">
        <v>0.0</v>
      </c>
      <c r="C8145" s="61">
        <v>3185.0</v>
      </c>
      <c r="D8145" s="57" t="s">
        <v>374</v>
      </c>
      <c r="E8145" s="62" t="s">
        <v>372</v>
      </c>
      <c r="F8145" s="58">
        <v>0.3790031528034671</v>
      </c>
    </row>
    <row r="8146">
      <c r="A8146" s="61">
        <v>1.514228035E9</v>
      </c>
      <c r="B8146" s="61">
        <v>1.0</v>
      </c>
      <c r="C8146" s="61">
        <v>2836.0</v>
      </c>
      <c r="D8146" s="57" t="s">
        <v>373</v>
      </c>
      <c r="E8146" s="62" t="s">
        <v>372</v>
      </c>
      <c r="F8146" s="58">
        <v>0.37913345394954734</v>
      </c>
    </row>
    <row r="8147">
      <c r="A8147" s="61">
        <v>1.511292826E9</v>
      </c>
      <c r="B8147" s="61">
        <v>1.0</v>
      </c>
      <c r="C8147" s="61">
        <v>1066.0</v>
      </c>
      <c r="D8147" s="57" t="s">
        <v>373</v>
      </c>
      <c r="E8147" s="62" t="s">
        <v>372</v>
      </c>
      <c r="F8147" s="58">
        <v>0.37918975812869016</v>
      </c>
    </row>
    <row r="8148">
      <c r="A8148" s="61">
        <v>1.515376034E9</v>
      </c>
      <c r="B8148" s="61">
        <v>1.0</v>
      </c>
      <c r="C8148" s="61">
        <v>632.0</v>
      </c>
      <c r="D8148" s="57" t="s">
        <v>375</v>
      </c>
      <c r="E8148" s="62" t="s">
        <v>372</v>
      </c>
      <c r="F8148" s="58">
        <v>0.3791943143418871</v>
      </c>
    </row>
    <row r="8149">
      <c r="A8149" s="61">
        <v>1.514428659E9</v>
      </c>
      <c r="B8149" s="61">
        <v>1.0</v>
      </c>
      <c r="C8149" s="61">
        <v>535.0</v>
      </c>
      <c r="D8149" s="57" t="s">
        <v>374</v>
      </c>
      <c r="E8149" s="62" t="s">
        <v>372</v>
      </c>
      <c r="F8149" s="58">
        <v>0.3792772523447431</v>
      </c>
    </row>
    <row r="8150">
      <c r="A8150" s="61">
        <v>1.519938136E9</v>
      </c>
      <c r="B8150" s="61">
        <v>1.0</v>
      </c>
      <c r="C8150" s="61">
        <v>478.0</v>
      </c>
      <c r="D8150" s="57" t="s">
        <v>374</v>
      </c>
      <c r="E8150" s="62" t="s">
        <v>372</v>
      </c>
      <c r="F8150" s="58">
        <v>0.3793613462563693</v>
      </c>
    </row>
    <row r="8151">
      <c r="A8151" s="61">
        <v>1.51237151E9</v>
      </c>
      <c r="B8151" s="61">
        <v>0.0</v>
      </c>
      <c r="C8151" s="61">
        <v>1251.0</v>
      </c>
      <c r="D8151" s="57" t="s">
        <v>371</v>
      </c>
      <c r="E8151" s="62" t="s">
        <v>372</v>
      </c>
      <c r="F8151" s="58">
        <v>0.3794248842989766</v>
      </c>
    </row>
    <row r="8152">
      <c r="A8152" s="61">
        <v>1.519678487E9</v>
      </c>
      <c r="B8152" s="61">
        <v>1.0</v>
      </c>
      <c r="C8152" s="61">
        <v>29.0</v>
      </c>
      <c r="D8152" s="57" t="s">
        <v>371</v>
      </c>
      <c r="E8152" s="62" t="s">
        <v>372</v>
      </c>
      <c r="F8152" s="58">
        <v>0.37950370708064574</v>
      </c>
    </row>
    <row r="8153">
      <c r="A8153" s="61">
        <v>1.519829141E9</v>
      </c>
      <c r="B8153" s="61">
        <v>0.0</v>
      </c>
      <c r="C8153" s="61">
        <v>2679.0</v>
      </c>
      <c r="D8153" s="57" t="s">
        <v>373</v>
      </c>
      <c r="E8153" s="62" t="s">
        <v>372</v>
      </c>
      <c r="F8153" s="58">
        <v>0.37951227023145107</v>
      </c>
    </row>
    <row r="8154">
      <c r="A8154" s="61">
        <v>1.515007385E9</v>
      </c>
      <c r="B8154" s="61">
        <v>1.0</v>
      </c>
      <c r="C8154" s="61">
        <v>4183.0</v>
      </c>
      <c r="D8154" s="57" t="s">
        <v>374</v>
      </c>
      <c r="E8154" s="62" t="s">
        <v>372</v>
      </c>
      <c r="F8154" s="58">
        <v>0.3795408841799044</v>
      </c>
    </row>
    <row r="8155">
      <c r="A8155" s="61">
        <v>1.514247636E9</v>
      </c>
      <c r="B8155" s="61">
        <v>1.0</v>
      </c>
      <c r="C8155" s="61">
        <v>1278.0</v>
      </c>
      <c r="D8155" s="57" t="s">
        <v>371</v>
      </c>
      <c r="E8155" s="62" t="s">
        <v>372</v>
      </c>
      <c r="F8155" s="58">
        <v>0.37968360623513875</v>
      </c>
    </row>
    <row r="8156">
      <c r="A8156" s="61">
        <v>1.511429891E9</v>
      </c>
      <c r="B8156" s="61">
        <v>0.0</v>
      </c>
      <c r="C8156" s="61">
        <v>1979.0</v>
      </c>
      <c r="D8156" s="57" t="s">
        <v>375</v>
      </c>
      <c r="E8156" s="62" t="s">
        <v>372</v>
      </c>
      <c r="F8156" s="58">
        <v>0.37972302607195674</v>
      </c>
    </row>
    <row r="8157">
      <c r="A8157" s="61">
        <v>1.514703907E9</v>
      </c>
      <c r="B8157" s="61">
        <v>1.0</v>
      </c>
      <c r="C8157" s="61">
        <v>322.0</v>
      </c>
      <c r="D8157" s="57" t="s">
        <v>371</v>
      </c>
      <c r="E8157" s="62" t="s">
        <v>372</v>
      </c>
      <c r="F8157" s="58">
        <v>0.37980002020935144</v>
      </c>
    </row>
    <row r="8158">
      <c r="A8158" s="61">
        <v>1.518671722E9</v>
      </c>
      <c r="B8158" s="61">
        <v>0.0</v>
      </c>
      <c r="C8158" s="61">
        <v>1951.0</v>
      </c>
      <c r="D8158" s="57" t="s">
        <v>371</v>
      </c>
      <c r="E8158" s="62" t="s">
        <v>372</v>
      </c>
      <c r="F8158" s="58">
        <v>0.3798783866733124</v>
      </c>
    </row>
    <row r="8159">
      <c r="A8159" s="61">
        <v>1.516941681E9</v>
      </c>
      <c r="B8159" s="61">
        <v>0.0</v>
      </c>
      <c r="C8159" s="61">
        <v>1700.0</v>
      </c>
      <c r="D8159" s="57" t="s">
        <v>375</v>
      </c>
      <c r="E8159" s="62" t="s">
        <v>372</v>
      </c>
      <c r="F8159" s="58">
        <v>0.3799061210332053</v>
      </c>
    </row>
    <row r="8160">
      <c r="A8160" s="61">
        <v>1.518846369E9</v>
      </c>
      <c r="B8160" s="61">
        <v>1.0</v>
      </c>
      <c r="C8160" s="61">
        <v>2014.0</v>
      </c>
      <c r="D8160" s="57" t="s">
        <v>371</v>
      </c>
      <c r="E8160" s="62" t="s">
        <v>372</v>
      </c>
      <c r="F8160" s="58">
        <v>0.3800363626095802</v>
      </c>
    </row>
    <row r="8161">
      <c r="A8161" s="61">
        <v>1.514558325E9</v>
      </c>
      <c r="B8161" s="61">
        <v>1.0</v>
      </c>
      <c r="C8161" s="61">
        <v>4195.0</v>
      </c>
      <c r="D8161" s="57" t="s">
        <v>374</v>
      </c>
      <c r="E8161" s="62" t="s">
        <v>372</v>
      </c>
      <c r="F8161" s="58">
        <v>0.3801379657630145</v>
      </c>
    </row>
    <row r="8162">
      <c r="A8162" s="61">
        <v>1.513289223E9</v>
      </c>
      <c r="B8162" s="61">
        <v>1.0</v>
      </c>
      <c r="C8162" s="61">
        <v>298.0</v>
      </c>
      <c r="D8162" s="57" t="s">
        <v>373</v>
      </c>
      <c r="E8162" s="62" t="s">
        <v>372</v>
      </c>
      <c r="F8162" s="58">
        <v>0.38020796660229816</v>
      </c>
    </row>
    <row r="8163">
      <c r="A8163" s="61">
        <v>1.519126226E9</v>
      </c>
      <c r="B8163" s="61">
        <v>1.0</v>
      </c>
      <c r="C8163" s="61">
        <v>131.0</v>
      </c>
      <c r="D8163" s="57" t="s">
        <v>371</v>
      </c>
      <c r="E8163" s="62" t="s">
        <v>372</v>
      </c>
      <c r="F8163" s="58">
        <v>0.3802421236920923</v>
      </c>
    </row>
    <row r="8164">
      <c r="A8164" s="61">
        <v>1.516187564E9</v>
      </c>
      <c r="B8164" s="61">
        <v>1.0</v>
      </c>
      <c r="C8164" s="61">
        <v>2684.0</v>
      </c>
      <c r="D8164" s="57" t="s">
        <v>371</v>
      </c>
      <c r="E8164" s="62" t="s">
        <v>372</v>
      </c>
      <c r="F8164" s="58">
        <v>0.3804222397663576</v>
      </c>
    </row>
    <row r="8165">
      <c r="A8165" s="61">
        <v>1.51409528E9</v>
      </c>
      <c r="B8165" s="61">
        <v>0.0</v>
      </c>
      <c r="C8165" s="61">
        <v>3561.0</v>
      </c>
      <c r="D8165" s="57" t="s">
        <v>374</v>
      </c>
      <c r="E8165" s="62" t="s">
        <v>372</v>
      </c>
      <c r="F8165" s="58">
        <v>0.3804252186533408</v>
      </c>
    </row>
    <row r="8166">
      <c r="A8166" s="61">
        <v>1.519240131E9</v>
      </c>
      <c r="B8166" s="61">
        <v>0.0</v>
      </c>
      <c r="C8166" s="61">
        <v>1045.0</v>
      </c>
      <c r="D8166" s="57" t="s">
        <v>375</v>
      </c>
      <c r="E8166" s="62" t="s">
        <v>372</v>
      </c>
      <c r="F8166" s="58">
        <v>0.38046167450433677</v>
      </c>
    </row>
    <row r="8167">
      <c r="A8167" s="61">
        <v>1.515011987E9</v>
      </c>
      <c r="B8167" s="61">
        <v>1.0</v>
      </c>
      <c r="C8167" s="61">
        <v>5361.0</v>
      </c>
      <c r="D8167" s="57" t="s">
        <v>374</v>
      </c>
      <c r="E8167" s="62" t="s">
        <v>372</v>
      </c>
      <c r="F8167" s="58">
        <v>0.38048710967849086</v>
      </c>
    </row>
    <row r="8168">
      <c r="A8168" s="61">
        <v>1.514746993E9</v>
      </c>
      <c r="B8168" s="61">
        <v>1.0</v>
      </c>
      <c r="C8168" s="61">
        <v>2483.0</v>
      </c>
      <c r="D8168" s="57" t="s">
        <v>371</v>
      </c>
      <c r="E8168" s="62" t="s">
        <v>372</v>
      </c>
      <c r="F8168" s="58">
        <v>0.3805188859824745</v>
      </c>
    </row>
    <row r="8169">
      <c r="A8169" s="61">
        <v>1.516042895E9</v>
      </c>
      <c r="B8169" s="61">
        <v>1.0</v>
      </c>
      <c r="C8169" s="61">
        <v>2460.0</v>
      </c>
      <c r="D8169" s="57" t="s">
        <v>374</v>
      </c>
      <c r="E8169" s="62" t="s">
        <v>372</v>
      </c>
      <c r="F8169" s="58">
        <v>0.3805197957228802</v>
      </c>
    </row>
    <row r="8170">
      <c r="A8170" s="61">
        <v>1.517305515E9</v>
      </c>
      <c r="B8170" s="61">
        <v>1.0</v>
      </c>
      <c r="C8170" s="61">
        <v>3290.0</v>
      </c>
      <c r="D8170" s="57" t="s">
        <v>374</v>
      </c>
      <c r="E8170" s="62" t="s">
        <v>372</v>
      </c>
      <c r="F8170" s="58">
        <v>0.3805736449238998</v>
      </c>
    </row>
    <row r="8171">
      <c r="A8171" s="61">
        <v>1.517912368E9</v>
      </c>
      <c r="B8171" s="61">
        <v>1.0</v>
      </c>
      <c r="C8171" s="61">
        <v>1580.0</v>
      </c>
      <c r="D8171" s="57" t="s">
        <v>373</v>
      </c>
      <c r="E8171" s="62" t="s">
        <v>372</v>
      </c>
      <c r="F8171" s="58">
        <v>0.3806931814620438</v>
      </c>
    </row>
    <row r="8172">
      <c r="A8172" s="61">
        <v>1.511790779E9</v>
      </c>
      <c r="B8172" s="61">
        <v>1.0</v>
      </c>
      <c r="C8172" s="61">
        <v>855.0</v>
      </c>
      <c r="D8172" s="57" t="s">
        <v>375</v>
      </c>
      <c r="E8172" s="62" t="s">
        <v>372</v>
      </c>
      <c r="F8172" s="58">
        <v>0.38070112852663884</v>
      </c>
    </row>
    <row r="8173">
      <c r="A8173" s="61">
        <v>1.517826784E9</v>
      </c>
      <c r="B8173" s="61">
        <v>1.0</v>
      </c>
      <c r="C8173" s="61">
        <v>1384.0</v>
      </c>
      <c r="D8173" s="57" t="s">
        <v>374</v>
      </c>
      <c r="E8173" s="62" t="s">
        <v>372</v>
      </c>
      <c r="F8173" s="58">
        <v>0.3807346113920994</v>
      </c>
    </row>
    <row r="8174">
      <c r="A8174" s="61">
        <v>1.512827824E9</v>
      </c>
      <c r="B8174" s="61">
        <v>1.0</v>
      </c>
      <c r="C8174" s="61">
        <v>1036.0</v>
      </c>
      <c r="D8174" s="57" t="s">
        <v>371</v>
      </c>
      <c r="E8174" s="62" t="s">
        <v>372</v>
      </c>
      <c r="F8174" s="58">
        <v>0.3807720440209228</v>
      </c>
    </row>
    <row r="8175">
      <c r="A8175" s="61">
        <v>1.517987036E9</v>
      </c>
      <c r="B8175" s="61">
        <v>1.0</v>
      </c>
      <c r="C8175" s="61">
        <v>769.0</v>
      </c>
      <c r="D8175" s="57" t="s">
        <v>374</v>
      </c>
      <c r="E8175" s="62" t="s">
        <v>372</v>
      </c>
      <c r="F8175" s="58">
        <v>0.3808872412025919</v>
      </c>
    </row>
    <row r="8176">
      <c r="A8176" s="61">
        <v>1.512942924E9</v>
      </c>
      <c r="B8176" s="61">
        <v>1.0</v>
      </c>
      <c r="C8176" s="61">
        <v>48.0</v>
      </c>
      <c r="D8176" s="57" t="s">
        <v>374</v>
      </c>
      <c r="E8176" s="62" t="s">
        <v>372</v>
      </c>
      <c r="F8176" s="58">
        <v>0.38095158351072655</v>
      </c>
    </row>
    <row r="8177">
      <c r="A8177" s="61">
        <v>1.512423698E9</v>
      </c>
      <c r="B8177" s="61">
        <v>1.0</v>
      </c>
      <c r="C8177" s="61">
        <v>2044.0</v>
      </c>
      <c r="D8177" s="57" t="s">
        <v>374</v>
      </c>
      <c r="E8177" s="62" t="s">
        <v>372</v>
      </c>
      <c r="F8177" s="58">
        <v>0.38095333052924363</v>
      </c>
    </row>
    <row r="8178">
      <c r="A8178" s="61">
        <v>1.516282552E9</v>
      </c>
      <c r="B8178" s="61">
        <v>0.0</v>
      </c>
      <c r="C8178" s="61">
        <v>1551.0</v>
      </c>
      <c r="D8178" s="57" t="s">
        <v>374</v>
      </c>
      <c r="E8178" s="62" t="s">
        <v>372</v>
      </c>
      <c r="F8178" s="58">
        <v>0.38100901536596365</v>
      </c>
    </row>
    <row r="8179">
      <c r="A8179" s="61">
        <v>1.514636575E9</v>
      </c>
      <c r="B8179" s="61">
        <v>1.0</v>
      </c>
      <c r="C8179" s="61">
        <v>498.0</v>
      </c>
      <c r="D8179" s="57" t="s">
        <v>371</v>
      </c>
      <c r="E8179" s="62" t="s">
        <v>372</v>
      </c>
      <c r="F8179" s="58">
        <v>0.3810167442971333</v>
      </c>
    </row>
    <row r="8180">
      <c r="A8180" s="61">
        <v>1.51333069E9</v>
      </c>
      <c r="B8180" s="61">
        <v>0.0</v>
      </c>
      <c r="C8180" s="61">
        <v>4695.0</v>
      </c>
      <c r="D8180" s="57" t="s">
        <v>374</v>
      </c>
      <c r="E8180" s="62" t="s">
        <v>372</v>
      </c>
      <c r="F8180" s="58">
        <v>0.3810359973098323</v>
      </c>
    </row>
    <row r="8181">
      <c r="A8181" s="61">
        <v>1.511515863E9</v>
      </c>
      <c r="B8181" s="61">
        <v>1.0</v>
      </c>
      <c r="C8181" s="61">
        <v>2159.0</v>
      </c>
      <c r="D8181" s="57" t="s">
        <v>371</v>
      </c>
      <c r="E8181" s="62" t="s">
        <v>372</v>
      </c>
      <c r="F8181" s="58">
        <v>0.38115088708674794</v>
      </c>
    </row>
    <row r="8182">
      <c r="A8182" s="61">
        <v>1.513716719E9</v>
      </c>
      <c r="B8182" s="61">
        <v>1.0</v>
      </c>
      <c r="C8182" s="61">
        <v>981.0</v>
      </c>
      <c r="D8182" s="57" t="s">
        <v>374</v>
      </c>
      <c r="E8182" s="62" t="s">
        <v>372</v>
      </c>
      <c r="F8182" s="58">
        <v>0.3811621019704551</v>
      </c>
    </row>
    <row r="8183">
      <c r="A8183" s="61">
        <v>1.514823457E9</v>
      </c>
      <c r="B8183" s="61">
        <v>1.0</v>
      </c>
      <c r="C8183" s="61">
        <v>4446.0</v>
      </c>
      <c r="D8183" s="57" t="s">
        <v>374</v>
      </c>
      <c r="E8183" s="62" t="s">
        <v>372</v>
      </c>
      <c r="F8183" s="58">
        <v>0.38121996857465035</v>
      </c>
    </row>
    <row r="8184">
      <c r="A8184" s="61">
        <v>1.5185715E9</v>
      </c>
      <c r="B8184" s="61">
        <v>0.0</v>
      </c>
      <c r="C8184" s="61">
        <v>4244.0</v>
      </c>
      <c r="D8184" s="57" t="s">
        <v>371</v>
      </c>
      <c r="E8184" s="62" t="s">
        <v>372</v>
      </c>
      <c r="F8184" s="58">
        <v>0.3812315599663526</v>
      </c>
    </row>
    <row r="8185">
      <c r="A8185" s="61">
        <v>1.512317193E9</v>
      </c>
      <c r="B8185" s="61">
        <v>1.0</v>
      </c>
      <c r="C8185" s="61">
        <v>2794.0</v>
      </c>
      <c r="D8185" s="57" t="s">
        <v>375</v>
      </c>
      <c r="E8185" s="62" t="s">
        <v>372</v>
      </c>
      <c r="F8185" s="58">
        <v>0.38130260717981024</v>
      </c>
    </row>
    <row r="8186">
      <c r="A8186" s="61">
        <v>1.511939678E9</v>
      </c>
      <c r="B8186" s="61">
        <v>1.0</v>
      </c>
      <c r="C8186" s="61">
        <v>2525.0</v>
      </c>
      <c r="D8186" s="57" t="s">
        <v>374</v>
      </c>
      <c r="E8186" s="62" t="s">
        <v>372</v>
      </c>
      <c r="F8186" s="58">
        <v>0.38139010139586316</v>
      </c>
    </row>
    <row r="8187">
      <c r="A8187" s="61">
        <v>1.511910948E9</v>
      </c>
      <c r="B8187" s="61">
        <v>1.0</v>
      </c>
      <c r="C8187" s="61">
        <v>1683.0</v>
      </c>
      <c r="D8187" s="57" t="s">
        <v>374</v>
      </c>
      <c r="E8187" s="62" t="s">
        <v>372</v>
      </c>
      <c r="F8187" s="58">
        <v>0.3814757321622737</v>
      </c>
    </row>
    <row r="8188">
      <c r="A8188" s="61">
        <v>1.514601794E9</v>
      </c>
      <c r="B8188" s="61">
        <v>1.0</v>
      </c>
      <c r="C8188" s="61">
        <v>913.0</v>
      </c>
      <c r="D8188" s="57" t="s">
        <v>375</v>
      </c>
      <c r="E8188" s="62" t="s">
        <v>372</v>
      </c>
      <c r="F8188" s="58">
        <v>0.3814865933457896</v>
      </c>
    </row>
    <row r="8189">
      <c r="A8189" s="61">
        <v>1.51310177E9</v>
      </c>
      <c r="B8189" s="61">
        <v>0.0</v>
      </c>
      <c r="C8189" s="61">
        <v>3046.0</v>
      </c>
      <c r="D8189" s="57" t="s">
        <v>374</v>
      </c>
      <c r="E8189" s="62" t="s">
        <v>372</v>
      </c>
      <c r="F8189" s="58">
        <v>0.38150522844184487</v>
      </c>
    </row>
    <row r="8190">
      <c r="A8190" s="61">
        <v>1.511262001E9</v>
      </c>
      <c r="B8190" s="61">
        <v>0.0</v>
      </c>
      <c r="C8190" s="61">
        <v>1918.0</v>
      </c>
      <c r="D8190" s="57" t="s">
        <v>374</v>
      </c>
      <c r="E8190" s="62" t="s">
        <v>372</v>
      </c>
      <c r="F8190" s="58">
        <v>0.38157745304651214</v>
      </c>
    </row>
    <row r="8191">
      <c r="A8191" s="61">
        <v>1.514980543E9</v>
      </c>
      <c r="B8191" s="61">
        <v>1.0</v>
      </c>
      <c r="C8191" s="61">
        <v>170.0</v>
      </c>
      <c r="D8191" s="57" t="s">
        <v>371</v>
      </c>
      <c r="E8191" s="62" t="s">
        <v>372</v>
      </c>
      <c r="F8191" s="58">
        <v>0.38158755344236694</v>
      </c>
    </row>
    <row r="8192">
      <c r="A8192" s="61">
        <v>1.512217446E9</v>
      </c>
      <c r="B8192" s="61">
        <v>1.0</v>
      </c>
      <c r="C8192" s="61">
        <v>2254.0</v>
      </c>
      <c r="D8192" s="57" t="s">
        <v>375</v>
      </c>
      <c r="E8192" s="62" t="s">
        <v>372</v>
      </c>
      <c r="F8192" s="58">
        <v>0.3817840608944362</v>
      </c>
    </row>
    <row r="8193">
      <c r="A8193" s="61">
        <v>1.512012797E9</v>
      </c>
      <c r="B8193" s="61">
        <v>1.0</v>
      </c>
      <c r="C8193" s="61">
        <v>1099.0</v>
      </c>
      <c r="D8193" s="57" t="s">
        <v>374</v>
      </c>
      <c r="E8193" s="62" t="s">
        <v>372</v>
      </c>
      <c r="F8193" s="58">
        <v>0.3818022664796801</v>
      </c>
    </row>
    <row r="8194">
      <c r="A8194" s="61">
        <v>1.518604172E9</v>
      </c>
      <c r="B8194" s="61">
        <v>0.0</v>
      </c>
      <c r="C8194" s="61">
        <v>195.0</v>
      </c>
      <c r="D8194" s="57" t="s">
        <v>374</v>
      </c>
      <c r="E8194" s="62" t="s">
        <v>372</v>
      </c>
      <c r="F8194" s="58">
        <v>0.38184886706543497</v>
      </c>
    </row>
    <row r="8195">
      <c r="A8195" s="61">
        <v>1.517163568E9</v>
      </c>
      <c r="B8195" s="61">
        <v>1.0</v>
      </c>
      <c r="C8195" s="61">
        <v>1982.0</v>
      </c>
      <c r="D8195" s="57" t="s">
        <v>371</v>
      </c>
      <c r="E8195" s="62" t="s">
        <v>372</v>
      </c>
      <c r="F8195" s="58">
        <v>0.3818715465726772</v>
      </c>
    </row>
    <row r="8196">
      <c r="A8196" s="61">
        <v>1.517389786E9</v>
      </c>
      <c r="B8196" s="61">
        <v>1.0</v>
      </c>
      <c r="C8196" s="61">
        <v>2528.0</v>
      </c>
      <c r="D8196" s="57" t="s">
        <v>374</v>
      </c>
      <c r="E8196" s="62" t="s">
        <v>372</v>
      </c>
      <c r="F8196" s="58">
        <v>0.38193670560608994</v>
      </c>
    </row>
    <row r="8197">
      <c r="A8197" s="61">
        <v>1.519167177E9</v>
      </c>
      <c r="B8197" s="61">
        <v>1.0</v>
      </c>
      <c r="C8197" s="61">
        <v>1168.0</v>
      </c>
      <c r="D8197" s="57" t="s">
        <v>375</v>
      </c>
      <c r="E8197" s="62" t="s">
        <v>372</v>
      </c>
      <c r="F8197" s="58">
        <v>0.3819451926567099</v>
      </c>
    </row>
    <row r="8198">
      <c r="A8198" s="61">
        <v>1.512821846E9</v>
      </c>
      <c r="B8198" s="61">
        <v>1.0</v>
      </c>
      <c r="C8198" s="61">
        <v>1871.0</v>
      </c>
      <c r="D8198" s="57" t="s">
        <v>374</v>
      </c>
      <c r="E8198" s="62" t="s">
        <v>372</v>
      </c>
      <c r="F8198" s="58">
        <v>0.3819669827896547</v>
      </c>
    </row>
    <row r="8199">
      <c r="A8199" s="61">
        <v>1.517254654E9</v>
      </c>
      <c r="B8199" s="61">
        <v>1.0</v>
      </c>
      <c r="C8199" s="61">
        <v>5854.0</v>
      </c>
      <c r="D8199" s="57" t="s">
        <v>371</v>
      </c>
      <c r="E8199" s="62" t="s">
        <v>372</v>
      </c>
      <c r="F8199" s="58">
        <v>0.38199657384315033</v>
      </c>
    </row>
    <row r="8200">
      <c r="A8200" s="61">
        <v>1.515276145E9</v>
      </c>
      <c r="B8200" s="61">
        <v>1.0</v>
      </c>
      <c r="C8200" s="61">
        <v>2399.0</v>
      </c>
      <c r="D8200" s="57" t="s">
        <v>371</v>
      </c>
      <c r="E8200" s="62" t="s">
        <v>372</v>
      </c>
      <c r="F8200" s="58">
        <v>0.38200412012057483</v>
      </c>
    </row>
    <row r="8201">
      <c r="A8201" s="61">
        <v>1.51250592E9</v>
      </c>
      <c r="B8201" s="61">
        <v>0.0</v>
      </c>
      <c r="C8201" s="61">
        <v>1163.0</v>
      </c>
      <c r="D8201" s="57" t="s">
        <v>371</v>
      </c>
      <c r="E8201" s="62" t="s">
        <v>372</v>
      </c>
      <c r="F8201" s="58">
        <v>0.3820473508090415</v>
      </c>
    </row>
    <row r="8202">
      <c r="A8202" s="61">
        <v>1.517553451E9</v>
      </c>
      <c r="B8202" s="61">
        <v>0.0</v>
      </c>
      <c r="C8202" s="61">
        <v>2949.0</v>
      </c>
      <c r="D8202" s="57" t="s">
        <v>371</v>
      </c>
      <c r="E8202" s="62" t="s">
        <v>372</v>
      </c>
      <c r="F8202" s="58">
        <v>0.38210829469764673</v>
      </c>
    </row>
    <row r="8203">
      <c r="A8203" s="61">
        <v>1.515363941E9</v>
      </c>
      <c r="B8203" s="61">
        <v>0.0</v>
      </c>
      <c r="C8203" s="61">
        <v>3.0</v>
      </c>
      <c r="D8203" s="57" t="s">
        <v>374</v>
      </c>
      <c r="E8203" s="62" t="s">
        <v>372</v>
      </c>
      <c r="F8203" s="58">
        <v>0.38224199507805834</v>
      </c>
    </row>
    <row r="8204">
      <c r="A8204" s="61">
        <v>1.513527932E9</v>
      </c>
      <c r="B8204" s="61">
        <v>0.0</v>
      </c>
      <c r="C8204" s="61">
        <v>3275.0</v>
      </c>
      <c r="D8204" s="57" t="s">
        <v>374</v>
      </c>
      <c r="E8204" s="62" t="s">
        <v>372</v>
      </c>
      <c r="F8204" s="58">
        <v>0.38224333442969005</v>
      </c>
    </row>
    <row r="8205">
      <c r="A8205" s="61">
        <v>1.515078646E9</v>
      </c>
      <c r="B8205" s="61">
        <v>1.0</v>
      </c>
      <c r="C8205" s="61">
        <v>1521.0</v>
      </c>
      <c r="D8205" s="57" t="s">
        <v>371</v>
      </c>
      <c r="E8205" s="62" t="s">
        <v>372</v>
      </c>
      <c r="F8205" s="58">
        <v>0.38227520791164427</v>
      </c>
    </row>
    <row r="8206">
      <c r="A8206" s="61">
        <v>1.516433133E9</v>
      </c>
      <c r="B8206" s="61">
        <v>1.0</v>
      </c>
      <c r="C8206" s="61">
        <v>1941.0</v>
      </c>
      <c r="D8206" s="57" t="s">
        <v>373</v>
      </c>
      <c r="E8206" s="62" t="s">
        <v>372</v>
      </c>
      <c r="F8206" s="58">
        <v>0.38238988905682403</v>
      </c>
    </row>
    <row r="8207">
      <c r="A8207" s="61">
        <v>1.515095884E9</v>
      </c>
      <c r="B8207" s="61">
        <v>1.0</v>
      </c>
      <c r="C8207" s="61">
        <v>493.0</v>
      </c>
      <c r="D8207" s="57" t="s">
        <v>371</v>
      </c>
      <c r="E8207" s="62" t="s">
        <v>372</v>
      </c>
      <c r="F8207" s="58">
        <v>0.38242538643915214</v>
      </c>
    </row>
    <row r="8208">
      <c r="A8208" s="61">
        <v>1.518114894E9</v>
      </c>
      <c r="B8208" s="61">
        <v>1.0</v>
      </c>
      <c r="C8208" s="61">
        <v>850.0</v>
      </c>
      <c r="D8208" s="57" t="s">
        <v>371</v>
      </c>
      <c r="E8208" s="62" t="s">
        <v>372</v>
      </c>
      <c r="F8208" s="58">
        <v>0.38252247750588275</v>
      </c>
    </row>
    <row r="8209">
      <c r="A8209" s="61">
        <v>1.519746549E9</v>
      </c>
      <c r="B8209" s="61">
        <v>1.0</v>
      </c>
      <c r="C8209" s="61">
        <v>3284.0</v>
      </c>
      <c r="D8209" s="57" t="s">
        <v>375</v>
      </c>
      <c r="E8209" s="62" t="s">
        <v>372</v>
      </c>
      <c r="F8209" s="58">
        <v>0.3825439589573708</v>
      </c>
    </row>
    <row r="8210">
      <c r="A8210" s="61">
        <v>1.513129678E9</v>
      </c>
      <c r="B8210" s="61">
        <v>1.0</v>
      </c>
      <c r="C8210" s="61">
        <v>1788.0</v>
      </c>
      <c r="D8210" s="57" t="s">
        <v>371</v>
      </c>
      <c r="E8210" s="62" t="s">
        <v>372</v>
      </c>
      <c r="F8210" s="58">
        <v>0.3825891926328454</v>
      </c>
    </row>
    <row r="8211">
      <c r="A8211" s="61">
        <v>1.515821504E9</v>
      </c>
      <c r="B8211" s="61">
        <v>1.0</v>
      </c>
      <c r="C8211" s="61">
        <v>1916.0</v>
      </c>
      <c r="D8211" s="57" t="s">
        <v>375</v>
      </c>
      <c r="E8211" s="62" t="s">
        <v>372</v>
      </c>
      <c r="F8211" s="58">
        <v>0.3826074969999781</v>
      </c>
    </row>
    <row r="8212">
      <c r="A8212" s="61">
        <v>1.517082138E9</v>
      </c>
      <c r="B8212" s="61">
        <v>1.0</v>
      </c>
      <c r="C8212" s="61">
        <v>1043.0</v>
      </c>
      <c r="D8212" s="57" t="s">
        <v>375</v>
      </c>
      <c r="E8212" s="62" t="s">
        <v>372</v>
      </c>
      <c r="F8212" s="58">
        <v>0.38263727246021295</v>
      </c>
    </row>
    <row r="8213">
      <c r="A8213" s="61">
        <v>1.513370888E9</v>
      </c>
      <c r="B8213" s="61">
        <v>1.0</v>
      </c>
      <c r="C8213" s="61">
        <v>1780.0</v>
      </c>
      <c r="D8213" s="57" t="s">
        <v>375</v>
      </c>
      <c r="E8213" s="62" t="s">
        <v>372</v>
      </c>
      <c r="F8213" s="58">
        <v>0.3827427619860658</v>
      </c>
    </row>
    <row r="8214">
      <c r="A8214" s="61">
        <v>1.512977864E9</v>
      </c>
      <c r="B8214" s="61">
        <v>1.0</v>
      </c>
      <c r="C8214" s="61">
        <v>1955.0</v>
      </c>
      <c r="D8214" s="57" t="s">
        <v>371</v>
      </c>
      <c r="E8214" s="62" t="s">
        <v>372</v>
      </c>
      <c r="F8214" s="58">
        <v>0.382800972625298</v>
      </c>
    </row>
    <row r="8215">
      <c r="A8215" s="61">
        <v>1.516334138E9</v>
      </c>
      <c r="B8215" s="61">
        <v>1.0</v>
      </c>
      <c r="C8215" s="61">
        <v>1587.0</v>
      </c>
      <c r="D8215" s="57" t="s">
        <v>374</v>
      </c>
      <c r="E8215" s="62" t="s">
        <v>372</v>
      </c>
      <c r="F8215" s="58">
        <v>0.38280760484152676</v>
      </c>
    </row>
    <row r="8216">
      <c r="A8216" s="61">
        <v>1.515697208E9</v>
      </c>
      <c r="B8216" s="61">
        <v>1.0</v>
      </c>
      <c r="C8216" s="61">
        <v>5249.0</v>
      </c>
      <c r="D8216" s="57" t="s">
        <v>375</v>
      </c>
      <c r="E8216" s="62" t="s">
        <v>372</v>
      </c>
      <c r="F8216" s="58">
        <v>0.3829545412668415</v>
      </c>
    </row>
    <row r="8217">
      <c r="A8217" s="61">
        <v>1.511443348E9</v>
      </c>
      <c r="B8217" s="61">
        <v>1.0</v>
      </c>
      <c r="C8217" s="61">
        <v>4458.0</v>
      </c>
      <c r="D8217" s="57" t="s">
        <v>371</v>
      </c>
      <c r="E8217" s="62" t="s">
        <v>372</v>
      </c>
      <c r="F8217" s="58">
        <v>0.3829903422039057</v>
      </c>
    </row>
    <row r="8218">
      <c r="A8218" s="61">
        <v>1.518306503E9</v>
      </c>
      <c r="B8218" s="61">
        <v>1.0</v>
      </c>
      <c r="C8218" s="61">
        <v>770.0</v>
      </c>
      <c r="D8218" s="57" t="s">
        <v>374</v>
      </c>
      <c r="E8218" s="62" t="s">
        <v>372</v>
      </c>
      <c r="F8218" s="58">
        <v>0.3830102261035614</v>
      </c>
    </row>
    <row r="8219">
      <c r="A8219" s="61">
        <v>1.518638125E9</v>
      </c>
      <c r="B8219" s="61">
        <v>1.0</v>
      </c>
      <c r="C8219" s="61">
        <v>3971.0</v>
      </c>
      <c r="D8219" s="57" t="s">
        <v>371</v>
      </c>
      <c r="E8219" s="62" t="s">
        <v>372</v>
      </c>
      <c r="F8219" s="58">
        <v>0.38315342969387167</v>
      </c>
    </row>
    <row r="8220">
      <c r="A8220" s="61">
        <v>1.515108612E9</v>
      </c>
      <c r="B8220" s="61">
        <v>0.0</v>
      </c>
      <c r="C8220" s="61">
        <v>1499.0</v>
      </c>
      <c r="D8220" s="57" t="s">
        <v>375</v>
      </c>
      <c r="E8220" s="62" t="s">
        <v>372</v>
      </c>
      <c r="F8220" s="58">
        <v>0.3832459483321762</v>
      </c>
    </row>
    <row r="8221">
      <c r="A8221" s="61">
        <v>1.512574435E9</v>
      </c>
      <c r="B8221" s="61">
        <v>1.0</v>
      </c>
      <c r="C8221" s="61">
        <v>1499.0</v>
      </c>
      <c r="D8221" s="57" t="s">
        <v>371</v>
      </c>
      <c r="E8221" s="62" t="s">
        <v>372</v>
      </c>
      <c r="F8221" s="58">
        <v>0.3832906224069844</v>
      </c>
    </row>
    <row r="8222">
      <c r="A8222" s="61">
        <v>1.517507463E9</v>
      </c>
      <c r="B8222" s="61">
        <v>1.0</v>
      </c>
      <c r="C8222" s="61">
        <v>1122.0</v>
      </c>
      <c r="D8222" s="57" t="s">
        <v>373</v>
      </c>
      <c r="E8222" s="62" t="s">
        <v>372</v>
      </c>
      <c r="F8222" s="58">
        <v>0.3832997027592714</v>
      </c>
    </row>
    <row r="8223">
      <c r="A8223" s="61">
        <v>1.517420173E9</v>
      </c>
      <c r="B8223" s="61">
        <v>1.0</v>
      </c>
      <c r="C8223" s="61">
        <v>1496.0</v>
      </c>
      <c r="D8223" s="57" t="s">
        <v>374</v>
      </c>
      <c r="E8223" s="62" t="s">
        <v>372</v>
      </c>
      <c r="F8223" s="58">
        <v>0.38336470600888584</v>
      </c>
    </row>
    <row r="8224">
      <c r="A8224" s="61">
        <v>1.514987308E9</v>
      </c>
      <c r="B8224" s="61">
        <v>1.0</v>
      </c>
      <c r="C8224" s="61">
        <v>1519.0</v>
      </c>
      <c r="D8224" s="57" t="s">
        <v>371</v>
      </c>
      <c r="E8224" s="62" t="s">
        <v>372</v>
      </c>
      <c r="F8224" s="58">
        <v>0.3833869214411382</v>
      </c>
    </row>
    <row r="8225">
      <c r="A8225" s="61">
        <v>1.511521405E9</v>
      </c>
      <c r="B8225" s="61">
        <v>1.0</v>
      </c>
      <c r="C8225" s="61">
        <v>378.0</v>
      </c>
      <c r="D8225" s="57" t="s">
        <v>374</v>
      </c>
      <c r="E8225" s="62" t="s">
        <v>372</v>
      </c>
      <c r="F8225" s="58">
        <v>0.383422916648118</v>
      </c>
    </row>
    <row r="8226">
      <c r="A8226" s="61">
        <v>1.51781559E9</v>
      </c>
      <c r="B8226" s="61">
        <v>0.0</v>
      </c>
      <c r="C8226" s="61">
        <v>8.0</v>
      </c>
      <c r="D8226" s="57" t="s">
        <v>371</v>
      </c>
      <c r="E8226" s="62" t="s">
        <v>372</v>
      </c>
      <c r="F8226" s="58">
        <v>0.3834451501284579</v>
      </c>
    </row>
    <row r="8227">
      <c r="A8227" s="61">
        <v>1.515871103E9</v>
      </c>
      <c r="B8227" s="61">
        <v>1.0</v>
      </c>
      <c r="C8227" s="61">
        <v>680.0</v>
      </c>
      <c r="D8227" s="57" t="s">
        <v>374</v>
      </c>
      <c r="E8227" s="62" t="s">
        <v>372</v>
      </c>
      <c r="F8227" s="58">
        <v>0.3835563013556468</v>
      </c>
    </row>
    <row r="8228">
      <c r="A8228" s="61">
        <v>1.514640241E9</v>
      </c>
      <c r="B8228" s="61">
        <v>0.0</v>
      </c>
      <c r="C8228" s="61">
        <v>2533.0</v>
      </c>
      <c r="D8228" s="57" t="s">
        <v>371</v>
      </c>
      <c r="E8228" s="62" t="s">
        <v>372</v>
      </c>
      <c r="F8228" s="58">
        <v>0.383595239883904</v>
      </c>
    </row>
    <row r="8229">
      <c r="A8229" s="61">
        <v>1.512857224E9</v>
      </c>
      <c r="B8229" s="61">
        <v>1.0</v>
      </c>
      <c r="C8229" s="61">
        <v>4480.0</v>
      </c>
      <c r="D8229" s="57" t="s">
        <v>373</v>
      </c>
      <c r="E8229" s="62" t="s">
        <v>372</v>
      </c>
      <c r="F8229" s="58">
        <v>0.383674041246184</v>
      </c>
    </row>
    <row r="8230">
      <c r="A8230" s="61">
        <v>1.513791785E9</v>
      </c>
      <c r="B8230" s="61">
        <v>1.0</v>
      </c>
      <c r="C8230" s="61">
        <v>1867.0</v>
      </c>
      <c r="D8230" s="57" t="s">
        <v>375</v>
      </c>
      <c r="E8230" s="62" t="s">
        <v>372</v>
      </c>
      <c r="F8230" s="58">
        <v>0.38372785797424536</v>
      </c>
    </row>
    <row r="8231">
      <c r="A8231" s="61">
        <v>1.51645436E9</v>
      </c>
      <c r="B8231" s="61">
        <v>0.0</v>
      </c>
      <c r="C8231" s="61">
        <v>2793.0</v>
      </c>
      <c r="D8231" s="57" t="s">
        <v>373</v>
      </c>
      <c r="E8231" s="62" t="s">
        <v>372</v>
      </c>
      <c r="F8231" s="58">
        <v>0.3837786312449979</v>
      </c>
    </row>
    <row r="8232">
      <c r="A8232" s="61">
        <v>1.516941762E9</v>
      </c>
      <c r="B8232" s="61">
        <v>0.0</v>
      </c>
      <c r="C8232" s="61">
        <v>1781.0</v>
      </c>
      <c r="D8232" s="57" t="s">
        <v>374</v>
      </c>
      <c r="E8232" s="62" t="s">
        <v>372</v>
      </c>
      <c r="F8232" s="58">
        <v>0.38381066420588883</v>
      </c>
    </row>
    <row r="8233">
      <c r="A8233" s="61">
        <v>1.512402624E9</v>
      </c>
      <c r="B8233" s="61">
        <v>1.0</v>
      </c>
      <c r="C8233" s="61">
        <v>1360.0</v>
      </c>
      <c r="D8233" s="57" t="s">
        <v>373</v>
      </c>
      <c r="E8233" s="62" t="s">
        <v>372</v>
      </c>
      <c r="F8233" s="58">
        <v>0.38386977706914904</v>
      </c>
    </row>
    <row r="8234">
      <c r="A8234" s="61">
        <v>1.511829823E9</v>
      </c>
      <c r="B8234" s="61">
        <v>1.0</v>
      </c>
      <c r="C8234" s="61">
        <v>1462.0</v>
      </c>
      <c r="D8234" s="57" t="s">
        <v>375</v>
      </c>
      <c r="E8234" s="62" t="s">
        <v>372</v>
      </c>
      <c r="F8234" s="58">
        <v>0.38387419855335747</v>
      </c>
    </row>
    <row r="8235">
      <c r="A8235" s="61">
        <v>1.517113457E9</v>
      </c>
      <c r="B8235" s="61">
        <v>1.0</v>
      </c>
      <c r="C8235" s="61">
        <v>1791.0</v>
      </c>
      <c r="D8235" s="57" t="s">
        <v>375</v>
      </c>
      <c r="E8235" s="62" t="s">
        <v>372</v>
      </c>
      <c r="F8235" s="58">
        <v>0.38387510829376303</v>
      </c>
    </row>
    <row r="8236">
      <c r="A8236" s="61">
        <v>1.517652439E9</v>
      </c>
      <c r="B8236" s="61">
        <v>1.0</v>
      </c>
      <c r="C8236" s="61">
        <v>1313.0</v>
      </c>
      <c r="D8236" s="57" t="s">
        <v>371</v>
      </c>
      <c r="E8236" s="62" t="s">
        <v>372</v>
      </c>
      <c r="F8236" s="58">
        <v>0.38392686646448926</v>
      </c>
    </row>
    <row r="8237">
      <c r="A8237" s="61">
        <v>1.513668882E9</v>
      </c>
      <c r="B8237" s="61">
        <v>0.0</v>
      </c>
      <c r="C8237" s="61">
        <v>736.0</v>
      </c>
      <c r="D8237" s="57" t="s">
        <v>374</v>
      </c>
      <c r="E8237" s="62" t="s">
        <v>372</v>
      </c>
      <c r="F8237" s="58">
        <v>0.38396879052405797</v>
      </c>
    </row>
    <row r="8238">
      <c r="A8238" s="61">
        <v>1.511646755E9</v>
      </c>
      <c r="B8238" s="61">
        <v>1.0</v>
      </c>
      <c r="C8238" s="61">
        <v>2561.0</v>
      </c>
      <c r="D8238" s="57" t="s">
        <v>375</v>
      </c>
      <c r="E8238" s="62" t="s">
        <v>372</v>
      </c>
      <c r="F8238" s="58">
        <v>0.38399907616799533</v>
      </c>
    </row>
    <row r="8239">
      <c r="A8239" s="61">
        <v>1.519732963E9</v>
      </c>
      <c r="B8239" s="61">
        <v>1.0</v>
      </c>
      <c r="C8239" s="61">
        <v>978.0</v>
      </c>
      <c r="D8239" s="57" t="s">
        <v>374</v>
      </c>
      <c r="E8239" s="62" t="s">
        <v>372</v>
      </c>
      <c r="F8239" s="58">
        <v>0.384007359438424</v>
      </c>
    </row>
    <row r="8240">
      <c r="A8240" s="61">
        <v>1.516246795E9</v>
      </c>
      <c r="B8240" s="61">
        <v>1.0</v>
      </c>
      <c r="C8240" s="61">
        <v>1399.0</v>
      </c>
      <c r="D8240" s="57" t="s">
        <v>371</v>
      </c>
      <c r="E8240" s="62" t="s">
        <v>372</v>
      </c>
      <c r="F8240" s="58">
        <v>0.38408445952698755</v>
      </c>
    </row>
    <row r="8241">
      <c r="A8241" s="61">
        <v>1.515970999E9</v>
      </c>
      <c r="B8241" s="61">
        <v>1.0</v>
      </c>
      <c r="C8241" s="61">
        <v>3296.0</v>
      </c>
      <c r="D8241" s="57" t="s">
        <v>371</v>
      </c>
      <c r="E8241" s="62" t="s">
        <v>372</v>
      </c>
      <c r="F8241" s="58">
        <v>0.38408689590881084</v>
      </c>
    </row>
    <row r="8242">
      <c r="A8242" s="61">
        <v>1.512527328E9</v>
      </c>
      <c r="B8242" s="61">
        <v>1.0</v>
      </c>
      <c r="C8242" s="61">
        <v>4529.0</v>
      </c>
      <c r="D8242" s="57" t="s">
        <v>371</v>
      </c>
      <c r="E8242" s="62" t="s">
        <v>372</v>
      </c>
      <c r="F8242" s="58">
        <v>0.3841229202064361</v>
      </c>
    </row>
    <row r="8243">
      <c r="A8243" s="61">
        <v>1.51723655E9</v>
      </c>
      <c r="B8243" s="61">
        <v>0.0</v>
      </c>
      <c r="C8243" s="61">
        <v>2718.0</v>
      </c>
      <c r="D8243" s="57" t="s">
        <v>374</v>
      </c>
      <c r="E8243" s="62" t="s">
        <v>372</v>
      </c>
      <c r="F8243" s="58">
        <v>0.384132293375141</v>
      </c>
    </row>
    <row r="8244">
      <c r="A8244" s="61">
        <v>1.51172154E9</v>
      </c>
      <c r="B8244" s="61">
        <v>0.0</v>
      </c>
      <c r="C8244" s="61">
        <v>2821.0</v>
      </c>
      <c r="D8244" s="57" t="s">
        <v>371</v>
      </c>
      <c r="E8244" s="62" t="s">
        <v>372</v>
      </c>
      <c r="F8244" s="58">
        <v>0.38416004263619496</v>
      </c>
    </row>
    <row r="8245">
      <c r="A8245" s="61">
        <v>1.514033699E9</v>
      </c>
      <c r="B8245" s="61">
        <v>1.0</v>
      </c>
      <c r="C8245" s="61">
        <v>2522.0</v>
      </c>
      <c r="D8245" s="57" t="s">
        <v>373</v>
      </c>
      <c r="E8245" s="62" t="s">
        <v>372</v>
      </c>
      <c r="F8245" s="58">
        <v>0.38417553600699283</v>
      </c>
    </row>
    <row r="8246">
      <c r="A8246" s="61">
        <v>1.51792187E9</v>
      </c>
      <c r="B8246" s="61">
        <v>0.0</v>
      </c>
      <c r="C8246" s="61">
        <v>1670.0</v>
      </c>
      <c r="D8246" s="57" t="s">
        <v>373</v>
      </c>
      <c r="E8246" s="62" t="s">
        <v>372</v>
      </c>
      <c r="F8246" s="58">
        <v>0.384217014401146</v>
      </c>
    </row>
    <row r="8247">
      <c r="A8247" s="61">
        <v>1.515405391E9</v>
      </c>
      <c r="B8247" s="61">
        <v>0.0</v>
      </c>
      <c r="C8247" s="61">
        <v>1658.0</v>
      </c>
      <c r="D8247" s="57" t="s">
        <v>371</v>
      </c>
      <c r="E8247" s="62" t="s">
        <v>372</v>
      </c>
      <c r="F8247" s="58">
        <v>0.38421792414155154</v>
      </c>
    </row>
    <row r="8248">
      <c r="A8248" s="61">
        <v>1.51633602E9</v>
      </c>
      <c r="B8248" s="61">
        <v>0.0</v>
      </c>
      <c r="C8248" s="61">
        <v>3746.0</v>
      </c>
      <c r="D8248" s="57" t="s">
        <v>373</v>
      </c>
      <c r="E8248" s="62" t="s">
        <v>372</v>
      </c>
      <c r="F8248" s="58">
        <v>0.3843843783586187</v>
      </c>
    </row>
    <row r="8249">
      <c r="A8249" s="61">
        <v>1.514108652E9</v>
      </c>
      <c r="B8249" s="61">
        <v>0.0</v>
      </c>
      <c r="C8249" s="61">
        <v>2551.0</v>
      </c>
      <c r="D8249" s="57" t="s">
        <v>371</v>
      </c>
      <c r="E8249" s="62" t="s">
        <v>372</v>
      </c>
      <c r="F8249" s="58">
        <v>0.3843962886475695</v>
      </c>
    </row>
    <row r="8250">
      <c r="A8250" s="61">
        <v>1.519560123E9</v>
      </c>
      <c r="B8250" s="61">
        <v>1.0</v>
      </c>
      <c r="C8250" s="61">
        <v>5067.0</v>
      </c>
      <c r="D8250" s="57" t="s">
        <v>374</v>
      </c>
      <c r="E8250" s="62" t="s">
        <v>372</v>
      </c>
      <c r="F8250" s="58">
        <v>0.38445165759590305</v>
      </c>
    </row>
    <row r="8251">
      <c r="A8251" s="61">
        <v>1.512509001E9</v>
      </c>
      <c r="B8251" s="61">
        <v>0.0</v>
      </c>
      <c r="C8251" s="61">
        <v>639.0</v>
      </c>
      <c r="D8251" s="57" t="s">
        <v>375</v>
      </c>
      <c r="E8251" s="62" t="s">
        <v>372</v>
      </c>
      <c r="F8251" s="58">
        <v>0.3844653648452864</v>
      </c>
    </row>
    <row r="8252">
      <c r="A8252" s="61">
        <v>1.516699063E9</v>
      </c>
      <c r="B8252" s="61">
        <v>1.0</v>
      </c>
      <c r="C8252" s="61">
        <v>672.0</v>
      </c>
      <c r="D8252" s="57" t="s">
        <v>375</v>
      </c>
      <c r="E8252" s="62" t="s">
        <v>372</v>
      </c>
      <c r="F8252" s="58">
        <v>0.38459311643705574</v>
      </c>
    </row>
    <row r="8253">
      <c r="A8253" s="61">
        <v>1.513413785E9</v>
      </c>
      <c r="B8253" s="61">
        <v>1.0</v>
      </c>
      <c r="C8253" s="61">
        <v>2054.0</v>
      </c>
      <c r="D8253" s="57" t="s">
        <v>374</v>
      </c>
      <c r="E8253" s="62" t="s">
        <v>372</v>
      </c>
      <c r="F8253" s="58">
        <v>0.384707926292547</v>
      </c>
    </row>
    <row r="8254">
      <c r="A8254" s="61">
        <v>1.512128509E9</v>
      </c>
      <c r="B8254" s="61">
        <v>1.0</v>
      </c>
      <c r="C8254" s="61">
        <v>4709.0</v>
      </c>
      <c r="D8254" s="57" t="s">
        <v>374</v>
      </c>
      <c r="E8254" s="62" t="s">
        <v>372</v>
      </c>
      <c r="F8254" s="58">
        <v>0.3847978107186606</v>
      </c>
    </row>
    <row r="8255">
      <c r="A8255" s="61">
        <v>1.518342739E9</v>
      </c>
      <c r="B8255" s="61">
        <v>1.0</v>
      </c>
      <c r="C8255" s="61">
        <v>278.0</v>
      </c>
      <c r="D8255" s="57" t="s">
        <v>374</v>
      </c>
      <c r="E8255" s="62" t="s">
        <v>372</v>
      </c>
      <c r="F8255" s="58">
        <v>0.38480236693185754</v>
      </c>
    </row>
    <row r="8256">
      <c r="A8256" s="61">
        <v>1.514738597E9</v>
      </c>
      <c r="B8256" s="61">
        <v>1.0</v>
      </c>
      <c r="C8256" s="61">
        <v>1997.0</v>
      </c>
      <c r="D8256" s="57" t="s">
        <v>371</v>
      </c>
      <c r="E8256" s="62" t="s">
        <v>372</v>
      </c>
      <c r="F8256" s="58">
        <v>0.3848200277171816</v>
      </c>
    </row>
    <row r="8257">
      <c r="A8257" s="61">
        <v>1.512823843E9</v>
      </c>
      <c r="B8257" s="61">
        <v>1.0</v>
      </c>
      <c r="C8257" s="61">
        <v>3165.0</v>
      </c>
      <c r="D8257" s="57" t="s">
        <v>371</v>
      </c>
      <c r="E8257" s="62" t="s">
        <v>372</v>
      </c>
      <c r="F8257" s="58">
        <v>0.38482431277116136</v>
      </c>
    </row>
    <row r="8258">
      <c r="A8258" s="61">
        <v>1.516413148E9</v>
      </c>
      <c r="B8258" s="61">
        <v>1.0</v>
      </c>
      <c r="C8258" s="61">
        <v>4503.0</v>
      </c>
      <c r="D8258" s="57" t="s">
        <v>371</v>
      </c>
      <c r="E8258" s="62" t="s">
        <v>372</v>
      </c>
      <c r="F8258" s="58">
        <v>0.38486938553611694</v>
      </c>
    </row>
    <row r="8259">
      <c r="A8259" s="61">
        <v>1.518049488E9</v>
      </c>
      <c r="B8259" s="61">
        <v>1.0</v>
      </c>
      <c r="C8259" s="61">
        <v>740.0</v>
      </c>
      <c r="D8259" s="57" t="s">
        <v>371</v>
      </c>
      <c r="E8259" s="62" t="s">
        <v>372</v>
      </c>
      <c r="F8259" s="58">
        <v>0.3849405187249003</v>
      </c>
    </row>
    <row r="8260">
      <c r="A8260" s="61">
        <v>1.514818897E9</v>
      </c>
      <c r="B8260" s="61">
        <v>1.0</v>
      </c>
      <c r="C8260" s="61">
        <v>1106.0</v>
      </c>
      <c r="D8260" s="57" t="s">
        <v>373</v>
      </c>
      <c r="E8260" s="62" t="s">
        <v>372</v>
      </c>
      <c r="F8260" s="58">
        <v>0.38500212337684625</v>
      </c>
    </row>
    <row r="8261">
      <c r="A8261" s="61">
        <v>1.514855617E9</v>
      </c>
      <c r="B8261" s="61">
        <v>1.0</v>
      </c>
      <c r="C8261" s="61">
        <v>333.0</v>
      </c>
      <c r="D8261" s="57" t="s">
        <v>371</v>
      </c>
      <c r="E8261" s="62" t="s">
        <v>372</v>
      </c>
      <c r="F8261" s="58">
        <v>0.3851766849896119</v>
      </c>
    </row>
    <row r="8262">
      <c r="A8262" s="61">
        <v>1.518657907E9</v>
      </c>
      <c r="B8262" s="61">
        <v>1.0</v>
      </c>
      <c r="C8262" s="61">
        <v>1044.0</v>
      </c>
      <c r="D8262" s="57" t="s">
        <v>374</v>
      </c>
      <c r="E8262" s="62" t="s">
        <v>372</v>
      </c>
      <c r="F8262" s="58">
        <v>0.3851793793338243</v>
      </c>
    </row>
    <row r="8263">
      <c r="A8263" s="61">
        <v>1.515642597E9</v>
      </c>
      <c r="B8263" s="61">
        <v>1.0</v>
      </c>
      <c r="C8263" s="61">
        <v>1698.0</v>
      </c>
      <c r="D8263" s="57" t="s">
        <v>373</v>
      </c>
      <c r="E8263" s="62" t="s">
        <v>372</v>
      </c>
      <c r="F8263" s="58">
        <v>0.38519216345924845</v>
      </c>
    </row>
    <row r="8264">
      <c r="A8264" s="61">
        <v>1.513879911E9</v>
      </c>
      <c r="B8264" s="61">
        <v>0.0</v>
      </c>
      <c r="C8264" s="61">
        <v>3841.0</v>
      </c>
      <c r="D8264" s="57" t="s">
        <v>371</v>
      </c>
      <c r="E8264" s="62" t="s">
        <v>372</v>
      </c>
      <c r="F8264" s="58">
        <v>0.38527764423402266</v>
      </c>
    </row>
    <row r="8265">
      <c r="A8265" s="61">
        <v>1.517998462E9</v>
      </c>
      <c r="B8265" s="61">
        <v>0.0</v>
      </c>
      <c r="C8265" s="61">
        <v>1786.0</v>
      </c>
      <c r="D8265" s="57" t="s">
        <v>371</v>
      </c>
      <c r="E8265" s="62" t="s">
        <v>372</v>
      </c>
      <c r="F8265" s="58">
        <v>0.38528666084517504</v>
      </c>
    </row>
    <row r="8266">
      <c r="A8266" s="61">
        <v>1.513083422E9</v>
      </c>
      <c r="B8266" s="61">
        <v>0.0</v>
      </c>
      <c r="C8266" s="61">
        <v>492.0</v>
      </c>
      <c r="D8266" s="57" t="s">
        <v>375</v>
      </c>
      <c r="E8266" s="62" t="s">
        <v>372</v>
      </c>
      <c r="F8266" s="58">
        <v>0.385300637962683</v>
      </c>
    </row>
    <row r="8267">
      <c r="A8267" s="61">
        <v>1.518229638E9</v>
      </c>
      <c r="B8267" s="61">
        <v>1.0</v>
      </c>
      <c r="C8267" s="61">
        <v>794.0</v>
      </c>
      <c r="D8267" s="57" t="s">
        <v>371</v>
      </c>
      <c r="E8267" s="62" t="s">
        <v>372</v>
      </c>
      <c r="F8267" s="58">
        <v>0.3853142351754938</v>
      </c>
    </row>
    <row r="8268">
      <c r="A8268" s="61">
        <v>1.519417619E9</v>
      </c>
      <c r="B8268" s="61">
        <v>1.0</v>
      </c>
      <c r="C8268" s="61">
        <v>1178.0</v>
      </c>
      <c r="D8268" s="57" t="s">
        <v>375</v>
      </c>
      <c r="E8268" s="62" t="s">
        <v>372</v>
      </c>
      <c r="F8268" s="58">
        <v>0.385317214062477</v>
      </c>
    </row>
    <row r="8269">
      <c r="A8269" s="61">
        <v>1.519822911E9</v>
      </c>
      <c r="B8269" s="61">
        <v>0.0</v>
      </c>
      <c r="C8269" s="61">
        <v>697.0</v>
      </c>
      <c r="D8269" s="57" t="s">
        <v>374</v>
      </c>
      <c r="E8269" s="62" t="s">
        <v>372</v>
      </c>
      <c r="F8269" s="58">
        <v>0.3853933391286323</v>
      </c>
    </row>
    <row r="8270">
      <c r="A8270" s="61">
        <v>1.511269025E9</v>
      </c>
      <c r="B8270" s="61">
        <v>1.0</v>
      </c>
      <c r="C8270" s="61">
        <v>359.0</v>
      </c>
      <c r="D8270" s="57" t="s">
        <v>374</v>
      </c>
      <c r="E8270" s="62" t="s">
        <v>372</v>
      </c>
      <c r="F8270" s="58">
        <v>0.38560148806582006</v>
      </c>
    </row>
    <row r="8271">
      <c r="A8271" s="61">
        <v>1.513954963E9</v>
      </c>
      <c r="B8271" s="61">
        <v>1.0</v>
      </c>
      <c r="C8271" s="61">
        <v>3669.0</v>
      </c>
      <c r="D8271" s="57" t="s">
        <v>373</v>
      </c>
      <c r="E8271" s="62" t="s">
        <v>372</v>
      </c>
      <c r="F8271" s="58">
        <v>0.38565387218593294</v>
      </c>
    </row>
    <row r="8272">
      <c r="A8272" s="61">
        <v>1.512010984E9</v>
      </c>
      <c r="B8272" s="61">
        <v>1.0</v>
      </c>
      <c r="C8272" s="61">
        <v>4607.0</v>
      </c>
      <c r="D8272" s="57" t="s">
        <v>371</v>
      </c>
      <c r="E8272" s="62" t="s">
        <v>372</v>
      </c>
      <c r="F8272" s="58">
        <v>0.3856740136577126</v>
      </c>
    </row>
    <row r="8273">
      <c r="A8273" s="61">
        <v>1.514541025E9</v>
      </c>
      <c r="B8273" s="61">
        <v>1.0</v>
      </c>
      <c r="C8273" s="61">
        <v>463.0</v>
      </c>
      <c r="D8273" s="57" t="s">
        <v>374</v>
      </c>
      <c r="E8273" s="62" t="s">
        <v>372</v>
      </c>
      <c r="F8273" s="58">
        <v>0.38569393568199883</v>
      </c>
    </row>
    <row r="8274">
      <c r="A8274" s="61">
        <v>1.516471503E9</v>
      </c>
      <c r="B8274" s="61">
        <v>1.0</v>
      </c>
      <c r="C8274" s="61">
        <v>161.0</v>
      </c>
      <c r="D8274" s="57" t="s">
        <v>371</v>
      </c>
      <c r="E8274" s="62" t="s">
        <v>372</v>
      </c>
      <c r="F8274" s="58">
        <v>0.3857033632162491</v>
      </c>
    </row>
    <row r="8275">
      <c r="A8275" s="61">
        <v>1.513832465E9</v>
      </c>
      <c r="B8275" s="61">
        <v>1.0</v>
      </c>
      <c r="C8275" s="61">
        <v>1561.0</v>
      </c>
      <c r="D8275" s="57" t="s">
        <v>371</v>
      </c>
      <c r="E8275" s="62" t="s">
        <v>372</v>
      </c>
      <c r="F8275" s="58">
        <v>0.38572417291049976</v>
      </c>
    </row>
    <row r="8276">
      <c r="A8276" s="61">
        <v>1.511250293E9</v>
      </c>
      <c r="B8276" s="61">
        <v>1.0</v>
      </c>
      <c r="C8276" s="61">
        <v>391.0</v>
      </c>
      <c r="D8276" s="57" t="s">
        <v>373</v>
      </c>
      <c r="E8276" s="62" t="s">
        <v>372</v>
      </c>
      <c r="F8276" s="58">
        <v>0.3857754512902728</v>
      </c>
    </row>
    <row r="8277">
      <c r="A8277" s="61">
        <v>1.511606503E9</v>
      </c>
      <c r="B8277" s="61">
        <v>1.0</v>
      </c>
      <c r="C8277" s="61">
        <v>1284.0</v>
      </c>
      <c r="D8277" s="57" t="s">
        <v>374</v>
      </c>
      <c r="E8277" s="62" t="s">
        <v>372</v>
      </c>
      <c r="F8277" s="58">
        <v>0.3857757984722361</v>
      </c>
    </row>
    <row r="8278">
      <c r="A8278" s="61">
        <v>1.511249759E9</v>
      </c>
      <c r="B8278" s="61">
        <v>1.0</v>
      </c>
      <c r="C8278" s="61">
        <v>2162.0</v>
      </c>
      <c r="D8278" s="57" t="s">
        <v>375</v>
      </c>
      <c r="E8278" s="62" t="s">
        <v>372</v>
      </c>
      <c r="F8278" s="58">
        <v>0.3858108094967222</v>
      </c>
    </row>
    <row r="8279">
      <c r="A8279" s="61">
        <v>1.51273163E9</v>
      </c>
      <c r="B8279" s="61">
        <v>0.0</v>
      </c>
      <c r="C8279" s="61">
        <v>3911.0</v>
      </c>
      <c r="D8279" s="57" t="s">
        <v>375</v>
      </c>
      <c r="E8279" s="62" t="s">
        <v>372</v>
      </c>
      <c r="F8279" s="58">
        <v>0.38585193843955257</v>
      </c>
    </row>
    <row r="8280">
      <c r="A8280" s="61">
        <v>1.51140221E9</v>
      </c>
      <c r="B8280" s="61">
        <v>0.0</v>
      </c>
      <c r="C8280" s="61">
        <v>3311.0</v>
      </c>
      <c r="D8280" s="57" t="s">
        <v>374</v>
      </c>
      <c r="E8280" s="62" t="s">
        <v>372</v>
      </c>
      <c r="F8280" s="58">
        <v>0.3859189533486733</v>
      </c>
    </row>
    <row r="8281">
      <c r="A8281" s="61">
        <v>1.517613523E9</v>
      </c>
      <c r="B8281" s="61">
        <v>1.0</v>
      </c>
      <c r="C8281" s="61">
        <v>2338.0</v>
      </c>
      <c r="D8281" s="57" t="s">
        <v>375</v>
      </c>
      <c r="E8281" s="62" t="s">
        <v>372</v>
      </c>
      <c r="F8281" s="58">
        <v>0.38595127372408555</v>
      </c>
    </row>
    <row r="8282">
      <c r="A8282" s="61">
        <v>1.512005099E9</v>
      </c>
      <c r="B8282" s="61">
        <v>1.0</v>
      </c>
      <c r="C8282" s="61">
        <v>5152.0</v>
      </c>
      <c r="D8282" s="57" t="s">
        <v>374</v>
      </c>
      <c r="E8282" s="62" t="s">
        <v>372</v>
      </c>
      <c r="F8282" s="58">
        <v>0.3859553504447659</v>
      </c>
    </row>
    <row r="8283">
      <c r="A8283" s="61">
        <v>1.518563084E9</v>
      </c>
      <c r="B8283" s="61">
        <v>1.0</v>
      </c>
      <c r="C8283" s="61">
        <v>2057.0</v>
      </c>
      <c r="D8283" s="57" t="s">
        <v>371</v>
      </c>
      <c r="E8283" s="62" t="s">
        <v>372</v>
      </c>
      <c r="F8283" s="58">
        <v>0.3859651829520051</v>
      </c>
    </row>
    <row r="8284">
      <c r="A8284" s="61">
        <v>1.516350759E9</v>
      </c>
      <c r="B8284" s="61">
        <v>1.0</v>
      </c>
      <c r="C8284" s="61">
        <v>564.0</v>
      </c>
      <c r="D8284" s="57" t="s">
        <v>371</v>
      </c>
      <c r="E8284" s="62" t="s">
        <v>372</v>
      </c>
      <c r="F8284" s="58">
        <v>0.38597463818539335</v>
      </c>
    </row>
    <row r="8285">
      <c r="A8285" s="61">
        <v>1.511293439E9</v>
      </c>
      <c r="B8285" s="61">
        <v>1.0</v>
      </c>
      <c r="C8285" s="61">
        <v>1890.0</v>
      </c>
      <c r="D8285" s="57" t="s">
        <v>373</v>
      </c>
      <c r="E8285" s="62" t="s">
        <v>372</v>
      </c>
      <c r="F8285" s="58">
        <v>0.3859872240041594</v>
      </c>
    </row>
    <row r="8286">
      <c r="A8286" s="61">
        <v>1.513281219E9</v>
      </c>
      <c r="B8286" s="61">
        <v>1.0</v>
      </c>
      <c r="C8286" s="61">
        <v>230.0</v>
      </c>
      <c r="D8286" s="57" t="s">
        <v>374</v>
      </c>
      <c r="E8286" s="62" t="s">
        <v>372</v>
      </c>
      <c r="F8286" s="58">
        <v>0.3860332712433112</v>
      </c>
    </row>
    <row r="8287">
      <c r="A8287" s="61">
        <v>1.514334609E9</v>
      </c>
      <c r="B8287" s="61">
        <v>1.0</v>
      </c>
      <c r="C8287" s="61">
        <v>343.0</v>
      </c>
      <c r="D8287" s="57" t="s">
        <v>373</v>
      </c>
      <c r="E8287" s="62" t="s">
        <v>372</v>
      </c>
      <c r="F8287" s="58">
        <v>0.38603944435639215</v>
      </c>
    </row>
    <row r="8288">
      <c r="A8288" s="61">
        <v>1.515656053E9</v>
      </c>
      <c r="B8288" s="61">
        <v>1.0</v>
      </c>
      <c r="C8288" s="61">
        <v>3539.0</v>
      </c>
      <c r="D8288" s="57" t="s">
        <v>371</v>
      </c>
      <c r="E8288" s="62" t="s">
        <v>372</v>
      </c>
      <c r="F8288" s="58">
        <v>0.38605586164269057</v>
      </c>
    </row>
    <row r="8289">
      <c r="A8289" s="61">
        <v>1.512703041E9</v>
      </c>
      <c r="B8289" s="61">
        <v>0.0</v>
      </c>
      <c r="C8289" s="61">
        <v>842.0</v>
      </c>
      <c r="D8289" s="57" t="s">
        <v>371</v>
      </c>
      <c r="E8289" s="62" t="s">
        <v>372</v>
      </c>
      <c r="F8289" s="58">
        <v>0.38612157461070795</v>
      </c>
    </row>
    <row r="8290">
      <c r="A8290" s="61">
        <v>1.512108407E9</v>
      </c>
      <c r="B8290" s="61">
        <v>1.0</v>
      </c>
      <c r="C8290" s="61">
        <v>3999.0</v>
      </c>
      <c r="D8290" s="57" t="s">
        <v>371</v>
      </c>
      <c r="E8290" s="62" t="s">
        <v>372</v>
      </c>
      <c r="F8290" s="58">
        <v>0.3861307568918102</v>
      </c>
    </row>
    <row r="8291">
      <c r="A8291" s="61">
        <v>1.513601551E9</v>
      </c>
      <c r="B8291" s="61">
        <v>0.0</v>
      </c>
      <c r="C8291" s="61">
        <v>475.0</v>
      </c>
      <c r="D8291" s="57" t="s">
        <v>374</v>
      </c>
      <c r="E8291" s="62" t="s">
        <v>372</v>
      </c>
      <c r="F8291" s="58">
        <v>0.3861501308829395</v>
      </c>
    </row>
    <row r="8292">
      <c r="A8292" s="61">
        <v>1.515151352E9</v>
      </c>
      <c r="B8292" s="61">
        <v>0.0</v>
      </c>
      <c r="C8292" s="61">
        <v>2473.0</v>
      </c>
      <c r="D8292" s="57" t="s">
        <v>371</v>
      </c>
      <c r="E8292" s="62" t="s">
        <v>372</v>
      </c>
      <c r="F8292" s="58">
        <v>0.3861709473308046</v>
      </c>
    </row>
    <row r="8293">
      <c r="A8293" s="61">
        <v>1.516395158E9</v>
      </c>
      <c r="B8293" s="61">
        <v>1.0</v>
      </c>
      <c r="C8293" s="61">
        <v>2202.0</v>
      </c>
      <c r="D8293" s="57" t="s">
        <v>375</v>
      </c>
      <c r="E8293" s="62" t="s">
        <v>372</v>
      </c>
      <c r="F8293" s="58">
        <v>0.3861985696489303</v>
      </c>
    </row>
    <row r="8294">
      <c r="A8294" s="61">
        <v>1.514035004E9</v>
      </c>
      <c r="B8294" s="61">
        <v>1.0</v>
      </c>
      <c r="C8294" s="61">
        <v>2988.0</v>
      </c>
      <c r="D8294" s="57" t="s">
        <v>373</v>
      </c>
      <c r="E8294" s="62" t="s">
        <v>372</v>
      </c>
      <c r="F8294" s="58">
        <v>0.3862072202782798</v>
      </c>
    </row>
    <row r="8295">
      <c r="A8295" s="61">
        <v>1.514791587E9</v>
      </c>
      <c r="B8295" s="61">
        <v>1.0</v>
      </c>
      <c r="C8295" s="61">
        <v>1656.0</v>
      </c>
      <c r="D8295" s="57" t="s">
        <v>374</v>
      </c>
      <c r="E8295" s="62" t="s">
        <v>372</v>
      </c>
      <c r="F8295" s="58">
        <v>0.3862426835350704</v>
      </c>
    </row>
    <row r="8296">
      <c r="A8296" s="61">
        <v>1.512546354E9</v>
      </c>
      <c r="B8296" s="61">
        <v>1.0</v>
      </c>
      <c r="C8296" s="61">
        <v>2168.0</v>
      </c>
      <c r="D8296" s="57" t="s">
        <v>373</v>
      </c>
      <c r="E8296" s="62" t="s">
        <v>372</v>
      </c>
      <c r="F8296" s="58">
        <v>0.3863974993851672</v>
      </c>
    </row>
    <row r="8297">
      <c r="A8297" s="61">
        <v>1.519973928E9</v>
      </c>
      <c r="B8297" s="61">
        <v>1.0</v>
      </c>
      <c r="C8297" s="61">
        <v>1538.0</v>
      </c>
      <c r="D8297" s="57" t="s">
        <v>371</v>
      </c>
      <c r="E8297" s="62" t="s">
        <v>372</v>
      </c>
      <c r="F8297" s="58">
        <v>0.3864126471889314</v>
      </c>
    </row>
    <row r="8298">
      <c r="A8298" s="61">
        <v>1.51317355E9</v>
      </c>
      <c r="B8298" s="61">
        <v>0.0</v>
      </c>
      <c r="C8298" s="61">
        <v>327.0</v>
      </c>
      <c r="D8298" s="57" t="s">
        <v>374</v>
      </c>
      <c r="E8298" s="62" t="s">
        <v>372</v>
      </c>
      <c r="F8298" s="58">
        <v>0.3864182395605107</v>
      </c>
    </row>
    <row r="8299">
      <c r="A8299" s="61">
        <v>1.512933931E9</v>
      </c>
      <c r="B8299" s="61">
        <v>0.0</v>
      </c>
      <c r="C8299" s="61">
        <v>2804.0</v>
      </c>
      <c r="D8299" s="57" t="s">
        <v>375</v>
      </c>
      <c r="E8299" s="62" t="s">
        <v>372</v>
      </c>
      <c r="F8299" s="58">
        <v>0.3864457553624412</v>
      </c>
    </row>
    <row r="8300">
      <c r="A8300" s="61">
        <v>1.514946194E9</v>
      </c>
      <c r="B8300" s="61">
        <v>1.0</v>
      </c>
      <c r="C8300" s="61">
        <v>2181.0</v>
      </c>
      <c r="D8300" s="57" t="s">
        <v>374</v>
      </c>
      <c r="E8300" s="62" t="s">
        <v>372</v>
      </c>
      <c r="F8300" s="58">
        <v>0.38646167218772387</v>
      </c>
    </row>
    <row r="8301">
      <c r="A8301" s="61">
        <v>1.516600204E9</v>
      </c>
      <c r="B8301" s="61">
        <v>1.0</v>
      </c>
      <c r="C8301" s="61">
        <v>1179.0</v>
      </c>
      <c r="D8301" s="57" t="s">
        <v>373</v>
      </c>
      <c r="E8301" s="62" t="s">
        <v>372</v>
      </c>
      <c r="F8301" s="58">
        <v>0.38650066047117115</v>
      </c>
    </row>
    <row r="8302">
      <c r="A8302" s="61">
        <v>1.516705496E9</v>
      </c>
      <c r="B8302" s="61">
        <v>1.0</v>
      </c>
      <c r="C8302" s="61">
        <v>495.0</v>
      </c>
      <c r="D8302" s="57" t="s">
        <v>371</v>
      </c>
      <c r="E8302" s="62" t="s">
        <v>372</v>
      </c>
      <c r="F8302" s="58">
        <v>0.3866470138856247</v>
      </c>
    </row>
    <row r="8303">
      <c r="A8303" s="61">
        <v>1.515725525E9</v>
      </c>
      <c r="B8303" s="61">
        <v>1.0</v>
      </c>
      <c r="C8303" s="61">
        <v>1767.0</v>
      </c>
      <c r="D8303" s="57" t="s">
        <v>371</v>
      </c>
      <c r="E8303" s="62" t="s">
        <v>372</v>
      </c>
      <c r="F8303" s="58">
        <v>0.3866772623201482</v>
      </c>
    </row>
    <row r="8304">
      <c r="A8304" s="61">
        <v>1.517755838E9</v>
      </c>
      <c r="B8304" s="61">
        <v>1.0</v>
      </c>
      <c r="C8304" s="61">
        <v>908.0</v>
      </c>
      <c r="D8304" s="57" t="s">
        <v>371</v>
      </c>
      <c r="E8304" s="62" t="s">
        <v>372</v>
      </c>
      <c r="F8304" s="58">
        <v>0.38667772987815086</v>
      </c>
    </row>
    <row r="8305">
      <c r="A8305" s="61">
        <v>1.519088397E9</v>
      </c>
      <c r="B8305" s="61">
        <v>1.0</v>
      </c>
      <c r="C8305" s="61">
        <v>1897.0</v>
      </c>
      <c r="D8305" s="57" t="s">
        <v>374</v>
      </c>
      <c r="E8305" s="62" t="s">
        <v>372</v>
      </c>
      <c r="F8305" s="58">
        <v>0.3867697136314655</v>
      </c>
    </row>
    <row r="8306">
      <c r="A8306" s="61">
        <v>1.516585978E9</v>
      </c>
      <c r="B8306" s="61">
        <v>1.0</v>
      </c>
      <c r="C8306" s="61">
        <v>3513.0</v>
      </c>
      <c r="D8306" s="57" t="s">
        <v>371</v>
      </c>
      <c r="E8306" s="62" t="s">
        <v>372</v>
      </c>
      <c r="F8306" s="58">
        <v>0.38677217148133913</v>
      </c>
    </row>
    <row r="8307">
      <c r="A8307" s="61">
        <v>1.517860641E9</v>
      </c>
      <c r="B8307" s="61">
        <v>0.0</v>
      </c>
      <c r="C8307" s="61">
        <v>1126.0</v>
      </c>
      <c r="D8307" s="57" t="s">
        <v>371</v>
      </c>
      <c r="E8307" s="62" t="s">
        <v>372</v>
      </c>
      <c r="F8307" s="58">
        <v>0.3868292871730137</v>
      </c>
    </row>
    <row r="8308">
      <c r="A8308" s="61">
        <v>1.512577825E9</v>
      </c>
      <c r="B8308" s="61">
        <v>1.0</v>
      </c>
      <c r="C8308" s="61">
        <v>1800.0</v>
      </c>
      <c r="D8308" s="57" t="s">
        <v>371</v>
      </c>
      <c r="E8308" s="62" t="s">
        <v>372</v>
      </c>
      <c r="F8308" s="58">
        <v>0.38700087626457047</v>
      </c>
    </row>
    <row r="8309">
      <c r="A8309" s="61">
        <v>1.519707298E9</v>
      </c>
      <c r="B8309" s="61">
        <v>1.0</v>
      </c>
      <c r="C8309" s="61">
        <v>5323.0</v>
      </c>
      <c r="D8309" s="57" t="s">
        <v>371</v>
      </c>
      <c r="E8309" s="62" t="s">
        <v>372</v>
      </c>
      <c r="F8309" s="58">
        <v>0.38717928915724664</v>
      </c>
    </row>
    <row r="8310">
      <c r="A8310" s="61">
        <v>1.51649979E9</v>
      </c>
      <c r="B8310" s="61">
        <v>0.0</v>
      </c>
      <c r="C8310" s="61">
        <v>3736.0</v>
      </c>
      <c r="D8310" s="57" t="s">
        <v>371</v>
      </c>
      <c r="E8310" s="62" t="s">
        <v>372</v>
      </c>
      <c r="F8310" s="58">
        <v>0.3871960872634588</v>
      </c>
    </row>
    <row r="8311">
      <c r="A8311" s="61">
        <v>1.519540866E9</v>
      </c>
      <c r="B8311" s="61">
        <v>1.0</v>
      </c>
      <c r="C8311" s="61">
        <v>2529.0</v>
      </c>
      <c r="D8311" s="57" t="s">
        <v>374</v>
      </c>
      <c r="E8311" s="62" t="s">
        <v>372</v>
      </c>
      <c r="F8311" s="58">
        <v>0.3872752492056448</v>
      </c>
    </row>
    <row r="8312">
      <c r="A8312" s="61">
        <v>1.511507153E9</v>
      </c>
      <c r="B8312" s="61">
        <v>1.0</v>
      </c>
      <c r="C8312" s="61">
        <v>1362.0</v>
      </c>
      <c r="D8312" s="57" t="s">
        <v>374</v>
      </c>
      <c r="E8312" s="62" t="s">
        <v>372</v>
      </c>
      <c r="F8312" s="58">
        <v>0.38731842480007483</v>
      </c>
    </row>
    <row r="8313">
      <c r="A8313" s="61">
        <v>1.51366075E9</v>
      </c>
      <c r="B8313" s="61">
        <v>0.0</v>
      </c>
      <c r="C8313" s="61">
        <v>2721.0</v>
      </c>
      <c r="D8313" s="57" t="s">
        <v>375</v>
      </c>
      <c r="E8313" s="62" t="s">
        <v>372</v>
      </c>
      <c r="F8313" s="58">
        <v>0.38739109824034457</v>
      </c>
    </row>
    <row r="8314">
      <c r="A8314" s="61">
        <v>1.519762463E9</v>
      </c>
      <c r="B8314" s="61">
        <v>1.0</v>
      </c>
      <c r="C8314" s="61">
        <v>3312.0</v>
      </c>
      <c r="D8314" s="57" t="s">
        <v>371</v>
      </c>
      <c r="E8314" s="62" t="s">
        <v>372</v>
      </c>
      <c r="F8314" s="58">
        <v>0.38742394436606165</v>
      </c>
    </row>
    <row r="8315">
      <c r="A8315" s="61">
        <v>1.512441958E9</v>
      </c>
      <c r="B8315" s="61">
        <v>1.0</v>
      </c>
      <c r="C8315" s="61">
        <v>1545.0</v>
      </c>
      <c r="D8315" s="57" t="s">
        <v>371</v>
      </c>
      <c r="E8315" s="62" t="s">
        <v>372</v>
      </c>
      <c r="F8315" s="58">
        <v>0.38743654052429455</v>
      </c>
    </row>
    <row r="8316">
      <c r="A8316" s="61">
        <v>1.519370194E9</v>
      </c>
      <c r="B8316" s="61">
        <v>1.0</v>
      </c>
      <c r="C8316" s="61">
        <v>4011.0</v>
      </c>
      <c r="D8316" s="57" t="s">
        <v>375</v>
      </c>
      <c r="E8316" s="62" t="s">
        <v>372</v>
      </c>
      <c r="F8316" s="58">
        <v>0.3874523484149469</v>
      </c>
    </row>
    <row r="8317">
      <c r="A8317" s="61">
        <v>1.517493291E9</v>
      </c>
      <c r="B8317" s="61">
        <v>0.0</v>
      </c>
      <c r="C8317" s="61">
        <v>2658.0</v>
      </c>
      <c r="D8317" s="57" t="s">
        <v>373</v>
      </c>
      <c r="E8317" s="62" t="s">
        <v>372</v>
      </c>
      <c r="F8317" s="58">
        <v>0.38750181616116863</v>
      </c>
    </row>
    <row r="8318">
      <c r="A8318" s="61">
        <v>1.518502462E9</v>
      </c>
      <c r="B8318" s="61">
        <v>0.0</v>
      </c>
      <c r="C8318" s="61">
        <v>1821.0</v>
      </c>
      <c r="D8318" s="57" t="s">
        <v>374</v>
      </c>
      <c r="E8318" s="62" t="s">
        <v>372</v>
      </c>
      <c r="F8318" s="58">
        <v>0.38755117398010397</v>
      </c>
    </row>
    <row r="8319">
      <c r="A8319" s="61">
        <v>1.511880241E9</v>
      </c>
      <c r="B8319" s="61">
        <v>0.0</v>
      </c>
      <c r="C8319" s="61">
        <v>4450.0</v>
      </c>
      <c r="D8319" s="57" t="s">
        <v>373</v>
      </c>
      <c r="E8319" s="62" t="s">
        <v>372</v>
      </c>
      <c r="F8319" s="58">
        <v>0.3875679054878204</v>
      </c>
    </row>
    <row r="8320">
      <c r="A8320" s="61">
        <v>1.511647235E9</v>
      </c>
      <c r="B8320" s="61">
        <v>1.0</v>
      </c>
      <c r="C8320" s="61">
        <v>5483.0</v>
      </c>
      <c r="D8320" s="57" t="s">
        <v>371</v>
      </c>
      <c r="E8320" s="62" t="s">
        <v>372</v>
      </c>
      <c r="F8320" s="58">
        <v>0.387611087235899</v>
      </c>
    </row>
    <row r="8321">
      <c r="A8321" s="61">
        <v>1.516388216E9</v>
      </c>
      <c r="B8321" s="61">
        <v>1.0</v>
      </c>
      <c r="C8321" s="61">
        <v>123.0</v>
      </c>
      <c r="D8321" s="57" t="s">
        <v>371</v>
      </c>
      <c r="E8321" s="62" t="s">
        <v>372</v>
      </c>
      <c r="F8321" s="58">
        <v>0.38769118573977646</v>
      </c>
    </row>
    <row r="8322">
      <c r="A8322" s="61">
        <v>1.515049917E9</v>
      </c>
      <c r="B8322" s="61">
        <v>1.0</v>
      </c>
      <c r="C8322" s="61">
        <v>2378.0</v>
      </c>
      <c r="D8322" s="57" t="s">
        <v>375</v>
      </c>
      <c r="E8322" s="62" t="s">
        <v>372</v>
      </c>
      <c r="F8322" s="58">
        <v>0.3877654620453247</v>
      </c>
    </row>
    <row r="8323">
      <c r="A8323" s="61">
        <v>1.514602472E9</v>
      </c>
      <c r="B8323" s="61">
        <v>0.0</v>
      </c>
      <c r="C8323" s="61">
        <v>1814.0</v>
      </c>
      <c r="D8323" s="57" t="s">
        <v>371</v>
      </c>
      <c r="E8323" s="62" t="s">
        <v>372</v>
      </c>
      <c r="F8323" s="58">
        <v>0.38777795265124015</v>
      </c>
    </row>
    <row r="8324">
      <c r="A8324" s="61">
        <v>1.51567557E9</v>
      </c>
      <c r="B8324" s="61">
        <v>0.0</v>
      </c>
      <c r="C8324" s="61">
        <v>1693.0</v>
      </c>
      <c r="D8324" s="57" t="s">
        <v>371</v>
      </c>
      <c r="E8324" s="62" t="s">
        <v>372</v>
      </c>
      <c r="F8324" s="58">
        <v>0.387834033524286</v>
      </c>
    </row>
    <row r="8325">
      <c r="A8325" s="61">
        <v>1.515221462E9</v>
      </c>
      <c r="B8325" s="61">
        <v>0.0</v>
      </c>
      <c r="C8325" s="61">
        <v>5061.0</v>
      </c>
      <c r="D8325" s="57" t="s">
        <v>371</v>
      </c>
      <c r="E8325" s="62" t="s">
        <v>372</v>
      </c>
      <c r="F8325" s="58">
        <v>0.38784610512260687</v>
      </c>
    </row>
    <row r="8326">
      <c r="A8326" s="61">
        <v>1.516016023E9</v>
      </c>
      <c r="B8326" s="61">
        <v>1.0</v>
      </c>
      <c r="C8326" s="61">
        <v>2808.0</v>
      </c>
      <c r="D8326" s="57" t="s">
        <v>375</v>
      </c>
      <c r="E8326" s="62" t="s">
        <v>372</v>
      </c>
      <c r="F8326" s="58">
        <v>0.38789696501973714</v>
      </c>
    </row>
    <row r="8327">
      <c r="A8327" s="61">
        <v>1.516671646E9</v>
      </c>
      <c r="B8327" s="61">
        <v>1.0</v>
      </c>
      <c r="C8327" s="61">
        <v>2068.0</v>
      </c>
      <c r="D8327" s="57" t="s">
        <v>374</v>
      </c>
      <c r="E8327" s="62" t="s">
        <v>372</v>
      </c>
      <c r="F8327" s="58">
        <v>0.38792016408627117</v>
      </c>
    </row>
    <row r="8328">
      <c r="A8328" s="61">
        <v>1.516351493E9</v>
      </c>
      <c r="B8328" s="61">
        <v>1.0</v>
      </c>
      <c r="C8328" s="61">
        <v>327.0</v>
      </c>
      <c r="D8328" s="57" t="s">
        <v>371</v>
      </c>
      <c r="E8328" s="62" t="s">
        <v>372</v>
      </c>
      <c r="F8328" s="58">
        <v>0.38796940027572413</v>
      </c>
    </row>
    <row r="8329">
      <c r="A8329" s="61">
        <v>1.511390496E9</v>
      </c>
      <c r="B8329" s="61">
        <v>1.0</v>
      </c>
      <c r="C8329" s="61">
        <v>5872.0</v>
      </c>
      <c r="D8329" s="57" t="s">
        <v>374</v>
      </c>
      <c r="E8329" s="62" t="s">
        <v>372</v>
      </c>
      <c r="F8329" s="58">
        <v>0.38799794164679446</v>
      </c>
    </row>
    <row r="8330">
      <c r="A8330" s="61">
        <v>1.518175708E9</v>
      </c>
      <c r="B8330" s="61">
        <v>1.0</v>
      </c>
      <c r="C8330" s="61">
        <v>1375.0</v>
      </c>
      <c r="D8330" s="57" t="s">
        <v>374</v>
      </c>
      <c r="E8330" s="62" t="s">
        <v>372</v>
      </c>
      <c r="F8330" s="58">
        <v>0.3880155226367945</v>
      </c>
    </row>
    <row r="8331">
      <c r="A8331" s="61">
        <v>1.512152453E9</v>
      </c>
      <c r="B8331" s="61">
        <v>1.0</v>
      </c>
      <c r="C8331" s="61">
        <v>3640.0</v>
      </c>
      <c r="D8331" s="57" t="s">
        <v>373</v>
      </c>
      <c r="E8331" s="62" t="s">
        <v>372</v>
      </c>
      <c r="F8331" s="58">
        <v>0.38803670931533085</v>
      </c>
    </row>
    <row r="8332">
      <c r="A8332" s="61">
        <v>1.51584392E9</v>
      </c>
      <c r="B8332" s="61">
        <v>0.0</v>
      </c>
      <c r="C8332" s="61">
        <v>2303.0</v>
      </c>
      <c r="D8332" s="57" t="s">
        <v>374</v>
      </c>
      <c r="E8332" s="62" t="s">
        <v>372</v>
      </c>
      <c r="F8332" s="58">
        <v>0.38805849944827575</v>
      </c>
    </row>
    <row r="8333">
      <c r="A8333" s="61">
        <v>1.517502043E9</v>
      </c>
      <c r="B8333" s="61">
        <v>1.0</v>
      </c>
      <c r="C8333" s="61">
        <v>1144.0</v>
      </c>
      <c r="D8333" s="57" t="s">
        <v>373</v>
      </c>
      <c r="E8333" s="62" t="s">
        <v>372</v>
      </c>
      <c r="F8333" s="58">
        <v>0.3880956367791958</v>
      </c>
    </row>
    <row r="8334">
      <c r="A8334" s="61">
        <v>1.519827111E9</v>
      </c>
      <c r="B8334" s="61">
        <v>0.0</v>
      </c>
      <c r="C8334" s="61">
        <v>311.0</v>
      </c>
      <c r="D8334" s="57" t="s">
        <v>371</v>
      </c>
      <c r="E8334" s="62" t="s">
        <v>372</v>
      </c>
      <c r="F8334" s="58">
        <v>0.38810115340320517</v>
      </c>
    </row>
    <row r="8335">
      <c r="A8335" s="61">
        <v>1.5176431E9</v>
      </c>
      <c r="B8335" s="61">
        <v>0.0</v>
      </c>
      <c r="C8335" s="61">
        <v>897.0</v>
      </c>
      <c r="D8335" s="57" t="s">
        <v>371</v>
      </c>
      <c r="E8335" s="62" t="s">
        <v>372</v>
      </c>
      <c r="F8335" s="58">
        <v>0.38820142562530546</v>
      </c>
    </row>
    <row r="8336">
      <c r="A8336" s="61">
        <v>1.51491852E9</v>
      </c>
      <c r="B8336" s="61">
        <v>0.0</v>
      </c>
      <c r="C8336" s="61">
        <v>4168.0</v>
      </c>
      <c r="D8336" s="57" t="s">
        <v>371</v>
      </c>
      <c r="E8336" s="62" t="s">
        <v>372</v>
      </c>
      <c r="F8336" s="58">
        <v>0.3882330461598801</v>
      </c>
    </row>
    <row r="8337">
      <c r="A8337" s="61">
        <v>1.519254088E9</v>
      </c>
      <c r="B8337" s="61">
        <v>1.0</v>
      </c>
      <c r="C8337" s="61">
        <v>30.0</v>
      </c>
      <c r="D8337" s="57" t="s">
        <v>375</v>
      </c>
      <c r="E8337" s="62" t="s">
        <v>372</v>
      </c>
      <c r="F8337" s="58">
        <v>0.3882603530891705</v>
      </c>
    </row>
    <row r="8338">
      <c r="A8338" s="61">
        <v>1.519823534E9</v>
      </c>
      <c r="B8338" s="61">
        <v>1.0</v>
      </c>
      <c r="C8338" s="61">
        <v>400.0</v>
      </c>
      <c r="D8338" s="57" t="s">
        <v>374</v>
      </c>
      <c r="E8338" s="62" t="s">
        <v>372</v>
      </c>
      <c r="F8338" s="58">
        <v>0.38837211062812904</v>
      </c>
    </row>
    <row r="8339">
      <c r="A8339" s="61">
        <v>1.51487699E9</v>
      </c>
      <c r="B8339" s="61">
        <v>0.0</v>
      </c>
      <c r="C8339" s="61">
        <v>1002.0</v>
      </c>
      <c r="D8339" s="57" t="s">
        <v>375</v>
      </c>
      <c r="E8339" s="62" t="s">
        <v>372</v>
      </c>
      <c r="F8339" s="58">
        <v>0.3884037475670834</v>
      </c>
    </row>
    <row r="8340">
      <c r="A8340" s="61">
        <v>1.515757505E9</v>
      </c>
      <c r="B8340" s="61">
        <v>1.0</v>
      </c>
      <c r="C8340" s="61">
        <v>1210.0</v>
      </c>
      <c r="D8340" s="57" t="s">
        <v>373</v>
      </c>
      <c r="E8340" s="62" t="s">
        <v>372</v>
      </c>
      <c r="F8340" s="58">
        <v>0.3884163949206747</v>
      </c>
    </row>
    <row r="8341">
      <c r="A8341" s="61">
        <v>1.517470251E9</v>
      </c>
      <c r="B8341" s="61">
        <v>0.0</v>
      </c>
      <c r="C8341" s="61">
        <v>1871.0</v>
      </c>
      <c r="D8341" s="57" t="s">
        <v>374</v>
      </c>
      <c r="E8341" s="62" t="s">
        <v>372</v>
      </c>
      <c r="F8341" s="58">
        <v>0.3884203974346533</v>
      </c>
    </row>
    <row r="8342">
      <c r="A8342" s="61">
        <v>1.514415628E9</v>
      </c>
      <c r="B8342" s="61">
        <v>1.0</v>
      </c>
      <c r="C8342" s="61">
        <v>2314.0</v>
      </c>
      <c r="D8342" s="57" t="s">
        <v>374</v>
      </c>
      <c r="E8342" s="62" t="s">
        <v>372</v>
      </c>
      <c r="F8342" s="58">
        <v>0.3884411801959068</v>
      </c>
    </row>
    <row r="8343">
      <c r="A8343" s="61">
        <v>1.515089816E9</v>
      </c>
      <c r="B8343" s="61">
        <v>1.0</v>
      </c>
      <c r="C8343" s="61">
        <v>2415.0</v>
      </c>
      <c r="D8343" s="57" t="s">
        <v>371</v>
      </c>
      <c r="E8343" s="62" t="s">
        <v>372</v>
      </c>
      <c r="F8343" s="58">
        <v>0.3884686025780555</v>
      </c>
    </row>
    <row r="8344">
      <c r="A8344" s="61">
        <v>1.519667328E9</v>
      </c>
      <c r="B8344" s="61">
        <v>1.0</v>
      </c>
      <c r="C8344" s="61">
        <v>2461.0</v>
      </c>
      <c r="D8344" s="57" t="s">
        <v>371</v>
      </c>
      <c r="E8344" s="62" t="s">
        <v>372</v>
      </c>
      <c r="F8344" s="58">
        <v>0.38847532238453975</v>
      </c>
    </row>
    <row r="8345">
      <c r="A8345" s="61">
        <v>1.513245162E9</v>
      </c>
      <c r="B8345" s="61">
        <v>0.0</v>
      </c>
      <c r="C8345" s="61">
        <v>2412.0</v>
      </c>
      <c r="D8345" s="57" t="s">
        <v>374</v>
      </c>
      <c r="E8345" s="62" t="s">
        <v>372</v>
      </c>
      <c r="F8345" s="58">
        <v>0.38847822441099955</v>
      </c>
    </row>
    <row r="8346">
      <c r="A8346" s="61">
        <v>1.516405683E9</v>
      </c>
      <c r="B8346" s="61">
        <v>1.0</v>
      </c>
      <c r="C8346" s="61">
        <v>449.0</v>
      </c>
      <c r="D8346" s="57" t="s">
        <v>375</v>
      </c>
      <c r="E8346" s="62" t="s">
        <v>372</v>
      </c>
      <c r="F8346" s="58">
        <v>0.3884876370440885</v>
      </c>
    </row>
    <row r="8347">
      <c r="A8347" s="61">
        <v>1.517888409E9</v>
      </c>
      <c r="B8347" s="61">
        <v>1.0</v>
      </c>
      <c r="C8347" s="61">
        <v>174.0</v>
      </c>
      <c r="D8347" s="57" t="s">
        <v>375</v>
      </c>
      <c r="E8347" s="62" t="s">
        <v>372</v>
      </c>
      <c r="F8347" s="58">
        <v>0.3885455185494451</v>
      </c>
    </row>
    <row r="8348">
      <c r="A8348" s="61">
        <v>1.518368359E9</v>
      </c>
      <c r="B8348" s="61">
        <v>1.0</v>
      </c>
      <c r="C8348" s="61">
        <v>1131.0</v>
      </c>
      <c r="D8348" s="57" t="s">
        <v>371</v>
      </c>
      <c r="E8348" s="62" t="s">
        <v>372</v>
      </c>
      <c r="F8348" s="58">
        <v>0.3885512507623443</v>
      </c>
    </row>
    <row r="8349">
      <c r="A8349" s="61">
        <v>1.515771842E9</v>
      </c>
      <c r="B8349" s="61">
        <v>0.0</v>
      </c>
      <c r="C8349" s="61">
        <v>41.0</v>
      </c>
      <c r="D8349" s="57" t="s">
        <v>375</v>
      </c>
      <c r="E8349" s="62" t="s">
        <v>372</v>
      </c>
      <c r="F8349" s="58">
        <v>0.3885554527589845</v>
      </c>
    </row>
    <row r="8350">
      <c r="A8350" s="61">
        <v>1.514864168E9</v>
      </c>
      <c r="B8350" s="61">
        <v>1.0</v>
      </c>
      <c r="C8350" s="61">
        <v>2371.0</v>
      </c>
      <c r="D8350" s="57" t="s">
        <v>371</v>
      </c>
      <c r="E8350" s="62" t="s">
        <v>372</v>
      </c>
      <c r="F8350" s="58">
        <v>0.388592585353449</v>
      </c>
    </row>
    <row r="8351">
      <c r="A8351" s="61">
        <v>1.515368314E9</v>
      </c>
      <c r="B8351" s="61">
        <v>1.0</v>
      </c>
      <c r="C8351" s="61">
        <v>1119.0</v>
      </c>
      <c r="D8351" s="57" t="s">
        <v>371</v>
      </c>
      <c r="E8351" s="62" t="s">
        <v>372</v>
      </c>
      <c r="F8351" s="58">
        <v>0.388617594703344</v>
      </c>
    </row>
    <row r="8352">
      <c r="A8352" s="61">
        <v>1.512140534E9</v>
      </c>
      <c r="B8352" s="61">
        <v>1.0</v>
      </c>
      <c r="C8352" s="61">
        <v>699.0</v>
      </c>
      <c r="D8352" s="57" t="s">
        <v>374</v>
      </c>
      <c r="E8352" s="62" t="s">
        <v>372</v>
      </c>
      <c r="F8352" s="58">
        <v>0.38870324207767404</v>
      </c>
    </row>
    <row r="8353">
      <c r="A8353" s="61">
        <v>1.513818095E9</v>
      </c>
      <c r="B8353" s="61">
        <v>1.0</v>
      </c>
      <c r="C8353" s="61">
        <v>3216.0</v>
      </c>
      <c r="D8353" s="57" t="s">
        <v>371</v>
      </c>
      <c r="E8353" s="62" t="s">
        <v>372</v>
      </c>
      <c r="F8353" s="58">
        <v>0.3888114184258439</v>
      </c>
    </row>
    <row r="8354">
      <c r="A8354" s="61">
        <v>1.517628704E9</v>
      </c>
      <c r="B8354" s="61">
        <v>1.0</v>
      </c>
      <c r="C8354" s="61">
        <v>3194.0</v>
      </c>
      <c r="D8354" s="57" t="s">
        <v>375</v>
      </c>
      <c r="E8354" s="62" t="s">
        <v>372</v>
      </c>
      <c r="F8354" s="58">
        <v>0.38882373308539275</v>
      </c>
    </row>
    <row r="8355">
      <c r="A8355" s="61">
        <v>1.516500781E9</v>
      </c>
      <c r="B8355" s="61">
        <v>0.0</v>
      </c>
      <c r="C8355" s="61">
        <v>2492.0</v>
      </c>
      <c r="D8355" s="57" t="s">
        <v>371</v>
      </c>
      <c r="E8355" s="62" t="s">
        <v>372</v>
      </c>
      <c r="F8355" s="58">
        <v>0.38892736769941516</v>
      </c>
    </row>
    <row r="8356">
      <c r="A8356" s="61">
        <v>1.516473774E9</v>
      </c>
      <c r="B8356" s="61">
        <v>1.0</v>
      </c>
      <c r="C8356" s="61">
        <v>1468.0</v>
      </c>
      <c r="D8356" s="57" t="s">
        <v>371</v>
      </c>
      <c r="E8356" s="62" t="s">
        <v>372</v>
      </c>
      <c r="F8356" s="58">
        <v>0.3889648371994262</v>
      </c>
    </row>
    <row r="8357">
      <c r="A8357" s="61">
        <v>1.518712108E9</v>
      </c>
      <c r="B8357" s="61">
        <v>1.0</v>
      </c>
      <c r="C8357" s="61">
        <v>1695.0</v>
      </c>
      <c r="D8357" s="57" t="s">
        <v>374</v>
      </c>
      <c r="E8357" s="62" t="s">
        <v>372</v>
      </c>
      <c r="F8357" s="58">
        <v>0.38899152560081063</v>
      </c>
    </row>
    <row r="8358">
      <c r="A8358" s="61">
        <v>1.5181641E9</v>
      </c>
      <c r="B8358" s="61">
        <v>0.0</v>
      </c>
      <c r="C8358" s="61">
        <v>1144.0</v>
      </c>
      <c r="D8358" s="57" t="s">
        <v>375</v>
      </c>
      <c r="E8358" s="62" t="s">
        <v>372</v>
      </c>
      <c r="F8358" s="58">
        <v>0.3890248749420647</v>
      </c>
    </row>
    <row r="8359">
      <c r="A8359" s="61">
        <v>1.517388674E9</v>
      </c>
      <c r="B8359" s="61">
        <v>1.0</v>
      </c>
      <c r="C8359" s="61">
        <v>1225.0</v>
      </c>
      <c r="D8359" s="57" t="s">
        <v>375</v>
      </c>
      <c r="E8359" s="62" t="s">
        <v>372</v>
      </c>
      <c r="F8359" s="58">
        <v>0.3890460728266236</v>
      </c>
    </row>
    <row r="8360">
      <c r="A8360" s="61">
        <v>1.514342981E9</v>
      </c>
      <c r="B8360" s="61">
        <v>0.0</v>
      </c>
      <c r="C8360" s="61">
        <v>3172.0</v>
      </c>
      <c r="D8360" s="57" t="s">
        <v>375</v>
      </c>
      <c r="E8360" s="62" t="s">
        <v>372</v>
      </c>
      <c r="F8360" s="58">
        <v>0.3891096108692309</v>
      </c>
    </row>
    <row r="8361">
      <c r="A8361" s="61">
        <v>1.517910547E9</v>
      </c>
      <c r="B8361" s="61">
        <v>1.0</v>
      </c>
      <c r="C8361" s="61">
        <v>999.0</v>
      </c>
      <c r="D8361" s="57" t="s">
        <v>371</v>
      </c>
      <c r="E8361" s="62" t="s">
        <v>372</v>
      </c>
      <c r="F8361" s="58">
        <v>0.3891851517197431</v>
      </c>
    </row>
    <row r="8362">
      <c r="A8362" s="61">
        <v>1.512250766E9</v>
      </c>
      <c r="B8362" s="61">
        <v>1.0</v>
      </c>
      <c r="C8362" s="61">
        <v>4370.0</v>
      </c>
      <c r="D8362" s="57" t="s">
        <v>371</v>
      </c>
      <c r="E8362" s="62" t="s">
        <v>372</v>
      </c>
      <c r="F8362" s="58">
        <v>0.38920739864668685</v>
      </c>
    </row>
    <row r="8363">
      <c r="A8363" s="61">
        <v>1.516235167E9</v>
      </c>
      <c r="B8363" s="61">
        <v>1.0</v>
      </c>
      <c r="C8363" s="61">
        <v>783.0</v>
      </c>
      <c r="D8363" s="57" t="s">
        <v>371</v>
      </c>
      <c r="E8363" s="62" t="s">
        <v>372</v>
      </c>
      <c r="F8363" s="58">
        <v>0.38923889410303836</v>
      </c>
    </row>
    <row r="8364">
      <c r="A8364" s="61">
        <v>1.513028039E9</v>
      </c>
      <c r="B8364" s="61">
        <v>1.0</v>
      </c>
      <c r="C8364" s="61">
        <v>763.0</v>
      </c>
      <c r="D8364" s="57" t="s">
        <v>374</v>
      </c>
      <c r="E8364" s="62" t="s">
        <v>372</v>
      </c>
      <c r="F8364" s="58">
        <v>0.3892620864135329</v>
      </c>
    </row>
    <row r="8365">
      <c r="A8365" s="61">
        <v>1.516291607E9</v>
      </c>
      <c r="B8365" s="61">
        <v>1.0</v>
      </c>
      <c r="C8365" s="61">
        <v>1042.0</v>
      </c>
      <c r="D8365" s="57" t="s">
        <v>375</v>
      </c>
      <c r="E8365" s="62" t="s">
        <v>372</v>
      </c>
      <c r="F8365" s="58">
        <v>0.3892631653212901</v>
      </c>
    </row>
    <row r="8366">
      <c r="A8366" s="61">
        <v>1.516392301E9</v>
      </c>
      <c r="B8366" s="61">
        <v>0.0</v>
      </c>
      <c r="C8366" s="61">
        <v>1037.0</v>
      </c>
      <c r="D8366" s="57" t="s">
        <v>371</v>
      </c>
      <c r="E8366" s="62" t="s">
        <v>372</v>
      </c>
      <c r="F8366" s="58">
        <v>0.38927645994324256</v>
      </c>
    </row>
    <row r="8367">
      <c r="A8367" s="61">
        <v>1.518475684E9</v>
      </c>
      <c r="B8367" s="61">
        <v>1.0</v>
      </c>
      <c r="C8367" s="61">
        <v>235.0</v>
      </c>
      <c r="D8367" s="57" t="s">
        <v>373</v>
      </c>
      <c r="E8367" s="62" t="s">
        <v>372</v>
      </c>
      <c r="F8367" s="58">
        <v>0.3892769805414261</v>
      </c>
    </row>
    <row r="8368">
      <c r="A8368" s="61">
        <v>1.515018986E9</v>
      </c>
      <c r="B8368" s="61">
        <v>1.0</v>
      </c>
      <c r="C8368" s="61">
        <v>1130.0</v>
      </c>
      <c r="D8368" s="57" t="s">
        <v>373</v>
      </c>
      <c r="E8368" s="62" t="s">
        <v>372</v>
      </c>
      <c r="F8368" s="58">
        <v>0.3893242724614101</v>
      </c>
    </row>
    <row r="8369">
      <c r="A8369" s="61">
        <v>1.517215594E9</v>
      </c>
      <c r="B8369" s="61">
        <v>1.0</v>
      </c>
      <c r="C8369" s="61">
        <v>3908.0</v>
      </c>
      <c r="D8369" s="57" t="s">
        <v>374</v>
      </c>
      <c r="E8369" s="62" t="s">
        <v>372</v>
      </c>
      <c r="F8369" s="58">
        <v>0.3893600612429633</v>
      </c>
    </row>
    <row r="8370">
      <c r="A8370" s="61">
        <v>1.515633676E9</v>
      </c>
      <c r="B8370" s="61">
        <v>1.0</v>
      </c>
      <c r="C8370" s="61">
        <v>1137.0</v>
      </c>
      <c r="D8370" s="57" t="s">
        <v>374</v>
      </c>
      <c r="E8370" s="62" t="s">
        <v>372</v>
      </c>
      <c r="F8370" s="58">
        <v>0.3894190386254833</v>
      </c>
    </row>
    <row r="8371">
      <c r="A8371" s="61">
        <v>1.519420554E9</v>
      </c>
      <c r="B8371" s="61">
        <v>1.0</v>
      </c>
      <c r="C8371" s="61">
        <v>1764.0</v>
      </c>
      <c r="D8371" s="57" t="s">
        <v>374</v>
      </c>
      <c r="E8371" s="62" t="s">
        <v>372</v>
      </c>
      <c r="F8371" s="58">
        <v>0.3894847173274737</v>
      </c>
    </row>
    <row r="8372">
      <c r="A8372" s="61">
        <v>1.515107895E9</v>
      </c>
      <c r="B8372" s="61">
        <v>1.0</v>
      </c>
      <c r="C8372" s="61">
        <v>1418.0</v>
      </c>
      <c r="D8372" s="57" t="s">
        <v>371</v>
      </c>
      <c r="E8372" s="62" t="s">
        <v>372</v>
      </c>
      <c r="F8372" s="58">
        <v>0.38951270595461707</v>
      </c>
    </row>
    <row r="8373">
      <c r="A8373" s="61">
        <v>1.519295421E9</v>
      </c>
      <c r="B8373" s="61">
        <v>0.0</v>
      </c>
      <c r="C8373" s="61">
        <v>3982.0</v>
      </c>
      <c r="D8373" s="57" t="s">
        <v>375</v>
      </c>
      <c r="E8373" s="62" t="s">
        <v>372</v>
      </c>
      <c r="F8373" s="58">
        <v>0.38951805208039225</v>
      </c>
    </row>
    <row r="8374">
      <c r="A8374" s="61">
        <v>1.517853446E9</v>
      </c>
      <c r="B8374" s="61">
        <v>1.0</v>
      </c>
      <c r="C8374" s="61">
        <v>2021.0</v>
      </c>
      <c r="D8374" s="57" t="s">
        <v>373</v>
      </c>
      <c r="E8374" s="62" t="s">
        <v>372</v>
      </c>
      <c r="F8374" s="58">
        <v>0.3895470207559648</v>
      </c>
    </row>
    <row r="8375">
      <c r="A8375" s="61">
        <v>1.514093763E9</v>
      </c>
      <c r="B8375" s="61">
        <v>1.0</v>
      </c>
      <c r="C8375" s="61">
        <v>94.0</v>
      </c>
      <c r="D8375" s="57" t="s">
        <v>371</v>
      </c>
      <c r="E8375" s="62" t="s">
        <v>372</v>
      </c>
      <c r="F8375" s="58">
        <v>0.38956788190973857</v>
      </c>
    </row>
    <row r="8376">
      <c r="A8376" s="61">
        <v>1.517323474E9</v>
      </c>
      <c r="B8376" s="61">
        <v>1.0</v>
      </c>
      <c r="C8376" s="61">
        <v>1482.0</v>
      </c>
      <c r="D8376" s="57" t="s">
        <v>373</v>
      </c>
      <c r="E8376" s="62" t="s">
        <v>372</v>
      </c>
      <c r="F8376" s="58">
        <v>0.3896165951829875</v>
      </c>
    </row>
    <row r="8377">
      <c r="A8377" s="61">
        <v>1.516032121E9</v>
      </c>
      <c r="B8377" s="61">
        <v>0.0</v>
      </c>
      <c r="C8377" s="61">
        <v>1462.0</v>
      </c>
      <c r="D8377" s="57" t="s">
        <v>371</v>
      </c>
      <c r="E8377" s="62" t="s">
        <v>372</v>
      </c>
      <c r="F8377" s="58">
        <v>0.3896339563352291</v>
      </c>
    </row>
    <row r="8378">
      <c r="A8378" s="61">
        <v>1.512454357E9</v>
      </c>
      <c r="B8378" s="61">
        <v>1.0</v>
      </c>
      <c r="C8378" s="61">
        <v>610.0</v>
      </c>
      <c r="D8378" s="57" t="s">
        <v>375</v>
      </c>
      <c r="E8378" s="62" t="s">
        <v>372</v>
      </c>
      <c r="F8378" s="58">
        <v>0.38970858413465925</v>
      </c>
    </row>
    <row r="8379">
      <c r="A8379" s="61">
        <v>1.512089478E9</v>
      </c>
      <c r="B8379" s="61">
        <v>1.0</v>
      </c>
      <c r="C8379" s="61">
        <v>1888.0</v>
      </c>
      <c r="D8379" s="57" t="s">
        <v>371</v>
      </c>
      <c r="E8379" s="62" t="s">
        <v>372</v>
      </c>
      <c r="F8379" s="58">
        <v>0.38976797485012604</v>
      </c>
    </row>
    <row r="8380">
      <c r="A8380" s="61">
        <v>1.514138975E9</v>
      </c>
      <c r="B8380" s="61">
        <v>1.0</v>
      </c>
      <c r="C8380" s="61">
        <v>2439.0</v>
      </c>
      <c r="D8380" s="57" t="s">
        <v>374</v>
      </c>
      <c r="E8380" s="62" t="s">
        <v>372</v>
      </c>
      <c r="F8380" s="58">
        <v>0.38982724273991476</v>
      </c>
    </row>
    <row r="8381">
      <c r="A8381" s="61">
        <v>1.513867384E9</v>
      </c>
      <c r="B8381" s="61">
        <v>1.0</v>
      </c>
      <c r="C8381" s="61">
        <v>1004.0</v>
      </c>
      <c r="D8381" s="57" t="s">
        <v>375</v>
      </c>
      <c r="E8381" s="62" t="s">
        <v>372</v>
      </c>
      <c r="F8381" s="58">
        <v>0.3899274284130768</v>
      </c>
    </row>
    <row r="8382">
      <c r="A8382" s="61">
        <v>1.512771895E9</v>
      </c>
      <c r="B8382" s="61">
        <v>1.0</v>
      </c>
      <c r="C8382" s="61">
        <v>4321.0</v>
      </c>
      <c r="D8382" s="57" t="s">
        <v>375</v>
      </c>
      <c r="E8382" s="62" t="s">
        <v>372</v>
      </c>
      <c r="F8382" s="58">
        <v>0.38994580035697224</v>
      </c>
    </row>
    <row r="8383">
      <c r="A8383" s="61">
        <v>1.515394488E9</v>
      </c>
      <c r="B8383" s="61">
        <v>1.0</v>
      </c>
      <c r="C8383" s="61">
        <v>643.0</v>
      </c>
      <c r="D8383" s="57" t="s">
        <v>371</v>
      </c>
      <c r="E8383" s="62" t="s">
        <v>372</v>
      </c>
      <c r="F8383" s="58">
        <v>0.38994835531317995</v>
      </c>
    </row>
    <row r="8384">
      <c r="A8384" s="61">
        <v>1.518324962E9</v>
      </c>
      <c r="B8384" s="61">
        <v>0.0</v>
      </c>
      <c r="C8384" s="61">
        <v>1705.0</v>
      </c>
      <c r="D8384" s="57" t="s">
        <v>373</v>
      </c>
      <c r="E8384" s="62" t="s">
        <v>372</v>
      </c>
      <c r="F8384" s="58">
        <v>0.3900565739488234</v>
      </c>
    </row>
    <row r="8385">
      <c r="A8385" s="61">
        <v>1.514193282E9</v>
      </c>
      <c r="B8385" s="61">
        <v>0.0</v>
      </c>
      <c r="C8385" s="61">
        <v>473.0</v>
      </c>
      <c r="D8385" s="57" t="s">
        <v>371</v>
      </c>
      <c r="E8385" s="62" t="s">
        <v>372</v>
      </c>
      <c r="F8385" s="58">
        <v>0.3900595528358066</v>
      </c>
    </row>
    <row r="8386">
      <c r="A8386" s="61">
        <v>1.512752579E9</v>
      </c>
      <c r="B8386" s="61">
        <v>1.0</v>
      </c>
      <c r="C8386" s="61">
        <v>1472.0</v>
      </c>
      <c r="D8386" s="57" t="s">
        <v>375</v>
      </c>
      <c r="E8386" s="62" t="s">
        <v>372</v>
      </c>
      <c r="F8386" s="58">
        <v>0.39007770801480846</v>
      </c>
    </row>
    <row r="8387">
      <c r="A8387" s="61">
        <v>1.518092922E9</v>
      </c>
      <c r="B8387" s="61">
        <v>0.0</v>
      </c>
      <c r="C8387" s="61">
        <v>695.0</v>
      </c>
      <c r="D8387" s="57" t="s">
        <v>374</v>
      </c>
      <c r="E8387" s="62" t="s">
        <v>372</v>
      </c>
      <c r="F8387" s="58">
        <v>0.3900960086868026</v>
      </c>
    </row>
    <row r="8388">
      <c r="A8388" s="61">
        <v>1.518347068E9</v>
      </c>
      <c r="B8388" s="61">
        <v>1.0</v>
      </c>
      <c r="C8388" s="61">
        <v>2558.0</v>
      </c>
      <c r="D8388" s="57" t="s">
        <v>371</v>
      </c>
      <c r="E8388" s="62" t="s">
        <v>372</v>
      </c>
      <c r="F8388" s="58">
        <v>0.39019161368086674</v>
      </c>
    </row>
    <row r="8389">
      <c r="A8389" s="61">
        <v>1.5190681E9</v>
      </c>
      <c r="B8389" s="61">
        <v>0.0</v>
      </c>
      <c r="C8389" s="61">
        <v>1907.0</v>
      </c>
      <c r="D8389" s="57" t="s">
        <v>375</v>
      </c>
      <c r="E8389" s="62" t="s">
        <v>372</v>
      </c>
      <c r="F8389" s="58">
        <v>0.39022655250384564</v>
      </c>
    </row>
    <row r="8390">
      <c r="A8390" s="61">
        <v>1.517359306E9</v>
      </c>
      <c r="B8390" s="61">
        <v>1.0</v>
      </c>
      <c r="C8390" s="61">
        <v>2914.0</v>
      </c>
      <c r="D8390" s="57" t="s">
        <v>375</v>
      </c>
      <c r="E8390" s="62" t="s">
        <v>372</v>
      </c>
      <c r="F8390" s="58">
        <v>0.3902596457761942</v>
      </c>
    </row>
    <row r="8391">
      <c r="A8391" s="61">
        <v>1.518248521E9</v>
      </c>
      <c r="B8391" s="61">
        <v>0.0</v>
      </c>
      <c r="C8391" s="61">
        <v>570.0</v>
      </c>
      <c r="D8391" s="57" t="s">
        <v>374</v>
      </c>
      <c r="E8391" s="62" t="s">
        <v>372</v>
      </c>
      <c r="F8391" s="58">
        <v>0.3902671920536186</v>
      </c>
    </row>
    <row r="8392">
      <c r="A8392" s="61">
        <v>1.511854599E9</v>
      </c>
      <c r="B8392" s="61">
        <v>1.0</v>
      </c>
      <c r="C8392" s="61">
        <v>380.0</v>
      </c>
      <c r="D8392" s="57" t="s">
        <v>375</v>
      </c>
      <c r="E8392" s="62" t="s">
        <v>372</v>
      </c>
      <c r="F8392" s="58">
        <v>0.39028584205083505</v>
      </c>
    </row>
    <row r="8393">
      <c r="A8393" s="61">
        <v>1.515863267E9</v>
      </c>
      <c r="B8393" s="61">
        <v>1.0</v>
      </c>
      <c r="C8393" s="61">
        <v>547.0</v>
      </c>
      <c r="D8393" s="57" t="s">
        <v>374</v>
      </c>
      <c r="E8393" s="62" t="s">
        <v>372</v>
      </c>
      <c r="F8393" s="58">
        <v>0.3903354627091047</v>
      </c>
    </row>
    <row r="8394">
      <c r="A8394" s="61">
        <v>1.515880899E9</v>
      </c>
      <c r="B8394" s="61">
        <v>1.0</v>
      </c>
      <c r="C8394" s="61">
        <v>2853.0</v>
      </c>
      <c r="D8394" s="57" t="s">
        <v>371</v>
      </c>
      <c r="E8394" s="62" t="s">
        <v>372</v>
      </c>
      <c r="F8394" s="58">
        <v>0.39036592408728277</v>
      </c>
    </row>
    <row r="8395">
      <c r="A8395" s="61">
        <v>1.512941206E9</v>
      </c>
      <c r="B8395" s="61">
        <v>1.0</v>
      </c>
      <c r="C8395" s="61">
        <v>80.0</v>
      </c>
      <c r="D8395" s="57" t="s">
        <v>371</v>
      </c>
      <c r="E8395" s="62" t="s">
        <v>372</v>
      </c>
      <c r="F8395" s="58">
        <v>0.39037662579186183</v>
      </c>
    </row>
    <row r="8396">
      <c r="A8396" s="61">
        <v>1.513830786E9</v>
      </c>
      <c r="B8396" s="61">
        <v>1.0</v>
      </c>
      <c r="C8396" s="61">
        <v>1669.0</v>
      </c>
      <c r="D8396" s="57" t="s">
        <v>371</v>
      </c>
      <c r="E8396" s="62" t="s">
        <v>372</v>
      </c>
      <c r="F8396" s="58">
        <v>0.3904765480232987</v>
      </c>
    </row>
    <row r="8397">
      <c r="A8397" s="61">
        <v>1.512029856E9</v>
      </c>
      <c r="B8397" s="61">
        <v>1.0</v>
      </c>
      <c r="C8397" s="61">
        <v>1106.0</v>
      </c>
      <c r="D8397" s="57" t="s">
        <v>371</v>
      </c>
      <c r="E8397" s="62" t="s">
        <v>372</v>
      </c>
      <c r="F8397" s="58">
        <v>0.3905647122148166</v>
      </c>
    </row>
    <row r="8398">
      <c r="A8398" s="61">
        <v>1.513621835E9</v>
      </c>
      <c r="B8398" s="61">
        <v>1.0</v>
      </c>
      <c r="C8398" s="61">
        <v>2443.0</v>
      </c>
      <c r="D8398" s="57" t="s">
        <v>375</v>
      </c>
      <c r="E8398" s="62" t="s">
        <v>372</v>
      </c>
      <c r="F8398" s="58">
        <v>0.39060655706706304</v>
      </c>
    </row>
    <row r="8399">
      <c r="A8399" s="61">
        <v>1.519837069E9</v>
      </c>
      <c r="B8399" s="61">
        <v>1.0</v>
      </c>
      <c r="C8399" s="61">
        <v>888.0</v>
      </c>
      <c r="D8399" s="57" t="s">
        <v>371</v>
      </c>
      <c r="E8399" s="62" t="s">
        <v>372</v>
      </c>
      <c r="F8399" s="58">
        <v>0.39064234584861635</v>
      </c>
    </row>
    <row r="8400">
      <c r="A8400" s="61">
        <v>1.5181787E9</v>
      </c>
      <c r="B8400" s="61">
        <v>0.0</v>
      </c>
      <c r="C8400" s="61">
        <v>1203.0</v>
      </c>
      <c r="D8400" s="57" t="s">
        <v>371</v>
      </c>
      <c r="E8400" s="62" t="s">
        <v>372</v>
      </c>
      <c r="F8400" s="58">
        <v>0.3906646223537924</v>
      </c>
    </row>
    <row r="8401">
      <c r="A8401" s="61">
        <v>1.518322681E9</v>
      </c>
      <c r="B8401" s="61">
        <v>0.0</v>
      </c>
      <c r="C8401" s="61">
        <v>2104.0</v>
      </c>
      <c r="D8401" s="57" t="s">
        <v>375</v>
      </c>
      <c r="E8401" s="62" t="s">
        <v>372</v>
      </c>
      <c r="F8401" s="58">
        <v>0.390780317248402</v>
      </c>
    </row>
    <row r="8402">
      <c r="A8402" s="61">
        <v>1.514655827E9</v>
      </c>
      <c r="B8402" s="61">
        <v>1.0</v>
      </c>
      <c r="C8402" s="61">
        <v>1927.0</v>
      </c>
      <c r="D8402" s="57" t="s">
        <v>371</v>
      </c>
      <c r="E8402" s="62" t="s">
        <v>372</v>
      </c>
      <c r="F8402" s="58">
        <v>0.3908414999579529</v>
      </c>
    </row>
    <row r="8403">
      <c r="A8403" s="61">
        <v>1.512728708E9</v>
      </c>
      <c r="B8403" s="61">
        <v>1.0</v>
      </c>
      <c r="C8403" s="61">
        <v>1797.0</v>
      </c>
      <c r="D8403" s="57" t="s">
        <v>374</v>
      </c>
      <c r="E8403" s="62" t="s">
        <v>372</v>
      </c>
      <c r="F8403" s="58">
        <v>0.39086536654481974</v>
      </c>
    </row>
    <row r="8404">
      <c r="A8404" s="61">
        <v>1.514168905E9</v>
      </c>
      <c r="B8404" s="61">
        <v>1.0</v>
      </c>
      <c r="C8404" s="61">
        <v>3649.0</v>
      </c>
      <c r="D8404" s="57" t="s">
        <v>373</v>
      </c>
      <c r="E8404" s="62" t="s">
        <v>372</v>
      </c>
      <c r="F8404" s="58">
        <v>0.3909372168964622</v>
      </c>
    </row>
    <row r="8405">
      <c r="A8405" s="61">
        <v>1.518691206E9</v>
      </c>
      <c r="B8405" s="61">
        <v>1.0</v>
      </c>
      <c r="C8405" s="61">
        <v>1679.0</v>
      </c>
      <c r="D8405" s="57" t="s">
        <v>375</v>
      </c>
      <c r="E8405" s="62" t="s">
        <v>372</v>
      </c>
      <c r="F8405" s="58">
        <v>0.3909979251915561</v>
      </c>
    </row>
    <row r="8406">
      <c r="A8406" s="61">
        <v>1.516506334E9</v>
      </c>
      <c r="B8406" s="61">
        <v>1.0</v>
      </c>
      <c r="C8406" s="61">
        <v>893.0</v>
      </c>
      <c r="D8406" s="57" t="s">
        <v>374</v>
      </c>
      <c r="E8406" s="62" t="s">
        <v>372</v>
      </c>
      <c r="F8406" s="58">
        <v>0.39102333845873394</v>
      </c>
    </row>
    <row r="8407">
      <c r="A8407" s="61">
        <v>1.517628945E9</v>
      </c>
      <c r="B8407" s="61">
        <v>1.0</v>
      </c>
      <c r="C8407" s="61">
        <v>1241.0</v>
      </c>
      <c r="D8407" s="57" t="s">
        <v>371</v>
      </c>
      <c r="E8407" s="62" t="s">
        <v>372</v>
      </c>
      <c r="F8407" s="58">
        <v>0.3910268934282025</v>
      </c>
    </row>
    <row r="8408">
      <c r="A8408" s="61">
        <v>1.511304165E9</v>
      </c>
      <c r="B8408" s="61">
        <v>1.0</v>
      </c>
      <c r="C8408" s="61">
        <v>3233.0</v>
      </c>
      <c r="D8408" s="57" t="s">
        <v>371</v>
      </c>
      <c r="E8408" s="62" t="s">
        <v>372</v>
      </c>
      <c r="F8408" s="58">
        <v>0.39108379493379086</v>
      </c>
    </row>
    <row r="8409">
      <c r="A8409" s="61">
        <v>1.517241234E9</v>
      </c>
      <c r="B8409" s="61">
        <v>1.0</v>
      </c>
      <c r="C8409" s="61">
        <v>2304.0</v>
      </c>
      <c r="D8409" s="57" t="s">
        <v>371</v>
      </c>
      <c r="E8409" s="62" t="s">
        <v>372</v>
      </c>
      <c r="F8409" s="58">
        <v>0.3911003015146778</v>
      </c>
    </row>
    <row r="8410">
      <c r="A8410" s="61">
        <v>1.511515219E9</v>
      </c>
      <c r="B8410" s="61">
        <v>1.0</v>
      </c>
      <c r="C8410" s="61">
        <v>1697.0</v>
      </c>
      <c r="D8410" s="57" t="s">
        <v>373</v>
      </c>
      <c r="E8410" s="62" t="s">
        <v>372</v>
      </c>
      <c r="F8410" s="58">
        <v>0.3911068196808519</v>
      </c>
    </row>
    <row r="8411">
      <c r="A8411" s="61">
        <v>1.513335476E9</v>
      </c>
      <c r="B8411" s="61">
        <v>1.0</v>
      </c>
      <c r="C8411" s="61">
        <v>3248.0</v>
      </c>
      <c r="D8411" s="57" t="s">
        <v>371</v>
      </c>
      <c r="E8411" s="62" t="s">
        <v>372</v>
      </c>
      <c r="F8411" s="58">
        <v>0.3911634934166387</v>
      </c>
    </row>
    <row r="8412">
      <c r="A8412" s="61">
        <v>1.511640714E9</v>
      </c>
      <c r="B8412" s="61">
        <v>1.0</v>
      </c>
      <c r="C8412" s="61">
        <v>1342.0</v>
      </c>
      <c r="D8412" s="57" t="s">
        <v>374</v>
      </c>
      <c r="E8412" s="62" t="s">
        <v>372</v>
      </c>
      <c r="F8412" s="58">
        <v>0.39120674472098904</v>
      </c>
    </row>
    <row r="8413">
      <c r="A8413" s="61">
        <v>1.51204439E9</v>
      </c>
      <c r="B8413" s="61">
        <v>0.0</v>
      </c>
      <c r="C8413" s="61">
        <v>1556.0</v>
      </c>
      <c r="D8413" s="57" t="s">
        <v>371</v>
      </c>
      <c r="E8413" s="62" t="s">
        <v>372</v>
      </c>
      <c r="F8413" s="58">
        <v>0.3912690278837867</v>
      </c>
    </row>
    <row r="8414">
      <c r="A8414" s="61">
        <v>1.515336744E9</v>
      </c>
      <c r="B8414" s="61">
        <v>1.0</v>
      </c>
      <c r="C8414" s="61">
        <v>3920.0</v>
      </c>
      <c r="D8414" s="57" t="s">
        <v>374</v>
      </c>
      <c r="E8414" s="62" t="s">
        <v>372</v>
      </c>
      <c r="F8414" s="58">
        <v>0.39129784402318724</v>
      </c>
    </row>
    <row r="8415">
      <c r="A8415" s="61">
        <v>1.512229132E9</v>
      </c>
      <c r="B8415" s="61">
        <v>0.0</v>
      </c>
      <c r="C8415" s="61">
        <v>1704.0</v>
      </c>
      <c r="D8415" s="57" t="s">
        <v>373</v>
      </c>
      <c r="E8415" s="62" t="s">
        <v>372</v>
      </c>
      <c r="F8415" s="58">
        <v>0.3913074551263993</v>
      </c>
    </row>
    <row r="8416">
      <c r="A8416" s="61">
        <v>1.517434058E9</v>
      </c>
      <c r="B8416" s="61">
        <v>1.0</v>
      </c>
      <c r="C8416" s="61">
        <v>2288.0</v>
      </c>
      <c r="D8416" s="57" t="s">
        <v>374</v>
      </c>
      <c r="E8416" s="62" t="s">
        <v>372</v>
      </c>
      <c r="F8416" s="58">
        <v>0.39133361277685863</v>
      </c>
    </row>
    <row r="8417">
      <c r="A8417" s="61">
        <v>1.512787732E9</v>
      </c>
      <c r="B8417" s="61">
        <v>0.0</v>
      </c>
      <c r="C8417" s="61">
        <v>3159.0</v>
      </c>
      <c r="D8417" s="57" t="s">
        <v>375</v>
      </c>
      <c r="E8417" s="62" t="s">
        <v>372</v>
      </c>
      <c r="F8417" s="58">
        <v>0.39137118238964075</v>
      </c>
    </row>
    <row r="8418">
      <c r="A8418" s="61">
        <v>1.517245913E9</v>
      </c>
      <c r="B8418" s="61">
        <v>1.0</v>
      </c>
      <c r="C8418" s="61">
        <v>2885.0</v>
      </c>
      <c r="D8418" s="57" t="s">
        <v>371</v>
      </c>
      <c r="E8418" s="62" t="s">
        <v>372</v>
      </c>
      <c r="F8418" s="58">
        <v>0.3913850342167996</v>
      </c>
    </row>
    <row r="8419">
      <c r="A8419" s="61">
        <v>1.514645217E9</v>
      </c>
      <c r="B8419" s="61">
        <v>1.0</v>
      </c>
      <c r="C8419" s="61">
        <v>1194.0</v>
      </c>
      <c r="D8419" s="57" t="s">
        <v>375</v>
      </c>
      <c r="E8419" s="62" t="s">
        <v>372</v>
      </c>
      <c r="F8419" s="58">
        <v>0.3914208314587254</v>
      </c>
    </row>
    <row r="8420">
      <c r="A8420" s="61">
        <v>1.51652273E9</v>
      </c>
      <c r="B8420" s="61">
        <v>0.0</v>
      </c>
      <c r="C8420" s="61">
        <v>1381.0</v>
      </c>
      <c r="D8420" s="57" t="s">
        <v>371</v>
      </c>
      <c r="E8420" s="62" t="s">
        <v>372</v>
      </c>
      <c r="F8420" s="58">
        <v>0.3914346018235918</v>
      </c>
    </row>
    <row r="8421">
      <c r="A8421" s="61">
        <v>1.515172061E9</v>
      </c>
      <c r="B8421" s="61">
        <v>0.0</v>
      </c>
      <c r="C8421" s="61">
        <v>518.0</v>
      </c>
      <c r="D8421" s="57" t="s">
        <v>371</v>
      </c>
      <c r="E8421" s="62" t="s">
        <v>372</v>
      </c>
      <c r="F8421" s="58">
        <v>0.391559326314056</v>
      </c>
    </row>
    <row r="8422">
      <c r="A8422" s="61">
        <v>1.517399064E9</v>
      </c>
      <c r="B8422" s="61">
        <v>1.0</v>
      </c>
      <c r="C8422" s="61">
        <v>1531.0</v>
      </c>
      <c r="D8422" s="57" t="s">
        <v>374</v>
      </c>
      <c r="E8422" s="62" t="s">
        <v>372</v>
      </c>
      <c r="F8422" s="58">
        <v>0.3915855477687</v>
      </c>
    </row>
    <row r="8423">
      <c r="A8423" s="61">
        <v>1.519195452E9</v>
      </c>
      <c r="B8423" s="61">
        <v>0.0</v>
      </c>
      <c r="C8423" s="61">
        <v>3362.0</v>
      </c>
      <c r="D8423" s="57" t="s">
        <v>371</v>
      </c>
      <c r="E8423" s="62" t="s">
        <v>372</v>
      </c>
      <c r="F8423" s="58">
        <v>0.39162233539852187</v>
      </c>
    </row>
    <row r="8424">
      <c r="A8424" s="61">
        <v>1.517658198E9</v>
      </c>
      <c r="B8424" s="61">
        <v>1.0</v>
      </c>
      <c r="C8424" s="61">
        <v>224.0</v>
      </c>
      <c r="D8424" s="57" t="s">
        <v>375</v>
      </c>
      <c r="E8424" s="62" t="s">
        <v>372</v>
      </c>
      <c r="F8424" s="58">
        <v>0.39179380000323505</v>
      </c>
    </row>
    <row r="8425">
      <c r="A8425" s="61">
        <v>1.511963157E9</v>
      </c>
      <c r="B8425" s="61">
        <v>1.0</v>
      </c>
      <c r="C8425" s="61">
        <v>1248.0</v>
      </c>
      <c r="D8425" s="57" t="s">
        <v>375</v>
      </c>
      <c r="E8425" s="62" t="s">
        <v>372</v>
      </c>
      <c r="F8425" s="58">
        <v>0.39186628456109696</v>
      </c>
    </row>
    <row r="8426">
      <c r="A8426" s="61">
        <v>1.513145461E9</v>
      </c>
      <c r="B8426" s="61">
        <v>0.0</v>
      </c>
      <c r="C8426" s="61">
        <v>1452.0</v>
      </c>
      <c r="D8426" s="57" t="s">
        <v>371</v>
      </c>
      <c r="E8426" s="62" t="s">
        <v>372</v>
      </c>
      <c r="F8426" s="58">
        <v>0.39188870259753705</v>
      </c>
    </row>
    <row r="8427">
      <c r="A8427" s="61">
        <v>1.511670048E9</v>
      </c>
      <c r="B8427" s="61">
        <v>1.0</v>
      </c>
      <c r="C8427" s="61">
        <v>314.0</v>
      </c>
      <c r="D8427" s="57" t="s">
        <v>375</v>
      </c>
      <c r="E8427" s="62" t="s">
        <v>372</v>
      </c>
      <c r="F8427" s="58">
        <v>0.3919012358037517</v>
      </c>
    </row>
    <row r="8428">
      <c r="A8428" s="61">
        <v>1.519185451E9</v>
      </c>
      <c r="B8428" s="61">
        <v>0.0</v>
      </c>
      <c r="C8428" s="61">
        <v>1136.0</v>
      </c>
      <c r="D8428" s="57" t="s">
        <v>374</v>
      </c>
      <c r="E8428" s="62" t="s">
        <v>372</v>
      </c>
      <c r="F8428" s="58">
        <v>0.3919095271929489</v>
      </c>
    </row>
    <row r="8429">
      <c r="A8429" s="61">
        <v>1.516250198E9</v>
      </c>
      <c r="B8429" s="61">
        <v>1.0</v>
      </c>
      <c r="C8429" s="61">
        <v>1140.0</v>
      </c>
      <c r="D8429" s="57" t="s">
        <v>371</v>
      </c>
      <c r="E8429" s="62" t="s">
        <v>372</v>
      </c>
      <c r="F8429" s="58">
        <v>0.3920044326590012</v>
      </c>
    </row>
    <row r="8430">
      <c r="A8430" s="61">
        <v>1.519621128E9</v>
      </c>
      <c r="B8430" s="61">
        <v>1.0</v>
      </c>
      <c r="C8430" s="61">
        <v>2108.0</v>
      </c>
      <c r="D8430" s="57" t="s">
        <v>373</v>
      </c>
      <c r="E8430" s="62" t="s">
        <v>372</v>
      </c>
      <c r="F8430" s="58">
        <v>0.3920212120284241</v>
      </c>
    </row>
    <row r="8431">
      <c r="A8431" s="61">
        <v>1.51884957E9</v>
      </c>
      <c r="B8431" s="61">
        <v>0.0</v>
      </c>
      <c r="C8431" s="61">
        <v>1990.0</v>
      </c>
      <c r="D8431" s="57" t="s">
        <v>374</v>
      </c>
      <c r="E8431" s="62" t="s">
        <v>372</v>
      </c>
      <c r="F8431" s="58">
        <v>0.3920362457334726</v>
      </c>
    </row>
    <row r="8432">
      <c r="A8432" s="61">
        <v>1.517741606E9</v>
      </c>
      <c r="B8432" s="61">
        <v>1.0</v>
      </c>
      <c r="C8432" s="61">
        <v>3185.0</v>
      </c>
      <c r="D8432" s="57" t="s">
        <v>373</v>
      </c>
      <c r="E8432" s="62" t="s">
        <v>372</v>
      </c>
      <c r="F8432" s="58">
        <v>0.39208256860751045</v>
      </c>
    </row>
    <row r="8433">
      <c r="A8433" s="61">
        <v>1.517961241E9</v>
      </c>
      <c r="B8433" s="61">
        <v>0.0</v>
      </c>
      <c r="C8433" s="61">
        <v>3003.0</v>
      </c>
      <c r="D8433" s="57" t="s">
        <v>371</v>
      </c>
      <c r="E8433" s="62" t="s">
        <v>372</v>
      </c>
      <c r="F8433" s="58">
        <v>0.3920919417762153</v>
      </c>
    </row>
    <row r="8434">
      <c r="A8434" s="61">
        <v>1.514367428E9</v>
      </c>
      <c r="B8434" s="61">
        <v>1.0</v>
      </c>
      <c r="C8434" s="61">
        <v>517.0</v>
      </c>
      <c r="D8434" s="57" t="s">
        <v>375</v>
      </c>
      <c r="E8434" s="62" t="s">
        <v>372</v>
      </c>
      <c r="F8434" s="58">
        <v>0.39212132137488565</v>
      </c>
    </row>
    <row r="8435">
      <c r="A8435" s="61">
        <v>1.51603239E9</v>
      </c>
      <c r="B8435" s="61">
        <v>0.0</v>
      </c>
      <c r="C8435" s="61">
        <v>1827.0</v>
      </c>
      <c r="D8435" s="57" t="s">
        <v>374</v>
      </c>
      <c r="E8435" s="62" t="s">
        <v>372</v>
      </c>
      <c r="F8435" s="58">
        <v>0.39215965275359577</v>
      </c>
    </row>
    <row r="8436">
      <c r="A8436" s="61">
        <v>1.51804544E9</v>
      </c>
      <c r="B8436" s="61">
        <v>0.0</v>
      </c>
      <c r="C8436" s="61">
        <v>435.0</v>
      </c>
      <c r="D8436" s="57" t="s">
        <v>371</v>
      </c>
      <c r="E8436" s="62" t="s">
        <v>372</v>
      </c>
      <c r="F8436" s="58">
        <v>0.39216138487095165</v>
      </c>
    </row>
    <row r="8437">
      <c r="A8437" s="61">
        <v>1.512894441E9</v>
      </c>
      <c r="B8437" s="61">
        <v>0.0</v>
      </c>
      <c r="C8437" s="61">
        <v>2798.0</v>
      </c>
      <c r="D8437" s="57" t="s">
        <v>371</v>
      </c>
      <c r="E8437" s="62" t="s">
        <v>372</v>
      </c>
      <c r="F8437" s="58">
        <v>0.392184387960812</v>
      </c>
    </row>
    <row r="8438">
      <c r="A8438" s="61">
        <v>1.514311504E9</v>
      </c>
      <c r="B8438" s="61">
        <v>1.0</v>
      </c>
      <c r="C8438" s="61">
        <v>1650.0</v>
      </c>
      <c r="D8438" s="57" t="s">
        <v>374</v>
      </c>
      <c r="E8438" s="62" t="s">
        <v>372</v>
      </c>
      <c r="F8438" s="58">
        <v>0.3922244365557167</v>
      </c>
    </row>
    <row r="8439">
      <c r="A8439" s="61">
        <v>1.511373827E9</v>
      </c>
      <c r="B8439" s="61">
        <v>1.0</v>
      </c>
      <c r="C8439" s="61">
        <v>926.0</v>
      </c>
      <c r="D8439" s="57" t="s">
        <v>374</v>
      </c>
      <c r="E8439" s="62" t="s">
        <v>372</v>
      </c>
      <c r="F8439" s="58">
        <v>0.3922304804078488</v>
      </c>
    </row>
    <row r="8440">
      <c r="A8440" s="61">
        <v>1.516227683E9</v>
      </c>
      <c r="B8440" s="61">
        <v>1.0</v>
      </c>
      <c r="C8440" s="61">
        <v>1636.0</v>
      </c>
      <c r="D8440" s="57" t="s">
        <v>371</v>
      </c>
      <c r="E8440" s="62" t="s">
        <v>372</v>
      </c>
      <c r="F8440" s="58">
        <v>0.3923475361964869</v>
      </c>
    </row>
    <row r="8441">
      <c r="A8441" s="61">
        <v>1.516351424E9</v>
      </c>
      <c r="B8441" s="61">
        <v>1.0</v>
      </c>
      <c r="C8441" s="61">
        <v>747.0</v>
      </c>
      <c r="D8441" s="57" t="s">
        <v>371</v>
      </c>
      <c r="E8441" s="62" t="s">
        <v>372</v>
      </c>
      <c r="F8441" s="58">
        <v>0.39243623073765355</v>
      </c>
    </row>
    <row r="8442">
      <c r="A8442" s="61">
        <v>1.514295725E9</v>
      </c>
      <c r="B8442" s="61">
        <v>1.0</v>
      </c>
      <c r="C8442" s="61">
        <v>3289.0</v>
      </c>
      <c r="D8442" s="57" t="s">
        <v>374</v>
      </c>
      <c r="E8442" s="62" t="s">
        <v>372</v>
      </c>
      <c r="F8442" s="58">
        <v>0.392511431873919</v>
      </c>
    </row>
    <row r="8443">
      <c r="A8443" s="61">
        <v>1.516484843E9</v>
      </c>
      <c r="B8443" s="61">
        <v>1.0</v>
      </c>
      <c r="C8443" s="61">
        <v>1445.0</v>
      </c>
      <c r="D8443" s="57" t="s">
        <v>374</v>
      </c>
      <c r="E8443" s="62" t="s">
        <v>372</v>
      </c>
      <c r="F8443" s="58">
        <v>0.39257872601236454</v>
      </c>
    </row>
    <row r="8444">
      <c r="A8444" s="61">
        <v>1.518010507E9</v>
      </c>
      <c r="B8444" s="61">
        <v>1.0</v>
      </c>
      <c r="C8444" s="61">
        <v>883.0</v>
      </c>
      <c r="D8444" s="57" t="s">
        <v>375</v>
      </c>
      <c r="E8444" s="62" t="s">
        <v>372</v>
      </c>
      <c r="F8444" s="58">
        <v>0.3926157702274573</v>
      </c>
    </row>
    <row r="8445">
      <c r="A8445" s="61">
        <v>1.515101174E9</v>
      </c>
      <c r="B8445" s="61">
        <v>1.0</v>
      </c>
      <c r="C8445" s="61">
        <v>1268.0</v>
      </c>
      <c r="D8445" s="57" t="s">
        <v>371</v>
      </c>
      <c r="E8445" s="62" t="s">
        <v>372</v>
      </c>
      <c r="F8445" s="58">
        <v>0.3926946476874975</v>
      </c>
    </row>
    <row r="8446">
      <c r="A8446" s="61">
        <v>1.514036736E9</v>
      </c>
      <c r="B8446" s="61">
        <v>1.0</v>
      </c>
      <c r="C8446" s="61">
        <v>942.0</v>
      </c>
      <c r="D8446" s="57" t="s">
        <v>374</v>
      </c>
      <c r="E8446" s="62" t="s">
        <v>372</v>
      </c>
      <c r="F8446" s="58">
        <v>0.39274805985823547</v>
      </c>
    </row>
    <row r="8447">
      <c r="A8447" s="61">
        <v>1.513136554E9</v>
      </c>
      <c r="B8447" s="61">
        <v>1.0</v>
      </c>
      <c r="C8447" s="61">
        <v>3237.0</v>
      </c>
      <c r="D8447" s="57" t="s">
        <v>371</v>
      </c>
      <c r="E8447" s="62" t="s">
        <v>372</v>
      </c>
      <c r="F8447" s="58">
        <v>0.39278550738822005</v>
      </c>
    </row>
    <row r="8448">
      <c r="A8448" s="61">
        <v>1.517285884E9</v>
      </c>
      <c r="B8448" s="61">
        <v>1.0</v>
      </c>
      <c r="C8448" s="61">
        <v>1008.0</v>
      </c>
      <c r="D8448" s="57" t="s">
        <v>371</v>
      </c>
      <c r="E8448" s="62" t="s">
        <v>372</v>
      </c>
      <c r="F8448" s="58">
        <v>0.39286749461663995</v>
      </c>
    </row>
    <row r="8449">
      <c r="A8449" s="61">
        <v>1.51724936E9</v>
      </c>
      <c r="B8449" s="61">
        <v>0.0</v>
      </c>
      <c r="C8449" s="61">
        <v>1800.0</v>
      </c>
      <c r="D8449" s="57" t="s">
        <v>374</v>
      </c>
      <c r="E8449" s="62" t="s">
        <v>372</v>
      </c>
      <c r="F8449" s="58">
        <v>0.3928768677853447</v>
      </c>
    </row>
    <row r="8450">
      <c r="A8450" s="61">
        <v>1.513096438E9</v>
      </c>
      <c r="B8450" s="61">
        <v>1.0</v>
      </c>
      <c r="C8450" s="61">
        <v>10.0</v>
      </c>
      <c r="D8450" s="57" t="s">
        <v>373</v>
      </c>
      <c r="E8450" s="62" t="s">
        <v>372</v>
      </c>
      <c r="F8450" s="58">
        <v>0.39290071947105043</v>
      </c>
    </row>
    <row r="8451">
      <c r="A8451" s="61">
        <v>1.51698616E9</v>
      </c>
      <c r="B8451" s="61">
        <v>0.0</v>
      </c>
      <c r="C8451" s="61">
        <v>40.0</v>
      </c>
      <c r="D8451" s="57" t="s">
        <v>371</v>
      </c>
      <c r="E8451" s="62" t="s">
        <v>372</v>
      </c>
      <c r="F8451" s="58">
        <v>0.39291586727481465</v>
      </c>
    </row>
    <row r="8452">
      <c r="A8452" s="61">
        <v>1.514131903E9</v>
      </c>
      <c r="B8452" s="61">
        <v>1.0</v>
      </c>
      <c r="C8452" s="61">
        <v>447.0</v>
      </c>
      <c r="D8452" s="57" t="s">
        <v>371</v>
      </c>
      <c r="E8452" s="62" t="s">
        <v>372</v>
      </c>
      <c r="F8452" s="58">
        <v>0.3929381371987126</v>
      </c>
    </row>
    <row r="8453">
      <c r="A8453" s="61">
        <v>1.518685897E9</v>
      </c>
      <c r="B8453" s="61">
        <v>1.0</v>
      </c>
      <c r="C8453" s="61">
        <v>616.0</v>
      </c>
      <c r="D8453" s="57" t="s">
        <v>375</v>
      </c>
      <c r="E8453" s="62" t="s">
        <v>372</v>
      </c>
      <c r="F8453" s="58">
        <v>0.39294811227853266</v>
      </c>
    </row>
    <row r="8454">
      <c r="A8454" s="61">
        <v>1.511938254E9</v>
      </c>
      <c r="B8454" s="61">
        <v>1.0</v>
      </c>
      <c r="C8454" s="61">
        <v>208.0</v>
      </c>
      <c r="D8454" s="57" t="s">
        <v>371</v>
      </c>
      <c r="E8454" s="62" t="s">
        <v>372</v>
      </c>
      <c r="F8454" s="58">
        <v>0.39310857292360957</v>
      </c>
    </row>
    <row r="8455">
      <c r="A8455" s="61">
        <v>1.514674807E9</v>
      </c>
      <c r="B8455" s="61">
        <v>1.0</v>
      </c>
      <c r="C8455" s="61">
        <v>2011.0</v>
      </c>
      <c r="D8455" s="57" t="s">
        <v>375</v>
      </c>
      <c r="E8455" s="62" t="s">
        <v>372</v>
      </c>
      <c r="F8455" s="58">
        <v>0.39311837185594845</v>
      </c>
    </row>
    <row r="8456">
      <c r="A8456" s="61">
        <v>1.515376009E9</v>
      </c>
      <c r="B8456" s="61">
        <v>1.0</v>
      </c>
      <c r="C8456" s="61">
        <v>2720.0</v>
      </c>
      <c r="D8456" s="57" t="s">
        <v>371</v>
      </c>
      <c r="E8456" s="62" t="s">
        <v>372</v>
      </c>
      <c r="F8456" s="58">
        <v>0.3931538626083374</v>
      </c>
    </row>
    <row r="8457">
      <c r="A8457" s="61">
        <v>1.513722003E9</v>
      </c>
      <c r="B8457" s="61">
        <v>1.0</v>
      </c>
      <c r="C8457" s="61">
        <v>768.0</v>
      </c>
      <c r="D8457" s="57" t="s">
        <v>375</v>
      </c>
      <c r="E8457" s="62" t="s">
        <v>372</v>
      </c>
      <c r="F8457" s="58">
        <v>0.393211744113694</v>
      </c>
    </row>
    <row r="8458">
      <c r="A8458" s="61">
        <v>1.511266183E9</v>
      </c>
      <c r="B8458" s="61">
        <v>1.0</v>
      </c>
      <c r="C8458" s="61">
        <v>2072.0</v>
      </c>
      <c r="D8458" s="57" t="s">
        <v>374</v>
      </c>
      <c r="E8458" s="62" t="s">
        <v>372</v>
      </c>
      <c r="F8458" s="58">
        <v>0.39322115674678304</v>
      </c>
    </row>
    <row r="8459">
      <c r="A8459" s="61">
        <v>1.518579659E9</v>
      </c>
      <c r="B8459" s="61">
        <v>1.0</v>
      </c>
      <c r="C8459" s="61">
        <v>1111.0</v>
      </c>
      <c r="D8459" s="57" t="s">
        <v>374</v>
      </c>
      <c r="E8459" s="62" t="s">
        <v>372</v>
      </c>
      <c r="F8459" s="58">
        <v>0.3932463047219197</v>
      </c>
    </row>
    <row r="8460">
      <c r="A8460" s="61">
        <v>1.514690842E9</v>
      </c>
      <c r="B8460" s="61">
        <v>0.0</v>
      </c>
      <c r="C8460" s="61">
        <v>1711.0</v>
      </c>
      <c r="D8460" s="57" t="s">
        <v>373</v>
      </c>
      <c r="E8460" s="62" t="s">
        <v>372</v>
      </c>
      <c r="F8460" s="58">
        <v>0.3932498484853656</v>
      </c>
    </row>
    <row r="8461">
      <c r="A8461" s="61">
        <v>1.517520626E9</v>
      </c>
      <c r="B8461" s="61">
        <v>1.0</v>
      </c>
      <c r="C8461" s="61">
        <v>1143.0</v>
      </c>
      <c r="D8461" s="57" t="s">
        <v>373</v>
      </c>
      <c r="E8461" s="62" t="s">
        <v>372</v>
      </c>
      <c r="F8461" s="58">
        <v>0.39326032071580996</v>
      </c>
    </row>
    <row r="8462">
      <c r="A8462" s="61">
        <v>1.517628531E9</v>
      </c>
      <c r="B8462" s="61">
        <v>0.0</v>
      </c>
      <c r="C8462" s="61">
        <v>2841.0</v>
      </c>
      <c r="D8462" s="57" t="s">
        <v>375</v>
      </c>
      <c r="E8462" s="62" t="s">
        <v>372</v>
      </c>
      <c r="F8462" s="58">
        <v>0.39330866586399715</v>
      </c>
    </row>
    <row r="8463">
      <c r="A8463" s="61">
        <v>1.511825781E9</v>
      </c>
      <c r="B8463" s="61">
        <v>0.0</v>
      </c>
      <c r="C8463" s="61">
        <v>3810.0</v>
      </c>
      <c r="D8463" s="57" t="s">
        <v>375</v>
      </c>
      <c r="E8463" s="62" t="s">
        <v>372</v>
      </c>
      <c r="F8463" s="58">
        <v>0.39342379290997886</v>
      </c>
    </row>
    <row r="8464">
      <c r="A8464" s="61">
        <v>1.512806876E9</v>
      </c>
      <c r="B8464" s="61">
        <v>1.0</v>
      </c>
      <c r="C8464" s="61">
        <v>1154.0</v>
      </c>
      <c r="D8464" s="57" t="s">
        <v>374</v>
      </c>
      <c r="E8464" s="62" t="s">
        <v>372</v>
      </c>
      <c r="F8464" s="58">
        <v>0.39344384723042924</v>
      </c>
    </row>
    <row r="8465">
      <c r="A8465" s="61">
        <v>1.512989331E9</v>
      </c>
      <c r="B8465" s="61">
        <v>0.0</v>
      </c>
      <c r="C8465" s="61">
        <v>1298.0</v>
      </c>
      <c r="D8465" s="57" t="s">
        <v>371</v>
      </c>
      <c r="E8465" s="62" t="s">
        <v>372</v>
      </c>
      <c r="F8465" s="58">
        <v>0.3935091682098748</v>
      </c>
    </row>
    <row r="8466">
      <c r="A8466" s="61">
        <v>1.511631145E9</v>
      </c>
      <c r="B8466" s="61">
        <v>1.0</v>
      </c>
      <c r="C8466" s="61">
        <v>951.0</v>
      </c>
      <c r="D8466" s="57" t="s">
        <v>374</v>
      </c>
      <c r="E8466" s="62" t="s">
        <v>372</v>
      </c>
      <c r="F8466" s="58">
        <v>0.39364675324736054</v>
      </c>
    </row>
    <row r="8467">
      <c r="A8467" s="61">
        <v>1.511683889E9</v>
      </c>
      <c r="B8467" s="61">
        <v>1.0</v>
      </c>
      <c r="C8467" s="61">
        <v>1271.0</v>
      </c>
      <c r="D8467" s="57" t="s">
        <v>375</v>
      </c>
      <c r="E8467" s="62" t="s">
        <v>372</v>
      </c>
      <c r="F8467" s="58">
        <v>0.39372510876946354</v>
      </c>
    </row>
    <row r="8468">
      <c r="A8468" s="61">
        <v>1.513949257E9</v>
      </c>
      <c r="B8468" s="61">
        <v>1.0</v>
      </c>
      <c r="C8468" s="61">
        <v>2439.0</v>
      </c>
      <c r="D8468" s="57" t="s">
        <v>375</v>
      </c>
      <c r="E8468" s="62" t="s">
        <v>372</v>
      </c>
      <c r="F8468" s="58">
        <v>0.39375252525016446</v>
      </c>
    </row>
    <row r="8469">
      <c r="A8469" s="61">
        <v>1.517030797E9</v>
      </c>
      <c r="B8469" s="61">
        <v>1.0</v>
      </c>
      <c r="C8469" s="61">
        <v>1886.0</v>
      </c>
      <c r="D8469" s="57" t="s">
        <v>374</v>
      </c>
      <c r="E8469" s="62" t="s">
        <v>372</v>
      </c>
      <c r="F8469" s="58">
        <v>0.3938106464687079</v>
      </c>
    </row>
    <row r="8470">
      <c r="A8470" s="61">
        <v>1.51668581E9</v>
      </c>
      <c r="B8470" s="61">
        <v>0.0</v>
      </c>
      <c r="C8470" s="61">
        <v>1001.0</v>
      </c>
      <c r="D8470" s="57" t="s">
        <v>371</v>
      </c>
      <c r="E8470" s="62" t="s">
        <v>372</v>
      </c>
      <c r="F8470" s="58">
        <v>0.3938197797607609</v>
      </c>
    </row>
    <row r="8471">
      <c r="A8471" s="61">
        <v>1.513589672E9</v>
      </c>
      <c r="B8471" s="61">
        <v>0.0</v>
      </c>
      <c r="C8471" s="61">
        <v>1519.0</v>
      </c>
      <c r="D8471" s="57" t="s">
        <v>375</v>
      </c>
      <c r="E8471" s="62" t="s">
        <v>372</v>
      </c>
      <c r="F8471" s="58">
        <v>0.3938555806978252</v>
      </c>
    </row>
    <row r="8472">
      <c r="A8472" s="61">
        <v>1.511795096E9</v>
      </c>
      <c r="B8472" s="61">
        <v>1.0</v>
      </c>
      <c r="C8472" s="61">
        <v>94.0</v>
      </c>
      <c r="D8472" s="57" t="s">
        <v>374</v>
      </c>
      <c r="E8472" s="62" t="s">
        <v>372</v>
      </c>
      <c r="F8472" s="58">
        <v>0.39386732020449455</v>
      </c>
    </row>
    <row r="8473">
      <c r="A8473" s="61">
        <v>1.515118143E9</v>
      </c>
      <c r="B8473" s="61">
        <v>1.0</v>
      </c>
      <c r="C8473" s="61">
        <v>1262.0</v>
      </c>
      <c r="D8473" s="57" t="s">
        <v>374</v>
      </c>
      <c r="E8473" s="62" t="s">
        <v>372</v>
      </c>
      <c r="F8473" s="58">
        <v>0.3938795114901533</v>
      </c>
    </row>
    <row r="8474">
      <c r="A8474" s="61">
        <v>1.51181022E9</v>
      </c>
      <c r="B8474" s="61">
        <v>0.0</v>
      </c>
      <c r="C8474" s="61">
        <v>884.0</v>
      </c>
      <c r="D8474" s="57" t="s">
        <v>371</v>
      </c>
      <c r="E8474" s="62" t="s">
        <v>372</v>
      </c>
      <c r="F8474" s="58">
        <v>0.3939497374200165</v>
      </c>
    </row>
    <row r="8475">
      <c r="A8475" s="61">
        <v>1.515634933E9</v>
      </c>
      <c r="B8475" s="61">
        <v>1.0</v>
      </c>
      <c r="C8475" s="61">
        <v>2175.0</v>
      </c>
      <c r="D8475" s="57" t="s">
        <v>371</v>
      </c>
      <c r="E8475" s="62" t="s">
        <v>372</v>
      </c>
      <c r="F8475" s="58">
        <v>0.3939944846602095</v>
      </c>
    </row>
    <row r="8476">
      <c r="A8476" s="61">
        <v>1.514326316E9</v>
      </c>
      <c r="B8476" s="61">
        <v>1.0</v>
      </c>
      <c r="C8476" s="61">
        <v>323.0</v>
      </c>
      <c r="D8476" s="57" t="s">
        <v>374</v>
      </c>
      <c r="E8476" s="62" t="s">
        <v>372</v>
      </c>
      <c r="F8476" s="58">
        <v>0.394055688539374</v>
      </c>
    </row>
    <row r="8477">
      <c r="A8477" s="61">
        <v>1.516203516E9</v>
      </c>
      <c r="B8477" s="61">
        <v>1.0</v>
      </c>
      <c r="C8477" s="61">
        <v>1747.0</v>
      </c>
      <c r="D8477" s="57" t="s">
        <v>375</v>
      </c>
      <c r="E8477" s="62" t="s">
        <v>372</v>
      </c>
      <c r="F8477" s="58">
        <v>0.3940751273616159</v>
      </c>
    </row>
    <row r="8478">
      <c r="A8478" s="61">
        <v>1.517409132E9</v>
      </c>
      <c r="B8478" s="61">
        <v>0.0</v>
      </c>
      <c r="C8478" s="61">
        <v>2325.0</v>
      </c>
      <c r="D8478" s="57" t="s">
        <v>375</v>
      </c>
      <c r="E8478" s="62" t="s">
        <v>372</v>
      </c>
      <c r="F8478" s="58">
        <v>0.3941625956085494</v>
      </c>
    </row>
    <row r="8479">
      <c r="A8479" s="61">
        <v>1.519584599E9</v>
      </c>
      <c r="B8479" s="61">
        <v>1.0</v>
      </c>
      <c r="C8479" s="61">
        <v>2409.0</v>
      </c>
      <c r="D8479" s="57" t="s">
        <v>375</v>
      </c>
      <c r="E8479" s="62" t="s">
        <v>372</v>
      </c>
      <c r="F8479" s="58">
        <v>0.3941690564113275</v>
      </c>
    </row>
    <row r="8480">
      <c r="A8480" s="61">
        <v>1.514173657E9</v>
      </c>
      <c r="B8480" s="61">
        <v>1.0</v>
      </c>
      <c r="C8480" s="61">
        <v>1576.0</v>
      </c>
      <c r="D8480" s="57" t="s">
        <v>375</v>
      </c>
      <c r="E8480" s="62" t="s">
        <v>372</v>
      </c>
      <c r="F8480" s="58">
        <v>0.3941983965456137</v>
      </c>
    </row>
    <row r="8481">
      <c r="A8481" s="61">
        <v>1.514882855E9</v>
      </c>
      <c r="B8481" s="61">
        <v>1.0</v>
      </c>
      <c r="C8481" s="61">
        <v>59.0</v>
      </c>
      <c r="D8481" s="57" t="s">
        <v>373</v>
      </c>
      <c r="E8481" s="62" t="s">
        <v>372</v>
      </c>
      <c r="F8481" s="58">
        <v>0.3942265758335596</v>
      </c>
    </row>
    <row r="8482">
      <c r="A8482" s="61">
        <v>1.513611137E9</v>
      </c>
      <c r="B8482" s="61">
        <v>1.0</v>
      </c>
      <c r="C8482" s="61">
        <v>616.0</v>
      </c>
      <c r="D8482" s="57" t="s">
        <v>374</v>
      </c>
      <c r="E8482" s="62" t="s">
        <v>372</v>
      </c>
      <c r="F8482" s="58">
        <v>0.39430298446421874</v>
      </c>
    </row>
    <row r="8483">
      <c r="A8483" s="61">
        <v>1.514580411E9</v>
      </c>
      <c r="B8483" s="61">
        <v>0.0</v>
      </c>
      <c r="C8483" s="61">
        <v>3521.0</v>
      </c>
      <c r="D8483" s="57" t="s">
        <v>374</v>
      </c>
      <c r="E8483" s="62" t="s">
        <v>372</v>
      </c>
      <c r="F8483" s="58">
        <v>0.394308453524958</v>
      </c>
    </row>
    <row r="8484">
      <c r="A8484" s="61">
        <v>1.518409837E9</v>
      </c>
      <c r="B8484" s="61">
        <v>1.0</v>
      </c>
      <c r="C8484" s="61">
        <v>685.0</v>
      </c>
      <c r="D8484" s="57" t="s">
        <v>375</v>
      </c>
      <c r="E8484" s="62" t="s">
        <v>372</v>
      </c>
      <c r="F8484" s="58">
        <v>0.3943148968333784</v>
      </c>
    </row>
    <row r="8485">
      <c r="A8485" s="61">
        <v>1.515292618E9</v>
      </c>
      <c r="B8485" s="61">
        <v>1.0</v>
      </c>
      <c r="C8485" s="61">
        <v>422.0</v>
      </c>
      <c r="D8485" s="57" t="s">
        <v>374</v>
      </c>
      <c r="E8485" s="62" t="s">
        <v>372</v>
      </c>
      <c r="F8485" s="58">
        <v>0.39433875834461074</v>
      </c>
    </row>
    <row r="8486">
      <c r="A8486" s="61">
        <v>1.51590212E9</v>
      </c>
      <c r="B8486" s="61">
        <v>0.0</v>
      </c>
      <c r="C8486" s="61">
        <v>243.0</v>
      </c>
      <c r="D8486" s="57" t="s">
        <v>374</v>
      </c>
      <c r="E8486" s="62" t="s">
        <v>372</v>
      </c>
      <c r="F8486" s="58">
        <v>0.39438538677857937</v>
      </c>
    </row>
    <row r="8487">
      <c r="A8487" s="61">
        <v>1.516889594E9</v>
      </c>
      <c r="B8487" s="61">
        <v>1.0</v>
      </c>
      <c r="C8487" s="61">
        <v>2861.0</v>
      </c>
      <c r="D8487" s="57" t="s">
        <v>373</v>
      </c>
      <c r="E8487" s="62" t="s">
        <v>372</v>
      </c>
      <c r="F8487" s="58">
        <v>0.39440602775636835</v>
      </c>
    </row>
    <row r="8488">
      <c r="A8488" s="61">
        <v>1.513052589E9</v>
      </c>
      <c r="B8488" s="61">
        <v>1.0</v>
      </c>
      <c r="C8488" s="61">
        <v>2667.0</v>
      </c>
      <c r="D8488" s="57" t="s">
        <v>374</v>
      </c>
      <c r="E8488" s="62" t="s">
        <v>372</v>
      </c>
      <c r="F8488" s="58">
        <v>0.3944094425716912</v>
      </c>
    </row>
    <row r="8489">
      <c r="A8489" s="61">
        <v>1.514278773E9</v>
      </c>
      <c r="B8489" s="61">
        <v>1.0</v>
      </c>
      <c r="C8489" s="61">
        <v>1952.0</v>
      </c>
      <c r="D8489" s="57" t="s">
        <v>374</v>
      </c>
      <c r="E8489" s="62" t="s">
        <v>372</v>
      </c>
      <c r="F8489" s="58">
        <v>0.39444569247045835</v>
      </c>
    </row>
    <row r="8490">
      <c r="A8490" s="61">
        <v>1.517752233E9</v>
      </c>
      <c r="B8490" s="61">
        <v>1.0</v>
      </c>
      <c r="C8490" s="61">
        <v>19.0</v>
      </c>
      <c r="D8490" s="57" t="s">
        <v>375</v>
      </c>
      <c r="E8490" s="62" t="s">
        <v>372</v>
      </c>
      <c r="F8490" s="58">
        <v>0.3945952931368014</v>
      </c>
    </row>
    <row r="8491">
      <c r="A8491" s="61">
        <v>1.516072727E9</v>
      </c>
      <c r="B8491" s="61">
        <v>1.0</v>
      </c>
      <c r="C8491" s="61">
        <v>969.0</v>
      </c>
      <c r="D8491" s="57" t="s">
        <v>374</v>
      </c>
      <c r="E8491" s="62" t="s">
        <v>372</v>
      </c>
      <c r="F8491" s="58">
        <v>0.39460472067105157</v>
      </c>
    </row>
    <row r="8492">
      <c r="A8492" s="61">
        <v>1.511953178E9</v>
      </c>
      <c r="B8492" s="61">
        <v>1.0</v>
      </c>
      <c r="C8492" s="61">
        <v>4325.0</v>
      </c>
      <c r="D8492" s="57" t="s">
        <v>371</v>
      </c>
      <c r="E8492" s="62" t="s">
        <v>372</v>
      </c>
      <c r="F8492" s="58">
        <v>0.39468815403146307</v>
      </c>
    </row>
    <row r="8493">
      <c r="A8493" s="61">
        <v>1.518903966E9</v>
      </c>
      <c r="B8493" s="61">
        <v>1.0</v>
      </c>
      <c r="C8493" s="61">
        <v>2143.0</v>
      </c>
      <c r="D8493" s="57" t="s">
        <v>371</v>
      </c>
      <c r="E8493" s="62" t="s">
        <v>372</v>
      </c>
      <c r="F8493" s="58">
        <v>0.394704883482231</v>
      </c>
    </row>
    <row r="8494">
      <c r="A8494" s="61">
        <v>1.511545645E9</v>
      </c>
      <c r="B8494" s="61">
        <v>1.0</v>
      </c>
      <c r="C8494" s="61">
        <v>532.0</v>
      </c>
      <c r="D8494" s="57" t="s">
        <v>371</v>
      </c>
      <c r="E8494" s="62" t="s">
        <v>372</v>
      </c>
      <c r="F8494" s="58">
        <v>0.394747081495328</v>
      </c>
    </row>
    <row r="8495">
      <c r="A8495" s="61">
        <v>1.513933464E9</v>
      </c>
      <c r="B8495" s="61">
        <v>1.0</v>
      </c>
      <c r="C8495" s="61">
        <v>1068.0</v>
      </c>
      <c r="D8495" s="57" t="s">
        <v>374</v>
      </c>
      <c r="E8495" s="62" t="s">
        <v>372</v>
      </c>
      <c r="F8495" s="58">
        <v>0.3948365654008609</v>
      </c>
    </row>
    <row r="8496">
      <c r="A8496" s="61">
        <v>1.514531543E9</v>
      </c>
      <c r="B8496" s="61">
        <v>1.0</v>
      </c>
      <c r="C8496" s="61">
        <v>423.0</v>
      </c>
      <c r="D8496" s="57" t="s">
        <v>375</v>
      </c>
      <c r="E8496" s="62" t="s">
        <v>372</v>
      </c>
      <c r="F8496" s="58">
        <v>0.39486432956307604</v>
      </c>
    </row>
    <row r="8497">
      <c r="A8497" s="61">
        <v>1.514816234E9</v>
      </c>
      <c r="B8497" s="61">
        <v>1.0</v>
      </c>
      <c r="C8497" s="61">
        <v>1052.0</v>
      </c>
      <c r="D8497" s="57" t="s">
        <v>373</v>
      </c>
      <c r="E8497" s="62" t="s">
        <v>372</v>
      </c>
      <c r="F8497" s="58">
        <v>0.3949471744357156</v>
      </c>
    </row>
    <row r="8498">
      <c r="A8498" s="61">
        <v>1.511524717E9</v>
      </c>
      <c r="B8498" s="61">
        <v>1.0</v>
      </c>
      <c r="C8498" s="61">
        <v>2414.0</v>
      </c>
      <c r="D8498" s="57" t="s">
        <v>371</v>
      </c>
      <c r="E8498" s="62" t="s">
        <v>372</v>
      </c>
      <c r="F8498" s="58">
        <v>0.39497928745609523</v>
      </c>
    </row>
    <row r="8499">
      <c r="A8499" s="61">
        <v>1.513913094E9</v>
      </c>
      <c r="B8499" s="61">
        <v>1.0</v>
      </c>
      <c r="C8499" s="61">
        <v>2920.0</v>
      </c>
      <c r="D8499" s="57" t="s">
        <v>371</v>
      </c>
      <c r="E8499" s="62" t="s">
        <v>372</v>
      </c>
      <c r="F8499" s="58">
        <v>0.39499221279995755</v>
      </c>
    </row>
    <row r="8500">
      <c r="A8500" s="61">
        <v>1.517579637E9</v>
      </c>
      <c r="B8500" s="61">
        <v>1.0</v>
      </c>
      <c r="C8500" s="61">
        <v>121.0</v>
      </c>
      <c r="D8500" s="57" t="s">
        <v>371</v>
      </c>
      <c r="E8500" s="62" t="s">
        <v>372</v>
      </c>
      <c r="F8500" s="58">
        <v>0.3949975318690604</v>
      </c>
    </row>
    <row r="8501">
      <c r="A8501" s="61">
        <v>1.517598852E9</v>
      </c>
      <c r="B8501" s="61">
        <v>0.0</v>
      </c>
      <c r="C8501" s="61">
        <v>2777.0</v>
      </c>
      <c r="D8501" s="57" t="s">
        <v>371</v>
      </c>
      <c r="E8501" s="62" t="s">
        <v>372</v>
      </c>
      <c r="F8501" s="58">
        <v>0.39508316263547105</v>
      </c>
    </row>
    <row r="8502">
      <c r="A8502" s="61">
        <v>1.518509198E9</v>
      </c>
      <c r="B8502" s="61">
        <v>1.0</v>
      </c>
      <c r="C8502" s="61">
        <v>411.0</v>
      </c>
      <c r="D8502" s="57" t="s">
        <v>375</v>
      </c>
      <c r="E8502" s="62" t="s">
        <v>372</v>
      </c>
      <c r="F8502" s="58">
        <v>0.3951215146444539</v>
      </c>
    </row>
    <row r="8503">
      <c r="A8503" s="61">
        <v>1.511330636E9</v>
      </c>
      <c r="B8503" s="61">
        <v>1.0</v>
      </c>
      <c r="C8503" s="61">
        <v>3161.0</v>
      </c>
      <c r="D8503" s="57" t="s">
        <v>374</v>
      </c>
      <c r="E8503" s="62" t="s">
        <v>372</v>
      </c>
      <c r="F8503" s="58">
        <v>0.39512457686395275</v>
      </c>
    </row>
    <row r="8504">
      <c r="A8504" s="61">
        <v>1.513917168E9</v>
      </c>
      <c r="B8504" s="61">
        <v>1.0</v>
      </c>
      <c r="C8504" s="61">
        <v>3980.0</v>
      </c>
      <c r="D8504" s="57" t="s">
        <v>374</v>
      </c>
      <c r="E8504" s="62" t="s">
        <v>372</v>
      </c>
      <c r="F8504" s="58">
        <v>0.3951498105989114</v>
      </c>
    </row>
    <row r="8505">
      <c r="A8505" s="61">
        <v>1.517361859E9</v>
      </c>
      <c r="B8505" s="61">
        <v>1.0</v>
      </c>
      <c r="C8505" s="61">
        <v>2124.0</v>
      </c>
      <c r="D8505" s="57" t="s">
        <v>373</v>
      </c>
      <c r="E8505" s="62" t="s">
        <v>372</v>
      </c>
      <c r="F8505" s="58">
        <v>0.39520713050970335</v>
      </c>
    </row>
    <row r="8506">
      <c r="A8506" s="61">
        <v>1.514510713E9</v>
      </c>
      <c r="B8506" s="61">
        <v>1.0</v>
      </c>
      <c r="C8506" s="61">
        <v>624.0</v>
      </c>
      <c r="D8506" s="57" t="s">
        <v>371</v>
      </c>
      <c r="E8506" s="62" t="s">
        <v>372</v>
      </c>
      <c r="F8506" s="58">
        <v>0.3952239703009981</v>
      </c>
    </row>
    <row r="8507">
      <c r="A8507" s="61">
        <v>1.518560233E9</v>
      </c>
      <c r="B8507" s="61">
        <v>1.0</v>
      </c>
      <c r="C8507" s="61">
        <v>1635.0</v>
      </c>
      <c r="D8507" s="57" t="s">
        <v>375</v>
      </c>
      <c r="E8507" s="62" t="s">
        <v>372</v>
      </c>
      <c r="F8507" s="58">
        <v>0.3952358073471247</v>
      </c>
    </row>
    <row r="8508">
      <c r="A8508" s="61">
        <v>1.517943511E9</v>
      </c>
      <c r="B8508" s="61">
        <v>0.0</v>
      </c>
      <c r="C8508" s="61">
        <v>1833.0</v>
      </c>
      <c r="D8508" s="57" t="s">
        <v>374</v>
      </c>
      <c r="E8508" s="62" t="s">
        <v>372</v>
      </c>
      <c r="F8508" s="58">
        <v>0.39529495025051886</v>
      </c>
    </row>
    <row r="8509">
      <c r="A8509" s="61">
        <v>1.518597256E9</v>
      </c>
      <c r="B8509" s="61">
        <v>1.0</v>
      </c>
      <c r="C8509" s="61">
        <v>718.0</v>
      </c>
      <c r="D8509" s="57" t="s">
        <v>373</v>
      </c>
      <c r="E8509" s="62" t="s">
        <v>372</v>
      </c>
      <c r="F8509" s="58">
        <v>0.3953178170362508</v>
      </c>
    </row>
    <row r="8510">
      <c r="A8510" s="61">
        <v>1.512138014E9</v>
      </c>
      <c r="B8510" s="61">
        <v>1.0</v>
      </c>
      <c r="C8510" s="61">
        <v>2478.0</v>
      </c>
      <c r="D8510" s="57" t="s">
        <v>374</v>
      </c>
      <c r="E8510" s="62" t="s">
        <v>372</v>
      </c>
      <c r="F8510" s="58">
        <v>0.3953388537231507</v>
      </c>
    </row>
    <row r="8511">
      <c r="A8511" s="61">
        <v>1.513007685E9</v>
      </c>
      <c r="B8511" s="61">
        <v>1.0</v>
      </c>
      <c r="C8511" s="61">
        <v>567.0</v>
      </c>
      <c r="D8511" s="57" t="s">
        <v>374</v>
      </c>
      <c r="E8511" s="62" t="s">
        <v>372</v>
      </c>
      <c r="F8511" s="58">
        <v>0.39536661419022734</v>
      </c>
    </row>
    <row r="8512">
      <c r="A8512" s="61">
        <v>1.512619132E9</v>
      </c>
      <c r="B8512" s="61">
        <v>0.0</v>
      </c>
      <c r="C8512" s="61">
        <v>172.0</v>
      </c>
      <c r="D8512" s="57" t="s">
        <v>374</v>
      </c>
      <c r="E8512" s="62" t="s">
        <v>372</v>
      </c>
      <c r="F8512" s="58">
        <v>0.3953893908898294</v>
      </c>
    </row>
    <row r="8513">
      <c r="A8513" s="61">
        <v>1.516195554E9</v>
      </c>
      <c r="B8513" s="61">
        <v>1.0</v>
      </c>
      <c r="C8513" s="61">
        <v>484.0</v>
      </c>
      <c r="D8513" s="57" t="s">
        <v>373</v>
      </c>
      <c r="E8513" s="62" t="s">
        <v>372</v>
      </c>
      <c r="F8513" s="58">
        <v>0.39546053909148515</v>
      </c>
    </row>
    <row r="8514">
      <c r="A8514" s="61">
        <v>1.514626981E9</v>
      </c>
      <c r="B8514" s="61">
        <v>0.0</v>
      </c>
      <c r="C8514" s="61">
        <v>330.0</v>
      </c>
      <c r="D8514" s="57" t="s">
        <v>373</v>
      </c>
      <c r="E8514" s="62" t="s">
        <v>372</v>
      </c>
      <c r="F8514" s="58">
        <v>0.39570017090497644</v>
      </c>
    </row>
    <row r="8515">
      <c r="A8515" s="61">
        <v>1.517852258E9</v>
      </c>
      <c r="B8515" s="61">
        <v>1.0</v>
      </c>
      <c r="C8515" s="61">
        <v>918.0</v>
      </c>
      <c r="D8515" s="57" t="s">
        <v>371</v>
      </c>
      <c r="E8515" s="62" t="s">
        <v>372</v>
      </c>
      <c r="F8515" s="58">
        <v>0.3957439971987413</v>
      </c>
    </row>
    <row r="8516">
      <c r="A8516" s="61">
        <v>1.511600039E9</v>
      </c>
      <c r="B8516" s="61">
        <v>1.0</v>
      </c>
      <c r="C8516" s="61">
        <v>3410.0</v>
      </c>
      <c r="D8516" s="57" t="s">
        <v>374</v>
      </c>
      <c r="E8516" s="62" t="s">
        <v>372</v>
      </c>
      <c r="F8516" s="58">
        <v>0.3958876619206547</v>
      </c>
    </row>
    <row r="8517">
      <c r="A8517" s="61">
        <v>1.516450351E9</v>
      </c>
      <c r="B8517" s="61">
        <v>0.0</v>
      </c>
      <c r="C8517" s="61">
        <v>2379.0</v>
      </c>
      <c r="D8517" s="57" t="s">
        <v>374</v>
      </c>
      <c r="E8517" s="62" t="s">
        <v>372</v>
      </c>
      <c r="F8517" s="58">
        <v>0.3959087135087159</v>
      </c>
    </row>
    <row r="8518">
      <c r="A8518" s="61">
        <v>1.515312732E9</v>
      </c>
      <c r="B8518" s="61">
        <v>0.0</v>
      </c>
      <c r="C8518" s="61">
        <v>461.0</v>
      </c>
      <c r="D8518" s="57" t="s">
        <v>375</v>
      </c>
      <c r="E8518" s="62" t="s">
        <v>372</v>
      </c>
      <c r="F8518" s="58">
        <v>0.395928013106418</v>
      </c>
    </row>
    <row r="8519">
      <c r="A8519" s="61">
        <v>1.515355286E9</v>
      </c>
      <c r="B8519" s="61">
        <v>1.0</v>
      </c>
      <c r="C8519" s="61">
        <v>1414.0</v>
      </c>
      <c r="D8519" s="57" t="s">
        <v>375</v>
      </c>
      <c r="E8519" s="62" t="s">
        <v>372</v>
      </c>
      <c r="F8519" s="58">
        <v>0.3959543780488596</v>
      </c>
    </row>
    <row r="8520">
      <c r="A8520" s="61">
        <v>1.513881196E9</v>
      </c>
      <c r="B8520" s="61">
        <v>1.0</v>
      </c>
      <c r="C8520" s="61">
        <v>3710.0</v>
      </c>
      <c r="D8520" s="57" t="s">
        <v>373</v>
      </c>
      <c r="E8520" s="62" t="s">
        <v>372</v>
      </c>
      <c r="F8520" s="58">
        <v>0.3959638018879712</v>
      </c>
    </row>
    <row r="8521">
      <c r="A8521" s="61">
        <v>1.513269177E9</v>
      </c>
      <c r="B8521" s="61">
        <v>1.0</v>
      </c>
      <c r="C8521" s="61">
        <v>555.0</v>
      </c>
      <c r="D8521" s="57" t="s">
        <v>374</v>
      </c>
      <c r="E8521" s="62" t="s">
        <v>372</v>
      </c>
      <c r="F8521" s="58">
        <v>0.3960335986828988</v>
      </c>
    </row>
    <row r="8522">
      <c r="A8522" s="61">
        <v>1.517370785E9</v>
      </c>
      <c r="B8522" s="61">
        <v>1.0</v>
      </c>
      <c r="C8522" s="61">
        <v>673.0</v>
      </c>
      <c r="D8522" s="57" t="s">
        <v>371</v>
      </c>
      <c r="E8522" s="62" t="s">
        <v>372</v>
      </c>
      <c r="F8522" s="58">
        <v>0.3960338495246689</v>
      </c>
    </row>
    <row r="8523">
      <c r="A8523" s="61">
        <v>1.512876421E9</v>
      </c>
      <c r="B8523" s="61">
        <v>0.0</v>
      </c>
      <c r="C8523" s="61">
        <v>643.0</v>
      </c>
      <c r="D8523" s="57" t="s">
        <v>374</v>
      </c>
      <c r="E8523" s="62" t="s">
        <v>372</v>
      </c>
      <c r="F8523" s="58">
        <v>0.39604698137139727</v>
      </c>
    </row>
    <row r="8524">
      <c r="A8524" s="61">
        <v>1.519365767E9</v>
      </c>
      <c r="B8524" s="61">
        <v>1.0</v>
      </c>
      <c r="C8524" s="61">
        <v>948.0</v>
      </c>
      <c r="D8524" s="57" t="s">
        <v>371</v>
      </c>
      <c r="E8524" s="62" t="s">
        <v>372</v>
      </c>
      <c r="F8524" s="58">
        <v>0.39607072111265773</v>
      </c>
    </row>
    <row r="8525">
      <c r="A8525" s="61">
        <v>1.517639683E9</v>
      </c>
      <c r="B8525" s="61">
        <v>1.0</v>
      </c>
      <c r="C8525" s="61">
        <v>686.0</v>
      </c>
      <c r="D8525" s="57" t="s">
        <v>375</v>
      </c>
      <c r="E8525" s="62" t="s">
        <v>372</v>
      </c>
      <c r="F8525" s="58">
        <v>0.3961065247953721</v>
      </c>
    </row>
    <row r="8526">
      <c r="A8526" s="61">
        <v>1.517326669E9</v>
      </c>
      <c r="B8526" s="61">
        <v>1.0</v>
      </c>
      <c r="C8526" s="61">
        <v>987.0</v>
      </c>
      <c r="D8526" s="57" t="s">
        <v>374</v>
      </c>
      <c r="E8526" s="62" t="s">
        <v>372</v>
      </c>
      <c r="F8526" s="58">
        <v>0.39618885173803875</v>
      </c>
    </row>
    <row r="8527">
      <c r="A8527" s="61">
        <v>1.514489538E9</v>
      </c>
      <c r="B8527" s="61">
        <v>1.0</v>
      </c>
      <c r="C8527" s="61">
        <v>638.0</v>
      </c>
      <c r="D8527" s="57" t="s">
        <v>375</v>
      </c>
      <c r="E8527" s="62" t="s">
        <v>372</v>
      </c>
      <c r="F8527" s="58">
        <v>0.3963211863875513</v>
      </c>
    </row>
    <row r="8528">
      <c r="A8528" s="61">
        <v>1.513032216E9</v>
      </c>
      <c r="B8528" s="61">
        <v>1.0</v>
      </c>
      <c r="C8528" s="61">
        <v>1883.0</v>
      </c>
      <c r="D8528" s="57" t="s">
        <v>371</v>
      </c>
      <c r="E8528" s="62" t="s">
        <v>372</v>
      </c>
      <c r="F8528" s="58">
        <v>0.3963554811754064</v>
      </c>
    </row>
    <row r="8529">
      <c r="A8529" s="61">
        <v>1.51284949E9</v>
      </c>
      <c r="B8529" s="61">
        <v>0.0</v>
      </c>
      <c r="C8529" s="61">
        <v>2697.0</v>
      </c>
      <c r="D8529" s="57" t="s">
        <v>371</v>
      </c>
      <c r="E8529" s="62" t="s">
        <v>372</v>
      </c>
      <c r="F8529" s="58">
        <v>0.3964389623975244</v>
      </c>
    </row>
    <row r="8530">
      <c r="A8530" s="61">
        <v>1.518274418E9</v>
      </c>
      <c r="B8530" s="61">
        <v>1.0</v>
      </c>
      <c r="C8530" s="61">
        <v>2785.0</v>
      </c>
      <c r="D8530" s="57" t="s">
        <v>371</v>
      </c>
      <c r="E8530" s="62" t="s">
        <v>372</v>
      </c>
      <c r="F8530" s="58">
        <v>0.39647009973005465</v>
      </c>
    </row>
    <row r="8531">
      <c r="A8531" s="61">
        <v>1.517600702E9</v>
      </c>
      <c r="B8531" s="61">
        <v>0.0</v>
      </c>
      <c r="C8531" s="61">
        <v>546.0</v>
      </c>
      <c r="D8531" s="57" t="s">
        <v>371</v>
      </c>
      <c r="E8531" s="62" t="s">
        <v>372</v>
      </c>
      <c r="F8531" s="58">
        <v>0.39648264563112134</v>
      </c>
    </row>
    <row r="8532">
      <c r="A8532" s="61">
        <v>1.517270533E9</v>
      </c>
      <c r="B8532" s="61">
        <v>1.0</v>
      </c>
      <c r="C8532" s="61">
        <v>2529.0</v>
      </c>
      <c r="D8532" s="57" t="s">
        <v>373</v>
      </c>
      <c r="E8532" s="62" t="s">
        <v>372</v>
      </c>
      <c r="F8532" s="58">
        <v>0.39653138998582127</v>
      </c>
    </row>
    <row r="8533">
      <c r="A8533" s="61">
        <v>1.513168977E9</v>
      </c>
      <c r="B8533" s="61">
        <v>1.0</v>
      </c>
      <c r="C8533" s="61">
        <v>2817.0</v>
      </c>
      <c r="D8533" s="57" t="s">
        <v>374</v>
      </c>
      <c r="E8533" s="62" t="s">
        <v>372</v>
      </c>
      <c r="F8533" s="58">
        <v>0.39666681950012717</v>
      </c>
    </row>
    <row r="8534">
      <c r="A8534" s="61">
        <v>1.515090801E9</v>
      </c>
      <c r="B8534" s="61">
        <v>0.0</v>
      </c>
      <c r="C8534" s="61">
        <v>834.0</v>
      </c>
      <c r="D8534" s="57" t="s">
        <v>375</v>
      </c>
      <c r="E8534" s="62" t="s">
        <v>372</v>
      </c>
      <c r="F8534" s="58">
        <v>0.39671920362023994</v>
      </c>
    </row>
    <row r="8535">
      <c r="A8535" s="61">
        <v>1.516982666E9</v>
      </c>
      <c r="B8535" s="61">
        <v>1.0</v>
      </c>
      <c r="C8535" s="61">
        <v>5713.0</v>
      </c>
      <c r="D8535" s="57" t="s">
        <v>373</v>
      </c>
      <c r="E8535" s="62" t="s">
        <v>372</v>
      </c>
      <c r="F8535" s="58">
        <v>0.39676555153379134</v>
      </c>
    </row>
    <row r="8536">
      <c r="A8536" s="61">
        <v>1.511518933E9</v>
      </c>
      <c r="B8536" s="61">
        <v>1.0</v>
      </c>
      <c r="C8536" s="61">
        <v>117.0</v>
      </c>
      <c r="D8536" s="57" t="s">
        <v>371</v>
      </c>
      <c r="E8536" s="62" t="s">
        <v>372</v>
      </c>
      <c r="F8536" s="58">
        <v>0.3967800640125797</v>
      </c>
    </row>
    <row r="8537">
      <c r="A8537" s="61">
        <v>1.514956292E9</v>
      </c>
      <c r="B8537" s="61">
        <v>0.0</v>
      </c>
      <c r="C8537" s="61">
        <v>180.0</v>
      </c>
      <c r="D8537" s="57" t="s">
        <v>374</v>
      </c>
      <c r="E8537" s="62" t="s">
        <v>372</v>
      </c>
      <c r="F8537" s="58">
        <v>0.3969057788909399</v>
      </c>
    </row>
    <row r="8538">
      <c r="A8538" s="61">
        <v>1.519971776E9</v>
      </c>
      <c r="B8538" s="61">
        <v>1.0</v>
      </c>
      <c r="C8538" s="61">
        <v>2788.0</v>
      </c>
      <c r="D8538" s="57" t="s">
        <v>374</v>
      </c>
      <c r="E8538" s="62" t="s">
        <v>372</v>
      </c>
      <c r="F8538" s="58">
        <v>0.396944356564115</v>
      </c>
    </row>
    <row r="8539">
      <c r="A8539" s="61">
        <v>1.512243027E9</v>
      </c>
      <c r="B8539" s="61">
        <v>1.0</v>
      </c>
      <c r="C8539" s="61">
        <v>2344.0</v>
      </c>
      <c r="D8539" s="57" t="s">
        <v>374</v>
      </c>
      <c r="E8539" s="62" t="s">
        <v>372</v>
      </c>
      <c r="F8539" s="58">
        <v>0.396945652853546</v>
      </c>
    </row>
    <row r="8540">
      <c r="A8540" s="61">
        <v>1.519715027E9</v>
      </c>
      <c r="B8540" s="61">
        <v>1.0</v>
      </c>
      <c r="C8540" s="61">
        <v>2685.0</v>
      </c>
      <c r="D8540" s="57" t="s">
        <v>375</v>
      </c>
      <c r="E8540" s="62" t="s">
        <v>372</v>
      </c>
      <c r="F8540" s="58">
        <v>0.3969474187836137</v>
      </c>
    </row>
    <row r="8541">
      <c r="A8541" s="61">
        <v>1.518278578E9</v>
      </c>
      <c r="B8541" s="61">
        <v>1.0</v>
      </c>
      <c r="C8541" s="61">
        <v>2163.0</v>
      </c>
      <c r="D8541" s="57" t="s">
        <v>371</v>
      </c>
      <c r="E8541" s="62" t="s">
        <v>372</v>
      </c>
      <c r="F8541" s="58">
        <v>0.39698452334313905</v>
      </c>
    </row>
    <row r="8542">
      <c r="A8542" s="61">
        <v>1.51600453E9</v>
      </c>
      <c r="B8542" s="61">
        <v>0.0</v>
      </c>
      <c r="C8542" s="61">
        <v>345.0</v>
      </c>
      <c r="D8542" s="57" t="s">
        <v>373</v>
      </c>
      <c r="E8542" s="62" t="s">
        <v>372</v>
      </c>
      <c r="F8542" s="58">
        <v>0.39708944185017714</v>
      </c>
    </row>
    <row r="8543">
      <c r="A8543" s="61">
        <v>1.512709693E9</v>
      </c>
      <c r="B8543" s="61">
        <v>1.0</v>
      </c>
      <c r="C8543" s="61">
        <v>1342.0</v>
      </c>
      <c r="D8543" s="57" t="s">
        <v>375</v>
      </c>
      <c r="E8543" s="62" t="s">
        <v>372</v>
      </c>
      <c r="F8543" s="58">
        <v>0.3970949733753476</v>
      </c>
    </row>
    <row r="8544">
      <c r="A8544" s="61">
        <v>1.518851361E9</v>
      </c>
      <c r="B8544" s="61">
        <v>0.0</v>
      </c>
      <c r="C8544" s="61">
        <v>132.0</v>
      </c>
      <c r="D8544" s="57" t="s">
        <v>371</v>
      </c>
      <c r="E8544" s="62" t="s">
        <v>372</v>
      </c>
      <c r="F8544" s="58">
        <v>0.3971961032272785</v>
      </c>
    </row>
    <row r="8545">
      <c r="A8545" s="61">
        <v>1.517252139E9</v>
      </c>
      <c r="B8545" s="61">
        <v>1.0</v>
      </c>
      <c r="C8545" s="61">
        <v>2187.0</v>
      </c>
      <c r="D8545" s="57" t="s">
        <v>374</v>
      </c>
      <c r="E8545" s="62" t="s">
        <v>372</v>
      </c>
      <c r="F8545" s="58">
        <v>0.3972238524883325</v>
      </c>
    </row>
    <row r="8546">
      <c r="A8546" s="61">
        <v>1.518475088E9</v>
      </c>
      <c r="B8546" s="61">
        <v>1.0</v>
      </c>
      <c r="C8546" s="61">
        <v>637.0</v>
      </c>
      <c r="D8546" s="57" t="s">
        <v>374</v>
      </c>
      <c r="E8546" s="62" t="s">
        <v>372</v>
      </c>
      <c r="F8546" s="58">
        <v>0.3972382863392143</v>
      </c>
    </row>
    <row r="8547">
      <c r="A8547" s="61">
        <v>1.514694347E9</v>
      </c>
      <c r="B8547" s="61">
        <v>1.0</v>
      </c>
      <c r="C8547" s="61">
        <v>995.0</v>
      </c>
      <c r="D8547" s="57" t="s">
        <v>371</v>
      </c>
      <c r="E8547" s="62" t="s">
        <v>372</v>
      </c>
      <c r="F8547" s="58">
        <v>0.3972639159843985</v>
      </c>
    </row>
    <row r="8548">
      <c r="A8548" s="61">
        <v>1.511467159E9</v>
      </c>
      <c r="B8548" s="61">
        <v>1.0</v>
      </c>
      <c r="C8548" s="61">
        <v>1623.0</v>
      </c>
      <c r="D8548" s="57" t="s">
        <v>374</v>
      </c>
      <c r="E8548" s="62" t="s">
        <v>372</v>
      </c>
      <c r="F8548" s="58">
        <v>0.3974758786936464</v>
      </c>
    </row>
    <row r="8549">
      <c r="A8549" s="61">
        <v>1.517986008E9</v>
      </c>
      <c r="B8549" s="61">
        <v>1.0</v>
      </c>
      <c r="C8549" s="61">
        <v>3193.0</v>
      </c>
      <c r="D8549" s="57" t="s">
        <v>371</v>
      </c>
      <c r="E8549" s="62" t="s">
        <v>372</v>
      </c>
      <c r="F8549" s="58">
        <v>0.3975501452621186</v>
      </c>
    </row>
    <row r="8550">
      <c r="A8550" s="61">
        <v>1.519369626E9</v>
      </c>
      <c r="B8550" s="61">
        <v>1.0</v>
      </c>
      <c r="C8550" s="61">
        <v>751.0</v>
      </c>
      <c r="D8550" s="57" t="s">
        <v>375</v>
      </c>
      <c r="E8550" s="62" t="s">
        <v>372</v>
      </c>
      <c r="F8550" s="58">
        <v>0.39757580373378354</v>
      </c>
    </row>
    <row r="8551">
      <c r="A8551" s="61">
        <v>1.51451236E9</v>
      </c>
      <c r="B8551" s="61">
        <v>0.0</v>
      </c>
      <c r="C8551" s="61">
        <v>3147.0</v>
      </c>
      <c r="D8551" s="57" t="s">
        <v>371</v>
      </c>
      <c r="E8551" s="62" t="s">
        <v>372</v>
      </c>
      <c r="F8551" s="58">
        <v>0.39771486157209324</v>
      </c>
    </row>
    <row r="8552">
      <c r="A8552" s="61">
        <v>1.519640861E9</v>
      </c>
      <c r="B8552" s="61">
        <v>0.0</v>
      </c>
      <c r="C8552" s="61">
        <v>1169.0</v>
      </c>
      <c r="D8552" s="57" t="s">
        <v>375</v>
      </c>
      <c r="E8552" s="62" t="s">
        <v>372</v>
      </c>
      <c r="F8552" s="58">
        <v>0.39777971658306543</v>
      </c>
    </row>
    <row r="8553">
      <c r="A8553" s="61">
        <v>1.516517831E9</v>
      </c>
      <c r="B8553" s="61">
        <v>0.0</v>
      </c>
      <c r="C8553" s="61">
        <v>3487.0</v>
      </c>
      <c r="D8553" s="57" t="s">
        <v>374</v>
      </c>
      <c r="E8553" s="62" t="s">
        <v>372</v>
      </c>
      <c r="F8553" s="58">
        <v>0.39786721079911835</v>
      </c>
    </row>
    <row r="8554">
      <c r="A8554" s="61">
        <v>1.514739501E9</v>
      </c>
      <c r="B8554" s="61">
        <v>0.0</v>
      </c>
      <c r="C8554" s="61">
        <v>4855.0</v>
      </c>
      <c r="D8554" s="57" t="s">
        <v>374</v>
      </c>
      <c r="E8554" s="62" t="s">
        <v>372</v>
      </c>
      <c r="F8554" s="58">
        <v>0.3978940945093101</v>
      </c>
    </row>
    <row r="8555">
      <c r="A8555" s="61">
        <v>1.514576243E9</v>
      </c>
      <c r="B8555" s="61">
        <v>1.0</v>
      </c>
      <c r="C8555" s="61">
        <v>1218.0</v>
      </c>
      <c r="D8555" s="57" t="s">
        <v>374</v>
      </c>
      <c r="E8555" s="62" t="s">
        <v>372</v>
      </c>
      <c r="F8555" s="58">
        <v>0.39792201518381487</v>
      </c>
    </row>
    <row r="8556">
      <c r="A8556" s="61">
        <v>1.516133271E9</v>
      </c>
      <c r="B8556" s="61">
        <v>0.0</v>
      </c>
      <c r="C8556" s="61">
        <v>185.0</v>
      </c>
      <c r="D8556" s="57" t="s">
        <v>371</v>
      </c>
      <c r="E8556" s="62" t="s">
        <v>372</v>
      </c>
      <c r="F8556" s="58">
        <v>0.3979708123377915</v>
      </c>
    </row>
    <row r="8557">
      <c r="A8557" s="61">
        <v>1.514216644E9</v>
      </c>
      <c r="B8557" s="61">
        <v>1.0</v>
      </c>
      <c r="C8557" s="61">
        <v>1346.0</v>
      </c>
      <c r="D8557" s="57" t="s">
        <v>374</v>
      </c>
      <c r="E8557" s="62" t="s">
        <v>372</v>
      </c>
      <c r="F8557" s="58">
        <v>0.3979732636207761</v>
      </c>
    </row>
    <row r="8558">
      <c r="A8558" s="61">
        <v>1.514368473E9</v>
      </c>
      <c r="B8558" s="61">
        <v>1.0</v>
      </c>
      <c r="C8558" s="61">
        <v>670.0</v>
      </c>
      <c r="D8558" s="57" t="s">
        <v>371</v>
      </c>
      <c r="E8558" s="62" t="s">
        <v>372</v>
      </c>
      <c r="F8558" s="58">
        <v>0.3980109683240334</v>
      </c>
    </row>
    <row r="8559">
      <c r="A8559" s="61">
        <v>1.515054334E9</v>
      </c>
      <c r="B8559" s="61">
        <v>1.0</v>
      </c>
      <c r="C8559" s="61">
        <v>441.0</v>
      </c>
      <c r="D8559" s="57" t="s">
        <v>374</v>
      </c>
      <c r="E8559" s="62" t="s">
        <v>372</v>
      </c>
      <c r="F8559" s="58">
        <v>0.39806465092549725</v>
      </c>
    </row>
    <row r="8560">
      <c r="A8560" s="61">
        <v>1.512132983E9</v>
      </c>
      <c r="B8560" s="61">
        <v>1.0</v>
      </c>
      <c r="C8560" s="61">
        <v>2983.0</v>
      </c>
      <c r="D8560" s="57" t="s">
        <v>371</v>
      </c>
      <c r="E8560" s="62" t="s">
        <v>372</v>
      </c>
      <c r="F8560" s="58">
        <v>0.39818978694145035</v>
      </c>
    </row>
    <row r="8561">
      <c r="A8561" s="61">
        <v>1.513729582E9</v>
      </c>
      <c r="B8561" s="61">
        <v>0.0</v>
      </c>
      <c r="C8561" s="61">
        <v>2299.0</v>
      </c>
      <c r="D8561" s="57" t="s">
        <v>374</v>
      </c>
      <c r="E8561" s="62" t="s">
        <v>372</v>
      </c>
      <c r="F8561" s="58">
        <v>0.39845642967465167</v>
      </c>
    </row>
    <row r="8562">
      <c r="A8562" s="61">
        <v>1.513451132E9</v>
      </c>
      <c r="B8562" s="61">
        <v>0.0</v>
      </c>
      <c r="C8562" s="61">
        <v>1071.0</v>
      </c>
      <c r="D8562" s="57" t="s">
        <v>371</v>
      </c>
      <c r="E8562" s="62" t="s">
        <v>372</v>
      </c>
      <c r="F8562" s="58">
        <v>0.3986649136382916</v>
      </c>
    </row>
    <row r="8563">
      <c r="A8563" s="61">
        <v>1.513406279E9</v>
      </c>
      <c r="B8563" s="61">
        <v>1.0</v>
      </c>
      <c r="C8563" s="61">
        <v>4725.0</v>
      </c>
      <c r="D8563" s="57" t="s">
        <v>371</v>
      </c>
      <c r="E8563" s="62" t="s">
        <v>372</v>
      </c>
      <c r="F8563" s="58">
        <v>0.3987092289492381</v>
      </c>
    </row>
    <row r="8564">
      <c r="A8564" s="61">
        <v>1.513259982E9</v>
      </c>
      <c r="B8564" s="61">
        <v>0.0</v>
      </c>
      <c r="C8564" s="61">
        <v>817.0</v>
      </c>
      <c r="D8564" s="57" t="s">
        <v>374</v>
      </c>
      <c r="E8564" s="62" t="s">
        <v>372</v>
      </c>
      <c r="F8564" s="58">
        <v>0.3987410387044469</v>
      </c>
    </row>
    <row r="8565">
      <c r="A8565" s="61">
        <v>1.512760074E9</v>
      </c>
      <c r="B8565" s="61">
        <v>1.0</v>
      </c>
      <c r="C8565" s="61">
        <v>1621.0</v>
      </c>
      <c r="D8565" s="57" t="s">
        <v>374</v>
      </c>
      <c r="E8565" s="62" t="s">
        <v>372</v>
      </c>
      <c r="F8565" s="58">
        <v>0.3987448398909411</v>
      </c>
    </row>
    <row r="8566">
      <c r="A8566" s="61">
        <v>1.516247716E9</v>
      </c>
      <c r="B8566" s="61">
        <v>1.0</v>
      </c>
      <c r="C8566" s="61">
        <v>1816.0</v>
      </c>
      <c r="D8566" s="57" t="s">
        <v>375</v>
      </c>
      <c r="E8566" s="62" t="s">
        <v>372</v>
      </c>
      <c r="F8566" s="58">
        <v>0.3987902998073132</v>
      </c>
    </row>
    <row r="8567">
      <c r="A8567" s="61">
        <v>1.51800006E9</v>
      </c>
      <c r="B8567" s="61">
        <v>0.0</v>
      </c>
      <c r="C8567" s="61">
        <v>703.0</v>
      </c>
      <c r="D8567" s="57" t="s">
        <v>374</v>
      </c>
      <c r="E8567" s="62" t="s">
        <v>372</v>
      </c>
      <c r="F8567" s="58">
        <v>0.3988423338881014</v>
      </c>
    </row>
    <row r="8568">
      <c r="A8568" s="61">
        <v>1.519714712E9</v>
      </c>
      <c r="B8568" s="61">
        <v>0.0</v>
      </c>
      <c r="C8568" s="61">
        <v>2422.0</v>
      </c>
      <c r="D8568" s="57" t="s">
        <v>371</v>
      </c>
      <c r="E8568" s="62" t="s">
        <v>372</v>
      </c>
      <c r="F8568" s="58">
        <v>0.3988931100792653</v>
      </c>
    </row>
    <row r="8569">
      <c r="A8569" s="61">
        <v>1.518616744E9</v>
      </c>
      <c r="B8569" s="61">
        <v>1.0</v>
      </c>
      <c r="C8569" s="61">
        <v>2115.0</v>
      </c>
      <c r="D8569" s="57" t="s">
        <v>373</v>
      </c>
      <c r="E8569" s="62" t="s">
        <v>372</v>
      </c>
      <c r="F8569" s="58">
        <v>0.3990704171942372</v>
      </c>
    </row>
    <row r="8570">
      <c r="A8570" s="61">
        <v>1.518280721E9</v>
      </c>
      <c r="B8570" s="61">
        <v>0.0</v>
      </c>
      <c r="C8570" s="61">
        <v>731.0</v>
      </c>
      <c r="D8570" s="57" t="s">
        <v>374</v>
      </c>
      <c r="E8570" s="62" t="s">
        <v>372</v>
      </c>
      <c r="F8570" s="58">
        <v>0.3991263809474562</v>
      </c>
    </row>
    <row r="8571">
      <c r="A8571" s="61">
        <v>1.518921097E9</v>
      </c>
      <c r="B8571" s="61">
        <v>1.0</v>
      </c>
      <c r="C8571" s="61">
        <v>452.0</v>
      </c>
      <c r="D8571" s="57" t="s">
        <v>375</v>
      </c>
      <c r="E8571" s="62" t="s">
        <v>372</v>
      </c>
      <c r="F8571" s="58">
        <v>0.39932480394535375</v>
      </c>
    </row>
    <row r="8572">
      <c r="A8572" s="61">
        <v>1.519427237E9</v>
      </c>
      <c r="B8572" s="61">
        <v>1.0</v>
      </c>
      <c r="C8572" s="61">
        <v>2857.0</v>
      </c>
      <c r="D8572" s="57" t="s">
        <v>371</v>
      </c>
      <c r="E8572" s="62" t="s">
        <v>372</v>
      </c>
      <c r="F8572" s="58">
        <v>0.39934136514398666</v>
      </c>
    </row>
    <row r="8573">
      <c r="A8573" s="61">
        <v>1.511408904E9</v>
      </c>
      <c r="B8573" s="61">
        <v>1.0</v>
      </c>
      <c r="C8573" s="61">
        <v>3971.0</v>
      </c>
      <c r="D8573" s="57" t="s">
        <v>373</v>
      </c>
      <c r="E8573" s="62" t="s">
        <v>372</v>
      </c>
      <c r="F8573" s="58">
        <v>0.39950608145396127</v>
      </c>
    </row>
    <row r="8574">
      <c r="A8574" s="61">
        <v>1.515647117E9</v>
      </c>
      <c r="B8574" s="61">
        <v>1.0</v>
      </c>
      <c r="C8574" s="61">
        <v>2137.0</v>
      </c>
      <c r="D8574" s="57" t="s">
        <v>371</v>
      </c>
      <c r="E8574" s="62" t="s">
        <v>372</v>
      </c>
      <c r="F8574" s="58">
        <v>0.39964730114695346</v>
      </c>
    </row>
    <row r="8575">
      <c r="A8575" s="61">
        <v>1.517569451E9</v>
      </c>
      <c r="B8575" s="61">
        <v>0.0</v>
      </c>
      <c r="C8575" s="61">
        <v>5226.0</v>
      </c>
      <c r="D8575" s="57" t="s">
        <v>374</v>
      </c>
      <c r="E8575" s="62" t="s">
        <v>372</v>
      </c>
      <c r="F8575" s="58">
        <v>0.3996732882505176</v>
      </c>
    </row>
    <row r="8576">
      <c r="A8576" s="61">
        <v>1.519879007E9</v>
      </c>
      <c r="B8576" s="61">
        <v>1.0</v>
      </c>
      <c r="C8576" s="61">
        <v>20.0</v>
      </c>
      <c r="D8576" s="57" t="s">
        <v>371</v>
      </c>
      <c r="E8576" s="62" t="s">
        <v>372</v>
      </c>
      <c r="F8576" s="58">
        <v>0.3996900676199405</v>
      </c>
    </row>
    <row r="8577">
      <c r="A8577" s="61">
        <v>1.511735846E9</v>
      </c>
      <c r="B8577" s="61">
        <v>1.0</v>
      </c>
      <c r="C8577" s="61">
        <v>65.0</v>
      </c>
      <c r="D8577" s="57" t="s">
        <v>373</v>
      </c>
      <c r="E8577" s="62" t="s">
        <v>372</v>
      </c>
      <c r="F8577" s="58">
        <v>0.39978092732066317</v>
      </c>
    </row>
    <row r="8578">
      <c r="A8578" s="61">
        <v>1.513624788E9</v>
      </c>
      <c r="B8578" s="61">
        <v>1.0</v>
      </c>
      <c r="C8578" s="61">
        <v>854.0</v>
      </c>
      <c r="D8578" s="57" t="s">
        <v>375</v>
      </c>
      <c r="E8578" s="62" t="s">
        <v>372</v>
      </c>
      <c r="F8578" s="58">
        <v>0.3997944226046587</v>
      </c>
    </row>
    <row r="8579">
      <c r="A8579" s="61">
        <v>1.517883707E9</v>
      </c>
      <c r="B8579" s="61">
        <v>1.0</v>
      </c>
      <c r="C8579" s="61">
        <v>287.0</v>
      </c>
      <c r="D8579" s="57" t="s">
        <v>375</v>
      </c>
      <c r="E8579" s="62" t="s">
        <v>372</v>
      </c>
      <c r="F8579" s="58">
        <v>0.3997972561247499</v>
      </c>
    </row>
    <row r="8580">
      <c r="A8580" s="61">
        <v>1.517636992E9</v>
      </c>
      <c r="B8580" s="61">
        <v>0.0</v>
      </c>
      <c r="C8580" s="61">
        <v>346.0</v>
      </c>
      <c r="D8580" s="57" t="s">
        <v>374</v>
      </c>
      <c r="E8580" s="62" t="s">
        <v>372</v>
      </c>
      <c r="F8580" s="58">
        <v>0.3998680686886913</v>
      </c>
    </row>
    <row r="8581">
      <c r="A8581" s="61">
        <v>1.519888194E9</v>
      </c>
      <c r="B8581" s="61">
        <v>1.0</v>
      </c>
      <c r="C8581" s="61">
        <v>935.0</v>
      </c>
      <c r="D8581" s="57" t="s">
        <v>373</v>
      </c>
      <c r="E8581" s="62" t="s">
        <v>372</v>
      </c>
      <c r="F8581" s="58">
        <v>0.39991131132054314</v>
      </c>
    </row>
    <row r="8582">
      <c r="A8582" s="61">
        <v>1.516062561E9</v>
      </c>
      <c r="B8582" s="61">
        <v>0.0</v>
      </c>
      <c r="C8582" s="61">
        <v>3469.0</v>
      </c>
      <c r="D8582" s="57" t="s">
        <v>375</v>
      </c>
      <c r="E8582" s="62" t="s">
        <v>372</v>
      </c>
      <c r="F8582" s="58">
        <v>0.399927012995862</v>
      </c>
    </row>
    <row r="8583">
      <c r="A8583" s="61">
        <v>1.514588609E9</v>
      </c>
      <c r="B8583" s="61">
        <v>1.0</v>
      </c>
      <c r="C8583" s="61">
        <v>3746.0</v>
      </c>
      <c r="D8583" s="57" t="s">
        <v>371</v>
      </c>
      <c r="E8583" s="62" t="s">
        <v>372</v>
      </c>
      <c r="F8583" s="58">
        <v>0.39997637896234417</v>
      </c>
    </row>
    <row r="8584">
      <c r="A8584" s="61">
        <v>1.513446095E9</v>
      </c>
      <c r="B8584" s="61">
        <v>1.0</v>
      </c>
      <c r="C8584" s="61">
        <v>101.0</v>
      </c>
      <c r="D8584" s="57" t="s">
        <v>371</v>
      </c>
      <c r="E8584" s="62" t="s">
        <v>372</v>
      </c>
      <c r="F8584" s="58">
        <v>0.40002071340034495</v>
      </c>
    </row>
    <row r="8585">
      <c r="A8585" s="61">
        <v>1.511362625E9</v>
      </c>
      <c r="B8585" s="61">
        <v>1.0</v>
      </c>
      <c r="C8585" s="61">
        <v>1110.0</v>
      </c>
      <c r="D8585" s="57" t="s">
        <v>374</v>
      </c>
      <c r="E8585" s="62" t="s">
        <v>372</v>
      </c>
      <c r="F8585" s="58">
        <v>0.4001063292655944</v>
      </c>
    </row>
    <row r="8586">
      <c r="A8586" s="61">
        <v>1.519151997E9</v>
      </c>
      <c r="B8586" s="61">
        <v>1.0</v>
      </c>
      <c r="C8586" s="61">
        <v>3434.0</v>
      </c>
      <c r="D8586" s="57" t="s">
        <v>375</v>
      </c>
      <c r="E8586" s="62" t="s">
        <v>372</v>
      </c>
      <c r="F8586" s="58">
        <v>0.4002613133047761</v>
      </c>
    </row>
    <row r="8587">
      <c r="A8587" s="61">
        <v>1.515983968E9</v>
      </c>
      <c r="B8587" s="61">
        <v>1.0</v>
      </c>
      <c r="C8587" s="61">
        <v>2003.0</v>
      </c>
      <c r="D8587" s="57" t="s">
        <v>371</v>
      </c>
      <c r="E8587" s="62" t="s">
        <v>372</v>
      </c>
      <c r="F8587" s="58">
        <v>0.4002956080926311</v>
      </c>
    </row>
    <row r="8588">
      <c r="A8588" s="61">
        <v>1.514840283E9</v>
      </c>
      <c r="B8588" s="61">
        <v>1.0</v>
      </c>
      <c r="C8588" s="61">
        <v>4350.0</v>
      </c>
      <c r="D8588" s="57" t="s">
        <v>374</v>
      </c>
      <c r="E8588" s="62" t="s">
        <v>372</v>
      </c>
      <c r="F8588" s="58">
        <v>0.40030425533966774</v>
      </c>
    </row>
    <row r="8589">
      <c r="A8589" s="61">
        <v>1.512355759E9</v>
      </c>
      <c r="B8589" s="61">
        <v>1.0</v>
      </c>
      <c r="C8589" s="61">
        <v>2594.0</v>
      </c>
      <c r="D8589" s="57" t="s">
        <v>375</v>
      </c>
      <c r="E8589" s="62" t="s">
        <v>372</v>
      </c>
      <c r="F8589" s="58">
        <v>0.40032647233818874</v>
      </c>
    </row>
    <row r="8590">
      <c r="A8590" s="61">
        <v>1.519015337E9</v>
      </c>
      <c r="B8590" s="61">
        <v>1.0</v>
      </c>
      <c r="C8590" s="61">
        <v>3063.0</v>
      </c>
      <c r="D8590" s="57" t="s">
        <v>374</v>
      </c>
      <c r="E8590" s="62" t="s">
        <v>372</v>
      </c>
      <c r="F8590" s="58">
        <v>0.40032743274900107</v>
      </c>
    </row>
    <row r="8591">
      <c r="A8591" s="61">
        <v>1.51267442E9</v>
      </c>
      <c r="B8591" s="61">
        <v>0.0</v>
      </c>
      <c r="C8591" s="61">
        <v>1882.0</v>
      </c>
      <c r="D8591" s="57" t="s">
        <v>375</v>
      </c>
      <c r="E8591" s="62" t="s">
        <v>372</v>
      </c>
      <c r="F8591" s="58">
        <v>0.4004701407552408</v>
      </c>
    </row>
    <row r="8592">
      <c r="A8592" s="61">
        <v>1.516201936E9</v>
      </c>
      <c r="B8592" s="61">
        <v>1.0</v>
      </c>
      <c r="C8592" s="61">
        <v>1260.0</v>
      </c>
      <c r="D8592" s="57" t="s">
        <v>374</v>
      </c>
      <c r="E8592" s="62" t="s">
        <v>372</v>
      </c>
      <c r="F8592" s="58">
        <v>0.4004701548042354</v>
      </c>
    </row>
    <row r="8593">
      <c r="A8593" s="61">
        <v>1.51159713E9</v>
      </c>
      <c r="B8593" s="61">
        <v>0.0</v>
      </c>
      <c r="C8593" s="61">
        <v>1868.0</v>
      </c>
      <c r="D8593" s="57" t="s">
        <v>373</v>
      </c>
      <c r="E8593" s="62" t="s">
        <v>372</v>
      </c>
      <c r="F8593" s="58">
        <v>0.40048206594535274</v>
      </c>
    </row>
    <row r="8594">
      <c r="A8594" s="61">
        <v>1.512509847E9</v>
      </c>
      <c r="B8594" s="61">
        <v>1.0</v>
      </c>
      <c r="C8594" s="61">
        <v>3036.0</v>
      </c>
      <c r="D8594" s="57" t="s">
        <v>371</v>
      </c>
      <c r="E8594" s="62" t="s">
        <v>372</v>
      </c>
      <c r="F8594" s="58">
        <v>0.4005085679978534</v>
      </c>
    </row>
    <row r="8595">
      <c r="A8595" s="61">
        <v>1.516984119E9</v>
      </c>
      <c r="B8595" s="61">
        <v>1.0</v>
      </c>
      <c r="C8595" s="61">
        <v>116.0</v>
      </c>
      <c r="D8595" s="57" t="s">
        <v>374</v>
      </c>
      <c r="E8595" s="62" t="s">
        <v>372</v>
      </c>
      <c r="F8595" s="58">
        <v>0.4005148879954339</v>
      </c>
    </row>
    <row r="8596">
      <c r="A8596" s="61">
        <v>1.516411562E9</v>
      </c>
      <c r="B8596" s="61">
        <v>0.0</v>
      </c>
      <c r="C8596" s="61">
        <v>5210.0</v>
      </c>
      <c r="D8596" s="57" t="s">
        <v>371</v>
      </c>
      <c r="E8596" s="62" t="s">
        <v>372</v>
      </c>
      <c r="F8596" s="58">
        <v>0.40056745614641</v>
      </c>
    </row>
    <row r="8597">
      <c r="A8597" s="61">
        <v>1.515473354E9</v>
      </c>
      <c r="B8597" s="61">
        <v>1.0</v>
      </c>
      <c r="C8597" s="61">
        <v>1421.0</v>
      </c>
      <c r="D8597" s="57" t="s">
        <v>371</v>
      </c>
      <c r="E8597" s="62" t="s">
        <v>372</v>
      </c>
      <c r="F8597" s="58">
        <v>0.400580542435063</v>
      </c>
    </row>
    <row r="8598">
      <c r="A8598" s="61">
        <v>1.514520904E9</v>
      </c>
      <c r="B8598" s="61">
        <v>1.0</v>
      </c>
      <c r="C8598" s="61">
        <v>4440.0</v>
      </c>
      <c r="D8598" s="57" t="s">
        <v>374</v>
      </c>
      <c r="E8598" s="62" t="s">
        <v>372</v>
      </c>
      <c r="F8598" s="58">
        <v>0.40058197608432866</v>
      </c>
    </row>
    <row r="8599">
      <c r="A8599" s="61">
        <v>1.514543049E9</v>
      </c>
      <c r="B8599" s="61">
        <v>1.0</v>
      </c>
      <c r="C8599" s="61">
        <v>3563.0</v>
      </c>
      <c r="D8599" s="57" t="s">
        <v>375</v>
      </c>
      <c r="E8599" s="62" t="s">
        <v>372</v>
      </c>
      <c r="F8599" s="58">
        <v>0.40058570055937515</v>
      </c>
    </row>
    <row r="8600">
      <c r="A8600" s="61">
        <v>1.514157143E9</v>
      </c>
      <c r="B8600" s="61">
        <v>1.0</v>
      </c>
      <c r="C8600" s="61">
        <v>1158.0</v>
      </c>
      <c r="D8600" s="57" t="s">
        <v>371</v>
      </c>
      <c r="E8600" s="62" t="s">
        <v>372</v>
      </c>
      <c r="F8600" s="58">
        <v>0.40075748789454</v>
      </c>
    </row>
    <row r="8601">
      <c r="A8601" s="61">
        <v>1.519228836E9</v>
      </c>
      <c r="B8601" s="61">
        <v>1.0</v>
      </c>
      <c r="C8601" s="61">
        <v>336.0</v>
      </c>
      <c r="D8601" s="57" t="s">
        <v>374</v>
      </c>
      <c r="E8601" s="62" t="s">
        <v>372</v>
      </c>
      <c r="F8601" s="58">
        <v>0.40079266690699633</v>
      </c>
    </row>
    <row r="8602">
      <c r="A8602" s="61">
        <v>1.518677014E9</v>
      </c>
      <c r="B8602" s="61">
        <v>1.0</v>
      </c>
      <c r="C8602" s="61">
        <v>1244.0</v>
      </c>
      <c r="D8602" s="57" t="s">
        <v>374</v>
      </c>
      <c r="E8602" s="62" t="s">
        <v>372</v>
      </c>
      <c r="F8602" s="58">
        <v>0.40090580501496487</v>
      </c>
    </row>
    <row r="8603">
      <c r="A8603" s="61">
        <v>1.512986386E9</v>
      </c>
      <c r="B8603" s="61">
        <v>1.0</v>
      </c>
      <c r="C8603" s="61">
        <v>12.0</v>
      </c>
      <c r="D8603" s="57" t="s">
        <v>375</v>
      </c>
      <c r="E8603" s="62" t="s">
        <v>372</v>
      </c>
      <c r="F8603" s="58">
        <v>0.40093242087661596</v>
      </c>
    </row>
    <row r="8604">
      <c r="A8604" s="61">
        <v>1.517509609E9</v>
      </c>
      <c r="B8604" s="61">
        <v>1.0</v>
      </c>
      <c r="C8604" s="61">
        <v>164.0</v>
      </c>
      <c r="D8604" s="57" t="s">
        <v>371</v>
      </c>
      <c r="E8604" s="62" t="s">
        <v>372</v>
      </c>
      <c r="F8604" s="58">
        <v>0.4009994723440986</v>
      </c>
    </row>
    <row r="8605">
      <c r="A8605" s="61">
        <v>1.517192428E9</v>
      </c>
      <c r="B8605" s="61">
        <v>1.0</v>
      </c>
      <c r="C8605" s="61">
        <v>938.0</v>
      </c>
      <c r="D8605" s="57" t="s">
        <v>375</v>
      </c>
      <c r="E8605" s="62" t="s">
        <v>372</v>
      </c>
      <c r="F8605" s="58">
        <v>0.4010462564988153</v>
      </c>
    </row>
    <row r="8606">
      <c r="A8606" s="61">
        <v>1.516919199E9</v>
      </c>
      <c r="B8606" s="61">
        <v>1.0</v>
      </c>
      <c r="C8606" s="61">
        <v>10.0</v>
      </c>
      <c r="D8606" s="57" t="s">
        <v>374</v>
      </c>
      <c r="E8606" s="62" t="s">
        <v>372</v>
      </c>
      <c r="F8606" s="58">
        <v>0.40106893600605764</v>
      </c>
    </row>
    <row r="8607">
      <c r="A8607" s="61">
        <v>1.51398588E9</v>
      </c>
      <c r="B8607" s="61">
        <v>0.0</v>
      </c>
      <c r="C8607" s="61">
        <v>582.0</v>
      </c>
      <c r="D8607" s="57" t="s">
        <v>371</v>
      </c>
      <c r="E8607" s="62" t="s">
        <v>372</v>
      </c>
      <c r="F8607" s="58">
        <v>0.40110437771735874</v>
      </c>
    </row>
    <row r="8608">
      <c r="A8608" s="61">
        <v>1.512076612E9</v>
      </c>
      <c r="B8608" s="61">
        <v>0.0</v>
      </c>
      <c r="C8608" s="61">
        <v>509.0</v>
      </c>
      <c r="D8608" s="57" t="s">
        <v>371</v>
      </c>
      <c r="E8608" s="62" t="s">
        <v>372</v>
      </c>
      <c r="F8608" s="58">
        <v>0.40115447455746844</v>
      </c>
    </row>
    <row r="8609">
      <c r="A8609" s="61">
        <v>1.518283319E9</v>
      </c>
      <c r="B8609" s="61">
        <v>1.0</v>
      </c>
      <c r="C8609" s="61">
        <v>1522.0</v>
      </c>
      <c r="D8609" s="57" t="s">
        <v>371</v>
      </c>
      <c r="E8609" s="62" t="s">
        <v>372</v>
      </c>
      <c r="F8609" s="58">
        <v>0.40118080514785737</v>
      </c>
    </row>
    <row r="8610">
      <c r="A8610" s="61">
        <v>1.511267929E9</v>
      </c>
      <c r="B8610" s="61">
        <v>1.0</v>
      </c>
      <c r="C8610" s="61">
        <v>1957.0</v>
      </c>
      <c r="D8610" s="57" t="s">
        <v>371</v>
      </c>
      <c r="E8610" s="62" t="s">
        <v>372</v>
      </c>
      <c r="F8610" s="58">
        <v>0.40125694511517374</v>
      </c>
    </row>
    <row r="8611">
      <c r="A8611" s="61">
        <v>1.517797358E9</v>
      </c>
      <c r="B8611" s="61">
        <v>1.0</v>
      </c>
      <c r="C8611" s="61">
        <v>5488.0</v>
      </c>
      <c r="D8611" s="57" t="s">
        <v>373</v>
      </c>
      <c r="E8611" s="62" t="s">
        <v>372</v>
      </c>
      <c r="F8611" s="58">
        <v>0.4012807301879945</v>
      </c>
    </row>
    <row r="8612">
      <c r="A8612" s="61">
        <v>1.518961735E9</v>
      </c>
      <c r="B8612" s="61">
        <v>1.0</v>
      </c>
      <c r="C8612" s="61">
        <v>2837.0</v>
      </c>
      <c r="D8612" s="57" t="s">
        <v>371</v>
      </c>
      <c r="E8612" s="62" t="s">
        <v>372</v>
      </c>
      <c r="F8612" s="58">
        <v>0.401517950105446</v>
      </c>
    </row>
    <row r="8613">
      <c r="A8613" s="61">
        <v>1.513584943E9</v>
      </c>
      <c r="B8613" s="61">
        <v>1.0</v>
      </c>
      <c r="C8613" s="61">
        <v>2184.0</v>
      </c>
      <c r="D8613" s="57" t="s">
        <v>371</v>
      </c>
      <c r="E8613" s="62" t="s">
        <v>372</v>
      </c>
      <c r="F8613" s="58">
        <v>0.4015400419770828</v>
      </c>
    </row>
    <row r="8614">
      <c r="A8614" s="61">
        <v>1.512045108E9</v>
      </c>
      <c r="B8614" s="61">
        <v>1.0</v>
      </c>
      <c r="C8614" s="61">
        <v>1411.0</v>
      </c>
      <c r="D8614" s="57" t="s">
        <v>371</v>
      </c>
      <c r="E8614" s="62" t="s">
        <v>372</v>
      </c>
      <c r="F8614" s="58">
        <v>0.401576082530012</v>
      </c>
    </row>
    <row r="8615">
      <c r="A8615" s="61">
        <v>1.512613531E9</v>
      </c>
      <c r="B8615" s="61">
        <v>0.0</v>
      </c>
      <c r="C8615" s="61">
        <v>1168.0</v>
      </c>
      <c r="D8615" s="57" t="s">
        <v>371</v>
      </c>
      <c r="E8615" s="62" t="s">
        <v>372</v>
      </c>
      <c r="F8615" s="58">
        <v>0.401577607817287</v>
      </c>
    </row>
    <row r="8616">
      <c r="A8616" s="61">
        <v>1.514041496E9</v>
      </c>
      <c r="B8616" s="61">
        <v>1.0</v>
      </c>
      <c r="C8616" s="61">
        <v>305.0</v>
      </c>
      <c r="D8616" s="57" t="s">
        <v>373</v>
      </c>
      <c r="E8616" s="62" t="s">
        <v>372</v>
      </c>
      <c r="F8616" s="58">
        <v>0.40157902656539146</v>
      </c>
    </row>
    <row r="8617">
      <c r="A8617" s="61">
        <v>1.511614306E9</v>
      </c>
      <c r="B8617" s="61">
        <v>1.0</v>
      </c>
      <c r="C8617" s="61">
        <v>1418.0</v>
      </c>
      <c r="D8617" s="57" t="s">
        <v>373</v>
      </c>
      <c r="E8617" s="62" t="s">
        <v>372</v>
      </c>
      <c r="F8617" s="58">
        <v>0.4016106994603167</v>
      </c>
    </row>
    <row r="8618">
      <c r="A8618" s="61">
        <v>1.51166725E9</v>
      </c>
      <c r="B8618" s="61">
        <v>0.0</v>
      </c>
      <c r="C8618" s="61">
        <v>1899.0</v>
      </c>
      <c r="D8618" s="57" t="s">
        <v>373</v>
      </c>
      <c r="E8618" s="62" t="s">
        <v>372</v>
      </c>
      <c r="F8618" s="58">
        <v>0.40165647014077965</v>
      </c>
    </row>
    <row r="8619">
      <c r="A8619" s="61">
        <v>1.513328303E9</v>
      </c>
      <c r="B8619" s="61">
        <v>1.0</v>
      </c>
      <c r="C8619" s="61">
        <v>1526.0</v>
      </c>
      <c r="D8619" s="57" t="s">
        <v>375</v>
      </c>
      <c r="E8619" s="62" t="s">
        <v>372</v>
      </c>
      <c r="F8619" s="58">
        <v>0.4017864352677517</v>
      </c>
    </row>
    <row r="8620">
      <c r="A8620" s="61">
        <v>1.514562567E9</v>
      </c>
      <c r="B8620" s="61">
        <v>1.0</v>
      </c>
      <c r="C8620" s="61">
        <v>2569.0</v>
      </c>
      <c r="D8620" s="57" t="s">
        <v>371</v>
      </c>
      <c r="E8620" s="62" t="s">
        <v>372</v>
      </c>
      <c r="F8620" s="58">
        <v>0.40185404159944504</v>
      </c>
    </row>
    <row r="8621">
      <c r="A8621" s="61">
        <v>1.513361539E9</v>
      </c>
      <c r="B8621" s="61">
        <v>1.0</v>
      </c>
      <c r="C8621" s="61">
        <v>2518.0</v>
      </c>
      <c r="D8621" s="57" t="s">
        <v>371</v>
      </c>
      <c r="E8621" s="62" t="s">
        <v>372</v>
      </c>
      <c r="F8621" s="58">
        <v>0.4018984519197024</v>
      </c>
    </row>
    <row r="8622">
      <c r="A8622" s="61">
        <v>1.51835216E9</v>
      </c>
      <c r="B8622" s="61">
        <v>0.0</v>
      </c>
      <c r="C8622" s="61">
        <v>1118.0</v>
      </c>
      <c r="D8622" s="57" t="s">
        <v>371</v>
      </c>
      <c r="E8622" s="62" t="s">
        <v>372</v>
      </c>
      <c r="F8622" s="58">
        <v>0.4020940528900039</v>
      </c>
    </row>
    <row r="8623">
      <c r="A8623" s="61">
        <v>1.512595065E9</v>
      </c>
      <c r="B8623" s="61">
        <v>1.0</v>
      </c>
      <c r="C8623" s="61">
        <v>303.0</v>
      </c>
      <c r="D8623" s="57" t="s">
        <v>375</v>
      </c>
      <c r="E8623" s="62" t="s">
        <v>372</v>
      </c>
      <c r="F8623" s="58">
        <v>0.40214914126925916</v>
      </c>
    </row>
    <row r="8624">
      <c r="A8624" s="61">
        <v>1.515073394E9</v>
      </c>
      <c r="B8624" s="61">
        <v>1.0</v>
      </c>
      <c r="C8624" s="61">
        <v>1876.0</v>
      </c>
      <c r="D8624" s="57" t="s">
        <v>373</v>
      </c>
      <c r="E8624" s="62" t="s">
        <v>372</v>
      </c>
      <c r="F8624" s="58">
        <v>0.4022521140498455</v>
      </c>
    </row>
    <row r="8625">
      <c r="A8625" s="61">
        <v>1.511857967E9</v>
      </c>
      <c r="B8625" s="61">
        <v>1.0</v>
      </c>
      <c r="C8625" s="61">
        <v>80.0</v>
      </c>
      <c r="D8625" s="57" t="s">
        <v>375</v>
      </c>
      <c r="E8625" s="62" t="s">
        <v>372</v>
      </c>
      <c r="F8625" s="58">
        <v>0.4022777806690573</v>
      </c>
    </row>
    <row r="8626">
      <c r="A8626" s="61">
        <v>1.516392059E9</v>
      </c>
      <c r="B8626" s="61">
        <v>1.0</v>
      </c>
      <c r="C8626" s="61">
        <v>1167.0</v>
      </c>
      <c r="D8626" s="57" t="s">
        <v>371</v>
      </c>
      <c r="E8626" s="62" t="s">
        <v>372</v>
      </c>
      <c r="F8626" s="58">
        <v>0.40229275701070966</v>
      </c>
    </row>
    <row r="8627">
      <c r="A8627" s="61">
        <v>1.517029101E9</v>
      </c>
      <c r="B8627" s="61">
        <v>0.0</v>
      </c>
      <c r="C8627" s="61">
        <v>2119.0</v>
      </c>
      <c r="D8627" s="57" t="s">
        <v>375</v>
      </c>
      <c r="E8627" s="62" t="s">
        <v>372</v>
      </c>
      <c r="F8627" s="58">
        <v>0.4023083558563857</v>
      </c>
    </row>
    <row r="8628">
      <c r="A8628" s="61">
        <v>1.515703523E9</v>
      </c>
      <c r="B8628" s="61">
        <v>1.0</v>
      </c>
      <c r="C8628" s="61">
        <v>894.0</v>
      </c>
      <c r="D8628" s="57" t="s">
        <v>371</v>
      </c>
      <c r="E8628" s="62" t="s">
        <v>372</v>
      </c>
      <c r="F8628" s="58">
        <v>0.4023585572561569</v>
      </c>
    </row>
    <row r="8629">
      <c r="A8629" s="61">
        <v>1.512012186E9</v>
      </c>
      <c r="B8629" s="61">
        <v>1.0</v>
      </c>
      <c r="C8629" s="61">
        <v>1888.0</v>
      </c>
      <c r="D8629" s="57" t="s">
        <v>371</v>
      </c>
      <c r="E8629" s="62" t="s">
        <v>372</v>
      </c>
      <c r="F8629" s="58">
        <v>0.4023741169126248</v>
      </c>
    </row>
    <row r="8630">
      <c r="A8630" s="61">
        <v>1.514899466E9</v>
      </c>
      <c r="B8630" s="61">
        <v>1.0</v>
      </c>
      <c r="C8630" s="61">
        <v>24.0</v>
      </c>
      <c r="D8630" s="57" t="s">
        <v>371</v>
      </c>
      <c r="E8630" s="62" t="s">
        <v>372</v>
      </c>
      <c r="F8630" s="58">
        <v>0.4023753366255798</v>
      </c>
    </row>
    <row r="8631">
      <c r="A8631" s="61">
        <v>1.519667184E9</v>
      </c>
      <c r="B8631" s="61">
        <v>1.0</v>
      </c>
      <c r="C8631" s="61">
        <v>2330.0</v>
      </c>
      <c r="D8631" s="57" t="s">
        <v>371</v>
      </c>
      <c r="E8631" s="62" t="s">
        <v>372</v>
      </c>
      <c r="F8631" s="58">
        <v>0.4024175346386768</v>
      </c>
    </row>
    <row r="8632">
      <c r="A8632" s="61">
        <v>1.513209273E9</v>
      </c>
      <c r="B8632" s="61">
        <v>1.0</v>
      </c>
      <c r="C8632" s="61">
        <v>1534.0</v>
      </c>
      <c r="D8632" s="57" t="s">
        <v>375</v>
      </c>
      <c r="E8632" s="62" t="s">
        <v>372</v>
      </c>
      <c r="F8632" s="58">
        <v>0.40245560617590337</v>
      </c>
    </row>
    <row r="8633">
      <c r="A8633" s="61">
        <v>1.512279444E9</v>
      </c>
      <c r="B8633" s="61">
        <v>1.0</v>
      </c>
      <c r="C8633" s="61">
        <v>1604.0</v>
      </c>
      <c r="D8633" s="57" t="s">
        <v>374</v>
      </c>
      <c r="E8633" s="62" t="s">
        <v>372</v>
      </c>
      <c r="F8633" s="58">
        <v>0.40254168201972773</v>
      </c>
    </row>
    <row r="8634">
      <c r="A8634" s="61">
        <v>1.515393778E9</v>
      </c>
      <c r="B8634" s="61">
        <v>1.0</v>
      </c>
      <c r="C8634" s="61">
        <v>1968.0</v>
      </c>
      <c r="D8634" s="57" t="s">
        <v>375</v>
      </c>
      <c r="E8634" s="62" t="s">
        <v>372</v>
      </c>
      <c r="F8634" s="58">
        <v>0.4026508941041682</v>
      </c>
    </row>
    <row r="8635">
      <c r="A8635" s="61">
        <v>1.519216878E9</v>
      </c>
      <c r="B8635" s="61">
        <v>1.0</v>
      </c>
      <c r="C8635" s="61">
        <v>1914.0</v>
      </c>
      <c r="D8635" s="57" t="s">
        <v>371</v>
      </c>
      <c r="E8635" s="62" t="s">
        <v>372</v>
      </c>
      <c r="F8635" s="58">
        <v>0.40278348255322705</v>
      </c>
    </row>
    <row r="8636">
      <c r="A8636" s="61">
        <v>1.518076582E9</v>
      </c>
      <c r="B8636" s="61">
        <v>0.0</v>
      </c>
      <c r="C8636" s="61">
        <v>570.0</v>
      </c>
      <c r="D8636" s="57" t="s">
        <v>375</v>
      </c>
      <c r="E8636" s="62" t="s">
        <v>372</v>
      </c>
      <c r="F8636" s="58">
        <v>0.40280613311031344</v>
      </c>
    </row>
    <row r="8637">
      <c r="A8637" s="61">
        <v>1.519453886E9</v>
      </c>
      <c r="B8637" s="61">
        <v>1.0</v>
      </c>
      <c r="C8637" s="61">
        <v>1356.0</v>
      </c>
      <c r="D8637" s="57" t="s">
        <v>374</v>
      </c>
      <c r="E8637" s="62" t="s">
        <v>372</v>
      </c>
      <c r="F8637" s="58">
        <v>0.40284160377177036</v>
      </c>
    </row>
    <row r="8638">
      <c r="A8638" s="61">
        <v>1.517766105E9</v>
      </c>
      <c r="B8638" s="61">
        <v>1.0</v>
      </c>
      <c r="C8638" s="61">
        <v>2600.0</v>
      </c>
      <c r="D8638" s="57" t="s">
        <v>374</v>
      </c>
      <c r="E8638" s="62" t="s">
        <v>372</v>
      </c>
      <c r="F8638" s="58">
        <v>0.4028899108583771</v>
      </c>
    </row>
    <row r="8639">
      <c r="A8639" s="61">
        <v>1.514575683E9</v>
      </c>
      <c r="B8639" s="61">
        <v>1.0</v>
      </c>
      <c r="C8639" s="61">
        <v>2519.0</v>
      </c>
      <c r="D8639" s="57" t="s">
        <v>373</v>
      </c>
      <c r="E8639" s="62" t="s">
        <v>372</v>
      </c>
      <c r="F8639" s="58">
        <v>0.4028915233113707</v>
      </c>
    </row>
    <row r="8640">
      <c r="A8640" s="61">
        <v>1.51429499E9</v>
      </c>
      <c r="B8640" s="61">
        <v>0.0</v>
      </c>
      <c r="C8640" s="61">
        <v>1441.0</v>
      </c>
      <c r="D8640" s="57" t="s">
        <v>374</v>
      </c>
      <c r="E8640" s="62" t="s">
        <v>372</v>
      </c>
      <c r="F8640" s="58">
        <v>0.402926979923833</v>
      </c>
    </row>
    <row r="8641">
      <c r="A8641" s="61">
        <v>1.513491327E9</v>
      </c>
      <c r="B8641" s="61">
        <v>1.0</v>
      </c>
      <c r="C8641" s="61">
        <v>2857.0</v>
      </c>
      <c r="D8641" s="57" t="s">
        <v>374</v>
      </c>
      <c r="E8641" s="62" t="s">
        <v>372</v>
      </c>
      <c r="F8641" s="58">
        <v>0.4029430000464629</v>
      </c>
    </row>
    <row r="8642">
      <c r="A8642" s="61">
        <v>1.519830875E9</v>
      </c>
      <c r="B8642" s="61">
        <v>1.0</v>
      </c>
      <c r="C8642" s="61">
        <v>1195.0</v>
      </c>
      <c r="D8642" s="57" t="s">
        <v>371</v>
      </c>
      <c r="E8642" s="62" t="s">
        <v>372</v>
      </c>
      <c r="F8642" s="58">
        <v>0.4030697938956306</v>
      </c>
    </row>
    <row r="8643">
      <c r="A8643" s="61">
        <v>1.513370045E9</v>
      </c>
      <c r="B8643" s="61">
        <v>1.0</v>
      </c>
      <c r="C8643" s="61">
        <v>756.0</v>
      </c>
      <c r="D8643" s="57" t="s">
        <v>371</v>
      </c>
      <c r="E8643" s="62" t="s">
        <v>372</v>
      </c>
      <c r="F8643" s="58">
        <v>0.4030911182722279</v>
      </c>
    </row>
    <row r="8644">
      <c r="A8644" s="61">
        <v>1.514553289E9</v>
      </c>
      <c r="B8644" s="61">
        <v>1.0</v>
      </c>
      <c r="C8644" s="61">
        <v>691.0</v>
      </c>
      <c r="D8644" s="57" t="s">
        <v>371</v>
      </c>
      <c r="E8644" s="62" t="s">
        <v>372</v>
      </c>
      <c r="F8644" s="58">
        <v>0.4031016069701021</v>
      </c>
    </row>
    <row r="8645">
      <c r="A8645" s="61">
        <v>1.519940035E9</v>
      </c>
      <c r="B8645" s="61">
        <v>1.0</v>
      </c>
      <c r="C8645" s="61">
        <v>108.0</v>
      </c>
      <c r="D8645" s="57" t="s">
        <v>371</v>
      </c>
      <c r="E8645" s="62" t="s">
        <v>372</v>
      </c>
      <c r="F8645" s="58">
        <v>0.40313099223483395</v>
      </c>
    </row>
    <row r="8646">
      <c r="A8646" s="61">
        <v>1.513474645E9</v>
      </c>
      <c r="B8646" s="61">
        <v>1.0</v>
      </c>
      <c r="C8646" s="61">
        <v>2157.0</v>
      </c>
      <c r="D8646" s="57" t="s">
        <v>371</v>
      </c>
      <c r="E8646" s="62" t="s">
        <v>372</v>
      </c>
      <c r="F8646" s="58">
        <v>0.40325788031858534</v>
      </c>
    </row>
    <row r="8647">
      <c r="A8647" s="61">
        <v>1.517397012E9</v>
      </c>
      <c r="B8647" s="61">
        <v>0.0</v>
      </c>
      <c r="C8647" s="61">
        <v>456.0</v>
      </c>
      <c r="D8647" s="57" t="s">
        <v>371</v>
      </c>
      <c r="E8647" s="62" t="s">
        <v>372</v>
      </c>
      <c r="F8647" s="58">
        <v>0.40335779045756126</v>
      </c>
    </row>
    <row r="8648">
      <c r="A8648" s="61">
        <v>1.518364904E9</v>
      </c>
      <c r="B8648" s="61">
        <v>1.0</v>
      </c>
      <c r="C8648" s="61">
        <v>2060.0</v>
      </c>
      <c r="D8648" s="57" t="s">
        <v>371</v>
      </c>
      <c r="E8648" s="62" t="s">
        <v>372</v>
      </c>
      <c r="F8648" s="58">
        <v>0.4033697156476732</v>
      </c>
    </row>
    <row r="8649">
      <c r="A8649" s="61">
        <v>1.515387555E9</v>
      </c>
      <c r="B8649" s="61">
        <v>1.0</v>
      </c>
      <c r="C8649" s="61">
        <v>1052.0</v>
      </c>
      <c r="D8649" s="57" t="s">
        <v>371</v>
      </c>
      <c r="E8649" s="62" t="s">
        <v>372</v>
      </c>
      <c r="F8649" s="58">
        <v>0.40338249152485084</v>
      </c>
    </row>
    <row r="8650">
      <c r="A8650" s="61">
        <v>1.515971664E9</v>
      </c>
      <c r="B8650" s="61">
        <v>1.0</v>
      </c>
      <c r="C8650" s="61">
        <v>857.0</v>
      </c>
      <c r="D8650" s="57" t="s">
        <v>374</v>
      </c>
      <c r="E8650" s="62" t="s">
        <v>372</v>
      </c>
      <c r="F8650" s="58">
        <v>0.4034128825319552</v>
      </c>
    </row>
    <row r="8651">
      <c r="A8651" s="61">
        <v>1.517836094E9</v>
      </c>
      <c r="B8651" s="61">
        <v>1.0</v>
      </c>
      <c r="C8651" s="61">
        <v>2400.0</v>
      </c>
      <c r="D8651" s="57" t="s">
        <v>371</v>
      </c>
      <c r="E8651" s="62" t="s">
        <v>372</v>
      </c>
      <c r="F8651" s="58">
        <v>0.40342477122675535</v>
      </c>
    </row>
    <row r="8652">
      <c r="A8652" s="61">
        <v>1.512961014E9</v>
      </c>
      <c r="B8652" s="61">
        <v>1.0</v>
      </c>
      <c r="C8652" s="61">
        <v>1463.0</v>
      </c>
      <c r="D8652" s="57" t="s">
        <v>371</v>
      </c>
      <c r="E8652" s="62" t="s">
        <v>372</v>
      </c>
      <c r="F8652" s="58">
        <v>0.4034403849735926</v>
      </c>
    </row>
    <row r="8653">
      <c r="A8653" s="61">
        <v>1.514036974E9</v>
      </c>
      <c r="B8653" s="61">
        <v>1.0</v>
      </c>
      <c r="C8653" s="61">
        <v>2813.0</v>
      </c>
      <c r="D8653" s="57" t="s">
        <v>375</v>
      </c>
      <c r="E8653" s="62" t="s">
        <v>372</v>
      </c>
      <c r="F8653" s="58">
        <v>0.4035351362365045</v>
      </c>
    </row>
    <row r="8654">
      <c r="A8654" s="61">
        <v>1.511297624E9</v>
      </c>
      <c r="B8654" s="61">
        <v>1.0</v>
      </c>
      <c r="C8654" s="61">
        <v>2333.0</v>
      </c>
      <c r="D8654" s="57" t="s">
        <v>371</v>
      </c>
      <c r="E8654" s="62" t="s">
        <v>372</v>
      </c>
      <c r="F8654" s="58">
        <v>0.40365182702160674</v>
      </c>
    </row>
    <row r="8655">
      <c r="A8655" s="61">
        <v>1.517437162E9</v>
      </c>
      <c r="B8655" s="61">
        <v>0.0</v>
      </c>
      <c r="C8655" s="61">
        <v>3327.0</v>
      </c>
      <c r="D8655" s="57" t="s">
        <v>375</v>
      </c>
      <c r="E8655" s="62" t="s">
        <v>372</v>
      </c>
      <c r="F8655" s="58">
        <v>0.40371909643336434</v>
      </c>
    </row>
    <row r="8656">
      <c r="A8656" s="61">
        <v>1.519033173E9</v>
      </c>
      <c r="B8656" s="61">
        <v>1.0</v>
      </c>
      <c r="C8656" s="61">
        <v>2624.0</v>
      </c>
      <c r="D8656" s="57" t="s">
        <v>374</v>
      </c>
      <c r="E8656" s="62" t="s">
        <v>372</v>
      </c>
      <c r="F8656" s="58">
        <v>0.4037421062792642</v>
      </c>
    </row>
    <row r="8657">
      <c r="A8657" s="61">
        <v>1.514913687E9</v>
      </c>
      <c r="B8657" s="61">
        <v>1.0</v>
      </c>
      <c r="C8657" s="61">
        <v>3250.0</v>
      </c>
      <c r="D8657" s="57" t="s">
        <v>371</v>
      </c>
      <c r="E8657" s="62" t="s">
        <v>372</v>
      </c>
      <c r="F8657" s="58">
        <v>0.4040099790162265</v>
      </c>
    </row>
    <row r="8658">
      <c r="A8658" s="61">
        <v>1.519198759E9</v>
      </c>
      <c r="B8658" s="61">
        <v>1.0</v>
      </c>
      <c r="C8658" s="61">
        <v>3115.0</v>
      </c>
      <c r="D8658" s="57" t="s">
        <v>375</v>
      </c>
      <c r="E8658" s="62" t="s">
        <v>372</v>
      </c>
      <c r="F8658" s="58">
        <v>0.4040551924746686</v>
      </c>
    </row>
    <row r="8659">
      <c r="A8659" s="61">
        <v>1.518557248E9</v>
      </c>
      <c r="B8659" s="61">
        <v>1.0</v>
      </c>
      <c r="C8659" s="61">
        <v>2125.0</v>
      </c>
      <c r="D8659" s="57" t="s">
        <v>371</v>
      </c>
      <c r="E8659" s="62" t="s">
        <v>372</v>
      </c>
      <c r="F8659" s="58">
        <v>0.40407520177638456</v>
      </c>
    </row>
    <row r="8660">
      <c r="A8660" s="61">
        <v>1.51656204E9</v>
      </c>
      <c r="B8660" s="61">
        <v>0.0</v>
      </c>
      <c r="C8660" s="61">
        <v>165.0</v>
      </c>
      <c r="D8660" s="57" t="s">
        <v>373</v>
      </c>
      <c r="E8660" s="62" t="s">
        <v>372</v>
      </c>
      <c r="F8660" s="58">
        <v>0.4040769826076135</v>
      </c>
    </row>
    <row r="8661">
      <c r="A8661" s="61">
        <v>1.51737117E9</v>
      </c>
      <c r="B8661" s="61">
        <v>0.0</v>
      </c>
      <c r="C8661" s="61">
        <v>965.0</v>
      </c>
      <c r="D8661" s="57" t="s">
        <v>374</v>
      </c>
      <c r="E8661" s="62" t="s">
        <v>372</v>
      </c>
      <c r="F8661" s="58">
        <v>0.4040949478772795</v>
      </c>
    </row>
    <row r="8662">
      <c r="A8662" s="61">
        <v>1.517827391E9</v>
      </c>
      <c r="B8662" s="61">
        <v>0.0</v>
      </c>
      <c r="C8662" s="61">
        <v>2476.0</v>
      </c>
      <c r="D8662" s="57" t="s">
        <v>374</v>
      </c>
      <c r="E8662" s="62" t="s">
        <v>372</v>
      </c>
      <c r="F8662" s="58">
        <v>0.40409620706900784</v>
      </c>
    </row>
    <row r="8663">
      <c r="A8663" s="61">
        <v>1.513373805E9</v>
      </c>
      <c r="B8663" s="61">
        <v>1.0</v>
      </c>
      <c r="C8663" s="61">
        <v>3284.0</v>
      </c>
      <c r="D8663" s="57" t="s">
        <v>371</v>
      </c>
      <c r="E8663" s="62" t="s">
        <v>372</v>
      </c>
      <c r="F8663" s="58">
        <v>0.4041561666202407</v>
      </c>
    </row>
    <row r="8664">
      <c r="A8664" s="61">
        <v>1.514879665E9</v>
      </c>
      <c r="B8664" s="61">
        <v>1.0</v>
      </c>
      <c r="C8664" s="61">
        <v>383.0</v>
      </c>
      <c r="D8664" s="57" t="s">
        <v>371</v>
      </c>
      <c r="E8664" s="62" t="s">
        <v>372</v>
      </c>
      <c r="F8664" s="58">
        <v>0.4043161969167287</v>
      </c>
    </row>
    <row r="8665">
      <c r="A8665" s="61">
        <v>1.513592114E9</v>
      </c>
      <c r="B8665" s="61">
        <v>1.0</v>
      </c>
      <c r="C8665" s="61">
        <v>616.0</v>
      </c>
      <c r="D8665" s="57" t="s">
        <v>374</v>
      </c>
      <c r="E8665" s="62" t="s">
        <v>372</v>
      </c>
      <c r="F8665" s="58">
        <v>0.4043240641716106</v>
      </c>
    </row>
    <row r="8666">
      <c r="A8666" s="61">
        <v>1.51808752E9</v>
      </c>
      <c r="B8666" s="61">
        <v>0.0</v>
      </c>
      <c r="C8666" s="61">
        <v>114.0</v>
      </c>
      <c r="D8666" s="57" t="s">
        <v>371</v>
      </c>
      <c r="E8666" s="62" t="s">
        <v>372</v>
      </c>
      <c r="F8666" s="58">
        <v>0.40435484093862406</v>
      </c>
    </row>
    <row r="8667">
      <c r="A8667" s="61">
        <v>1.514351291E9</v>
      </c>
      <c r="B8667" s="61">
        <v>0.0</v>
      </c>
      <c r="C8667" s="61">
        <v>4801.0</v>
      </c>
      <c r="D8667" s="57" t="s">
        <v>371</v>
      </c>
      <c r="E8667" s="62" t="s">
        <v>372</v>
      </c>
      <c r="F8667" s="58">
        <v>0.4043744067037943</v>
      </c>
    </row>
    <row r="8668">
      <c r="A8668" s="61">
        <v>1.519556848E9</v>
      </c>
      <c r="B8668" s="61">
        <v>1.0</v>
      </c>
      <c r="C8668" s="61">
        <v>1352.0</v>
      </c>
      <c r="D8668" s="57" t="s">
        <v>375</v>
      </c>
      <c r="E8668" s="62" t="s">
        <v>372</v>
      </c>
      <c r="F8668" s="58">
        <v>0.40437532765022255</v>
      </c>
    </row>
    <row r="8669">
      <c r="A8669" s="61">
        <v>1.513359897E9</v>
      </c>
      <c r="B8669" s="61">
        <v>1.0</v>
      </c>
      <c r="C8669" s="61">
        <v>3644.0</v>
      </c>
      <c r="D8669" s="57" t="s">
        <v>374</v>
      </c>
      <c r="E8669" s="62" t="s">
        <v>372</v>
      </c>
      <c r="F8669" s="58">
        <v>0.4044543590636276</v>
      </c>
    </row>
    <row r="8670">
      <c r="A8670" s="61">
        <v>1.516533982E9</v>
      </c>
      <c r="B8670" s="61">
        <v>0.0</v>
      </c>
      <c r="C8670" s="61">
        <v>256.0</v>
      </c>
      <c r="D8670" s="57" t="s">
        <v>375</v>
      </c>
      <c r="E8670" s="62" t="s">
        <v>372</v>
      </c>
      <c r="F8670" s="58">
        <v>0.4044817708565338</v>
      </c>
    </row>
    <row r="8671">
      <c r="A8671" s="61">
        <v>1.51487286E9</v>
      </c>
      <c r="B8671" s="61">
        <v>0.0</v>
      </c>
      <c r="C8671" s="61">
        <v>1233.0</v>
      </c>
      <c r="D8671" s="57" t="s">
        <v>371</v>
      </c>
      <c r="E8671" s="62" t="s">
        <v>372</v>
      </c>
      <c r="F8671" s="58">
        <v>0.4045815086181813</v>
      </c>
    </row>
    <row r="8672">
      <c r="A8672" s="61">
        <v>1.515180849E9</v>
      </c>
      <c r="B8672" s="61">
        <v>1.0</v>
      </c>
      <c r="C8672" s="61">
        <v>2006.0</v>
      </c>
      <c r="D8672" s="57" t="s">
        <v>373</v>
      </c>
      <c r="E8672" s="62" t="s">
        <v>372</v>
      </c>
      <c r="F8672" s="58">
        <v>0.4046169652306436</v>
      </c>
    </row>
    <row r="8673">
      <c r="A8673" s="61">
        <v>1.519662414E9</v>
      </c>
      <c r="B8673" s="61">
        <v>1.0</v>
      </c>
      <c r="C8673" s="61">
        <v>2711.0</v>
      </c>
      <c r="D8673" s="57" t="s">
        <v>375</v>
      </c>
      <c r="E8673" s="62" t="s">
        <v>372</v>
      </c>
      <c r="F8673" s="58">
        <v>0.4047172225515828</v>
      </c>
    </row>
    <row r="8674">
      <c r="A8674" s="61">
        <v>1.514974394E9</v>
      </c>
      <c r="B8674" s="61">
        <v>1.0</v>
      </c>
      <c r="C8674" s="61">
        <v>1853.0</v>
      </c>
      <c r="D8674" s="57" t="s">
        <v>374</v>
      </c>
      <c r="E8674" s="62" t="s">
        <v>372</v>
      </c>
      <c r="F8674" s="58">
        <v>0.4048080211937707</v>
      </c>
    </row>
    <row r="8675">
      <c r="A8675" s="61">
        <v>1.519758252E9</v>
      </c>
      <c r="B8675" s="61">
        <v>0.0</v>
      </c>
      <c r="C8675" s="61">
        <v>1701.0</v>
      </c>
      <c r="D8675" s="57" t="s">
        <v>374</v>
      </c>
      <c r="E8675" s="62" t="s">
        <v>372</v>
      </c>
      <c r="F8675" s="58">
        <v>0.4048900084221905</v>
      </c>
    </row>
    <row r="8676">
      <c r="A8676" s="61">
        <v>1.512083037E9</v>
      </c>
      <c r="B8676" s="61">
        <v>1.0</v>
      </c>
      <c r="C8676" s="61">
        <v>2400.0</v>
      </c>
      <c r="D8676" s="57" t="s">
        <v>373</v>
      </c>
      <c r="E8676" s="62" t="s">
        <v>372</v>
      </c>
      <c r="F8676" s="58">
        <v>0.40499728657420375</v>
      </c>
    </row>
    <row r="8677">
      <c r="A8677" s="61">
        <v>1.513750895E9</v>
      </c>
      <c r="B8677" s="61">
        <v>1.0</v>
      </c>
      <c r="C8677" s="61">
        <v>2600.0</v>
      </c>
      <c r="D8677" s="57" t="s">
        <v>371</v>
      </c>
      <c r="E8677" s="62" t="s">
        <v>372</v>
      </c>
      <c r="F8677" s="58">
        <v>0.4050078822501746</v>
      </c>
    </row>
    <row r="8678">
      <c r="A8678" s="61">
        <v>1.514704627E9</v>
      </c>
      <c r="B8678" s="61">
        <v>1.0</v>
      </c>
      <c r="C8678" s="61">
        <v>1387.0</v>
      </c>
      <c r="D8678" s="57" t="s">
        <v>373</v>
      </c>
      <c r="E8678" s="62" t="s">
        <v>372</v>
      </c>
      <c r="F8678" s="58">
        <v>0.4050199660814461</v>
      </c>
    </row>
    <row r="8679">
      <c r="A8679" s="61">
        <v>1.513538669E9</v>
      </c>
      <c r="B8679" s="61">
        <v>1.0</v>
      </c>
      <c r="C8679" s="61">
        <v>559.0</v>
      </c>
      <c r="D8679" s="57" t="s">
        <v>375</v>
      </c>
      <c r="E8679" s="62" t="s">
        <v>372</v>
      </c>
      <c r="F8679" s="58">
        <v>0.4050327313295914</v>
      </c>
    </row>
    <row r="8680">
      <c r="A8680" s="61">
        <v>1.51425152E9</v>
      </c>
      <c r="B8680" s="61">
        <v>0.0</v>
      </c>
      <c r="C8680" s="61">
        <v>2782.0</v>
      </c>
      <c r="D8680" s="57" t="s">
        <v>371</v>
      </c>
      <c r="E8680" s="62" t="s">
        <v>372</v>
      </c>
      <c r="F8680" s="58">
        <v>0.40503539094587526</v>
      </c>
    </row>
    <row r="8681">
      <c r="A8681" s="61">
        <v>1.515555176E9</v>
      </c>
      <c r="B8681" s="61">
        <v>1.0</v>
      </c>
      <c r="C8681" s="61">
        <v>1409.0</v>
      </c>
      <c r="D8681" s="57" t="s">
        <v>375</v>
      </c>
      <c r="E8681" s="62" t="s">
        <v>372</v>
      </c>
      <c r="F8681" s="58">
        <v>0.40506454108480017</v>
      </c>
    </row>
    <row r="8682">
      <c r="A8682" s="61">
        <v>1.514141802E9</v>
      </c>
      <c r="B8682" s="61">
        <v>0.0</v>
      </c>
      <c r="C8682" s="61">
        <v>3007.0</v>
      </c>
      <c r="D8682" s="57" t="s">
        <v>373</v>
      </c>
      <c r="E8682" s="62" t="s">
        <v>372</v>
      </c>
      <c r="F8682" s="58">
        <v>0.40512136142653266</v>
      </c>
    </row>
    <row r="8683">
      <c r="A8683" s="61">
        <v>1.516771158E9</v>
      </c>
      <c r="B8683" s="61">
        <v>1.0</v>
      </c>
      <c r="C8683" s="61">
        <v>668.0</v>
      </c>
      <c r="D8683" s="57" t="s">
        <v>374</v>
      </c>
      <c r="E8683" s="62" t="s">
        <v>372</v>
      </c>
      <c r="F8683" s="58">
        <v>0.4051525396293436</v>
      </c>
    </row>
    <row r="8684">
      <c r="A8684" s="61">
        <v>1.519252811E9</v>
      </c>
      <c r="B8684" s="61">
        <v>0.0</v>
      </c>
      <c r="C8684" s="61">
        <v>1216.0</v>
      </c>
      <c r="D8684" s="57" t="s">
        <v>374</v>
      </c>
      <c r="E8684" s="62" t="s">
        <v>372</v>
      </c>
      <c r="F8684" s="58">
        <v>0.40515713530692465</v>
      </c>
    </row>
    <row r="8685">
      <c r="A8685" s="61">
        <v>1.516977701E9</v>
      </c>
      <c r="B8685" s="61">
        <v>0.0</v>
      </c>
      <c r="C8685" s="61">
        <v>1492.0</v>
      </c>
      <c r="D8685" s="57" t="s">
        <v>371</v>
      </c>
      <c r="E8685" s="62" t="s">
        <v>372</v>
      </c>
      <c r="F8685" s="58">
        <v>0.4052150287556664</v>
      </c>
    </row>
    <row r="8686">
      <c r="A8686" s="61">
        <v>1.514130998E9</v>
      </c>
      <c r="B8686" s="61">
        <v>1.0</v>
      </c>
      <c r="C8686" s="61">
        <v>241.0</v>
      </c>
      <c r="D8686" s="57" t="s">
        <v>371</v>
      </c>
      <c r="E8686" s="62" t="s">
        <v>372</v>
      </c>
      <c r="F8686" s="58">
        <v>0.40526723567568457</v>
      </c>
    </row>
    <row r="8687">
      <c r="A8687" s="61">
        <v>1.515162279E9</v>
      </c>
      <c r="B8687" s="61">
        <v>1.0</v>
      </c>
      <c r="C8687" s="61">
        <v>3085.0</v>
      </c>
      <c r="D8687" s="57" t="s">
        <v>375</v>
      </c>
      <c r="E8687" s="62" t="s">
        <v>372</v>
      </c>
      <c r="F8687" s="58">
        <v>0.4052794728435406</v>
      </c>
    </row>
    <row r="8688">
      <c r="A8688" s="61">
        <v>1.515940436E9</v>
      </c>
      <c r="B8688" s="61">
        <v>1.0</v>
      </c>
      <c r="C8688" s="61">
        <v>1986.0</v>
      </c>
      <c r="D8688" s="57" t="s">
        <v>373</v>
      </c>
      <c r="E8688" s="62" t="s">
        <v>372</v>
      </c>
      <c r="F8688" s="58">
        <v>0.405326525222674</v>
      </c>
    </row>
    <row r="8689">
      <c r="A8689" s="61">
        <v>1.513050872E9</v>
      </c>
      <c r="B8689" s="61">
        <v>0.0</v>
      </c>
      <c r="C8689" s="61">
        <v>192.0</v>
      </c>
      <c r="D8689" s="57" t="s">
        <v>375</v>
      </c>
      <c r="E8689" s="62" t="s">
        <v>372</v>
      </c>
      <c r="F8689" s="58">
        <v>0.4053837022624486</v>
      </c>
    </row>
    <row r="8690">
      <c r="A8690" s="61">
        <v>1.519307696E9</v>
      </c>
      <c r="B8690" s="61">
        <v>1.0</v>
      </c>
      <c r="C8690" s="61">
        <v>114.0</v>
      </c>
      <c r="D8690" s="57" t="s">
        <v>371</v>
      </c>
      <c r="E8690" s="62" t="s">
        <v>372</v>
      </c>
      <c r="F8690" s="58">
        <v>0.4054412279620043</v>
      </c>
    </row>
    <row r="8691">
      <c r="A8691" s="61">
        <v>1.518465064E9</v>
      </c>
      <c r="B8691" s="61">
        <v>1.0</v>
      </c>
      <c r="C8691" s="61">
        <v>3581.0</v>
      </c>
      <c r="D8691" s="57" t="s">
        <v>373</v>
      </c>
      <c r="E8691" s="62" t="s">
        <v>372</v>
      </c>
      <c r="F8691" s="58">
        <v>0.4054488527580493</v>
      </c>
    </row>
    <row r="8692">
      <c r="A8692" s="61">
        <v>1.519213661E9</v>
      </c>
      <c r="B8692" s="61">
        <v>0.0</v>
      </c>
      <c r="C8692" s="61">
        <v>1100.0</v>
      </c>
      <c r="D8692" s="57" t="s">
        <v>375</v>
      </c>
      <c r="E8692" s="62" t="s">
        <v>372</v>
      </c>
      <c r="F8692" s="58">
        <v>0.40549593063001155</v>
      </c>
    </row>
    <row r="8693">
      <c r="A8693" s="61">
        <v>1.513289461E9</v>
      </c>
      <c r="B8693" s="61">
        <v>0.0</v>
      </c>
      <c r="C8693" s="61">
        <v>181.0</v>
      </c>
      <c r="D8693" s="57" t="s">
        <v>371</v>
      </c>
      <c r="E8693" s="62" t="s">
        <v>372</v>
      </c>
      <c r="F8693" s="58">
        <v>0.40553599412607744</v>
      </c>
    </row>
    <row r="8694">
      <c r="A8694" s="61">
        <v>1.51787756E9</v>
      </c>
      <c r="B8694" s="61">
        <v>0.0</v>
      </c>
      <c r="C8694" s="61">
        <v>672.0</v>
      </c>
      <c r="D8694" s="57" t="s">
        <v>371</v>
      </c>
      <c r="E8694" s="62" t="s">
        <v>372</v>
      </c>
      <c r="F8694" s="58">
        <v>0.40556907079050664</v>
      </c>
    </row>
    <row r="8695">
      <c r="A8695" s="61">
        <v>1.516345029E9</v>
      </c>
      <c r="B8695" s="61">
        <v>1.0</v>
      </c>
      <c r="C8695" s="61">
        <v>1271.0</v>
      </c>
      <c r="D8695" s="57" t="s">
        <v>374</v>
      </c>
      <c r="E8695" s="62" t="s">
        <v>372</v>
      </c>
      <c r="F8695" s="58">
        <v>0.40562162404032154</v>
      </c>
    </row>
    <row r="8696">
      <c r="A8696" s="61">
        <v>1.512434515E9</v>
      </c>
      <c r="B8696" s="61">
        <v>1.0</v>
      </c>
      <c r="C8696" s="61">
        <v>33.0</v>
      </c>
      <c r="D8696" s="57" t="s">
        <v>375</v>
      </c>
      <c r="E8696" s="62" t="s">
        <v>372</v>
      </c>
      <c r="F8696" s="58">
        <v>0.40563778588336585</v>
      </c>
    </row>
    <row r="8697">
      <c r="A8697" s="61">
        <v>1.518389613E9</v>
      </c>
      <c r="B8697" s="61">
        <v>1.0</v>
      </c>
      <c r="C8697" s="61">
        <v>3949.0</v>
      </c>
      <c r="D8697" s="57" t="s">
        <v>374</v>
      </c>
      <c r="E8697" s="62" t="s">
        <v>372</v>
      </c>
      <c r="F8697" s="58">
        <v>0.40565602127093214</v>
      </c>
    </row>
    <row r="8698">
      <c r="A8698" s="61">
        <v>1.5157201E9</v>
      </c>
      <c r="B8698" s="61">
        <v>0.0</v>
      </c>
      <c r="C8698" s="61">
        <v>1924.0</v>
      </c>
      <c r="D8698" s="57" t="s">
        <v>373</v>
      </c>
      <c r="E8698" s="62" t="s">
        <v>372</v>
      </c>
      <c r="F8698" s="58">
        <v>0.405720738787383</v>
      </c>
    </row>
    <row r="8699">
      <c r="A8699" s="61">
        <v>1.511652285E9</v>
      </c>
      <c r="B8699" s="61">
        <v>1.0</v>
      </c>
      <c r="C8699" s="61">
        <v>2088.0</v>
      </c>
      <c r="D8699" s="57" t="s">
        <v>373</v>
      </c>
      <c r="E8699" s="62" t="s">
        <v>372</v>
      </c>
      <c r="F8699" s="58">
        <v>0.405812412929635</v>
      </c>
    </row>
    <row r="8700">
      <c r="A8700" s="61">
        <v>1.517757145E9</v>
      </c>
      <c r="B8700" s="61">
        <v>1.0</v>
      </c>
      <c r="C8700" s="61">
        <v>1539.0</v>
      </c>
      <c r="D8700" s="57" t="s">
        <v>375</v>
      </c>
      <c r="E8700" s="62" t="s">
        <v>372</v>
      </c>
      <c r="F8700" s="58">
        <v>0.40581549005029494</v>
      </c>
    </row>
    <row r="8701">
      <c r="A8701" s="61">
        <v>1.511580427E9</v>
      </c>
      <c r="B8701" s="61">
        <v>1.0</v>
      </c>
      <c r="C8701" s="61">
        <v>1235.0</v>
      </c>
      <c r="D8701" s="57" t="s">
        <v>373</v>
      </c>
      <c r="E8701" s="62" t="s">
        <v>372</v>
      </c>
      <c r="F8701" s="58">
        <v>0.40588615122866745</v>
      </c>
    </row>
    <row r="8702">
      <c r="A8702" s="61">
        <v>1.519507036E9</v>
      </c>
      <c r="B8702" s="61">
        <v>1.0</v>
      </c>
      <c r="C8702" s="61">
        <v>1599.0</v>
      </c>
      <c r="D8702" s="57" t="s">
        <v>371</v>
      </c>
      <c r="E8702" s="62" t="s">
        <v>372</v>
      </c>
      <c r="F8702" s="58">
        <v>0.40589000910424533</v>
      </c>
    </row>
    <row r="8703">
      <c r="A8703" s="61">
        <v>1.517346662E9</v>
      </c>
      <c r="B8703" s="61">
        <v>0.0</v>
      </c>
      <c r="C8703" s="61">
        <v>1016.0</v>
      </c>
      <c r="D8703" s="57" t="s">
        <v>373</v>
      </c>
      <c r="E8703" s="62" t="s">
        <v>372</v>
      </c>
      <c r="F8703" s="58">
        <v>0.40593945792452724</v>
      </c>
    </row>
    <row r="8704">
      <c r="A8704" s="61">
        <v>1.512383838E9</v>
      </c>
      <c r="B8704" s="61">
        <v>1.0</v>
      </c>
      <c r="C8704" s="61">
        <v>2018.0</v>
      </c>
      <c r="D8704" s="57" t="s">
        <v>371</v>
      </c>
      <c r="E8704" s="62" t="s">
        <v>372</v>
      </c>
      <c r="F8704" s="58">
        <v>0.4060717475553055</v>
      </c>
    </row>
    <row r="8705">
      <c r="A8705" s="61">
        <v>1.519049547E9</v>
      </c>
      <c r="B8705" s="61">
        <v>1.0</v>
      </c>
      <c r="C8705" s="61">
        <v>787.0</v>
      </c>
      <c r="D8705" s="57" t="s">
        <v>374</v>
      </c>
      <c r="E8705" s="62" t="s">
        <v>372</v>
      </c>
      <c r="F8705" s="58">
        <v>0.4060940911208789</v>
      </c>
    </row>
    <row r="8706">
      <c r="A8706" s="61">
        <v>1.51741289E9</v>
      </c>
      <c r="B8706" s="61">
        <v>0.0</v>
      </c>
      <c r="C8706" s="61">
        <v>883.0</v>
      </c>
      <c r="D8706" s="57" t="s">
        <v>374</v>
      </c>
      <c r="E8706" s="62" t="s">
        <v>372</v>
      </c>
      <c r="F8706" s="58">
        <v>0.40615830589808344</v>
      </c>
    </row>
    <row r="8707">
      <c r="A8707" s="61">
        <v>1.519286931E9</v>
      </c>
      <c r="B8707" s="61">
        <v>0.0</v>
      </c>
      <c r="C8707" s="61">
        <v>2243.0</v>
      </c>
      <c r="D8707" s="57" t="s">
        <v>371</v>
      </c>
      <c r="E8707" s="62" t="s">
        <v>372</v>
      </c>
      <c r="F8707" s="58">
        <v>0.40619157021687813</v>
      </c>
    </row>
    <row r="8708">
      <c r="A8708" s="61">
        <v>1.519241884E9</v>
      </c>
      <c r="B8708" s="61">
        <v>1.0</v>
      </c>
      <c r="C8708" s="61">
        <v>2375.0</v>
      </c>
      <c r="D8708" s="57" t="s">
        <v>371</v>
      </c>
      <c r="E8708" s="62" t="s">
        <v>372</v>
      </c>
      <c r="F8708" s="58">
        <v>0.4063808355973111</v>
      </c>
    </row>
    <row r="8709">
      <c r="A8709" s="61">
        <v>1.512957669E9</v>
      </c>
      <c r="B8709" s="61">
        <v>1.0</v>
      </c>
      <c r="C8709" s="61">
        <v>2244.0</v>
      </c>
      <c r="D8709" s="57" t="s">
        <v>374</v>
      </c>
      <c r="E8709" s="62" t="s">
        <v>372</v>
      </c>
      <c r="F8709" s="58">
        <v>0.4064365204340311</v>
      </c>
    </row>
    <row r="8710">
      <c r="A8710" s="61">
        <v>1.518170152E9</v>
      </c>
      <c r="B8710" s="61">
        <v>0.0</v>
      </c>
      <c r="C8710" s="61">
        <v>108.0</v>
      </c>
      <c r="D8710" s="57" t="s">
        <v>374</v>
      </c>
      <c r="E8710" s="62" t="s">
        <v>372</v>
      </c>
      <c r="F8710" s="58">
        <v>0.40661015663908895</v>
      </c>
    </row>
    <row r="8711">
      <c r="A8711" s="61">
        <v>1.51736466E9</v>
      </c>
      <c r="B8711" s="61">
        <v>0.0</v>
      </c>
      <c r="C8711" s="61">
        <v>3296.0</v>
      </c>
      <c r="D8711" s="57" t="s">
        <v>373</v>
      </c>
      <c r="E8711" s="62" t="s">
        <v>372</v>
      </c>
      <c r="F8711" s="58">
        <v>0.40673783408720665</v>
      </c>
    </row>
    <row r="8712">
      <c r="A8712" s="61">
        <v>1.519124753E9</v>
      </c>
      <c r="B8712" s="61">
        <v>1.0</v>
      </c>
      <c r="C8712" s="61">
        <v>5015.0</v>
      </c>
      <c r="D8712" s="57" t="s">
        <v>374</v>
      </c>
      <c r="E8712" s="62" t="s">
        <v>372</v>
      </c>
      <c r="F8712" s="58">
        <v>0.4067960447264388</v>
      </c>
    </row>
    <row r="8713">
      <c r="A8713" s="61">
        <v>1.519197486E9</v>
      </c>
      <c r="B8713" s="61">
        <v>1.0</v>
      </c>
      <c r="C8713" s="61">
        <v>3264.0</v>
      </c>
      <c r="D8713" s="57" t="s">
        <v>373</v>
      </c>
      <c r="E8713" s="62" t="s">
        <v>372</v>
      </c>
      <c r="F8713" s="58">
        <v>0.406831833507992</v>
      </c>
    </row>
    <row r="8714">
      <c r="A8714" s="61">
        <v>1.519904618E9</v>
      </c>
      <c r="B8714" s="61">
        <v>1.0</v>
      </c>
      <c r="C8714" s="61">
        <v>1174.0</v>
      </c>
      <c r="D8714" s="57" t="s">
        <v>371</v>
      </c>
      <c r="E8714" s="62" t="s">
        <v>372</v>
      </c>
      <c r="F8714" s="58">
        <v>0.406872169792594</v>
      </c>
    </row>
    <row r="8715">
      <c r="A8715" s="61">
        <v>1.518316904E9</v>
      </c>
      <c r="B8715" s="61">
        <v>1.0</v>
      </c>
      <c r="C8715" s="61">
        <v>2799.0</v>
      </c>
      <c r="D8715" s="57" t="s">
        <v>375</v>
      </c>
      <c r="E8715" s="62" t="s">
        <v>372</v>
      </c>
      <c r="F8715" s="58">
        <v>0.40690821034552316</v>
      </c>
    </row>
    <row r="8716">
      <c r="A8716" s="61">
        <v>1.517113156E9</v>
      </c>
      <c r="B8716" s="61">
        <v>1.0</v>
      </c>
      <c r="C8716" s="61">
        <v>2073.0</v>
      </c>
      <c r="D8716" s="57" t="s">
        <v>371</v>
      </c>
      <c r="E8716" s="62" t="s">
        <v>372</v>
      </c>
      <c r="F8716" s="58">
        <v>0.40694284217698906</v>
      </c>
    </row>
    <row r="8717">
      <c r="A8717" s="61">
        <v>1.511697935E9</v>
      </c>
      <c r="B8717" s="61">
        <v>1.0</v>
      </c>
      <c r="C8717" s="61">
        <v>2414.0</v>
      </c>
      <c r="D8717" s="57" t="s">
        <v>371</v>
      </c>
      <c r="E8717" s="62" t="s">
        <v>372</v>
      </c>
      <c r="F8717" s="58">
        <v>0.40695295758571626</v>
      </c>
    </row>
    <row r="8718">
      <c r="A8718" s="61">
        <v>1.512992409E9</v>
      </c>
      <c r="B8718" s="61">
        <v>1.0</v>
      </c>
      <c r="C8718" s="61">
        <v>393.0</v>
      </c>
      <c r="D8718" s="57" t="s">
        <v>371</v>
      </c>
      <c r="E8718" s="62" t="s">
        <v>372</v>
      </c>
      <c r="F8718" s="58">
        <v>0.4069560890719216</v>
      </c>
    </row>
    <row r="8719">
      <c r="A8719" s="61">
        <v>1.51209844E9</v>
      </c>
      <c r="B8719" s="61">
        <v>0.0</v>
      </c>
      <c r="C8719" s="61">
        <v>360.0</v>
      </c>
      <c r="D8719" s="57" t="s">
        <v>374</v>
      </c>
      <c r="E8719" s="62" t="s">
        <v>372</v>
      </c>
      <c r="F8719" s="58">
        <v>0.40696546224062635</v>
      </c>
    </row>
    <row r="8720">
      <c r="A8720" s="61">
        <v>1.51435567E9</v>
      </c>
      <c r="B8720" s="61">
        <v>0.0</v>
      </c>
      <c r="C8720" s="61">
        <v>2696.0</v>
      </c>
      <c r="D8720" s="57" t="s">
        <v>374</v>
      </c>
      <c r="E8720" s="62" t="s">
        <v>372</v>
      </c>
      <c r="F8720" s="58">
        <v>0.40696708359291855</v>
      </c>
    </row>
    <row r="8721">
      <c r="A8721" s="61">
        <v>1.517883367E9</v>
      </c>
      <c r="B8721" s="61">
        <v>1.0</v>
      </c>
      <c r="C8721" s="61">
        <v>2310.0</v>
      </c>
      <c r="D8721" s="57" t="s">
        <v>371</v>
      </c>
      <c r="E8721" s="62" t="s">
        <v>372</v>
      </c>
      <c r="F8721" s="58">
        <v>0.4069740598441842</v>
      </c>
    </row>
    <row r="8722">
      <c r="A8722" s="61">
        <v>1.511928909E9</v>
      </c>
      <c r="B8722" s="61">
        <v>1.0</v>
      </c>
      <c r="C8722" s="61">
        <v>2820.0</v>
      </c>
      <c r="D8722" s="57" t="s">
        <v>374</v>
      </c>
      <c r="E8722" s="62" t="s">
        <v>372</v>
      </c>
      <c r="F8722" s="58">
        <v>0.4070574932045956</v>
      </c>
    </row>
    <row r="8723">
      <c r="A8723" s="61">
        <v>1.511300652E9</v>
      </c>
      <c r="B8723" s="61">
        <v>0.0</v>
      </c>
      <c r="C8723" s="61">
        <v>2421.0</v>
      </c>
      <c r="D8723" s="57" t="s">
        <v>375</v>
      </c>
      <c r="E8723" s="62" t="s">
        <v>372</v>
      </c>
      <c r="F8723" s="58">
        <v>0.40711721003282675</v>
      </c>
    </row>
    <row r="8724">
      <c r="A8724" s="61">
        <v>1.51939323E9</v>
      </c>
      <c r="B8724" s="61">
        <v>0.0</v>
      </c>
      <c r="C8724" s="61">
        <v>659.0</v>
      </c>
      <c r="D8724" s="57" t="s">
        <v>371</v>
      </c>
      <c r="E8724" s="62" t="s">
        <v>372</v>
      </c>
      <c r="F8724" s="58">
        <v>0.407124134698469</v>
      </c>
    </row>
    <row r="8725">
      <c r="A8725" s="61">
        <v>1.513683514E9</v>
      </c>
      <c r="B8725" s="61">
        <v>1.0</v>
      </c>
      <c r="C8725" s="61">
        <v>2648.0</v>
      </c>
      <c r="D8725" s="57" t="s">
        <v>373</v>
      </c>
      <c r="E8725" s="62" t="s">
        <v>372</v>
      </c>
      <c r="F8725" s="58">
        <v>0.4071360823492871</v>
      </c>
    </row>
    <row r="8726">
      <c r="A8726" s="61">
        <v>1.511482572E9</v>
      </c>
      <c r="B8726" s="61">
        <v>0.0</v>
      </c>
      <c r="C8726" s="61">
        <v>1984.0</v>
      </c>
      <c r="D8726" s="57" t="s">
        <v>374</v>
      </c>
      <c r="E8726" s="62" t="s">
        <v>372</v>
      </c>
      <c r="F8726" s="58">
        <v>0.4071712125704312</v>
      </c>
    </row>
    <row r="8727">
      <c r="A8727" s="61">
        <v>1.517174848E9</v>
      </c>
      <c r="B8727" s="61">
        <v>1.0</v>
      </c>
      <c r="C8727" s="61">
        <v>1338.0</v>
      </c>
      <c r="D8727" s="57" t="s">
        <v>374</v>
      </c>
      <c r="E8727" s="62" t="s">
        <v>372</v>
      </c>
      <c r="F8727" s="58">
        <v>0.4071718562296791</v>
      </c>
    </row>
    <row r="8728">
      <c r="A8728" s="61">
        <v>1.518300693E9</v>
      </c>
      <c r="B8728" s="61">
        <v>1.0</v>
      </c>
      <c r="C8728" s="61">
        <v>3428.0</v>
      </c>
      <c r="D8728" s="57" t="s">
        <v>371</v>
      </c>
      <c r="E8728" s="62" t="s">
        <v>372</v>
      </c>
      <c r="F8728" s="58">
        <v>0.4071749370454777</v>
      </c>
    </row>
    <row r="8729">
      <c r="A8729" s="61">
        <v>1.516590692E9</v>
      </c>
      <c r="B8729" s="61">
        <v>0.0</v>
      </c>
      <c r="C8729" s="61">
        <v>204.0</v>
      </c>
      <c r="D8729" s="57" t="s">
        <v>371</v>
      </c>
      <c r="E8729" s="62" t="s">
        <v>372</v>
      </c>
      <c r="F8729" s="58">
        <v>0.40729890491971</v>
      </c>
    </row>
    <row r="8730">
      <c r="A8730" s="61">
        <v>1.513134065E9</v>
      </c>
      <c r="B8730" s="61">
        <v>1.0</v>
      </c>
      <c r="C8730" s="61">
        <v>431.0</v>
      </c>
      <c r="D8730" s="57" t="s">
        <v>371</v>
      </c>
      <c r="E8730" s="62" t="s">
        <v>372</v>
      </c>
      <c r="F8730" s="58">
        <v>0.4073491957545591</v>
      </c>
    </row>
    <row r="8731">
      <c r="A8731" s="61">
        <v>1.513033925E9</v>
      </c>
      <c r="B8731" s="61">
        <v>1.0</v>
      </c>
      <c r="C8731" s="61">
        <v>2184.0</v>
      </c>
      <c r="D8731" s="57" t="s">
        <v>375</v>
      </c>
      <c r="E8731" s="62" t="s">
        <v>372</v>
      </c>
      <c r="F8731" s="58">
        <v>0.4073750119377776</v>
      </c>
    </row>
    <row r="8732">
      <c r="A8732" s="61">
        <v>1.517918012E9</v>
      </c>
      <c r="B8732" s="61">
        <v>0.0</v>
      </c>
      <c r="C8732" s="61">
        <v>1796.0</v>
      </c>
      <c r="D8732" s="57" t="s">
        <v>373</v>
      </c>
      <c r="E8732" s="62" t="s">
        <v>372</v>
      </c>
      <c r="F8732" s="58">
        <v>0.4073932175230214</v>
      </c>
    </row>
    <row r="8733">
      <c r="A8733" s="61">
        <v>1.514562794E9</v>
      </c>
      <c r="B8733" s="61">
        <v>1.0</v>
      </c>
      <c r="C8733" s="61">
        <v>2476.0</v>
      </c>
      <c r="D8733" s="57" t="s">
        <v>373</v>
      </c>
      <c r="E8733" s="62" t="s">
        <v>372</v>
      </c>
      <c r="F8733" s="58">
        <v>0.40744023469793567</v>
      </c>
    </row>
    <row r="8734">
      <c r="A8734" s="61">
        <v>1.514224039E9</v>
      </c>
      <c r="B8734" s="61">
        <v>1.0</v>
      </c>
      <c r="C8734" s="61">
        <v>1911.0</v>
      </c>
      <c r="D8734" s="57" t="s">
        <v>371</v>
      </c>
      <c r="E8734" s="62" t="s">
        <v>372</v>
      </c>
      <c r="F8734" s="58">
        <v>0.4074549530915882</v>
      </c>
    </row>
    <row r="8735">
      <c r="A8735" s="61">
        <v>1.511671393E9</v>
      </c>
      <c r="B8735" s="61">
        <v>1.0</v>
      </c>
      <c r="C8735" s="61">
        <v>1421.0</v>
      </c>
      <c r="D8735" s="57" t="s">
        <v>375</v>
      </c>
      <c r="E8735" s="62" t="s">
        <v>372</v>
      </c>
      <c r="F8735" s="58">
        <v>0.40752037912137506</v>
      </c>
    </row>
    <row r="8736">
      <c r="A8736" s="61">
        <v>1.511583124E9</v>
      </c>
      <c r="B8736" s="61">
        <v>1.0</v>
      </c>
      <c r="C8736" s="61">
        <v>1580.0</v>
      </c>
      <c r="D8736" s="57" t="s">
        <v>374</v>
      </c>
      <c r="E8736" s="62" t="s">
        <v>372</v>
      </c>
      <c r="F8736" s="58">
        <v>0.40764321741744336</v>
      </c>
    </row>
    <row r="8737">
      <c r="A8737" s="61">
        <v>1.511286649E9</v>
      </c>
      <c r="B8737" s="61">
        <v>1.0</v>
      </c>
      <c r="C8737" s="61">
        <v>1537.0</v>
      </c>
      <c r="D8737" s="57" t="s">
        <v>371</v>
      </c>
      <c r="E8737" s="62" t="s">
        <v>372</v>
      </c>
      <c r="F8737" s="58">
        <v>0.40776764871561366</v>
      </c>
    </row>
    <row r="8738">
      <c r="A8738" s="61">
        <v>1.518039423E9</v>
      </c>
      <c r="B8738" s="61">
        <v>1.0</v>
      </c>
      <c r="C8738" s="61">
        <v>1232.0</v>
      </c>
      <c r="D8738" s="57" t="s">
        <v>374</v>
      </c>
      <c r="E8738" s="62" t="s">
        <v>372</v>
      </c>
      <c r="F8738" s="58">
        <v>0.4077751250752796</v>
      </c>
    </row>
    <row r="8739">
      <c r="A8739" s="61">
        <v>1.515944115E9</v>
      </c>
      <c r="B8739" s="61">
        <v>1.0</v>
      </c>
      <c r="C8739" s="61">
        <v>853.0</v>
      </c>
      <c r="D8739" s="57" t="s">
        <v>371</v>
      </c>
      <c r="E8739" s="62" t="s">
        <v>372</v>
      </c>
      <c r="F8739" s="58">
        <v>0.4078193919851787</v>
      </c>
    </row>
    <row r="8740">
      <c r="A8740" s="61">
        <v>1.514085603E9</v>
      </c>
      <c r="B8740" s="61">
        <v>1.0</v>
      </c>
      <c r="C8740" s="61">
        <v>2371.0</v>
      </c>
      <c r="D8740" s="57" t="s">
        <v>374</v>
      </c>
      <c r="E8740" s="62" t="s">
        <v>372</v>
      </c>
      <c r="F8740" s="58">
        <v>0.40782030172558426</v>
      </c>
    </row>
    <row r="8741">
      <c r="A8741" s="61">
        <v>1.515710794E9</v>
      </c>
      <c r="B8741" s="61">
        <v>1.0</v>
      </c>
      <c r="C8741" s="61">
        <v>594.0</v>
      </c>
      <c r="D8741" s="57" t="s">
        <v>374</v>
      </c>
      <c r="E8741" s="62" t="s">
        <v>372</v>
      </c>
      <c r="F8741" s="58">
        <v>0.4078424192137251</v>
      </c>
    </row>
    <row r="8742">
      <c r="A8742" s="61">
        <v>1.517921225E9</v>
      </c>
      <c r="B8742" s="61">
        <v>1.0</v>
      </c>
      <c r="C8742" s="61">
        <v>572.0</v>
      </c>
      <c r="D8742" s="57" t="s">
        <v>371</v>
      </c>
      <c r="E8742" s="62" t="s">
        <v>372</v>
      </c>
      <c r="F8742" s="58">
        <v>0.40789553195249506</v>
      </c>
    </row>
    <row r="8743">
      <c r="A8743" s="61">
        <v>1.517635277E9</v>
      </c>
      <c r="B8743" s="61">
        <v>1.0</v>
      </c>
      <c r="C8743" s="61">
        <v>180.0</v>
      </c>
      <c r="D8743" s="57" t="s">
        <v>371</v>
      </c>
      <c r="E8743" s="62" t="s">
        <v>372</v>
      </c>
      <c r="F8743" s="58">
        <v>0.40790424870404984</v>
      </c>
    </row>
    <row r="8744">
      <c r="A8744" s="61">
        <v>1.515961431E9</v>
      </c>
      <c r="B8744" s="61">
        <v>0.0</v>
      </c>
      <c r="C8744" s="61">
        <v>101.0</v>
      </c>
      <c r="D8744" s="57" t="s">
        <v>371</v>
      </c>
      <c r="E8744" s="62" t="s">
        <v>372</v>
      </c>
      <c r="F8744" s="58">
        <v>0.40794300147142504</v>
      </c>
    </row>
    <row r="8745">
      <c r="A8745" s="61">
        <v>1.517435429E9</v>
      </c>
      <c r="B8745" s="61">
        <v>1.0</v>
      </c>
      <c r="C8745" s="61">
        <v>5626.0</v>
      </c>
      <c r="D8745" s="57" t="s">
        <v>375</v>
      </c>
      <c r="E8745" s="62" t="s">
        <v>372</v>
      </c>
      <c r="F8745" s="58">
        <v>0.4079519016658413</v>
      </c>
    </row>
    <row r="8746">
      <c r="A8746" s="61">
        <v>1.518967339E9</v>
      </c>
      <c r="B8746" s="61">
        <v>1.0</v>
      </c>
      <c r="C8746" s="61">
        <v>2937.0</v>
      </c>
      <c r="D8746" s="57" t="s">
        <v>373</v>
      </c>
      <c r="E8746" s="62" t="s">
        <v>372</v>
      </c>
      <c r="F8746" s="58">
        <v>0.40804048056742415</v>
      </c>
    </row>
    <row r="8747">
      <c r="A8747" s="61">
        <v>1.517648749E9</v>
      </c>
      <c r="B8747" s="61">
        <v>1.0</v>
      </c>
      <c r="C8747" s="61">
        <v>935.0</v>
      </c>
      <c r="D8747" s="57" t="s">
        <v>374</v>
      </c>
      <c r="E8747" s="62" t="s">
        <v>372</v>
      </c>
      <c r="F8747" s="58">
        <v>0.4080525830580456</v>
      </c>
    </row>
    <row r="8748">
      <c r="A8748" s="61">
        <v>1.514003681E9</v>
      </c>
      <c r="B8748" s="61">
        <v>0.0</v>
      </c>
      <c r="C8748" s="61">
        <v>2929.0</v>
      </c>
      <c r="D8748" s="57" t="s">
        <v>371</v>
      </c>
      <c r="E8748" s="62" t="s">
        <v>372</v>
      </c>
      <c r="F8748" s="58">
        <v>0.408132509310695</v>
      </c>
    </row>
    <row r="8749">
      <c r="A8749" s="61">
        <v>1.518328375E9</v>
      </c>
      <c r="B8749" s="61">
        <v>1.0</v>
      </c>
      <c r="C8749" s="61">
        <v>2786.0</v>
      </c>
      <c r="D8749" s="57" t="s">
        <v>374</v>
      </c>
      <c r="E8749" s="62" t="s">
        <v>372</v>
      </c>
      <c r="F8749" s="58">
        <v>0.4081536922940928</v>
      </c>
    </row>
    <row r="8750">
      <c r="A8750" s="61">
        <v>1.514018755E9</v>
      </c>
      <c r="B8750" s="61">
        <v>1.0</v>
      </c>
      <c r="C8750" s="61">
        <v>855.0</v>
      </c>
      <c r="D8750" s="57" t="s">
        <v>375</v>
      </c>
      <c r="E8750" s="62" t="s">
        <v>372</v>
      </c>
      <c r="F8750" s="58">
        <v>0.4082520895134307</v>
      </c>
    </row>
    <row r="8751">
      <c r="A8751" s="61">
        <v>1.511279791E9</v>
      </c>
      <c r="B8751" s="61">
        <v>0.0</v>
      </c>
      <c r="C8751" s="61">
        <v>580.0</v>
      </c>
      <c r="D8751" s="57" t="s">
        <v>375</v>
      </c>
      <c r="E8751" s="62" t="s">
        <v>372</v>
      </c>
      <c r="F8751" s="58">
        <v>0.4083109068920622</v>
      </c>
    </row>
    <row r="8752">
      <c r="A8752" s="61">
        <v>1.515237602E9</v>
      </c>
      <c r="B8752" s="61">
        <v>0.0</v>
      </c>
      <c r="C8752" s="61">
        <v>1058.0</v>
      </c>
      <c r="D8752" s="57" t="s">
        <v>373</v>
      </c>
      <c r="E8752" s="62" t="s">
        <v>372</v>
      </c>
      <c r="F8752" s="58">
        <v>0.40832367084911503</v>
      </c>
    </row>
    <row r="8753">
      <c r="A8753" s="61">
        <v>1.517162056E9</v>
      </c>
      <c r="B8753" s="61">
        <v>1.0</v>
      </c>
      <c r="C8753" s="61">
        <v>4056.0</v>
      </c>
      <c r="D8753" s="57" t="s">
        <v>371</v>
      </c>
      <c r="E8753" s="62" t="s">
        <v>372</v>
      </c>
      <c r="F8753" s="58">
        <v>0.40834811434428053</v>
      </c>
    </row>
    <row r="8754">
      <c r="A8754" s="61">
        <v>1.518698153E9</v>
      </c>
      <c r="B8754" s="61">
        <v>1.0</v>
      </c>
      <c r="C8754" s="61">
        <v>1937.0</v>
      </c>
      <c r="D8754" s="57" t="s">
        <v>371</v>
      </c>
      <c r="E8754" s="62" t="s">
        <v>372</v>
      </c>
      <c r="F8754" s="58">
        <v>0.4083843791442089</v>
      </c>
    </row>
    <row r="8755">
      <c r="A8755" s="61">
        <v>1.518971034E9</v>
      </c>
      <c r="B8755" s="61">
        <v>1.0</v>
      </c>
      <c r="C8755" s="61">
        <v>2600.0</v>
      </c>
      <c r="D8755" s="57" t="s">
        <v>374</v>
      </c>
      <c r="E8755" s="62" t="s">
        <v>372</v>
      </c>
      <c r="F8755" s="58">
        <v>0.40841538375603814</v>
      </c>
    </row>
    <row r="8756">
      <c r="A8756" s="61">
        <v>1.515733715E9</v>
      </c>
      <c r="B8756" s="61">
        <v>1.0</v>
      </c>
      <c r="C8756" s="61">
        <v>2037.0</v>
      </c>
      <c r="D8756" s="57" t="s">
        <v>373</v>
      </c>
      <c r="E8756" s="62" t="s">
        <v>372</v>
      </c>
      <c r="F8756" s="58">
        <v>0.4084236786049875</v>
      </c>
    </row>
    <row r="8757">
      <c r="A8757" s="61">
        <v>1.515154862E9</v>
      </c>
      <c r="B8757" s="61">
        <v>0.0</v>
      </c>
      <c r="C8757" s="61">
        <v>1299.0</v>
      </c>
      <c r="D8757" s="57" t="s">
        <v>371</v>
      </c>
      <c r="E8757" s="62" t="s">
        <v>372</v>
      </c>
      <c r="F8757" s="58">
        <v>0.4084419519681086</v>
      </c>
    </row>
    <row r="8758">
      <c r="A8758" s="61">
        <v>1.516177522E9</v>
      </c>
      <c r="B8758" s="61">
        <v>0.0</v>
      </c>
      <c r="C8758" s="61">
        <v>2910.0</v>
      </c>
      <c r="D8758" s="57" t="s">
        <v>375</v>
      </c>
      <c r="E8758" s="62" t="s">
        <v>372</v>
      </c>
      <c r="F8758" s="58">
        <v>0.4084582658710342</v>
      </c>
    </row>
    <row r="8759">
      <c r="A8759" s="61">
        <v>1.519352403E9</v>
      </c>
      <c r="B8759" s="61">
        <v>1.0</v>
      </c>
      <c r="C8759" s="61">
        <v>355.0</v>
      </c>
      <c r="D8759" s="57" t="s">
        <v>374</v>
      </c>
      <c r="E8759" s="62" t="s">
        <v>372</v>
      </c>
      <c r="F8759" s="58">
        <v>0.4084807047354838</v>
      </c>
    </row>
    <row r="8760">
      <c r="A8760" s="61">
        <v>1.511827271E9</v>
      </c>
      <c r="B8760" s="61">
        <v>0.0</v>
      </c>
      <c r="C8760" s="61">
        <v>3293.0</v>
      </c>
      <c r="D8760" s="57" t="s">
        <v>375</v>
      </c>
      <c r="E8760" s="62" t="s">
        <v>372</v>
      </c>
      <c r="F8760" s="58">
        <v>0.4085007739570954</v>
      </c>
    </row>
    <row r="8761">
      <c r="A8761" s="61">
        <v>1.518736146E9</v>
      </c>
      <c r="B8761" s="61">
        <v>1.0</v>
      </c>
      <c r="C8761" s="61">
        <v>118.0</v>
      </c>
      <c r="D8761" s="57" t="s">
        <v>375</v>
      </c>
      <c r="E8761" s="62" t="s">
        <v>372</v>
      </c>
      <c r="F8761" s="58">
        <v>0.40853702385586255</v>
      </c>
    </row>
    <row r="8762">
      <c r="A8762" s="61">
        <v>1.517131226E9</v>
      </c>
      <c r="B8762" s="61">
        <v>1.0</v>
      </c>
      <c r="C8762" s="61">
        <v>1363.0</v>
      </c>
      <c r="D8762" s="57" t="s">
        <v>374</v>
      </c>
      <c r="E8762" s="62" t="s">
        <v>372</v>
      </c>
      <c r="F8762" s="58">
        <v>0.40853796268691356</v>
      </c>
    </row>
    <row r="8763">
      <c r="A8763" s="61">
        <v>1.513087023E9</v>
      </c>
      <c r="B8763" s="61">
        <v>1.0</v>
      </c>
      <c r="C8763" s="61">
        <v>716.0</v>
      </c>
      <c r="D8763" s="57" t="s">
        <v>373</v>
      </c>
      <c r="E8763" s="62" t="s">
        <v>372</v>
      </c>
      <c r="F8763" s="58">
        <v>0.4085659198423409</v>
      </c>
    </row>
    <row r="8764">
      <c r="A8764" s="61">
        <v>1.512298463E9</v>
      </c>
      <c r="B8764" s="61">
        <v>1.0</v>
      </c>
      <c r="C8764" s="61">
        <v>1936.0</v>
      </c>
      <c r="D8764" s="57" t="s">
        <v>371</v>
      </c>
      <c r="E8764" s="62" t="s">
        <v>372</v>
      </c>
      <c r="F8764" s="58">
        <v>0.40883269706362646</v>
      </c>
    </row>
    <row r="8765">
      <c r="A8765" s="61">
        <v>1.518507006E9</v>
      </c>
      <c r="B8765" s="61">
        <v>1.0</v>
      </c>
      <c r="C8765" s="61">
        <v>1538.0</v>
      </c>
      <c r="D8765" s="57" t="s">
        <v>373</v>
      </c>
      <c r="E8765" s="62" t="s">
        <v>372</v>
      </c>
      <c r="F8765" s="58">
        <v>0.4088385021146955</v>
      </c>
    </row>
    <row r="8766">
      <c r="A8766" s="61">
        <v>1.513740616E9</v>
      </c>
      <c r="B8766" s="61">
        <v>1.0</v>
      </c>
      <c r="C8766" s="61">
        <v>1494.0</v>
      </c>
      <c r="D8766" s="57" t="s">
        <v>374</v>
      </c>
      <c r="E8766" s="62" t="s">
        <v>372</v>
      </c>
      <c r="F8766" s="58">
        <v>0.4088450629185336</v>
      </c>
    </row>
    <row r="8767">
      <c r="A8767" s="61">
        <v>1.519183118E9</v>
      </c>
      <c r="B8767" s="61">
        <v>1.0</v>
      </c>
      <c r="C8767" s="61">
        <v>4346.0</v>
      </c>
      <c r="D8767" s="57" t="s">
        <v>375</v>
      </c>
      <c r="E8767" s="62" t="s">
        <v>372</v>
      </c>
      <c r="F8767" s="58">
        <v>0.4088544360872385</v>
      </c>
    </row>
    <row r="8768">
      <c r="A8768" s="61">
        <v>1.512746189E9</v>
      </c>
      <c r="B8768" s="61">
        <v>1.0</v>
      </c>
      <c r="C8768" s="61">
        <v>1056.0</v>
      </c>
      <c r="D8768" s="57" t="s">
        <v>371</v>
      </c>
      <c r="E8768" s="62" t="s">
        <v>372</v>
      </c>
      <c r="F8768" s="58">
        <v>0.40888220024945376</v>
      </c>
    </row>
    <row r="8769">
      <c r="A8769" s="61">
        <v>1.519316173E9</v>
      </c>
      <c r="B8769" s="61">
        <v>1.0</v>
      </c>
      <c r="C8769" s="61">
        <v>3313.0</v>
      </c>
      <c r="D8769" s="57" t="s">
        <v>375</v>
      </c>
      <c r="E8769" s="62" t="s">
        <v>372</v>
      </c>
      <c r="F8769" s="58">
        <v>0.4088969812822988</v>
      </c>
    </row>
    <row r="8770">
      <c r="A8770" s="61">
        <v>1.514158948E9</v>
      </c>
      <c r="B8770" s="61">
        <v>1.0</v>
      </c>
      <c r="C8770" s="61">
        <v>3135.0</v>
      </c>
      <c r="D8770" s="57" t="s">
        <v>371</v>
      </c>
      <c r="E8770" s="62" t="s">
        <v>372</v>
      </c>
      <c r="F8770" s="58">
        <v>0.40894005195248784</v>
      </c>
    </row>
    <row r="8771">
      <c r="A8771" s="61">
        <v>1.514990317E9</v>
      </c>
      <c r="B8771" s="61">
        <v>1.0</v>
      </c>
      <c r="C8771" s="61">
        <v>513.0</v>
      </c>
      <c r="D8771" s="57" t="s">
        <v>373</v>
      </c>
      <c r="E8771" s="62" t="s">
        <v>372</v>
      </c>
      <c r="F8771" s="58">
        <v>0.40898777092477334</v>
      </c>
    </row>
    <row r="8772">
      <c r="A8772" s="61">
        <v>1.518598767E9</v>
      </c>
      <c r="B8772" s="61">
        <v>1.0</v>
      </c>
      <c r="C8772" s="61">
        <v>1774.0</v>
      </c>
      <c r="D8772" s="57" t="s">
        <v>371</v>
      </c>
      <c r="E8772" s="62" t="s">
        <v>372</v>
      </c>
      <c r="F8772" s="58">
        <v>0.40900732136424556</v>
      </c>
    </row>
    <row r="8773">
      <c r="A8773" s="61">
        <v>1.512337674E9</v>
      </c>
      <c r="B8773" s="61">
        <v>1.0</v>
      </c>
      <c r="C8773" s="61">
        <v>809.0</v>
      </c>
      <c r="D8773" s="57" t="s">
        <v>373</v>
      </c>
      <c r="E8773" s="62" t="s">
        <v>372</v>
      </c>
      <c r="F8773" s="58">
        <v>0.40903576889099713</v>
      </c>
    </row>
    <row r="8774">
      <c r="A8774" s="61">
        <v>1.515251604E9</v>
      </c>
      <c r="B8774" s="61">
        <v>1.0</v>
      </c>
      <c r="C8774" s="61">
        <v>1496.0</v>
      </c>
      <c r="D8774" s="57" t="s">
        <v>371</v>
      </c>
      <c r="E8774" s="62" t="s">
        <v>372</v>
      </c>
      <c r="F8774" s="58">
        <v>0.40903611607296053</v>
      </c>
    </row>
    <row r="8775">
      <c r="A8775" s="61">
        <v>1.519980831E9</v>
      </c>
      <c r="B8775" s="61">
        <v>0.0</v>
      </c>
      <c r="C8775" s="61">
        <v>398.0</v>
      </c>
      <c r="D8775" s="57" t="s">
        <v>374</v>
      </c>
      <c r="E8775" s="62" t="s">
        <v>372</v>
      </c>
      <c r="F8775" s="58">
        <v>0.40907526514082626</v>
      </c>
    </row>
    <row r="8776">
      <c r="A8776" s="61">
        <v>1.516002843E9</v>
      </c>
      <c r="B8776" s="61">
        <v>1.0</v>
      </c>
      <c r="C8776" s="61">
        <v>2441.0</v>
      </c>
      <c r="D8776" s="57" t="s">
        <v>371</v>
      </c>
      <c r="E8776" s="62" t="s">
        <v>372</v>
      </c>
      <c r="F8776" s="58">
        <v>0.409140415636427</v>
      </c>
    </row>
    <row r="8777">
      <c r="A8777" s="61">
        <v>1.518105162E9</v>
      </c>
      <c r="B8777" s="61">
        <v>0.0</v>
      </c>
      <c r="C8777" s="61">
        <v>166.0</v>
      </c>
      <c r="D8777" s="57" t="s">
        <v>373</v>
      </c>
      <c r="E8777" s="62" t="s">
        <v>372</v>
      </c>
      <c r="F8777" s="58">
        <v>0.4091432046915139</v>
      </c>
    </row>
    <row r="8778">
      <c r="A8778" s="61">
        <v>1.515503372E9</v>
      </c>
      <c r="B8778" s="61">
        <v>0.0</v>
      </c>
      <c r="C8778" s="61">
        <v>1727.0</v>
      </c>
      <c r="D8778" s="57" t="s">
        <v>371</v>
      </c>
      <c r="E8778" s="62" t="s">
        <v>372</v>
      </c>
      <c r="F8778" s="58">
        <v>0.40917847689723685</v>
      </c>
    </row>
    <row r="8779">
      <c r="A8779" s="61">
        <v>1.514127503E9</v>
      </c>
      <c r="B8779" s="61">
        <v>1.0</v>
      </c>
      <c r="C8779" s="61">
        <v>3419.0</v>
      </c>
      <c r="D8779" s="57" t="s">
        <v>374</v>
      </c>
      <c r="E8779" s="62" t="s">
        <v>372</v>
      </c>
      <c r="F8779" s="58">
        <v>0.40918023905472667</v>
      </c>
    </row>
    <row r="8780">
      <c r="A8780" s="61">
        <v>1.519569039E9</v>
      </c>
      <c r="B8780" s="61">
        <v>1.0</v>
      </c>
      <c r="C8780" s="61">
        <v>118.0</v>
      </c>
      <c r="D8780" s="57" t="s">
        <v>374</v>
      </c>
      <c r="E8780" s="62" t="s">
        <v>372</v>
      </c>
      <c r="F8780" s="58">
        <v>0.4091878787663221</v>
      </c>
    </row>
    <row r="8781">
      <c r="A8781" s="61">
        <v>1.513568764E9</v>
      </c>
      <c r="B8781" s="61">
        <v>1.0</v>
      </c>
      <c r="C8781" s="61">
        <v>1247.0</v>
      </c>
      <c r="D8781" s="57" t="s">
        <v>374</v>
      </c>
      <c r="E8781" s="62" t="s">
        <v>372</v>
      </c>
      <c r="F8781" s="58">
        <v>0.4092165407025823</v>
      </c>
    </row>
    <row r="8782">
      <c r="A8782" s="61">
        <v>1.515984844E9</v>
      </c>
      <c r="B8782" s="61">
        <v>1.0</v>
      </c>
      <c r="C8782" s="61">
        <v>4251.0</v>
      </c>
      <c r="D8782" s="57" t="s">
        <v>375</v>
      </c>
      <c r="E8782" s="62" t="s">
        <v>372</v>
      </c>
      <c r="F8782" s="58">
        <v>0.4092333113995067</v>
      </c>
    </row>
    <row r="8783">
      <c r="A8783" s="61">
        <v>1.518334477E9</v>
      </c>
      <c r="B8783" s="61">
        <v>1.0</v>
      </c>
      <c r="C8783" s="61">
        <v>2027.0</v>
      </c>
      <c r="D8783" s="57" t="s">
        <v>371</v>
      </c>
      <c r="E8783" s="62" t="s">
        <v>372</v>
      </c>
      <c r="F8783" s="58">
        <v>0.4093197524589929</v>
      </c>
    </row>
    <row r="8784">
      <c r="A8784" s="61">
        <v>1.516809834E9</v>
      </c>
      <c r="B8784" s="61">
        <v>1.0</v>
      </c>
      <c r="C8784" s="61">
        <v>3011.0</v>
      </c>
      <c r="D8784" s="57" t="s">
        <v>374</v>
      </c>
      <c r="E8784" s="62" t="s">
        <v>372</v>
      </c>
      <c r="F8784" s="58">
        <v>0.4093265653956937</v>
      </c>
    </row>
    <row r="8785">
      <c r="A8785" s="61">
        <v>1.511759859E9</v>
      </c>
      <c r="B8785" s="61">
        <v>1.0</v>
      </c>
      <c r="C8785" s="61">
        <v>3697.0</v>
      </c>
      <c r="D8785" s="57" t="s">
        <v>374</v>
      </c>
      <c r="E8785" s="62" t="s">
        <v>372</v>
      </c>
      <c r="F8785" s="58">
        <v>0.4093980277094813</v>
      </c>
    </row>
    <row r="8786">
      <c r="A8786" s="61">
        <v>1.516735632E9</v>
      </c>
      <c r="B8786" s="61">
        <v>0.0</v>
      </c>
      <c r="C8786" s="61">
        <v>4768.0</v>
      </c>
      <c r="D8786" s="57" t="s">
        <v>371</v>
      </c>
      <c r="E8786" s="62" t="s">
        <v>372</v>
      </c>
      <c r="F8786" s="58">
        <v>0.4094900682467766</v>
      </c>
    </row>
    <row r="8787">
      <c r="A8787" s="61">
        <v>1.517692801E9</v>
      </c>
      <c r="B8787" s="61">
        <v>0.0</v>
      </c>
      <c r="C8787" s="61">
        <v>2286.0</v>
      </c>
      <c r="D8787" s="57" t="s">
        <v>371</v>
      </c>
      <c r="E8787" s="62" t="s">
        <v>372</v>
      </c>
      <c r="F8787" s="58">
        <v>0.40951092940055034</v>
      </c>
    </row>
    <row r="8788">
      <c r="A8788" s="61">
        <v>1.51942599E9</v>
      </c>
      <c r="B8788" s="61">
        <v>0.0</v>
      </c>
      <c r="C8788" s="61">
        <v>1601.0</v>
      </c>
      <c r="D8788" s="57" t="s">
        <v>371</v>
      </c>
      <c r="E8788" s="62" t="s">
        <v>372</v>
      </c>
      <c r="F8788" s="58">
        <v>0.4095431298388492</v>
      </c>
    </row>
    <row r="8789">
      <c r="A8789" s="61">
        <v>1.518757972E9</v>
      </c>
      <c r="B8789" s="61">
        <v>0.0</v>
      </c>
      <c r="C8789" s="61">
        <v>2497.0</v>
      </c>
      <c r="D8789" s="57" t="s">
        <v>373</v>
      </c>
      <c r="E8789" s="62" t="s">
        <v>372</v>
      </c>
      <c r="F8789" s="58">
        <v>0.40961762307275584</v>
      </c>
    </row>
    <row r="8790">
      <c r="A8790" s="61">
        <v>1.516139344E9</v>
      </c>
      <c r="B8790" s="61">
        <v>1.0</v>
      </c>
      <c r="C8790" s="61">
        <v>1732.0</v>
      </c>
      <c r="D8790" s="57" t="s">
        <v>371</v>
      </c>
      <c r="E8790" s="62" t="s">
        <v>372</v>
      </c>
      <c r="F8790" s="58">
        <v>0.4096414598573004</v>
      </c>
    </row>
    <row r="8791">
      <c r="A8791" s="61">
        <v>1.517561108E9</v>
      </c>
      <c r="B8791" s="61">
        <v>1.0</v>
      </c>
      <c r="C8791" s="61">
        <v>794.0</v>
      </c>
      <c r="D8791" s="57" t="s">
        <v>373</v>
      </c>
      <c r="E8791" s="62" t="s">
        <v>372</v>
      </c>
      <c r="F8791" s="58">
        <v>0.40968741986768353</v>
      </c>
    </row>
    <row r="8792">
      <c r="A8792" s="61">
        <v>1.512902318E9</v>
      </c>
      <c r="B8792" s="61">
        <v>1.0</v>
      </c>
      <c r="C8792" s="61">
        <v>3840.0</v>
      </c>
      <c r="D8792" s="57" t="s">
        <v>375</v>
      </c>
      <c r="E8792" s="62" t="s">
        <v>372</v>
      </c>
      <c r="F8792" s="58">
        <v>0.4096903801583669</v>
      </c>
    </row>
    <row r="8793">
      <c r="A8793" s="61">
        <v>1.517776946E9</v>
      </c>
      <c r="B8793" s="61">
        <v>1.0</v>
      </c>
      <c r="C8793" s="61">
        <v>3176.0</v>
      </c>
      <c r="D8793" s="57" t="s">
        <v>373</v>
      </c>
      <c r="E8793" s="62" t="s">
        <v>372</v>
      </c>
      <c r="F8793" s="58">
        <v>0.4097302450725987</v>
      </c>
    </row>
    <row r="8794">
      <c r="A8794" s="61">
        <v>1.519202979E9</v>
      </c>
      <c r="B8794" s="61">
        <v>1.0</v>
      </c>
      <c r="C8794" s="61">
        <v>1116.0</v>
      </c>
      <c r="D8794" s="57" t="s">
        <v>373</v>
      </c>
      <c r="E8794" s="62" t="s">
        <v>372</v>
      </c>
      <c r="F8794" s="58">
        <v>0.4098326213957203</v>
      </c>
    </row>
    <row r="8795">
      <c r="A8795" s="61">
        <v>1.518693814E9</v>
      </c>
      <c r="B8795" s="61">
        <v>1.0</v>
      </c>
      <c r="C8795" s="61">
        <v>270.0</v>
      </c>
      <c r="D8795" s="57" t="s">
        <v>374</v>
      </c>
      <c r="E8795" s="62" t="s">
        <v>372</v>
      </c>
      <c r="F8795" s="58">
        <v>0.4098879665181936</v>
      </c>
    </row>
    <row r="8796">
      <c r="A8796" s="61">
        <v>1.516146984E9</v>
      </c>
      <c r="B8796" s="61">
        <v>1.0</v>
      </c>
      <c r="C8796" s="61">
        <v>681.0</v>
      </c>
      <c r="D8796" s="57" t="s">
        <v>374</v>
      </c>
      <c r="E8796" s="62" t="s">
        <v>372</v>
      </c>
      <c r="F8796" s="58">
        <v>0.4098883062324403</v>
      </c>
    </row>
    <row r="8797">
      <c r="A8797" s="61">
        <v>1.512031318E9</v>
      </c>
      <c r="B8797" s="61">
        <v>1.0</v>
      </c>
      <c r="C8797" s="61">
        <v>286.0</v>
      </c>
      <c r="D8797" s="57" t="s">
        <v>374</v>
      </c>
      <c r="E8797" s="62" t="s">
        <v>372</v>
      </c>
      <c r="F8797" s="58">
        <v>0.40996630493282615</v>
      </c>
    </row>
    <row r="8798">
      <c r="A8798" s="61">
        <v>1.516159545E9</v>
      </c>
      <c r="B8798" s="61">
        <v>1.0</v>
      </c>
      <c r="C8798" s="61">
        <v>2996.0</v>
      </c>
      <c r="D8798" s="57" t="s">
        <v>371</v>
      </c>
      <c r="E8798" s="62" t="s">
        <v>372</v>
      </c>
      <c r="F8798" s="58">
        <v>0.40997532940196</v>
      </c>
    </row>
    <row r="8799">
      <c r="A8799" s="61">
        <v>1.516729275E9</v>
      </c>
      <c r="B8799" s="61">
        <v>1.0</v>
      </c>
      <c r="C8799" s="61">
        <v>2400.0</v>
      </c>
      <c r="D8799" s="57" t="s">
        <v>371</v>
      </c>
      <c r="E8799" s="62" t="s">
        <v>372</v>
      </c>
      <c r="F8799" s="58">
        <v>0.4099842757050888</v>
      </c>
    </row>
    <row r="8800">
      <c r="A8800" s="61">
        <v>1.515156495E9</v>
      </c>
      <c r="B8800" s="61">
        <v>1.0</v>
      </c>
      <c r="C8800" s="61">
        <v>1589.0</v>
      </c>
      <c r="D8800" s="57" t="s">
        <v>374</v>
      </c>
      <c r="E8800" s="62" t="s">
        <v>372</v>
      </c>
      <c r="F8800" s="58">
        <v>0.40998725459207197</v>
      </c>
    </row>
    <row r="8801">
      <c r="A8801" s="61">
        <v>1.517794793E9</v>
      </c>
      <c r="B8801" s="61">
        <v>1.0</v>
      </c>
      <c r="C8801" s="61">
        <v>66.0</v>
      </c>
      <c r="D8801" s="57" t="s">
        <v>371</v>
      </c>
      <c r="E8801" s="62" t="s">
        <v>372</v>
      </c>
      <c r="F8801" s="58">
        <v>0.4099997877982867</v>
      </c>
    </row>
    <row r="8802">
      <c r="A8802" s="61">
        <v>1.512119555E9</v>
      </c>
      <c r="B8802" s="61">
        <v>1.0</v>
      </c>
      <c r="C8802" s="61">
        <v>601.0</v>
      </c>
      <c r="D8802" s="57" t="s">
        <v>374</v>
      </c>
      <c r="E8802" s="62" t="s">
        <v>372</v>
      </c>
      <c r="F8802" s="58">
        <v>0.4100423321411806</v>
      </c>
    </row>
    <row r="8803">
      <c r="A8803" s="61">
        <v>1.513972438E9</v>
      </c>
      <c r="B8803" s="61">
        <v>1.0</v>
      </c>
      <c r="C8803" s="61">
        <v>481.0</v>
      </c>
      <c r="D8803" s="57" t="s">
        <v>375</v>
      </c>
      <c r="E8803" s="62" t="s">
        <v>372</v>
      </c>
      <c r="F8803" s="58">
        <v>0.4100652138280737</v>
      </c>
    </row>
    <row r="8804">
      <c r="A8804" s="61">
        <v>1.514930898E9</v>
      </c>
      <c r="B8804" s="61">
        <v>1.0</v>
      </c>
      <c r="C8804" s="61">
        <v>1292.0</v>
      </c>
      <c r="D8804" s="57" t="s">
        <v>371</v>
      </c>
      <c r="E8804" s="62" t="s">
        <v>372</v>
      </c>
      <c r="F8804" s="58">
        <v>0.4101011644209732</v>
      </c>
    </row>
    <row r="8805">
      <c r="A8805" s="61">
        <v>1.516556696E9</v>
      </c>
      <c r="B8805" s="61">
        <v>1.0</v>
      </c>
      <c r="C8805" s="61">
        <v>256.0</v>
      </c>
      <c r="D8805" s="57" t="s">
        <v>371</v>
      </c>
      <c r="E8805" s="62" t="s">
        <v>372</v>
      </c>
      <c r="F8805" s="58">
        <v>0.4101305824570999</v>
      </c>
    </row>
    <row r="8806">
      <c r="A8806" s="61">
        <v>1.517799737E9</v>
      </c>
      <c r="B8806" s="61">
        <v>1.0</v>
      </c>
      <c r="C8806" s="61">
        <v>4087.0</v>
      </c>
      <c r="D8806" s="57" t="s">
        <v>374</v>
      </c>
      <c r="E8806" s="62" t="s">
        <v>372</v>
      </c>
      <c r="F8806" s="58">
        <v>0.4101591238281702</v>
      </c>
    </row>
    <row r="8807">
      <c r="A8807" s="61">
        <v>1.518415484E9</v>
      </c>
      <c r="B8807" s="61">
        <v>1.0</v>
      </c>
      <c r="C8807" s="61">
        <v>1204.0</v>
      </c>
      <c r="D8807" s="57" t="s">
        <v>373</v>
      </c>
      <c r="E8807" s="62" t="s">
        <v>372</v>
      </c>
      <c r="F8807" s="58">
        <v>0.4103679512786349</v>
      </c>
    </row>
    <row r="8808">
      <c r="A8808" s="61">
        <v>1.516755884E9</v>
      </c>
      <c r="B8808" s="61">
        <v>1.0</v>
      </c>
      <c r="C8808" s="61">
        <v>1140.0</v>
      </c>
      <c r="D8808" s="57" t="s">
        <v>375</v>
      </c>
      <c r="E8808" s="62" t="s">
        <v>372</v>
      </c>
      <c r="F8808" s="58">
        <v>0.41041607839409644</v>
      </c>
    </row>
    <row r="8809">
      <c r="A8809" s="61">
        <v>1.516134537E9</v>
      </c>
      <c r="B8809" s="61">
        <v>1.0</v>
      </c>
      <c r="C8809" s="61">
        <v>886.0</v>
      </c>
      <c r="D8809" s="57" t="s">
        <v>375</v>
      </c>
      <c r="E8809" s="62" t="s">
        <v>372</v>
      </c>
      <c r="F8809" s="58">
        <v>0.4104728846868342</v>
      </c>
    </row>
    <row r="8810">
      <c r="A8810" s="61">
        <v>1.515514994E9</v>
      </c>
      <c r="B8810" s="61">
        <v>1.0</v>
      </c>
      <c r="C8810" s="61">
        <v>3024.0</v>
      </c>
      <c r="D8810" s="57" t="s">
        <v>371</v>
      </c>
      <c r="E8810" s="62" t="s">
        <v>372</v>
      </c>
      <c r="F8810" s="58">
        <v>0.4105026330903968</v>
      </c>
    </row>
    <row r="8811">
      <c r="A8811" s="61">
        <v>1.518788123E9</v>
      </c>
      <c r="B8811" s="61">
        <v>1.0</v>
      </c>
      <c r="C8811" s="61">
        <v>1016.0</v>
      </c>
      <c r="D8811" s="57" t="s">
        <v>371</v>
      </c>
      <c r="E8811" s="62" t="s">
        <v>372</v>
      </c>
      <c r="F8811" s="58">
        <v>0.4105303823514508</v>
      </c>
    </row>
    <row r="8812">
      <c r="A8812" s="61">
        <v>1.512753214E9</v>
      </c>
      <c r="B8812" s="61">
        <v>1.0</v>
      </c>
      <c r="C8812" s="61">
        <v>2312.0</v>
      </c>
      <c r="D8812" s="57" t="s">
        <v>371</v>
      </c>
      <c r="E8812" s="62" t="s">
        <v>372</v>
      </c>
      <c r="F8812" s="58">
        <v>0.4106085502191884</v>
      </c>
    </row>
    <row r="8813">
      <c r="A8813" s="61">
        <v>1.516121489E9</v>
      </c>
      <c r="B8813" s="61">
        <v>1.0</v>
      </c>
      <c r="C8813" s="61">
        <v>1335.0</v>
      </c>
      <c r="D8813" s="57" t="s">
        <v>374</v>
      </c>
      <c r="E8813" s="62" t="s">
        <v>372</v>
      </c>
      <c r="F8813" s="58">
        <v>0.4106267228438869</v>
      </c>
    </row>
    <row r="8814">
      <c r="A8814" s="61">
        <v>1.519991933E9</v>
      </c>
      <c r="B8814" s="61">
        <v>1.0</v>
      </c>
      <c r="C8814" s="61">
        <v>4123.0</v>
      </c>
      <c r="D8814" s="57" t="s">
        <v>371</v>
      </c>
      <c r="E8814" s="62" t="s">
        <v>372</v>
      </c>
      <c r="F8814" s="58">
        <v>0.4107137886137059</v>
      </c>
    </row>
    <row r="8815">
      <c r="A8815" s="61">
        <v>1.515401284E9</v>
      </c>
      <c r="B8815" s="61">
        <v>1.0</v>
      </c>
      <c r="C8815" s="61">
        <v>1383.0</v>
      </c>
      <c r="D8815" s="57" t="s">
        <v>371</v>
      </c>
      <c r="E8815" s="62" t="s">
        <v>372</v>
      </c>
      <c r="F8815" s="58">
        <v>0.41072499697918496</v>
      </c>
    </row>
    <row r="8816">
      <c r="A8816" s="61">
        <v>1.516389951E9</v>
      </c>
      <c r="B8816" s="61">
        <v>0.0</v>
      </c>
      <c r="C8816" s="61">
        <v>1769.0</v>
      </c>
      <c r="D8816" s="57" t="s">
        <v>371</v>
      </c>
      <c r="E8816" s="62" t="s">
        <v>372</v>
      </c>
      <c r="F8816" s="58">
        <v>0.4108409960079463</v>
      </c>
    </row>
    <row r="8817">
      <c r="A8817" s="61">
        <v>1.514012015E9</v>
      </c>
      <c r="B8817" s="61">
        <v>1.0</v>
      </c>
      <c r="C8817" s="61">
        <v>717.0</v>
      </c>
      <c r="D8817" s="57" t="s">
        <v>375</v>
      </c>
      <c r="E8817" s="62" t="s">
        <v>372</v>
      </c>
      <c r="F8817" s="58">
        <v>0.41084627365613136</v>
      </c>
    </row>
    <row r="8818">
      <c r="A8818" s="61">
        <v>1.513164408E9</v>
      </c>
      <c r="B8818" s="61">
        <v>1.0</v>
      </c>
      <c r="C8818" s="61">
        <v>1631.0</v>
      </c>
      <c r="D8818" s="57" t="s">
        <v>375</v>
      </c>
      <c r="E8818" s="62" t="s">
        <v>372</v>
      </c>
      <c r="F8818" s="58">
        <v>0.4108804158447643</v>
      </c>
    </row>
    <row r="8819">
      <c r="A8819" s="61">
        <v>1.512318657E9</v>
      </c>
      <c r="B8819" s="61">
        <v>1.0</v>
      </c>
      <c r="C8819" s="61">
        <v>3841.0</v>
      </c>
      <c r="D8819" s="57" t="s">
        <v>371</v>
      </c>
      <c r="E8819" s="62" t="s">
        <v>372</v>
      </c>
      <c r="F8819" s="58">
        <v>0.4108912792976396</v>
      </c>
    </row>
    <row r="8820">
      <c r="A8820" s="61">
        <v>1.511675487E9</v>
      </c>
      <c r="B8820" s="61">
        <v>1.0</v>
      </c>
      <c r="C8820" s="61">
        <v>2345.0</v>
      </c>
      <c r="D8820" s="57" t="s">
        <v>373</v>
      </c>
      <c r="E8820" s="62" t="s">
        <v>372</v>
      </c>
      <c r="F8820" s="58">
        <v>0.41089810706048735</v>
      </c>
    </row>
    <row r="8821">
      <c r="A8821" s="61">
        <v>1.513011524E9</v>
      </c>
      <c r="B8821" s="61">
        <v>1.0</v>
      </c>
      <c r="C8821" s="61">
        <v>67.0</v>
      </c>
      <c r="D8821" s="57" t="s">
        <v>374</v>
      </c>
      <c r="E8821" s="62" t="s">
        <v>372</v>
      </c>
      <c r="F8821" s="58">
        <v>0.410901213507179</v>
      </c>
    </row>
    <row r="8822">
      <c r="A8822" s="61">
        <v>1.51342517E9</v>
      </c>
      <c r="B8822" s="61">
        <v>0.0</v>
      </c>
      <c r="C8822" s="61">
        <v>1776.0</v>
      </c>
      <c r="D8822" s="57" t="s">
        <v>371</v>
      </c>
      <c r="E8822" s="62" t="s">
        <v>372</v>
      </c>
      <c r="F8822" s="58">
        <v>0.41096604661117486</v>
      </c>
    </row>
    <row r="8823">
      <c r="A8823" s="61">
        <v>1.511260662E9</v>
      </c>
      <c r="B8823" s="61">
        <v>0.0</v>
      </c>
      <c r="C8823" s="61">
        <v>2987.0</v>
      </c>
      <c r="D8823" s="57" t="s">
        <v>375</v>
      </c>
      <c r="E8823" s="62" t="s">
        <v>372</v>
      </c>
      <c r="F8823" s="58">
        <v>0.4109889816623711</v>
      </c>
    </row>
    <row r="8824">
      <c r="A8824" s="61">
        <v>1.51371313E9</v>
      </c>
      <c r="B8824" s="61">
        <v>0.0</v>
      </c>
      <c r="C8824" s="61">
        <v>3171.0</v>
      </c>
      <c r="D8824" s="57" t="s">
        <v>373</v>
      </c>
      <c r="E8824" s="62" t="s">
        <v>372</v>
      </c>
      <c r="F8824" s="58">
        <v>0.4110429844895407</v>
      </c>
    </row>
    <row r="8825">
      <c r="A8825" s="61">
        <v>1.514270098E9</v>
      </c>
      <c r="B8825" s="61">
        <v>1.0</v>
      </c>
      <c r="C8825" s="61">
        <v>789.0</v>
      </c>
      <c r="D8825" s="57" t="s">
        <v>374</v>
      </c>
      <c r="E8825" s="62" t="s">
        <v>372</v>
      </c>
      <c r="F8825" s="58">
        <v>0.4112045866959566</v>
      </c>
    </row>
    <row r="8826">
      <c r="A8826" s="61">
        <v>1.519821208E9</v>
      </c>
      <c r="B8826" s="61">
        <v>1.0</v>
      </c>
      <c r="C8826" s="61">
        <v>1474.0</v>
      </c>
      <c r="D8826" s="57" t="s">
        <v>371</v>
      </c>
      <c r="E8826" s="62" t="s">
        <v>372</v>
      </c>
      <c r="F8826" s="58">
        <v>0.4112232316925528</v>
      </c>
    </row>
    <row r="8827">
      <c r="A8827" s="61">
        <v>1.513486538E9</v>
      </c>
      <c r="B8827" s="61">
        <v>1.0</v>
      </c>
      <c r="C8827" s="61">
        <v>865.0</v>
      </c>
      <c r="D8827" s="57" t="s">
        <v>374</v>
      </c>
      <c r="E8827" s="62" t="s">
        <v>372</v>
      </c>
      <c r="F8827" s="58">
        <v>0.41125992961212054</v>
      </c>
    </row>
    <row r="8828">
      <c r="A8828" s="61">
        <v>1.519598614E9</v>
      </c>
      <c r="B8828" s="61">
        <v>1.0</v>
      </c>
      <c r="C8828" s="61">
        <v>2538.0</v>
      </c>
      <c r="D8828" s="57" t="s">
        <v>371</v>
      </c>
      <c r="E8828" s="62" t="s">
        <v>372</v>
      </c>
      <c r="F8828" s="58">
        <v>0.4113691565977222</v>
      </c>
    </row>
    <row r="8829">
      <c r="A8829" s="61">
        <v>1.518982935E9</v>
      </c>
      <c r="B8829" s="61">
        <v>1.0</v>
      </c>
      <c r="C8829" s="61">
        <v>1210.0</v>
      </c>
      <c r="D8829" s="57" t="s">
        <v>374</v>
      </c>
      <c r="E8829" s="62" t="s">
        <v>372</v>
      </c>
      <c r="F8829" s="58">
        <v>0.41142464592209516</v>
      </c>
    </row>
    <row r="8830">
      <c r="A8830" s="61">
        <v>1.513688244E9</v>
      </c>
      <c r="B8830" s="61">
        <v>1.0</v>
      </c>
      <c r="C8830" s="61">
        <v>2987.0</v>
      </c>
      <c r="D8830" s="57" t="s">
        <v>375</v>
      </c>
      <c r="E8830" s="62" t="s">
        <v>372</v>
      </c>
      <c r="F8830" s="58">
        <v>0.4114824879113138</v>
      </c>
    </row>
    <row r="8831">
      <c r="A8831" s="61">
        <v>1.517268112E9</v>
      </c>
      <c r="B8831" s="61">
        <v>0.0</v>
      </c>
      <c r="C8831" s="61">
        <v>2972.0</v>
      </c>
      <c r="D8831" s="57" t="s">
        <v>373</v>
      </c>
      <c r="E8831" s="62" t="s">
        <v>372</v>
      </c>
      <c r="F8831" s="58">
        <v>0.41150456847960604</v>
      </c>
    </row>
    <row r="8832">
      <c r="A8832" s="61">
        <v>1.513956416E9</v>
      </c>
      <c r="B8832" s="61">
        <v>1.0</v>
      </c>
      <c r="C8832" s="61">
        <v>289.0</v>
      </c>
      <c r="D8832" s="57" t="s">
        <v>375</v>
      </c>
      <c r="E8832" s="62" t="s">
        <v>372</v>
      </c>
      <c r="F8832" s="58">
        <v>0.41153371003205796</v>
      </c>
    </row>
    <row r="8833">
      <c r="A8833" s="61">
        <v>1.511883458E9</v>
      </c>
      <c r="B8833" s="61">
        <v>1.0</v>
      </c>
      <c r="C8833" s="61">
        <v>1873.0</v>
      </c>
      <c r="D8833" s="57" t="s">
        <v>375</v>
      </c>
      <c r="E8833" s="62" t="s">
        <v>372</v>
      </c>
      <c r="F8833" s="58">
        <v>0.4115403694166704</v>
      </c>
    </row>
    <row r="8834">
      <c r="A8834" s="61">
        <v>1.51542889E9</v>
      </c>
      <c r="B8834" s="61">
        <v>0.0</v>
      </c>
      <c r="C8834" s="61">
        <v>3405.0</v>
      </c>
      <c r="D8834" s="57" t="s">
        <v>371</v>
      </c>
      <c r="E8834" s="62" t="s">
        <v>372</v>
      </c>
      <c r="F8834" s="58">
        <v>0.4116499510032908</v>
      </c>
    </row>
    <row r="8835">
      <c r="A8835" s="61">
        <v>1.516268526E9</v>
      </c>
      <c r="B8835" s="61">
        <v>1.0</v>
      </c>
      <c r="C8835" s="61">
        <v>796.0</v>
      </c>
      <c r="D8835" s="57" t="s">
        <v>371</v>
      </c>
      <c r="E8835" s="62" t="s">
        <v>372</v>
      </c>
      <c r="F8835" s="58">
        <v>0.41176192142285395</v>
      </c>
    </row>
    <row r="8836">
      <c r="A8836" s="61">
        <v>1.517669227E9</v>
      </c>
      <c r="B8836" s="61">
        <v>1.0</v>
      </c>
      <c r="C8836" s="61">
        <v>944.0</v>
      </c>
      <c r="D8836" s="57" t="s">
        <v>371</v>
      </c>
      <c r="E8836" s="62" t="s">
        <v>372</v>
      </c>
      <c r="F8836" s="58">
        <v>0.41176619364149214</v>
      </c>
    </row>
    <row r="8837">
      <c r="A8837" s="61">
        <v>1.518412702E9</v>
      </c>
      <c r="B8837" s="61">
        <v>0.0</v>
      </c>
      <c r="C8837" s="61">
        <v>2947.0</v>
      </c>
      <c r="D8837" s="57" t="s">
        <v>375</v>
      </c>
      <c r="E8837" s="62" t="s">
        <v>372</v>
      </c>
      <c r="F8837" s="58">
        <v>0.41177443158036064</v>
      </c>
    </row>
    <row r="8838">
      <c r="A8838" s="61">
        <v>1.516110346E9</v>
      </c>
      <c r="B8838" s="61">
        <v>1.0</v>
      </c>
      <c r="C8838" s="61">
        <v>2788.0</v>
      </c>
      <c r="D8838" s="57" t="s">
        <v>374</v>
      </c>
      <c r="E8838" s="62" t="s">
        <v>372</v>
      </c>
      <c r="F8838" s="58">
        <v>0.4118869223483317</v>
      </c>
    </row>
    <row r="8839">
      <c r="A8839" s="61">
        <v>1.517674797E9</v>
      </c>
      <c r="B8839" s="61">
        <v>1.0</v>
      </c>
      <c r="C8839" s="61">
        <v>5006.0</v>
      </c>
      <c r="D8839" s="57" t="s">
        <v>375</v>
      </c>
      <c r="E8839" s="62" t="s">
        <v>372</v>
      </c>
      <c r="F8839" s="58">
        <v>0.4119305127014877</v>
      </c>
    </row>
    <row r="8840">
      <c r="A8840" s="61">
        <v>1.515069526E9</v>
      </c>
      <c r="B8840" s="61">
        <v>1.0</v>
      </c>
      <c r="C8840" s="61">
        <v>4828.0</v>
      </c>
      <c r="D8840" s="57" t="s">
        <v>374</v>
      </c>
      <c r="E8840" s="62" t="s">
        <v>372</v>
      </c>
      <c r="F8840" s="58">
        <v>0.41197215259416153</v>
      </c>
    </row>
    <row r="8841">
      <c r="A8841" s="61">
        <v>1.511644201E9</v>
      </c>
      <c r="B8841" s="61">
        <v>0.0</v>
      </c>
      <c r="C8841" s="61">
        <v>1859.0</v>
      </c>
      <c r="D8841" s="57" t="s">
        <v>371</v>
      </c>
      <c r="E8841" s="62" t="s">
        <v>372</v>
      </c>
      <c r="F8841" s="58">
        <v>0.41200099853588446</v>
      </c>
    </row>
    <row r="8842">
      <c r="A8842" s="61">
        <v>1.518366469E9</v>
      </c>
      <c r="B8842" s="61">
        <v>1.0</v>
      </c>
      <c r="C8842" s="61">
        <v>1675.0</v>
      </c>
      <c r="D8842" s="57" t="s">
        <v>375</v>
      </c>
      <c r="E8842" s="62" t="s">
        <v>372</v>
      </c>
      <c r="F8842" s="58">
        <v>0.41211050473642175</v>
      </c>
    </row>
    <row r="8843">
      <c r="A8843" s="61">
        <v>1.512395759E9</v>
      </c>
      <c r="B8843" s="61">
        <v>1.0</v>
      </c>
      <c r="C8843" s="61">
        <v>3732.0</v>
      </c>
      <c r="D8843" s="57" t="s">
        <v>374</v>
      </c>
      <c r="E8843" s="62" t="s">
        <v>372</v>
      </c>
      <c r="F8843" s="58">
        <v>0.4121379993831278</v>
      </c>
    </row>
    <row r="8844">
      <c r="A8844" s="61">
        <v>1.513873285E9</v>
      </c>
      <c r="B8844" s="61">
        <v>1.0</v>
      </c>
      <c r="C8844" s="61">
        <v>1967.0</v>
      </c>
      <c r="D8844" s="57" t="s">
        <v>371</v>
      </c>
      <c r="E8844" s="62" t="s">
        <v>372</v>
      </c>
      <c r="F8844" s="58">
        <v>0.41219772341828853</v>
      </c>
    </row>
    <row r="8845">
      <c r="A8845" s="61">
        <v>1.514998259E9</v>
      </c>
      <c r="B8845" s="61">
        <v>1.0</v>
      </c>
      <c r="C8845" s="61">
        <v>1181.0</v>
      </c>
      <c r="D8845" s="57" t="s">
        <v>371</v>
      </c>
      <c r="E8845" s="62" t="s">
        <v>372</v>
      </c>
      <c r="F8845" s="58">
        <v>0.41219888747460554</v>
      </c>
    </row>
    <row r="8846">
      <c r="A8846" s="61">
        <v>1.517407963E9</v>
      </c>
      <c r="B8846" s="61">
        <v>1.0</v>
      </c>
      <c r="C8846" s="61">
        <v>2060.0</v>
      </c>
      <c r="D8846" s="57" t="s">
        <v>371</v>
      </c>
      <c r="E8846" s="62" t="s">
        <v>372</v>
      </c>
      <c r="F8846" s="58">
        <v>0.41220407036325524</v>
      </c>
    </row>
    <row r="8847">
      <c r="A8847" s="61">
        <v>1.517052958E9</v>
      </c>
      <c r="B8847" s="61">
        <v>1.0</v>
      </c>
      <c r="C8847" s="61">
        <v>3046.0</v>
      </c>
      <c r="D8847" s="57" t="s">
        <v>374</v>
      </c>
      <c r="E8847" s="62" t="s">
        <v>372</v>
      </c>
      <c r="F8847" s="58">
        <v>0.4122337477159137</v>
      </c>
    </row>
    <row r="8848">
      <c r="A8848" s="61">
        <v>1.513976622E9</v>
      </c>
      <c r="B8848" s="61">
        <v>0.0</v>
      </c>
      <c r="C8848" s="61">
        <v>3155.0</v>
      </c>
      <c r="D8848" s="57" t="s">
        <v>371</v>
      </c>
      <c r="E8848" s="62" t="s">
        <v>372</v>
      </c>
      <c r="F8848" s="58">
        <v>0.4122361840977371</v>
      </c>
    </row>
    <row r="8849">
      <c r="A8849" s="61">
        <v>1.516494372E9</v>
      </c>
      <c r="B8849" s="61">
        <v>0.0</v>
      </c>
      <c r="C8849" s="61">
        <v>4436.0</v>
      </c>
      <c r="D8849" s="57" t="s">
        <v>371</v>
      </c>
      <c r="E8849" s="62" t="s">
        <v>372</v>
      </c>
      <c r="F8849" s="58">
        <v>0.4122676084058625</v>
      </c>
    </row>
    <row r="8850">
      <c r="A8850" s="61">
        <v>1.516320807E9</v>
      </c>
      <c r="B8850" s="61">
        <v>1.0</v>
      </c>
      <c r="C8850" s="61">
        <v>134.0</v>
      </c>
      <c r="D8850" s="57" t="s">
        <v>371</v>
      </c>
      <c r="E8850" s="62" t="s">
        <v>372</v>
      </c>
      <c r="F8850" s="58">
        <v>0.4122692931234133</v>
      </c>
    </row>
    <row r="8851">
      <c r="A8851" s="61">
        <v>1.515591252E9</v>
      </c>
      <c r="B8851" s="61">
        <v>0.0</v>
      </c>
      <c r="C8851" s="61">
        <v>3470.0</v>
      </c>
      <c r="D8851" s="57" t="s">
        <v>371</v>
      </c>
      <c r="E8851" s="62" t="s">
        <v>372</v>
      </c>
      <c r="F8851" s="58">
        <v>0.4124120151786477</v>
      </c>
    </row>
    <row r="8852">
      <c r="A8852" s="61">
        <v>1.514108855E9</v>
      </c>
      <c r="B8852" s="61">
        <v>1.0</v>
      </c>
      <c r="C8852" s="61">
        <v>2433.0</v>
      </c>
      <c r="D8852" s="57" t="s">
        <v>374</v>
      </c>
      <c r="E8852" s="62" t="s">
        <v>372</v>
      </c>
      <c r="F8852" s="58">
        <v>0.4124202531175162</v>
      </c>
    </row>
    <row r="8853">
      <c r="A8853" s="61">
        <v>1.514061558E9</v>
      </c>
      <c r="B8853" s="61">
        <v>1.0</v>
      </c>
      <c r="C8853" s="61">
        <v>2572.0</v>
      </c>
      <c r="D8853" s="57" t="s">
        <v>374</v>
      </c>
      <c r="E8853" s="62" t="s">
        <v>372</v>
      </c>
      <c r="F8853" s="58">
        <v>0.4124300501077105</v>
      </c>
    </row>
    <row r="8854">
      <c r="A8854" s="61">
        <v>1.517195821E9</v>
      </c>
      <c r="B8854" s="61">
        <v>0.0</v>
      </c>
      <c r="C8854" s="61">
        <v>796.0</v>
      </c>
      <c r="D8854" s="57" t="s">
        <v>373</v>
      </c>
      <c r="E8854" s="62" t="s">
        <v>372</v>
      </c>
      <c r="F8854" s="58">
        <v>0.4124509997669563</v>
      </c>
    </row>
    <row r="8855">
      <c r="A8855" s="61">
        <v>1.516006543E9</v>
      </c>
      <c r="B8855" s="61">
        <v>1.0</v>
      </c>
      <c r="C8855" s="61">
        <v>3156.0</v>
      </c>
      <c r="D8855" s="57" t="s">
        <v>371</v>
      </c>
      <c r="E8855" s="62" t="s">
        <v>372</v>
      </c>
      <c r="F8855" s="58">
        <v>0.41255052486012533</v>
      </c>
    </row>
    <row r="8856">
      <c r="A8856" s="61">
        <v>1.515126751E9</v>
      </c>
      <c r="B8856" s="61">
        <v>0.0</v>
      </c>
      <c r="C8856" s="61">
        <v>4269.0</v>
      </c>
      <c r="D8856" s="57" t="s">
        <v>374</v>
      </c>
      <c r="E8856" s="62" t="s">
        <v>372</v>
      </c>
      <c r="F8856" s="58">
        <v>0.412583281539753</v>
      </c>
    </row>
    <row r="8857">
      <c r="A8857" s="61">
        <v>1.512595935E9</v>
      </c>
      <c r="B8857" s="61">
        <v>1.0</v>
      </c>
      <c r="C8857" s="61">
        <v>776.0</v>
      </c>
      <c r="D8857" s="57" t="s">
        <v>374</v>
      </c>
      <c r="E8857" s="62" t="s">
        <v>372</v>
      </c>
      <c r="F8857" s="58">
        <v>0.4127258456336582</v>
      </c>
    </row>
    <row r="8858">
      <c r="A8858" s="61">
        <v>1.511916588E9</v>
      </c>
      <c r="B8858" s="61">
        <v>1.0</v>
      </c>
      <c r="C8858" s="61">
        <v>16.0</v>
      </c>
      <c r="D8858" s="57" t="s">
        <v>374</v>
      </c>
      <c r="E8858" s="62" t="s">
        <v>372</v>
      </c>
      <c r="F8858" s="58">
        <v>0.4127269096402544</v>
      </c>
    </row>
    <row r="8859">
      <c r="A8859" s="61">
        <v>1.518760492E9</v>
      </c>
      <c r="B8859" s="61">
        <v>0.0</v>
      </c>
      <c r="C8859" s="61">
        <v>1245.0</v>
      </c>
      <c r="D8859" s="57" t="s">
        <v>371</v>
      </c>
      <c r="E8859" s="62" t="s">
        <v>372</v>
      </c>
      <c r="F8859" s="58">
        <v>0.41273592625140676</v>
      </c>
    </row>
    <row r="8860">
      <c r="A8860" s="61">
        <v>1.51319241E9</v>
      </c>
      <c r="B8860" s="61">
        <v>0.0</v>
      </c>
      <c r="C8860" s="61">
        <v>770.0</v>
      </c>
      <c r="D8860" s="57" t="s">
        <v>373</v>
      </c>
      <c r="E8860" s="62" t="s">
        <v>372</v>
      </c>
      <c r="F8860" s="58">
        <v>0.41273940024616984</v>
      </c>
    </row>
    <row r="8861">
      <c r="A8861" s="61">
        <v>1.514684403E9</v>
      </c>
      <c r="B8861" s="61">
        <v>1.0</v>
      </c>
      <c r="C8861" s="61">
        <v>2333.0</v>
      </c>
      <c r="D8861" s="57" t="s">
        <v>374</v>
      </c>
      <c r="E8861" s="62" t="s">
        <v>372</v>
      </c>
      <c r="F8861" s="58">
        <v>0.41278708090709937</v>
      </c>
    </row>
    <row r="8862">
      <c r="A8862" s="61">
        <v>1.517661048E9</v>
      </c>
      <c r="B8862" s="61">
        <v>1.0</v>
      </c>
      <c r="C8862" s="61">
        <v>818.0</v>
      </c>
      <c r="D8862" s="57" t="s">
        <v>373</v>
      </c>
      <c r="E8862" s="62" t="s">
        <v>372</v>
      </c>
      <c r="F8862" s="58">
        <v>0.4128061302742936</v>
      </c>
    </row>
    <row r="8863">
      <c r="A8863" s="61">
        <v>1.516869E9</v>
      </c>
      <c r="B8863" s="61">
        <v>0.0</v>
      </c>
      <c r="C8863" s="61">
        <v>596.0</v>
      </c>
      <c r="D8863" s="57" t="s">
        <v>373</v>
      </c>
      <c r="E8863" s="62" t="s">
        <v>372</v>
      </c>
      <c r="F8863" s="58">
        <v>0.41283913800781735</v>
      </c>
    </row>
    <row r="8864">
      <c r="A8864" s="61">
        <v>1.515111358E9</v>
      </c>
      <c r="B8864" s="61">
        <v>1.0</v>
      </c>
      <c r="C8864" s="61">
        <v>444.0</v>
      </c>
      <c r="D8864" s="57" t="s">
        <v>371</v>
      </c>
      <c r="E8864" s="62" t="s">
        <v>372</v>
      </c>
      <c r="F8864" s="58">
        <v>0.4129672573487726</v>
      </c>
    </row>
    <row r="8865">
      <c r="A8865" s="61">
        <v>1.51841001E9</v>
      </c>
      <c r="B8865" s="61">
        <v>0.0</v>
      </c>
      <c r="C8865" s="61">
        <v>2907.0</v>
      </c>
      <c r="D8865" s="57" t="s">
        <v>375</v>
      </c>
      <c r="E8865" s="62" t="s">
        <v>372</v>
      </c>
      <c r="F8865" s="58">
        <v>0.4130030461303258</v>
      </c>
    </row>
    <row r="8866">
      <c r="A8866" s="61">
        <v>1.513109921E9</v>
      </c>
      <c r="B8866" s="61">
        <v>0.0</v>
      </c>
      <c r="C8866" s="61">
        <v>1453.0</v>
      </c>
      <c r="D8866" s="57" t="s">
        <v>374</v>
      </c>
      <c r="E8866" s="62" t="s">
        <v>372</v>
      </c>
      <c r="F8866" s="58">
        <v>0.4131432514314225</v>
      </c>
    </row>
    <row r="8867">
      <c r="A8867" s="61">
        <v>1.518097759E9</v>
      </c>
      <c r="B8867" s="61">
        <v>1.0</v>
      </c>
      <c r="C8867" s="61">
        <v>920.0</v>
      </c>
      <c r="D8867" s="57" t="s">
        <v>375</v>
      </c>
      <c r="E8867" s="62" t="s">
        <v>372</v>
      </c>
      <c r="F8867" s="58">
        <v>0.4131506487098665</v>
      </c>
    </row>
    <row r="8868">
      <c r="A8868" s="61">
        <v>1.511244994E9</v>
      </c>
      <c r="B8868" s="61">
        <v>1.0</v>
      </c>
      <c r="C8868" s="61">
        <v>2986.0</v>
      </c>
      <c r="D8868" s="57" t="s">
        <v>371</v>
      </c>
      <c r="E8868" s="62" t="s">
        <v>372</v>
      </c>
      <c r="F8868" s="58">
        <v>0.4131633080068431</v>
      </c>
    </row>
    <row r="8869">
      <c r="A8869" s="61">
        <v>1.514398553E9</v>
      </c>
      <c r="B8869" s="61">
        <v>1.0</v>
      </c>
      <c r="C8869" s="61">
        <v>145.0</v>
      </c>
      <c r="D8869" s="57" t="s">
        <v>374</v>
      </c>
      <c r="E8869" s="62" t="s">
        <v>372</v>
      </c>
      <c r="F8869" s="58">
        <v>0.4131752340491216</v>
      </c>
    </row>
    <row r="8870">
      <c r="A8870" s="61">
        <v>1.513153153E9</v>
      </c>
      <c r="B8870" s="61">
        <v>1.0</v>
      </c>
      <c r="C8870" s="61">
        <v>3139.0</v>
      </c>
      <c r="D8870" s="57" t="s">
        <v>371</v>
      </c>
      <c r="E8870" s="62" t="s">
        <v>372</v>
      </c>
      <c r="F8870" s="58">
        <v>0.41321458638661623</v>
      </c>
    </row>
    <row r="8871">
      <c r="A8871" s="61">
        <v>1.514165636E9</v>
      </c>
      <c r="B8871" s="61">
        <v>1.0</v>
      </c>
      <c r="C8871" s="61">
        <v>3151.0</v>
      </c>
      <c r="D8871" s="57" t="s">
        <v>375</v>
      </c>
      <c r="E8871" s="62" t="s">
        <v>372</v>
      </c>
      <c r="F8871" s="58">
        <v>0.4132213061931004</v>
      </c>
    </row>
    <row r="8872">
      <c r="A8872" s="61">
        <v>1.519821669E9</v>
      </c>
      <c r="B8872" s="61">
        <v>1.0</v>
      </c>
      <c r="C8872" s="61">
        <v>4733.0</v>
      </c>
      <c r="D8872" s="57" t="s">
        <v>373</v>
      </c>
      <c r="E8872" s="62" t="s">
        <v>372</v>
      </c>
      <c r="F8872" s="58">
        <v>0.4132751441880975</v>
      </c>
    </row>
    <row r="8873">
      <c r="A8873" s="61">
        <v>1.516013045E9</v>
      </c>
      <c r="B8873" s="61">
        <v>1.0</v>
      </c>
      <c r="C8873" s="61">
        <v>724.0</v>
      </c>
      <c r="D8873" s="57" t="s">
        <v>371</v>
      </c>
      <c r="E8873" s="62" t="s">
        <v>372</v>
      </c>
      <c r="F8873" s="58">
        <v>0.413277595471082</v>
      </c>
    </row>
    <row r="8874">
      <c r="A8874" s="61">
        <v>1.517718782E9</v>
      </c>
      <c r="B8874" s="61">
        <v>0.0</v>
      </c>
      <c r="C8874" s="61">
        <v>1155.0</v>
      </c>
      <c r="D8874" s="57" t="s">
        <v>374</v>
      </c>
      <c r="E8874" s="62" t="s">
        <v>372</v>
      </c>
      <c r="F8874" s="58">
        <v>0.4133408079889267</v>
      </c>
    </row>
    <row r="8875">
      <c r="A8875" s="61">
        <v>1.515165622E9</v>
      </c>
      <c r="B8875" s="61">
        <v>0.0</v>
      </c>
      <c r="C8875" s="61">
        <v>2250.0</v>
      </c>
      <c r="D8875" s="57" t="s">
        <v>371</v>
      </c>
      <c r="E8875" s="62" t="s">
        <v>372</v>
      </c>
      <c r="F8875" s="58">
        <v>0.4134286277297422</v>
      </c>
    </row>
    <row r="8876">
      <c r="A8876" s="61">
        <v>1.513004379E9</v>
      </c>
      <c r="B8876" s="61">
        <v>1.0</v>
      </c>
      <c r="C8876" s="61">
        <v>1639.0</v>
      </c>
      <c r="D8876" s="57" t="s">
        <v>374</v>
      </c>
      <c r="E8876" s="62" t="s">
        <v>372</v>
      </c>
      <c r="F8876" s="58">
        <v>0.41346144977982335</v>
      </c>
    </row>
    <row r="8877">
      <c r="A8877" s="61">
        <v>1.512096696E9</v>
      </c>
      <c r="B8877" s="61">
        <v>1.0</v>
      </c>
      <c r="C8877" s="61">
        <v>528.0</v>
      </c>
      <c r="D8877" s="57" t="s">
        <v>373</v>
      </c>
      <c r="E8877" s="62" t="s">
        <v>372</v>
      </c>
      <c r="F8877" s="58">
        <v>0.4134646520273674</v>
      </c>
    </row>
    <row r="8878">
      <c r="A8878" s="61">
        <v>1.516966677E9</v>
      </c>
      <c r="B8878" s="61">
        <v>1.0</v>
      </c>
      <c r="C8878" s="61">
        <v>1724.0</v>
      </c>
      <c r="D8878" s="57" t="s">
        <v>371</v>
      </c>
      <c r="E8878" s="62" t="s">
        <v>372</v>
      </c>
      <c r="F8878" s="58">
        <v>0.4134828660729838</v>
      </c>
    </row>
    <row r="8879">
      <c r="A8879" s="61">
        <v>1.516764039E9</v>
      </c>
      <c r="B8879" s="61">
        <v>1.0</v>
      </c>
      <c r="C8879" s="61">
        <v>2913.0</v>
      </c>
      <c r="D8879" s="57" t="s">
        <v>375</v>
      </c>
      <c r="E8879" s="62" t="s">
        <v>372</v>
      </c>
      <c r="F8879" s="58">
        <v>0.4135004492692932</v>
      </c>
    </row>
    <row r="8880">
      <c r="A8880" s="61">
        <v>1.51460129E9</v>
      </c>
      <c r="B8880" s="61">
        <v>0.0</v>
      </c>
      <c r="C8880" s="61">
        <v>327.0</v>
      </c>
      <c r="D8880" s="57" t="s">
        <v>374</v>
      </c>
      <c r="E8880" s="62" t="s">
        <v>372</v>
      </c>
      <c r="F8880" s="58">
        <v>0.4135420928571055</v>
      </c>
    </row>
    <row r="8881">
      <c r="A8881" s="61">
        <v>1.514355858E9</v>
      </c>
      <c r="B8881" s="61">
        <v>1.0</v>
      </c>
      <c r="C8881" s="61">
        <v>1010.0</v>
      </c>
      <c r="D8881" s="57" t="s">
        <v>374</v>
      </c>
      <c r="E8881" s="62" t="s">
        <v>372</v>
      </c>
      <c r="F8881" s="58">
        <v>0.41357064912933705</v>
      </c>
    </row>
    <row r="8882">
      <c r="A8882" s="61">
        <v>1.519332383E9</v>
      </c>
      <c r="B8882" s="61">
        <v>1.0</v>
      </c>
      <c r="C8882" s="61">
        <v>1696.0</v>
      </c>
      <c r="D8882" s="57" t="s">
        <v>371</v>
      </c>
      <c r="E8882" s="62" t="s">
        <v>372</v>
      </c>
      <c r="F8882" s="58">
        <v>0.41357084001693967</v>
      </c>
    </row>
    <row r="8883">
      <c r="A8883" s="61">
        <v>1.517263145E9</v>
      </c>
      <c r="B8883" s="61">
        <v>1.0</v>
      </c>
      <c r="C8883" s="61">
        <v>612.0</v>
      </c>
      <c r="D8883" s="57" t="s">
        <v>371</v>
      </c>
      <c r="E8883" s="62" t="s">
        <v>372</v>
      </c>
      <c r="F8883" s="58">
        <v>0.4135778965398199</v>
      </c>
    </row>
    <row r="8884">
      <c r="A8884" s="61">
        <v>1.512827389E9</v>
      </c>
      <c r="B8884" s="61">
        <v>1.0</v>
      </c>
      <c r="C8884" s="61">
        <v>2643.0</v>
      </c>
      <c r="D8884" s="57" t="s">
        <v>371</v>
      </c>
      <c r="E8884" s="62" t="s">
        <v>372</v>
      </c>
      <c r="F8884" s="58">
        <v>0.4135800222980419</v>
      </c>
    </row>
    <row r="8885">
      <c r="A8885" s="61">
        <v>1.515444169E9</v>
      </c>
      <c r="B8885" s="61">
        <v>1.0</v>
      </c>
      <c r="C8885" s="61">
        <v>858.0</v>
      </c>
      <c r="D8885" s="57" t="s">
        <v>375</v>
      </c>
      <c r="E8885" s="62" t="s">
        <v>372</v>
      </c>
      <c r="F8885" s="58">
        <v>0.4135821712543327</v>
      </c>
    </row>
    <row r="8886">
      <c r="A8886" s="61">
        <v>1.514778176E9</v>
      </c>
      <c r="B8886" s="61">
        <v>1.0</v>
      </c>
      <c r="C8886" s="61">
        <v>2843.0</v>
      </c>
      <c r="D8886" s="57" t="s">
        <v>373</v>
      </c>
      <c r="E8886" s="62" t="s">
        <v>372</v>
      </c>
      <c r="F8886" s="58">
        <v>0.4136255889803847</v>
      </c>
    </row>
    <row r="8887">
      <c r="A8887" s="61">
        <v>1.514767212E9</v>
      </c>
      <c r="B8887" s="61">
        <v>0.0</v>
      </c>
      <c r="C8887" s="61">
        <v>939.0</v>
      </c>
      <c r="D8887" s="57" t="s">
        <v>371</v>
      </c>
      <c r="E8887" s="62" t="s">
        <v>372</v>
      </c>
      <c r="F8887" s="58">
        <v>0.41372050849543174</v>
      </c>
    </row>
    <row r="8888">
      <c r="A8888" s="61">
        <v>1.517504305E9</v>
      </c>
      <c r="B8888" s="61">
        <v>1.0</v>
      </c>
      <c r="C8888" s="61">
        <v>789.0</v>
      </c>
      <c r="D8888" s="57" t="s">
        <v>371</v>
      </c>
      <c r="E8888" s="62" t="s">
        <v>372</v>
      </c>
      <c r="F8888" s="58">
        <v>0.413845243990804</v>
      </c>
    </row>
    <row r="8889">
      <c r="A8889" s="61">
        <v>1.516033668E9</v>
      </c>
      <c r="B8889" s="61">
        <v>1.0</v>
      </c>
      <c r="C8889" s="61">
        <v>2742.0</v>
      </c>
      <c r="D8889" s="57" t="s">
        <v>374</v>
      </c>
      <c r="E8889" s="62" t="s">
        <v>372</v>
      </c>
      <c r="F8889" s="58">
        <v>0.4138520866548129</v>
      </c>
    </row>
    <row r="8890">
      <c r="A8890" s="61">
        <v>1.512695425E9</v>
      </c>
      <c r="B8890" s="61">
        <v>1.0</v>
      </c>
      <c r="C8890" s="61">
        <v>2387.0</v>
      </c>
      <c r="D8890" s="57" t="s">
        <v>375</v>
      </c>
      <c r="E8890" s="62" t="s">
        <v>372</v>
      </c>
      <c r="F8890" s="58">
        <v>0.4139360986278561</v>
      </c>
    </row>
    <row r="8891">
      <c r="A8891" s="61">
        <v>1.519087091E9</v>
      </c>
      <c r="B8891" s="61">
        <v>0.0</v>
      </c>
      <c r="C8891" s="61">
        <v>433.0</v>
      </c>
      <c r="D8891" s="57" t="s">
        <v>373</v>
      </c>
      <c r="E8891" s="62" t="s">
        <v>372</v>
      </c>
      <c r="F8891" s="58">
        <v>0.4139529880969016</v>
      </c>
    </row>
    <row r="8892">
      <c r="A8892" s="61">
        <v>1.517573982E9</v>
      </c>
      <c r="B8892" s="61">
        <v>0.0</v>
      </c>
      <c r="C8892" s="61">
        <v>736.0</v>
      </c>
      <c r="D8892" s="57" t="s">
        <v>375</v>
      </c>
      <c r="E8892" s="62" t="s">
        <v>372</v>
      </c>
      <c r="F8892" s="58">
        <v>0.41409115109596695</v>
      </c>
    </row>
    <row r="8893">
      <c r="A8893" s="61">
        <v>1.511579374E9</v>
      </c>
      <c r="B8893" s="61">
        <v>1.0</v>
      </c>
      <c r="C8893" s="61">
        <v>357.0</v>
      </c>
      <c r="D8893" s="57" t="s">
        <v>375</v>
      </c>
      <c r="E8893" s="62" t="s">
        <v>372</v>
      </c>
      <c r="F8893" s="58">
        <v>0.41414409971666655</v>
      </c>
    </row>
    <row r="8894">
      <c r="A8894" s="61">
        <v>1.516878688E9</v>
      </c>
      <c r="B8894" s="61">
        <v>1.0</v>
      </c>
      <c r="C8894" s="61">
        <v>2716.0</v>
      </c>
      <c r="D8894" s="57" t="s">
        <v>373</v>
      </c>
      <c r="E8894" s="62" t="s">
        <v>372</v>
      </c>
      <c r="F8894" s="58">
        <v>0.41416727616212223</v>
      </c>
    </row>
    <row r="8895">
      <c r="A8895" s="61">
        <v>1.519348807E9</v>
      </c>
      <c r="B8895" s="61">
        <v>1.0</v>
      </c>
      <c r="C8895" s="61">
        <v>1937.0</v>
      </c>
      <c r="D8895" s="57" t="s">
        <v>371</v>
      </c>
      <c r="E8895" s="62" t="s">
        <v>372</v>
      </c>
      <c r="F8895" s="58">
        <v>0.4142830182529972</v>
      </c>
    </row>
    <row r="8896">
      <c r="A8896" s="61">
        <v>1.516769064E9</v>
      </c>
      <c r="B8896" s="61">
        <v>1.0</v>
      </c>
      <c r="C8896" s="61">
        <v>2543.0</v>
      </c>
      <c r="D8896" s="57" t="s">
        <v>374</v>
      </c>
      <c r="E8896" s="62" t="s">
        <v>372</v>
      </c>
      <c r="F8896" s="58">
        <v>0.41429124403635453</v>
      </c>
    </row>
    <row r="8897">
      <c r="A8897" s="61">
        <v>1.517660908E9</v>
      </c>
      <c r="B8897" s="61">
        <v>1.0</v>
      </c>
      <c r="C8897" s="61">
        <v>2160.0</v>
      </c>
      <c r="D8897" s="57" t="s">
        <v>371</v>
      </c>
      <c r="E8897" s="62" t="s">
        <v>372</v>
      </c>
      <c r="F8897" s="58">
        <v>0.41437171279416374</v>
      </c>
    </row>
    <row r="8898">
      <c r="A8898" s="61">
        <v>1.514901351E9</v>
      </c>
      <c r="B8898" s="61">
        <v>0.0</v>
      </c>
      <c r="C8898" s="61">
        <v>553.0</v>
      </c>
      <c r="D8898" s="57" t="s">
        <v>371</v>
      </c>
      <c r="E8898" s="62" t="s">
        <v>372</v>
      </c>
      <c r="F8898" s="58">
        <v>0.4145130559957326</v>
      </c>
    </row>
    <row r="8899">
      <c r="A8899" s="61">
        <v>1.513431096E9</v>
      </c>
      <c r="B8899" s="61">
        <v>1.0</v>
      </c>
      <c r="C8899" s="61">
        <v>2583.0</v>
      </c>
      <c r="D8899" s="57" t="s">
        <v>371</v>
      </c>
      <c r="E8899" s="62" t="s">
        <v>372</v>
      </c>
      <c r="F8899" s="58">
        <v>0.4145749470208827</v>
      </c>
    </row>
    <row r="8900">
      <c r="A8900" s="61">
        <v>1.51783916E9</v>
      </c>
      <c r="B8900" s="61">
        <v>0.0</v>
      </c>
      <c r="C8900" s="61">
        <v>1482.0</v>
      </c>
      <c r="D8900" s="57" t="s">
        <v>371</v>
      </c>
      <c r="E8900" s="62" t="s">
        <v>372</v>
      </c>
      <c r="F8900" s="58">
        <v>0.41464220153147924</v>
      </c>
    </row>
    <row r="8901">
      <c r="A8901" s="61">
        <v>1.511888312E9</v>
      </c>
      <c r="B8901" s="61">
        <v>0.0</v>
      </c>
      <c r="C8901" s="61">
        <v>2271.0</v>
      </c>
      <c r="D8901" s="57" t="s">
        <v>375</v>
      </c>
      <c r="E8901" s="62" t="s">
        <v>372</v>
      </c>
      <c r="F8901" s="58">
        <v>0.4146981849367043</v>
      </c>
    </row>
    <row r="8902">
      <c r="A8902" s="61">
        <v>1.518189306E9</v>
      </c>
      <c r="B8902" s="61">
        <v>1.0</v>
      </c>
      <c r="C8902" s="61">
        <v>1189.0</v>
      </c>
      <c r="D8902" s="57" t="s">
        <v>374</v>
      </c>
      <c r="E8902" s="62" t="s">
        <v>372</v>
      </c>
      <c r="F8902" s="58">
        <v>0.41472846470245417</v>
      </c>
    </row>
    <row r="8903">
      <c r="A8903" s="61">
        <v>1.513707259E9</v>
      </c>
      <c r="B8903" s="61">
        <v>1.0</v>
      </c>
      <c r="C8903" s="61">
        <v>388.0</v>
      </c>
      <c r="D8903" s="57" t="s">
        <v>371</v>
      </c>
      <c r="E8903" s="62" t="s">
        <v>372</v>
      </c>
      <c r="F8903" s="58">
        <v>0.4147431905782124</v>
      </c>
    </row>
    <row r="8904">
      <c r="A8904" s="61">
        <v>1.515191397E9</v>
      </c>
      <c r="B8904" s="61">
        <v>1.0</v>
      </c>
      <c r="C8904" s="61">
        <v>2558.0</v>
      </c>
      <c r="D8904" s="57" t="s">
        <v>371</v>
      </c>
      <c r="E8904" s="62" t="s">
        <v>372</v>
      </c>
      <c r="F8904" s="58">
        <v>0.4147452628086664</v>
      </c>
    </row>
    <row r="8905">
      <c r="A8905" s="61">
        <v>1.516062871E9</v>
      </c>
      <c r="B8905" s="61">
        <v>0.0</v>
      </c>
      <c r="C8905" s="61">
        <v>337.0</v>
      </c>
      <c r="D8905" s="57" t="s">
        <v>373</v>
      </c>
      <c r="E8905" s="62" t="s">
        <v>372</v>
      </c>
      <c r="F8905" s="58">
        <v>0.41478444276883264</v>
      </c>
    </row>
    <row r="8906">
      <c r="A8906" s="61">
        <v>1.515205819E9</v>
      </c>
      <c r="B8906" s="61">
        <v>1.0</v>
      </c>
      <c r="C8906" s="61">
        <v>958.0</v>
      </c>
      <c r="D8906" s="57" t="s">
        <v>371</v>
      </c>
      <c r="E8906" s="62" t="s">
        <v>372</v>
      </c>
      <c r="F8906" s="58">
        <v>0.41478931019363274</v>
      </c>
    </row>
    <row r="8907">
      <c r="A8907" s="61">
        <v>1.514824742E9</v>
      </c>
      <c r="B8907" s="61">
        <v>0.0</v>
      </c>
      <c r="C8907" s="61">
        <v>319.0</v>
      </c>
      <c r="D8907" s="57" t="s">
        <v>375</v>
      </c>
      <c r="E8907" s="62" t="s">
        <v>372</v>
      </c>
      <c r="F8907" s="58">
        <v>0.4148097068965406</v>
      </c>
    </row>
    <row r="8908">
      <c r="A8908" s="61">
        <v>1.511561878E9</v>
      </c>
      <c r="B8908" s="61">
        <v>1.0</v>
      </c>
      <c r="C8908" s="61">
        <v>2550.0</v>
      </c>
      <c r="D8908" s="57" t="s">
        <v>371</v>
      </c>
      <c r="E8908" s="62" t="s">
        <v>372</v>
      </c>
      <c r="F8908" s="58">
        <v>0.4148154002817185</v>
      </c>
    </row>
    <row r="8909">
      <c r="A8909" s="61">
        <v>1.519890983E9</v>
      </c>
      <c r="B8909" s="61">
        <v>1.0</v>
      </c>
      <c r="C8909" s="61">
        <v>3066.0</v>
      </c>
      <c r="D8909" s="57" t="s">
        <v>373</v>
      </c>
      <c r="E8909" s="62" t="s">
        <v>372</v>
      </c>
      <c r="F8909" s="58">
        <v>0.41491374149180305</v>
      </c>
    </row>
    <row r="8910">
      <c r="A8910" s="61">
        <v>1.519707159E9</v>
      </c>
      <c r="B8910" s="61">
        <v>1.0</v>
      </c>
      <c r="C8910" s="61">
        <v>3318.0</v>
      </c>
      <c r="D8910" s="57" t="s">
        <v>373</v>
      </c>
      <c r="E8910" s="62" t="s">
        <v>372</v>
      </c>
      <c r="F8910" s="58">
        <v>0.4149623516081944</v>
      </c>
    </row>
    <row r="8911">
      <c r="A8911" s="61">
        <v>1.512799928E9</v>
      </c>
      <c r="B8911" s="61">
        <v>1.0</v>
      </c>
      <c r="C8911" s="61">
        <v>2136.0</v>
      </c>
      <c r="D8911" s="57" t="s">
        <v>375</v>
      </c>
      <c r="E8911" s="62" t="s">
        <v>372</v>
      </c>
      <c r="F8911" s="58">
        <v>0.4149868676033035</v>
      </c>
    </row>
    <row r="8912">
      <c r="A8912" s="61">
        <v>1.513571679E9</v>
      </c>
      <c r="B8912" s="61">
        <v>1.0</v>
      </c>
      <c r="C8912" s="61">
        <v>2012.0</v>
      </c>
      <c r="D8912" s="57" t="s">
        <v>375</v>
      </c>
      <c r="E8912" s="62" t="s">
        <v>372</v>
      </c>
      <c r="F8912" s="58">
        <v>0.41500796986177146</v>
      </c>
    </row>
    <row r="8913">
      <c r="A8913" s="61">
        <v>1.512621126E9</v>
      </c>
      <c r="B8913" s="61">
        <v>1.0</v>
      </c>
      <c r="C8913" s="61">
        <v>3188.0</v>
      </c>
      <c r="D8913" s="57" t="s">
        <v>371</v>
      </c>
      <c r="E8913" s="62" t="s">
        <v>372</v>
      </c>
      <c r="F8913" s="58">
        <v>0.4150180513460755</v>
      </c>
    </row>
    <row r="8914">
      <c r="A8914" s="61">
        <v>1.512985472E9</v>
      </c>
      <c r="B8914" s="61">
        <v>0.0</v>
      </c>
      <c r="C8914" s="61">
        <v>1727.0</v>
      </c>
      <c r="D8914" s="57" t="s">
        <v>371</v>
      </c>
      <c r="E8914" s="62" t="s">
        <v>372</v>
      </c>
      <c r="F8914" s="58">
        <v>0.41506728501639356</v>
      </c>
    </row>
    <row r="8915">
      <c r="A8915" s="61">
        <v>1.513500556E9</v>
      </c>
      <c r="B8915" s="61">
        <v>1.0</v>
      </c>
      <c r="C8915" s="61">
        <v>653.0</v>
      </c>
      <c r="D8915" s="57" t="s">
        <v>375</v>
      </c>
      <c r="E8915" s="62" t="s">
        <v>372</v>
      </c>
      <c r="F8915" s="58">
        <v>0.41507241394964567</v>
      </c>
    </row>
    <row r="8916">
      <c r="A8916" s="61">
        <v>1.51739311E9</v>
      </c>
      <c r="B8916" s="61">
        <v>0.0</v>
      </c>
      <c r="C8916" s="61">
        <v>98.0</v>
      </c>
      <c r="D8916" s="57" t="s">
        <v>371</v>
      </c>
      <c r="E8916" s="62" t="s">
        <v>372</v>
      </c>
      <c r="F8916" s="58">
        <v>0.4151515839132781</v>
      </c>
    </row>
    <row r="8917">
      <c r="A8917" s="61">
        <v>1.515991188E9</v>
      </c>
      <c r="B8917" s="61">
        <v>1.0</v>
      </c>
      <c r="C8917" s="61">
        <v>965.0</v>
      </c>
      <c r="D8917" s="57" t="s">
        <v>374</v>
      </c>
      <c r="E8917" s="62" t="s">
        <v>372</v>
      </c>
      <c r="F8917" s="58">
        <v>0.415198675834235</v>
      </c>
    </row>
    <row r="8918">
      <c r="A8918" s="61">
        <v>1.512539858E9</v>
      </c>
      <c r="B8918" s="61">
        <v>1.0</v>
      </c>
      <c r="C8918" s="61">
        <v>510.0</v>
      </c>
      <c r="D8918" s="57" t="s">
        <v>373</v>
      </c>
      <c r="E8918" s="62" t="s">
        <v>372</v>
      </c>
      <c r="F8918" s="58">
        <v>0.4152430690127501</v>
      </c>
    </row>
    <row r="8919">
      <c r="A8919" s="61">
        <v>1.514671816E9</v>
      </c>
      <c r="B8919" s="61">
        <v>1.0</v>
      </c>
      <c r="C8919" s="61">
        <v>1380.0</v>
      </c>
      <c r="D8919" s="57" t="s">
        <v>374</v>
      </c>
      <c r="E8919" s="62" t="s">
        <v>372</v>
      </c>
      <c r="F8919" s="58">
        <v>0.41527931891151726</v>
      </c>
    </row>
    <row r="8920">
      <c r="A8920" s="61">
        <v>1.514484609E9</v>
      </c>
      <c r="B8920" s="61">
        <v>1.0</v>
      </c>
      <c r="C8920" s="61">
        <v>460.0</v>
      </c>
      <c r="D8920" s="57" t="s">
        <v>373</v>
      </c>
      <c r="E8920" s="62" t="s">
        <v>372</v>
      </c>
      <c r="F8920" s="58">
        <v>0.4152955456230387</v>
      </c>
    </row>
    <row r="8921">
      <c r="A8921" s="61">
        <v>1.519043809E9</v>
      </c>
      <c r="B8921" s="61">
        <v>1.0</v>
      </c>
      <c r="C8921" s="61">
        <v>1325.0</v>
      </c>
      <c r="D8921" s="57" t="s">
        <v>374</v>
      </c>
      <c r="E8921" s="62" t="s">
        <v>372</v>
      </c>
      <c r="F8921" s="58">
        <v>0.41529843274833733</v>
      </c>
    </row>
    <row r="8922">
      <c r="A8922" s="61">
        <v>1.511789046E9</v>
      </c>
      <c r="B8922" s="61">
        <v>1.0</v>
      </c>
      <c r="C8922" s="61">
        <v>246.0</v>
      </c>
      <c r="D8922" s="57" t="s">
        <v>374</v>
      </c>
      <c r="E8922" s="62" t="s">
        <v>372</v>
      </c>
      <c r="F8922" s="58">
        <v>0.4153078751837488</v>
      </c>
    </row>
    <row r="8923">
      <c r="A8923" s="61">
        <v>1.516622378E9</v>
      </c>
      <c r="B8923" s="61">
        <v>1.0</v>
      </c>
      <c r="C8923" s="61">
        <v>1615.0</v>
      </c>
      <c r="D8923" s="57" t="s">
        <v>374</v>
      </c>
      <c r="E8923" s="62" t="s">
        <v>372</v>
      </c>
      <c r="F8923" s="58">
        <v>0.4153116282587609</v>
      </c>
    </row>
    <row r="8924">
      <c r="A8924" s="61">
        <v>1.512226356E9</v>
      </c>
      <c r="B8924" s="61">
        <v>1.0</v>
      </c>
      <c r="C8924" s="61">
        <v>3303.0</v>
      </c>
      <c r="D8924" s="57" t="s">
        <v>371</v>
      </c>
      <c r="E8924" s="62" t="s">
        <v>372</v>
      </c>
      <c r="F8924" s="58">
        <v>0.4154537007046385</v>
      </c>
    </row>
    <row r="8925">
      <c r="A8925" s="61">
        <v>1.512610414E9</v>
      </c>
      <c r="B8925" s="61">
        <v>1.0</v>
      </c>
      <c r="C8925" s="61">
        <v>2632.0</v>
      </c>
      <c r="D8925" s="57" t="s">
        <v>373</v>
      </c>
      <c r="E8925" s="62" t="s">
        <v>372</v>
      </c>
      <c r="F8925" s="58">
        <v>0.41552705258074574</v>
      </c>
    </row>
    <row r="8926">
      <c r="A8926" s="61">
        <v>1.516790295E9</v>
      </c>
      <c r="B8926" s="61">
        <v>1.0</v>
      </c>
      <c r="C8926" s="61">
        <v>149.0</v>
      </c>
      <c r="D8926" s="57" t="s">
        <v>375</v>
      </c>
      <c r="E8926" s="62" t="s">
        <v>372</v>
      </c>
      <c r="F8926" s="58">
        <v>0.41558338199193046</v>
      </c>
    </row>
    <row r="8927">
      <c r="A8927" s="61">
        <v>1.517429052E9</v>
      </c>
      <c r="B8927" s="61">
        <v>0.0</v>
      </c>
      <c r="C8927" s="61">
        <v>1650.0</v>
      </c>
      <c r="D8927" s="57" t="s">
        <v>371</v>
      </c>
      <c r="E8927" s="62" t="s">
        <v>372</v>
      </c>
      <c r="F8927" s="58">
        <v>0.41558456514652353</v>
      </c>
    </row>
    <row r="8928">
      <c r="A8928" s="61">
        <v>1.516803922E9</v>
      </c>
      <c r="B8928" s="61">
        <v>0.0</v>
      </c>
      <c r="C8928" s="61">
        <v>1057.0</v>
      </c>
      <c r="D8928" s="57" t="s">
        <v>374</v>
      </c>
      <c r="E8928" s="62" t="s">
        <v>372</v>
      </c>
      <c r="F8928" s="58">
        <v>0.41559149666862005</v>
      </c>
    </row>
    <row r="8929">
      <c r="A8929" s="61">
        <v>1.516868182E9</v>
      </c>
      <c r="B8929" s="61">
        <v>0.0</v>
      </c>
      <c r="C8929" s="61">
        <v>510.0</v>
      </c>
      <c r="D8929" s="57" t="s">
        <v>375</v>
      </c>
      <c r="E8929" s="62" t="s">
        <v>372</v>
      </c>
      <c r="F8929" s="58">
        <v>0.4156503289484127</v>
      </c>
    </row>
    <row r="8930">
      <c r="A8930" s="61">
        <v>1.513051395E9</v>
      </c>
      <c r="B8930" s="61">
        <v>1.0</v>
      </c>
      <c r="C8930" s="61">
        <v>1385.0</v>
      </c>
      <c r="D8930" s="57" t="s">
        <v>371</v>
      </c>
      <c r="E8930" s="62" t="s">
        <v>372</v>
      </c>
      <c r="F8930" s="58">
        <v>0.4157083853845045</v>
      </c>
    </row>
    <row r="8931">
      <c r="A8931" s="61">
        <v>1.519135104E9</v>
      </c>
      <c r="B8931" s="61">
        <v>1.0</v>
      </c>
      <c r="C8931" s="61">
        <v>682.0</v>
      </c>
      <c r="D8931" s="57" t="s">
        <v>371</v>
      </c>
      <c r="E8931" s="62" t="s">
        <v>372</v>
      </c>
      <c r="F8931" s="58">
        <v>0.4157386350470703</v>
      </c>
    </row>
    <row r="8932">
      <c r="A8932" s="61">
        <v>1.514311537E9</v>
      </c>
      <c r="B8932" s="61">
        <v>1.0</v>
      </c>
      <c r="C8932" s="61">
        <v>1595.0</v>
      </c>
      <c r="D8932" s="57" t="s">
        <v>373</v>
      </c>
      <c r="E8932" s="62" t="s">
        <v>372</v>
      </c>
      <c r="F8932" s="58">
        <v>0.41580206761479943</v>
      </c>
    </row>
    <row r="8933">
      <c r="A8933" s="61">
        <v>1.519946681E9</v>
      </c>
      <c r="B8933" s="61">
        <v>0.0</v>
      </c>
      <c r="C8933" s="61">
        <v>1102.0</v>
      </c>
      <c r="D8933" s="57" t="s">
        <v>374</v>
      </c>
      <c r="E8933" s="62" t="s">
        <v>372</v>
      </c>
      <c r="F8933" s="58">
        <v>0.415802977355205</v>
      </c>
    </row>
    <row r="8934">
      <c r="A8934" s="61">
        <v>1.515934504E9</v>
      </c>
      <c r="B8934" s="61">
        <v>1.0</v>
      </c>
      <c r="C8934" s="61">
        <v>2398.0</v>
      </c>
      <c r="D8934" s="57" t="s">
        <v>371</v>
      </c>
      <c r="E8934" s="62" t="s">
        <v>372</v>
      </c>
      <c r="F8934" s="58">
        <v>0.41586252506812327</v>
      </c>
    </row>
    <row r="8935">
      <c r="A8935" s="61">
        <v>1.513255793E9</v>
      </c>
      <c r="B8935" s="61">
        <v>1.0</v>
      </c>
      <c r="C8935" s="61">
        <v>428.0</v>
      </c>
      <c r="D8935" s="57" t="s">
        <v>375</v>
      </c>
      <c r="E8935" s="62" t="s">
        <v>372</v>
      </c>
      <c r="F8935" s="58">
        <v>0.41590594279417525</v>
      </c>
    </row>
    <row r="8936">
      <c r="A8936" s="61">
        <v>1.518803367E9</v>
      </c>
      <c r="B8936" s="61">
        <v>1.0</v>
      </c>
      <c r="C8936" s="61">
        <v>1664.0</v>
      </c>
      <c r="D8936" s="57" t="s">
        <v>371</v>
      </c>
      <c r="E8936" s="62" t="s">
        <v>372</v>
      </c>
      <c r="F8936" s="58">
        <v>0.4159298192065688</v>
      </c>
    </row>
    <row r="8937">
      <c r="A8937" s="61">
        <v>1.519641845E9</v>
      </c>
      <c r="B8937" s="61">
        <v>1.0</v>
      </c>
      <c r="C8937" s="61">
        <v>3950.0</v>
      </c>
      <c r="D8937" s="57" t="s">
        <v>371</v>
      </c>
      <c r="E8937" s="62" t="s">
        <v>372</v>
      </c>
      <c r="F8937" s="58">
        <v>0.41594112545310924</v>
      </c>
    </row>
    <row r="8938">
      <c r="A8938" s="61">
        <v>1.511732312E9</v>
      </c>
      <c r="B8938" s="61">
        <v>0.0</v>
      </c>
      <c r="C8938" s="61">
        <v>646.0</v>
      </c>
      <c r="D8938" s="57" t="s">
        <v>371</v>
      </c>
      <c r="E8938" s="62" t="s">
        <v>372</v>
      </c>
      <c r="F8938" s="58">
        <v>0.41607503801683743</v>
      </c>
    </row>
    <row r="8939">
      <c r="A8939" s="61">
        <v>1.513089153E9</v>
      </c>
      <c r="B8939" s="61">
        <v>1.0</v>
      </c>
      <c r="C8939" s="61">
        <v>825.0</v>
      </c>
      <c r="D8939" s="57" t="s">
        <v>373</v>
      </c>
      <c r="E8939" s="62" t="s">
        <v>372</v>
      </c>
      <c r="F8939" s="58">
        <v>0.416082101835098</v>
      </c>
    </row>
    <row r="8940">
      <c r="A8940" s="61">
        <v>1.51575227E9</v>
      </c>
      <c r="B8940" s="61">
        <v>0.0</v>
      </c>
      <c r="C8940" s="61">
        <v>952.0</v>
      </c>
      <c r="D8940" s="57" t="s">
        <v>374</v>
      </c>
      <c r="E8940" s="62" t="s">
        <v>372</v>
      </c>
      <c r="F8940" s="58">
        <v>0.4162434452875833</v>
      </c>
    </row>
    <row r="8941">
      <c r="A8941" s="61">
        <v>1.511460445E9</v>
      </c>
      <c r="B8941" s="61">
        <v>1.0</v>
      </c>
      <c r="C8941" s="61">
        <v>2868.0</v>
      </c>
      <c r="D8941" s="57" t="s">
        <v>371</v>
      </c>
      <c r="E8941" s="62" t="s">
        <v>372</v>
      </c>
      <c r="F8941" s="58">
        <v>0.4163605939710515</v>
      </c>
    </row>
    <row r="8942">
      <c r="A8942" s="61">
        <v>1.519060068E9</v>
      </c>
      <c r="B8942" s="61">
        <v>1.0</v>
      </c>
      <c r="C8942" s="61">
        <v>3985.0</v>
      </c>
      <c r="D8942" s="57" t="s">
        <v>375</v>
      </c>
      <c r="E8942" s="62" t="s">
        <v>372</v>
      </c>
      <c r="F8942" s="58">
        <v>0.4163729235317616</v>
      </c>
    </row>
    <row r="8943">
      <c r="A8943" s="61">
        <v>1.519252785E9</v>
      </c>
      <c r="B8943" s="61">
        <v>1.0</v>
      </c>
      <c r="C8943" s="61">
        <v>3875.0</v>
      </c>
      <c r="D8943" s="57" t="s">
        <v>371</v>
      </c>
      <c r="E8943" s="62" t="s">
        <v>372</v>
      </c>
      <c r="F8943" s="58">
        <v>0.416412249635972</v>
      </c>
    </row>
    <row r="8944">
      <c r="A8944" s="61">
        <v>1.515203326E9</v>
      </c>
      <c r="B8944" s="61">
        <v>1.0</v>
      </c>
      <c r="C8944" s="61">
        <v>777.0</v>
      </c>
      <c r="D8944" s="57" t="s">
        <v>375</v>
      </c>
      <c r="E8944" s="62" t="s">
        <v>372</v>
      </c>
      <c r="F8944" s="58">
        <v>0.4165132386827052</v>
      </c>
    </row>
    <row r="8945">
      <c r="A8945" s="61">
        <v>1.512563476E9</v>
      </c>
      <c r="B8945" s="61">
        <v>1.0</v>
      </c>
      <c r="C8945" s="61">
        <v>4595.0</v>
      </c>
      <c r="D8945" s="57" t="s">
        <v>374</v>
      </c>
      <c r="E8945" s="62" t="s">
        <v>372</v>
      </c>
      <c r="F8945" s="58">
        <v>0.4165141990935176</v>
      </c>
    </row>
    <row r="8946">
      <c r="A8946" s="61">
        <v>1.51283758E9</v>
      </c>
      <c r="B8946" s="61">
        <v>0.0</v>
      </c>
      <c r="C8946" s="61">
        <v>1935.0</v>
      </c>
      <c r="D8946" s="57" t="s">
        <v>374</v>
      </c>
      <c r="E8946" s="62" t="s">
        <v>372</v>
      </c>
      <c r="F8946" s="58">
        <v>0.4165196994854834</v>
      </c>
    </row>
    <row r="8947">
      <c r="A8947" s="61">
        <v>1.511694269E9</v>
      </c>
      <c r="B8947" s="61">
        <v>1.0</v>
      </c>
      <c r="C8947" s="61">
        <v>332.0</v>
      </c>
      <c r="D8947" s="57" t="s">
        <v>371</v>
      </c>
      <c r="E8947" s="62" t="s">
        <v>372</v>
      </c>
      <c r="F8947" s="58">
        <v>0.41656126206431854</v>
      </c>
    </row>
    <row r="8948">
      <c r="A8948" s="61">
        <v>1.513884522E9</v>
      </c>
      <c r="B8948" s="61">
        <v>0.0</v>
      </c>
      <c r="C8948" s="61">
        <v>1117.0</v>
      </c>
      <c r="D8948" s="57" t="s">
        <v>375</v>
      </c>
      <c r="E8948" s="62" t="s">
        <v>372</v>
      </c>
      <c r="F8948" s="58">
        <v>0.41665690709975733</v>
      </c>
    </row>
    <row r="8949">
      <c r="A8949" s="61">
        <v>1.517130023E9</v>
      </c>
      <c r="B8949" s="61">
        <v>1.0</v>
      </c>
      <c r="C8949" s="61">
        <v>3961.0</v>
      </c>
      <c r="D8949" s="57" t="s">
        <v>371</v>
      </c>
      <c r="E8949" s="62" t="s">
        <v>372</v>
      </c>
      <c r="F8949" s="58">
        <v>0.4166995627614448</v>
      </c>
    </row>
    <row r="8950">
      <c r="A8950" s="61">
        <v>1.51793641E9</v>
      </c>
      <c r="B8950" s="61">
        <v>0.0</v>
      </c>
      <c r="C8950" s="61">
        <v>518.0</v>
      </c>
      <c r="D8950" s="57" t="s">
        <v>375</v>
      </c>
      <c r="E8950" s="62" t="s">
        <v>372</v>
      </c>
      <c r="F8950" s="58">
        <v>0.41670314711999534</v>
      </c>
    </row>
    <row r="8951">
      <c r="A8951" s="61">
        <v>1.512977619E9</v>
      </c>
      <c r="B8951" s="61">
        <v>1.0</v>
      </c>
      <c r="C8951" s="61">
        <v>2835.0</v>
      </c>
      <c r="D8951" s="57" t="s">
        <v>375</v>
      </c>
      <c r="E8951" s="62" t="s">
        <v>372</v>
      </c>
      <c r="F8951" s="58">
        <v>0.4168146306279863</v>
      </c>
    </row>
    <row r="8952">
      <c r="A8952" s="61">
        <v>1.515528073E9</v>
      </c>
      <c r="B8952" s="61">
        <v>1.0</v>
      </c>
      <c r="C8952" s="61">
        <v>1323.0</v>
      </c>
      <c r="D8952" s="57" t="s">
        <v>374</v>
      </c>
      <c r="E8952" s="62" t="s">
        <v>372</v>
      </c>
      <c r="F8952" s="58">
        <v>0.41682967838202944</v>
      </c>
    </row>
    <row r="8953">
      <c r="A8953" s="61">
        <v>1.518834863E9</v>
      </c>
      <c r="B8953" s="61">
        <v>1.0</v>
      </c>
      <c r="C8953" s="61">
        <v>1086.0</v>
      </c>
      <c r="D8953" s="57" t="s">
        <v>374</v>
      </c>
      <c r="E8953" s="62" t="s">
        <v>372</v>
      </c>
      <c r="F8953" s="58">
        <v>0.41687251213334275</v>
      </c>
    </row>
    <row r="8954">
      <c r="A8954" s="61">
        <v>1.519415872E9</v>
      </c>
      <c r="B8954" s="61">
        <v>0.0</v>
      </c>
      <c r="C8954" s="61">
        <v>2669.0</v>
      </c>
      <c r="D8954" s="57" t="s">
        <v>373</v>
      </c>
      <c r="E8954" s="62" t="s">
        <v>372</v>
      </c>
      <c r="F8954" s="58">
        <v>0.41693817593417204</v>
      </c>
    </row>
    <row r="8955">
      <c r="A8955" s="61">
        <v>1.512861088E9</v>
      </c>
      <c r="B8955" s="61">
        <v>1.0</v>
      </c>
      <c r="C8955" s="61">
        <v>1849.0</v>
      </c>
      <c r="D8955" s="57" t="s">
        <v>375</v>
      </c>
      <c r="E8955" s="62" t="s">
        <v>372</v>
      </c>
      <c r="F8955" s="58">
        <v>0.41702354439200295</v>
      </c>
    </row>
    <row r="8956">
      <c r="A8956" s="61">
        <v>1.517407231E9</v>
      </c>
      <c r="B8956" s="61">
        <v>0.0</v>
      </c>
      <c r="C8956" s="61">
        <v>4293.0</v>
      </c>
      <c r="D8956" s="57" t="s">
        <v>375</v>
      </c>
      <c r="E8956" s="62" t="s">
        <v>372</v>
      </c>
      <c r="F8956" s="58">
        <v>0.41704638812902683</v>
      </c>
    </row>
    <row r="8957">
      <c r="A8957" s="61">
        <v>1.517201703E9</v>
      </c>
      <c r="B8957" s="61">
        <v>1.0</v>
      </c>
      <c r="C8957" s="61">
        <v>2116.0</v>
      </c>
      <c r="D8957" s="57" t="s">
        <v>375</v>
      </c>
      <c r="E8957" s="62" t="s">
        <v>372</v>
      </c>
      <c r="F8957" s="58">
        <v>0.4170696789085845</v>
      </c>
    </row>
    <row r="8958">
      <c r="A8958" s="61">
        <v>1.513009427E9</v>
      </c>
      <c r="B8958" s="61">
        <v>1.0</v>
      </c>
      <c r="C8958" s="61">
        <v>3682.0</v>
      </c>
      <c r="D8958" s="57" t="s">
        <v>374</v>
      </c>
      <c r="E8958" s="62" t="s">
        <v>372</v>
      </c>
      <c r="F8958" s="58">
        <v>0.41714751226623525</v>
      </c>
    </row>
    <row r="8959">
      <c r="A8959" s="61">
        <v>1.519834674E9</v>
      </c>
      <c r="B8959" s="61">
        <v>1.0</v>
      </c>
      <c r="C8959" s="61">
        <v>1553.0</v>
      </c>
      <c r="D8959" s="57" t="s">
        <v>374</v>
      </c>
      <c r="E8959" s="62" t="s">
        <v>372</v>
      </c>
      <c r="F8959" s="58">
        <v>0.41717524958390406</v>
      </c>
    </row>
    <row r="8960">
      <c r="A8960" s="61">
        <v>1.515562375E9</v>
      </c>
      <c r="B8960" s="61">
        <v>1.0</v>
      </c>
      <c r="C8960" s="61">
        <v>1381.0</v>
      </c>
      <c r="D8960" s="57" t="s">
        <v>371</v>
      </c>
      <c r="E8960" s="62" t="s">
        <v>372</v>
      </c>
      <c r="F8960" s="58">
        <v>0.4172343952185591</v>
      </c>
    </row>
    <row r="8961">
      <c r="A8961" s="61">
        <v>1.511640274E9</v>
      </c>
      <c r="B8961" s="61">
        <v>1.0</v>
      </c>
      <c r="C8961" s="61">
        <v>2503.0</v>
      </c>
      <c r="D8961" s="57" t="s">
        <v>374</v>
      </c>
      <c r="E8961" s="62" t="s">
        <v>372</v>
      </c>
      <c r="F8961" s="58">
        <v>0.41731749082125746</v>
      </c>
    </row>
    <row r="8962">
      <c r="A8962" s="61">
        <v>1.511484817E9</v>
      </c>
      <c r="B8962" s="61">
        <v>1.0</v>
      </c>
      <c r="C8962" s="61">
        <v>1326.0</v>
      </c>
      <c r="D8962" s="57" t="s">
        <v>371</v>
      </c>
      <c r="E8962" s="62" t="s">
        <v>372</v>
      </c>
      <c r="F8962" s="58">
        <v>0.417321521685426</v>
      </c>
    </row>
    <row r="8963">
      <c r="A8963" s="61">
        <v>1.519895547E9</v>
      </c>
      <c r="B8963" s="61">
        <v>1.0</v>
      </c>
      <c r="C8963" s="61">
        <v>2126.0</v>
      </c>
      <c r="D8963" s="57" t="s">
        <v>375</v>
      </c>
      <c r="E8963" s="62" t="s">
        <v>372</v>
      </c>
      <c r="F8963" s="58">
        <v>0.4173546132510163</v>
      </c>
    </row>
    <row r="8964">
      <c r="A8964" s="61">
        <v>1.516990956E9</v>
      </c>
      <c r="B8964" s="61">
        <v>1.0</v>
      </c>
      <c r="C8964" s="61">
        <v>2206.0</v>
      </c>
      <c r="D8964" s="57" t="s">
        <v>375</v>
      </c>
      <c r="E8964" s="62" t="s">
        <v>372</v>
      </c>
      <c r="F8964" s="58">
        <v>0.4173699740128244</v>
      </c>
    </row>
    <row r="8965">
      <c r="A8965" s="61">
        <v>1.518300824E9</v>
      </c>
      <c r="B8965" s="61">
        <v>1.0</v>
      </c>
      <c r="C8965" s="61">
        <v>3184.0</v>
      </c>
      <c r="D8965" s="57" t="s">
        <v>373</v>
      </c>
      <c r="E8965" s="62" t="s">
        <v>372</v>
      </c>
      <c r="F8965" s="58">
        <v>0.4174546359080501</v>
      </c>
    </row>
    <row r="8966">
      <c r="A8966" s="61">
        <v>1.516568711E9</v>
      </c>
      <c r="B8966" s="61">
        <v>0.0</v>
      </c>
      <c r="C8966" s="61">
        <v>967.0</v>
      </c>
      <c r="D8966" s="57" t="s">
        <v>371</v>
      </c>
      <c r="E8966" s="62" t="s">
        <v>372</v>
      </c>
      <c r="F8966" s="58">
        <v>0.4174949759021799</v>
      </c>
    </row>
    <row r="8967">
      <c r="A8967" s="61">
        <v>1.513841518E9</v>
      </c>
      <c r="B8967" s="61">
        <v>1.0</v>
      </c>
      <c r="C8967" s="61">
        <v>375.0</v>
      </c>
      <c r="D8967" s="57" t="s">
        <v>373</v>
      </c>
      <c r="E8967" s="62" t="s">
        <v>372</v>
      </c>
      <c r="F8967" s="58">
        <v>0.4175298512337997</v>
      </c>
    </row>
    <row r="8968">
      <c r="A8968" s="61">
        <v>1.51325408E9</v>
      </c>
      <c r="B8968" s="61">
        <v>0.0</v>
      </c>
      <c r="C8968" s="61">
        <v>1324.0</v>
      </c>
      <c r="D8968" s="57" t="s">
        <v>371</v>
      </c>
      <c r="E8968" s="62" t="s">
        <v>372</v>
      </c>
      <c r="F8968" s="58">
        <v>0.41754018850845553</v>
      </c>
    </row>
    <row r="8969">
      <c r="A8969" s="61">
        <v>1.517188925E9</v>
      </c>
      <c r="B8969" s="61">
        <v>1.0</v>
      </c>
      <c r="C8969" s="61">
        <v>1802.0</v>
      </c>
      <c r="D8969" s="57" t="s">
        <v>371</v>
      </c>
      <c r="E8969" s="62" t="s">
        <v>372</v>
      </c>
      <c r="F8969" s="58">
        <v>0.41774415789532016</v>
      </c>
    </row>
    <row r="8970">
      <c r="A8970" s="61">
        <v>1.514232446E9</v>
      </c>
      <c r="B8970" s="61">
        <v>1.0</v>
      </c>
      <c r="C8970" s="61">
        <v>573.0</v>
      </c>
      <c r="D8970" s="57" t="s">
        <v>371</v>
      </c>
      <c r="E8970" s="62" t="s">
        <v>372</v>
      </c>
      <c r="F8970" s="58">
        <v>0.4178597338797443</v>
      </c>
    </row>
    <row r="8971">
      <c r="A8971" s="61">
        <v>1.518269374E9</v>
      </c>
      <c r="B8971" s="61">
        <v>1.0</v>
      </c>
      <c r="C8971" s="61">
        <v>627.0</v>
      </c>
      <c r="D8971" s="57" t="s">
        <v>374</v>
      </c>
      <c r="E8971" s="62" t="s">
        <v>372</v>
      </c>
      <c r="F8971" s="58">
        <v>0.41789586308722126</v>
      </c>
    </row>
    <row r="8972">
      <c r="A8972" s="61">
        <v>1.515714874E9</v>
      </c>
      <c r="B8972" s="61">
        <v>1.0</v>
      </c>
      <c r="C8972" s="61">
        <v>4483.0</v>
      </c>
      <c r="D8972" s="57" t="s">
        <v>374</v>
      </c>
      <c r="E8972" s="62" t="s">
        <v>372</v>
      </c>
      <c r="F8972" s="58">
        <v>0.4179620507969105</v>
      </c>
    </row>
    <row r="8973">
      <c r="A8973" s="61">
        <v>1.512097302E9</v>
      </c>
      <c r="B8973" s="61">
        <v>0.0</v>
      </c>
      <c r="C8973" s="61">
        <v>468.0</v>
      </c>
      <c r="D8973" s="57" t="s">
        <v>371</v>
      </c>
      <c r="E8973" s="62" t="s">
        <v>372</v>
      </c>
      <c r="F8973" s="58">
        <v>0.4181138877600241</v>
      </c>
    </row>
    <row r="8974">
      <c r="A8974" s="61">
        <v>1.515004471E9</v>
      </c>
      <c r="B8974" s="61">
        <v>0.0</v>
      </c>
      <c r="C8974" s="61">
        <v>1446.0</v>
      </c>
      <c r="D8974" s="57" t="s">
        <v>375</v>
      </c>
      <c r="E8974" s="62" t="s">
        <v>372</v>
      </c>
      <c r="F8974" s="58">
        <v>0.41813472725659717</v>
      </c>
    </row>
    <row r="8975">
      <c r="A8975" s="61">
        <v>1.511749493E9</v>
      </c>
      <c r="B8975" s="61">
        <v>1.0</v>
      </c>
      <c r="C8975" s="61">
        <v>656.0</v>
      </c>
      <c r="D8975" s="57" t="s">
        <v>373</v>
      </c>
      <c r="E8975" s="62" t="s">
        <v>372</v>
      </c>
      <c r="F8975" s="58">
        <v>0.41817069405276197</v>
      </c>
    </row>
    <row r="8976">
      <c r="A8976" s="61">
        <v>1.514166312E9</v>
      </c>
      <c r="B8976" s="61">
        <v>0.0</v>
      </c>
      <c r="C8976" s="61">
        <v>2453.0</v>
      </c>
      <c r="D8976" s="57" t="s">
        <v>375</v>
      </c>
      <c r="E8976" s="62" t="s">
        <v>372</v>
      </c>
      <c r="F8976" s="58">
        <v>0.4181722968693794</v>
      </c>
    </row>
    <row r="8977">
      <c r="A8977" s="61">
        <v>1.512020323E9</v>
      </c>
      <c r="B8977" s="61">
        <v>1.0</v>
      </c>
      <c r="C8977" s="61">
        <v>868.0</v>
      </c>
      <c r="D8977" s="57" t="s">
        <v>374</v>
      </c>
      <c r="E8977" s="62" t="s">
        <v>372</v>
      </c>
      <c r="F8977" s="58">
        <v>0.4182188211682234</v>
      </c>
    </row>
    <row r="8978">
      <c r="A8978" s="61">
        <v>1.511482458E9</v>
      </c>
      <c r="B8978" s="61">
        <v>1.0</v>
      </c>
      <c r="C8978" s="61">
        <v>39.0</v>
      </c>
      <c r="D8978" s="57" t="s">
        <v>371</v>
      </c>
      <c r="E8978" s="62" t="s">
        <v>372</v>
      </c>
      <c r="F8978" s="58">
        <v>0.4184073256835561</v>
      </c>
    </row>
    <row r="8979">
      <c r="A8979" s="61">
        <v>1.515087327E9</v>
      </c>
      <c r="B8979" s="61">
        <v>1.0</v>
      </c>
      <c r="C8979" s="61">
        <v>391.0</v>
      </c>
      <c r="D8979" s="57" t="s">
        <v>374</v>
      </c>
      <c r="E8979" s="62" t="s">
        <v>372</v>
      </c>
      <c r="F8979" s="58">
        <v>0.4185477940737624</v>
      </c>
    </row>
    <row r="8980">
      <c r="A8980" s="61">
        <v>1.512208666E9</v>
      </c>
      <c r="B8980" s="61">
        <v>1.0</v>
      </c>
      <c r="C8980" s="61">
        <v>845.0</v>
      </c>
      <c r="D8980" s="57" t="s">
        <v>374</v>
      </c>
      <c r="E8980" s="62" t="s">
        <v>372</v>
      </c>
      <c r="F8980" s="58">
        <v>0.4185495520197483</v>
      </c>
    </row>
    <row r="8981">
      <c r="A8981" s="61">
        <v>1.517619463E9</v>
      </c>
      <c r="B8981" s="61">
        <v>1.0</v>
      </c>
      <c r="C8981" s="61">
        <v>2760.0</v>
      </c>
      <c r="D8981" s="57" t="s">
        <v>374</v>
      </c>
      <c r="E8981" s="62" t="s">
        <v>372</v>
      </c>
      <c r="F8981" s="58">
        <v>0.41859723412084615</v>
      </c>
    </row>
    <row r="8982">
      <c r="A8982" s="61">
        <v>1.519247758E9</v>
      </c>
      <c r="B8982" s="61">
        <v>1.0</v>
      </c>
      <c r="C8982" s="61">
        <v>2782.0</v>
      </c>
      <c r="D8982" s="57" t="s">
        <v>374</v>
      </c>
      <c r="E8982" s="62" t="s">
        <v>372</v>
      </c>
      <c r="F8982" s="58">
        <v>0.4186363391482443</v>
      </c>
    </row>
    <row r="8983">
      <c r="A8983" s="61">
        <v>1.516961291E9</v>
      </c>
      <c r="B8983" s="61">
        <v>0.0</v>
      </c>
      <c r="C8983" s="61">
        <v>2165.0</v>
      </c>
      <c r="D8983" s="57" t="s">
        <v>375</v>
      </c>
      <c r="E8983" s="62" t="s">
        <v>372</v>
      </c>
      <c r="F8983" s="58">
        <v>0.4186922749271491</v>
      </c>
    </row>
    <row r="8984">
      <c r="A8984" s="61">
        <v>1.518951225E9</v>
      </c>
      <c r="B8984" s="61">
        <v>1.0</v>
      </c>
      <c r="C8984" s="61">
        <v>1517.0</v>
      </c>
      <c r="D8984" s="57" t="s">
        <v>375</v>
      </c>
      <c r="E8984" s="62" t="s">
        <v>372</v>
      </c>
      <c r="F8984" s="58">
        <v>0.41870856375291154</v>
      </c>
    </row>
    <row r="8985">
      <c r="A8985" s="61">
        <v>1.519589488E9</v>
      </c>
      <c r="B8985" s="61">
        <v>1.0</v>
      </c>
      <c r="C8985" s="61">
        <v>1516.0</v>
      </c>
      <c r="D8985" s="57" t="s">
        <v>375</v>
      </c>
      <c r="E8985" s="62" t="s">
        <v>372</v>
      </c>
      <c r="F8985" s="58">
        <v>0.41885127175915127</v>
      </c>
    </row>
    <row r="8986">
      <c r="A8986" s="61">
        <v>1.512803643E9</v>
      </c>
      <c r="B8986" s="61">
        <v>1.0</v>
      </c>
      <c r="C8986" s="61">
        <v>429.0</v>
      </c>
      <c r="D8986" s="57" t="s">
        <v>371</v>
      </c>
      <c r="E8986" s="62" t="s">
        <v>372</v>
      </c>
      <c r="F8986" s="58">
        <v>0.4188847383206469</v>
      </c>
    </row>
    <row r="8987">
      <c r="A8987" s="61">
        <v>1.519517233E9</v>
      </c>
      <c r="B8987" s="61">
        <v>1.0</v>
      </c>
      <c r="C8987" s="61">
        <v>2654.0</v>
      </c>
      <c r="D8987" s="57" t="s">
        <v>373</v>
      </c>
      <c r="E8987" s="62" t="s">
        <v>372</v>
      </c>
      <c r="F8987" s="58">
        <v>0.41888564806105244</v>
      </c>
    </row>
    <row r="8988">
      <c r="A8988" s="61">
        <v>1.513987995E9</v>
      </c>
      <c r="B8988" s="61">
        <v>1.0</v>
      </c>
      <c r="C8988" s="61">
        <v>3193.0</v>
      </c>
      <c r="D8988" s="57" t="s">
        <v>374</v>
      </c>
      <c r="E8988" s="62" t="s">
        <v>372</v>
      </c>
      <c r="F8988" s="58">
        <v>0.41890787996073464</v>
      </c>
    </row>
    <row r="8989">
      <c r="A8989" s="61">
        <v>1.513691059E9</v>
      </c>
      <c r="B8989" s="61">
        <v>1.0</v>
      </c>
      <c r="C8989" s="61">
        <v>2285.0</v>
      </c>
      <c r="D8989" s="57" t="s">
        <v>371</v>
      </c>
      <c r="E8989" s="62" t="s">
        <v>372</v>
      </c>
      <c r="F8989" s="58">
        <v>0.4189121501135532</v>
      </c>
    </row>
    <row r="8990">
      <c r="A8990" s="61">
        <v>1.514619536E9</v>
      </c>
      <c r="B8990" s="61">
        <v>1.0</v>
      </c>
      <c r="C8990" s="61">
        <v>1164.0</v>
      </c>
      <c r="D8990" s="57" t="s">
        <v>371</v>
      </c>
      <c r="E8990" s="62" t="s">
        <v>372</v>
      </c>
      <c r="F8990" s="58">
        <v>0.4189124756383158</v>
      </c>
    </row>
    <row r="8991">
      <c r="A8991" s="61">
        <v>1.517482394E9</v>
      </c>
      <c r="B8991" s="61">
        <v>1.0</v>
      </c>
      <c r="C8991" s="61">
        <v>1615.0</v>
      </c>
      <c r="D8991" s="57" t="s">
        <v>371</v>
      </c>
      <c r="E8991" s="62" t="s">
        <v>372</v>
      </c>
      <c r="F8991" s="58">
        <v>0.4189714180033419</v>
      </c>
    </row>
    <row r="8992">
      <c r="A8992" s="61">
        <v>1.515025477E9</v>
      </c>
      <c r="B8992" s="61">
        <v>1.0</v>
      </c>
      <c r="C8992" s="61">
        <v>3081.0</v>
      </c>
      <c r="D8992" s="57" t="s">
        <v>374</v>
      </c>
      <c r="E8992" s="62" t="s">
        <v>372</v>
      </c>
      <c r="F8992" s="58">
        <v>0.41897570305732157</v>
      </c>
    </row>
    <row r="8993">
      <c r="A8993" s="61">
        <v>1.515027399E9</v>
      </c>
      <c r="B8993" s="61">
        <v>1.0</v>
      </c>
      <c r="C8993" s="61">
        <v>5062.0</v>
      </c>
      <c r="D8993" s="57" t="s">
        <v>375</v>
      </c>
      <c r="E8993" s="62" t="s">
        <v>372</v>
      </c>
      <c r="F8993" s="58">
        <v>0.4190002841874978</v>
      </c>
    </row>
    <row r="8994">
      <c r="A8994" s="61">
        <v>1.518444926E9</v>
      </c>
      <c r="B8994" s="61">
        <v>1.0</v>
      </c>
      <c r="C8994" s="61">
        <v>3433.0</v>
      </c>
      <c r="D8994" s="57" t="s">
        <v>374</v>
      </c>
      <c r="E8994" s="62" t="s">
        <v>372</v>
      </c>
      <c r="F8994" s="58">
        <v>0.41915294380031265</v>
      </c>
    </row>
    <row r="8995">
      <c r="A8995" s="61">
        <v>1.51590202E9</v>
      </c>
      <c r="B8995" s="61">
        <v>0.0</v>
      </c>
      <c r="C8995" s="61">
        <v>1891.0</v>
      </c>
      <c r="D8995" s="57" t="s">
        <v>373</v>
      </c>
      <c r="E8995" s="62" t="s">
        <v>372</v>
      </c>
      <c r="F8995" s="58">
        <v>0.41918838551161375</v>
      </c>
    </row>
    <row r="8996">
      <c r="A8996" s="61">
        <v>1.513397934E9</v>
      </c>
      <c r="B8996" s="61">
        <v>1.0</v>
      </c>
      <c r="C8996" s="61">
        <v>1119.0</v>
      </c>
      <c r="D8996" s="57" t="s">
        <v>375</v>
      </c>
      <c r="E8996" s="62" t="s">
        <v>372</v>
      </c>
      <c r="F8996" s="58">
        <v>0.4191900662300716</v>
      </c>
    </row>
    <row r="8997">
      <c r="A8997" s="61">
        <v>1.513345746E9</v>
      </c>
      <c r="B8997" s="61">
        <v>1.0</v>
      </c>
      <c r="C8997" s="61">
        <v>1011.0</v>
      </c>
      <c r="D8997" s="57" t="s">
        <v>374</v>
      </c>
      <c r="E8997" s="62" t="s">
        <v>372</v>
      </c>
      <c r="F8997" s="58">
        <v>0.41931783272300216</v>
      </c>
    </row>
    <row r="8998">
      <c r="A8998" s="61">
        <v>1.515672526E9</v>
      </c>
      <c r="B8998" s="61">
        <v>1.0</v>
      </c>
      <c r="C8998" s="61">
        <v>80.0</v>
      </c>
      <c r="D8998" s="57" t="s">
        <v>374</v>
      </c>
      <c r="E8998" s="62" t="s">
        <v>372</v>
      </c>
      <c r="F8998" s="58">
        <v>0.41933600299231566</v>
      </c>
    </row>
    <row r="8999">
      <c r="A8999" s="61">
        <v>1.519402871E9</v>
      </c>
      <c r="B8999" s="61">
        <v>0.0</v>
      </c>
      <c r="C8999" s="61">
        <v>2577.0</v>
      </c>
      <c r="D8999" s="57" t="s">
        <v>375</v>
      </c>
      <c r="E8999" s="62" t="s">
        <v>372</v>
      </c>
      <c r="F8999" s="58">
        <v>0.41939954103492294</v>
      </c>
    </row>
    <row r="9000">
      <c r="A9000" s="61">
        <v>1.51208562E9</v>
      </c>
      <c r="B9000" s="61">
        <v>0.0</v>
      </c>
      <c r="C9000" s="61">
        <v>220.0</v>
      </c>
      <c r="D9000" s="57" t="s">
        <v>371</v>
      </c>
      <c r="E9000" s="62" t="s">
        <v>372</v>
      </c>
      <c r="F9000" s="58">
        <v>0.41940567126365713</v>
      </c>
    </row>
    <row r="9001">
      <c r="A9001" s="61">
        <v>1.518430995E9</v>
      </c>
      <c r="B9001" s="61">
        <v>1.0</v>
      </c>
      <c r="C9001" s="61">
        <v>2688.0</v>
      </c>
      <c r="D9001" s="57" t="s">
        <v>374</v>
      </c>
      <c r="E9001" s="62" t="s">
        <v>372</v>
      </c>
      <c r="F9001" s="58">
        <v>0.41946014385513863</v>
      </c>
    </row>
    <row r="9002">
      <c r="A9002" s="61">
        <v>1.516579684E9</v>
      </c>
      <c r="B9002" s="61">
        <v>1.0</v>
      </c>
      <c r="C9002" s="61">
        <v>2670.0</v>
      </c>
      <c r="D9002" s="57" t="s">
        <v>371</v>
      </c>
      <c r="E9002" s="62" t="s">
        <v>372</v>
      </c>
      <c r="F9002" s="58">
        <v>0.4194692093062643</v>
      </c>
    </row>
    <row r="9003">
      <c r="A9003" s="61">
        <v>1.514121971E9</v>
      </c>
      <c r="B9003" s="61">
        <v>0.0</v>
      </c>
      <c r="C9003" s="61">
        <v>3031.0</v>
      </c>
      <c r="D9003" s="57" t="s">
        <v>373</v>
      </c>
      <c r="E9003" s="62" t="s">
        <v>372</v>
      </c>
      <c r="F9003" s="58">
        <v>0.41952614737021465</v>
      </c>
    </row>
    <row r="9004">
      <c r="A9004" s="61">
        <v>1.517581228E9</v>
      </c>
      <c r="B9004" s="61">
        <v>1.0</v>
      </c>
      <c r="C9004" s="61">
        <v>769.0</v>
      </c>
      <c r="D9004" s="57" t="s">
        <v>374</v>
      </c>
      <c r="E9004" s="62" t="s">
        <v>372</v>
      </c>
      <c r="F9004" s="58">
        <v>0.41960237019133084</v>
      </c>
    </row>
    <row r="9005">
      <c r="A9005" s="61">
        <v>1.513871242E9</v>
      </c>
      <c r="B9005" s="61">
        <v>0.0</v>
      </c>
      <c r="C9005" s="61">
        <v>2887.0</v>
      </c>
      <c r="D9005" s="57" t="s">
        <v>371</v>
      </c>
      <c r="E9005" s="62" t="s">
        <v>372</v>
      </c>
      <c r="F9005" s="58">
        <v>0.41961514606850836</v>
      </c>
    </row>
    <row r="9006">
      <c r="A9006" s="61">
        <v>1.518684855E9</v>
      </c>
      <c r="B9006" s="61">
        <v>1.0</v>
      </c>
      <c r="C9006" s="61">
        <v>586.0</v>
      </c>
      <c r="D9006" s="57" t="s">
        <v>371</v>
      </c>
      <c r="E9006" s="62" t="s">
        <v>372</v>
      </c>
      <c r="F9006" s="58">
        <v>0.41968578865058104</v>
      </c>
    </row>
    <row r="9007">
      <c r="A9007" s="61">
        <v>1.517112074E9</v>
      </c>
      <c r="B9007" s="61">
        <v>1.0</v>
      </c>
      <c r="C9007" s="61">
        <v>1691.0</v>
      </c>
      <c r="D9007" s="57" t="s">
        <v>375</v>
      </c>
      <c r="E9007" s="62" t="s">
        <v>372</v>
      </c>
      <c r="F9007" s="58">
        <v>0.41969333492800553</v>
      </c>
    </row>
    <row r="9008">
      <c r="A9008" s="61">
        <v>1.514400665E9</v>
      </c>
      <c r="B9008" s="61">
        <v>1.0</v>
      </c>
      <c r="C9008" s="61">
        <v>814.0</v>
      </c>
      <c r="D9008" s="57" t="s">
        <v>375</v>
      </c>
      <c r="E9008" s="62" t="s">
        <v>372</v>
      </c>
      <c r="F9008" s="58">
        <v>0.4197088133976421</v>
      </c>
    </row>
    <row r="9009">
      <c r="A9009" s="61">
        <v>1.519783121E9</v>
      </c>
      <c r="B9009" s="61">
        <v>0.0</v>
      </c>
      <c r="C9009" s="61">
        <v>1779.0</v>
      </c>
      <c r="D9009" s="57" t="s">
        <v>373</v>
      </c>
      <c r="E9009" s="62" t="s">
        <v>372</v>
      </c>
      <c r="F9009" s="58">
        <v>0.4198120251540528</v>
      </c>
    </row>
    <row r="9010">
      <c r="A9010" s="61">
        <v>1.514871086E9</v>
      </c>
      <c r="B9010" s="61">
        <v>1.0</v>
      </c>
      <c r="C9010" s="61">
        <v>2635.0</v>
      </c>
      <c r="D9010" s="57" t="s">
        <v>371</v>
      </c>
      <c r="E9010" s="62" t="s">
        <v>372</v>
      </c>
      <c r="F9010" s="58">
        <v>0.4198719384098477</v>
      </c>
    </row>
    <row r="9011">
      <c r="A9011" s="61">
        <v>1.515511747E9</v>
      </c>
      <c r="B9011" s="61">
        <v>1.0</v>
      </c>
      <c r="C9011" s="61">
        <v>2414.0</v>
      </c>
      <c r="D9011" s="57" t="s">
        <v>374</v>
      </c>
      <c r="E9011" s="62" t="s">
        <v>372</v>
      </c>
      <c r="F9011" s="58">
        <v>0.41987721605803274</v>
      </c>
    </row>
    <row r="9012">
      <c r="A9012" s="61">
        <v>1.517791446E9</v>
      </c>
      <c r="B9012" s="61">
        <v>1.0</v>
      </c>
      <c r="C9012" s="61">
        <v>3142.0</v>
      </c>
      <c r="D9012" s="57" t="s">
        <v>371</v>
      </c>
      <c r="E9012" s="62" t="s">
        <v>372</v>
      </c>
      <c r="F9012" s="58">
        <v>0.4199058478767197</v>
      </c>
    </row>
    <row r="9013">
      <c r="A9013" s="61">
        <v>1.518474944E9</v>
      </c>
      <c r="B9013" s="61">
        <v>1.0</v>
      </c>
      <c r="C9013" s="61">
        <v>342.0</v>
      </c>
      <c r="D9013" s="57" t="s">
        <v>375</v>
      </c>
      <c r="E9013" s="62" t="s">
        <v>372</v>
      </c>
      <c r="F9013" s="58">
        <v>0.4199278086171846</v>
      </c>
    </row>
    <row r="9014">
      <c r="A9014" s="61">
        <v>1.512144953E9</v>
      </c>
      <c r="B9014" s="61">
        <v>1.0</v>
      </c>
      <c r="C9014" s="61">
        <v>741.0</v>
      </c>
      <c r="D9014" s="57" t="s">
        <v>373</v>
      </c>
      <c r="E9014" s="62" t="s">
        <v>372</v>
      </c>
      <c r="F9014" s="58">
        <v>0.41998506656861434</v>
      </c>
    </row>
    <row r="9015">
      <c r="A9015" s="61">
        <v>1.511990382E9</v>
      </c>
      <c r="B9015" s="61">
        <v>0.0</v>
      </c>
      <c r="C9015" s="61">
        <v>1236.0</v>
      </c>
      <c r="D9015" s="57" t="s">
        <v>375</v>
      </c>
      <c r="E9015" s="62" t="s">
        <v>372</v>
      </c>
      <c r="F9015" s="58">
        <v>0.4201214529103052</v>
      </c>
    </row>
    <row r="9016">
      <c r="A9016" s="61">
        <v>1.513089703E9</v>
      </c>
      <c r="B9016" s="61">
        <v>1.0</v>
      </c>
      <c r="C9016" s="61">
        <v>503.0</v>
      </c>
      <c r="D9016" s="57" t="s">
        <v>374</v>
      </c>
      <c r="E9016" s="62" t="s">
        <v>372</v>
      </c>
      <c r="F9016" s="58">
        <v>0.42018814209112376</v>
      </c>
    </row>
    <row r="9017">
      <c r="A9017" s="61">
        <v>1.514749489E9</v>
      </c>
      <c r="B9017" s="61">
        <v>1.0</v>
      </c>
      <c r="C9017" s="61">
        <v>1995.0</v>
      </c>
      <c r="D9017" s="57" t="s">
        <v>373</v>
      </c>
      <c r="E9017" s="62" t="s">
        <v>372</v>
      </c>
      <c r="F9017" s="58">
        <v>0.4202092210654972</v>
      </c>
    </row>
    <row r="9018">
      <c r="A9018" s="61">
        <v>1.516654664E9</v>
      </c>
      <c r="B9018" s="61">
        <v>1.0</v>
      </c>
      <c r="C9018" s="61">
        <v>1043.0</v>
      </c>
      <c r="D9018" s="57" t="s">
        <v>371</v>
      </c>
      <c r="E9018" s="62" t="s">
        <v>372</v>
      </c>
      <c r="F9018" s="58">
        <v>0.42024382323270515</v>
      </c>
    </row>
    <row r="9019">
      <c r="A9019" s="61">
        <v>1.513520805E9</v>
      </c>
      <c r="B9019" s="61">
        <v>1.0</v>
      </c>
      <c r="C9019" s="61">
        <v>2991.0</v>
      </c>
      <c r="D9019" s="57" t="s">
        <v>371</v>
      </c>
      <c r="E9019" s="62" t="s">
        <v>372</v>
      </c>
      <c r="F9019" s="58">
        <v>0.4203363855212121</v>
      </c>
    </row>
    <row r="9020">
      <c r="A9020" s="61">
        <v>1.518629992E9</v>
      </c>
      <c r="B9020" s="61">
        <v>0.0</v>
      </c>
      <c r="C9020" s="61">
        <v>4303.0</v>
      </c>
      <c r="D9020" s="57" t="s">
        <v>371</v>
      </c>
      <c r="E9020" s="62" t="s">
        <v>372</v>
      </c>
      <c r="F9020" s="58">
        <v>0.42041318824605256</v>
      </c>
    </row>
    <row r="9021">
      <c r="A9021" s="61">
        <v>1.517752079E9</v>
      </c>
      <c r="B9021" s="61">
        <v>1.0</v>
      </c>
      <c r="C9021" s="61">
        <v>2057.0</v>
      </c>
      <c r="D9021" s="57" t="s">
        <v>371</v>
      </c>
      <c r="E9021" s="62" t="s">
        <v>372</v>
      </c>
      <c r="F9021" s="58">
        <v>0.4204193235240682</v>
      </c>
    </row>
    <row r="9022">
      <c r="A9022" s="61">
        <v>1.513635523E9</v>
      </c>
      <c r="B9022" s="61">
        <v>1.0</v>
      </c>
      <c r="C9022" s="61">
        <v>1117.0</v>
      </c>
      <c r="D9022" s="57" t="s">
        <v>371</v>
      </c>
      <c r="E9022" s="62" t="s">
        <v>372</v>
      </c>
      <c r="F9022" s="58">
        <v>0.42043543432082986</v>
      </c>
    </row>
    <row r="9023">
      <c r="A9023" s="61">
        <v>1.515231944E9</v>
      </c>
      <c r="B9023" s="61">
        <v>1.0</v>
      </c>
      <c r="C9023" s="61">
        <v>1594.0</v>
      </c>
      <c r="D9023" s="57" t="s">
        <v>373</v>
      </c>
      <c r="E9023" s="62" t="s">
        <v>372</v>
      </c>
      <c r="F9023" s="58">
        <v>0.42047533019041217</v>
      </c>
    </row>
    <row r="9024">
      <c r="A9024" s="61">
        <v>1.519605431E9</v>
      </c>
      <c r="B9024" s="61">
        <v>0.0</v>
      </c>
      <c r="C9024" s="61">
        <v>1885.0</v>
      </c>
      <c r="D9024" s="57" t="s">
        <v>374</v>
      </c>
      <c r="E9024" s="62" t="s">
        <v>372</v>
      </c>
      <c r="F9024" s="58">
        <v>0.4205278068007009</v>
      </c>
    </row>
    <row r="9025">
      <c r="A9025" s="61">
        <v>1.514320049E9</v>
      </c>
      <c r="B9025" s="61">
        <v>1.0</v>
      </c>
      <c r="C9025" s="61">
        <v>608.0</v>
      </c>
      <c r="D9025" s="57" t="s">
        <v>371</v>
      </c>
      <c r="E9025" s="62" t="s">
        <v>372</v>
      </c>
      <c r="F9025" s="58">
        <v>0.4205355257826686</v>
      </c>
    </row>
    <row r="9026">
      <c r="A9026" s="61">
        <v>1.512853378E9</v>
      </c>
      <c r="B9026" s="61">
        <v>1.0</v>
      </c>
      <c r="C9026" s="61">
        <v>1152.0</v>
      </c>
      <c r="D9026" s="57" t="s">
        <v>374</v>
      </c>
      <c r="E9026" s="62" t="s">
        <v>372</v>
      </c>
      <c r="F9026" s="58">
        <v>0.42054013636141085</v>
      </c>
    </row>
    <row r="9027">
      <c r="A9027" s="61">
        <v>1.517783214E9</v>
      </c>
      <c r="B9027" s="61">
        <v>1.0</v>
      </c>
      <c r="C9027" s="61">
        <v>1514.0</v>
      </c>
      <c r="D9027" s="57" t="s">
        <v>373</v>
      </c>
      <c r="E9027" s="62" t="s">
        <v>372</v>
      </c>
      <c r="F9027" s="58">
        <v>0.42062810595579836</v>
      </c>
    </row>
    <row r="9028">
      <c r="A9028" s="61">
        <v>1.513936554E9</v>
      </c>
      <c r="B9028" s="61">
        <v>1.0</v>
      </c>
      <c r="C9028" s="61">
        <v>41.0</v>
      </c>
      <c r="D9028" s="57" t="s">
        <v>375</v>
      </c>
      <c r="E9028" s="62" t="s">
        <v>372</v>
      </c>
      <c r="F9028" s="58">
        <v>0.4206437709754334</v>
      </c>
    </row>
    <row r="9029">
      <c r="A9029" s="61">
        <v>1.515339138E9</v>
      </c>
      <c r="B9029" s="61">
        <v>1.0</v>
      </c>
      <c r="C9029" s="61">
        <v>2047.0</v>
      </c>
      <c r="D9029" s="57" t="s">
        <v>374</v>
      </c>
      <c r="E9029" s="62" t="s">
        <v>372</v>
      </c>
      <c r="F9029" s="58">
        <v>0.420676505859796</v>
      </c>
    </row>
    <row r="9030">
      <c r="A9030" s="61">
        <v>1.512612442E9</v>
      </c>
      <c r="B9030" s="61">
        <v>0.0</v>
      </c>
      <c r="C9030" s="61">
        <v>680.0</v>
      </c>
      <c r="D9030" s="57" t="s">
        <v>371</v>
      </c>
      <c r="E9030" s="62" t="s">
        <v>372</v>
      </c>
      <c r="F9030" s="58">
        <v>0.4207557413949964</v>
      </c>
    </row>
    <row r="9031">
      <c r="A9031" s="61">
        <v>1.51791856E9</v>
      </c>
      <c r="B9031" s="61">
        <v>0.0</v>
      </c>
      <c r="C9031" s="61">
        <v>2208.0</v>
      </c>
      <c r="D9031" s="57" t="s">
        <v>371</v>
      </c>
      <c r="E9031" s="62" t="s">
        <v>372</v>
      </c>
      <c r="F9031" s="58">
        <v>0.42077033229199057</v>
      </c>
    </row>
    <row r="9032">
      <c r="A9032" s="61">
        <v>1.517715709E9</v>
      </c>
      <c r="B9032" s="61">
        <v>1.0</v>
      </c>
      <c r="C9032" s="61">
        <v>2068.0</v>
      </c>
      <c r="D9032" s="57" t="s">
        <v>374</v>
      </c>
      <c r="E9032" s="62" t="s">
        <v>372</v>
      </c>
      <c r="F9032" s="58">
        <v>0.420802667568564</v>
      </c>
    </row>
    <row r="9033">
      <c r="A9033" s="61">
        <v>1.513930532E9</v>
      </c>
      <c r="B9033" s="61">
        <v>0.0</v>
      </c>
      <c r="C9033" s="61">
        <v>574.0</v>
      </c>
      <c r="D9033" s="57" t="s">
        <v>375</v>
      </c>
      <c r="E9033" s="62" t="s">
        <v>372</v>
      </c>
      <c r="F9033" s="58">
        <v>0.4208192287671968</v>
      </c>
    </row>
    <row r="9034">
      <c r="A9034" s="61">
        <v>1.519467461E9</v>
      </c>
      <c r="B9034" s="61">
        <v>0.0</v>
      </c>
      <c r="C9034" s="61">
        <v>3597.0</v>
      </c>
      <c r="D9034" s="57" t="s">
        <v>374</v>
      </c>
      <c r="E9034" s="62" t="s">
        <v>372</v>
      </c>
      <c r="F9034" s="58">
        <v>0.4209166929620348</v>
      </c>
    </row>
    <row r="9035">
      <c r="A9035" s="61">
        <v>1.512101788E9</v>
      </c>
      <c r="B9035" s="61">
        <v>1.0</v>
      </c>
      <c r="C9035" s="61">
        <v>1322.0</v>
      </c>
      <c r="D9035" s="57" t="s">
        <v>373</v>
      </c>
      <c r="E9035" s="62" t="s">
        <v>372</v>
      </c>
      <c r="F9035" s="58">
        <v>0.4209584336161065</v>
      </c>
    </row>
    <row r="9036">
      <c r="A9036" s="61">
        <v>1.514856282E9</v>
      </c>
      <c r="B9036" s="61">
        <v>0.0</v>
      </c>
      <c r="C9036" s="61">
        <v>55.0</v>
      </c>
      <c r="D9036" s="57" t="s">
        <v>371</v>
      </c>
      <c r="E9036" s="62" t="s">
        <v>372</v>
      </c>
      <c r="F9036" s="58">
        <v>0.4209614402022278</v>
      </c>
    </row>
    <row r="9037">
      <c r="A9037" s="61">
        <v>1.512543287E9</v>
      </c>
      <c r="B9037" s="61">
        <v>1.0</v>
      </c>
      <c r="C9037" s="61">
        <v>3673.0</v>
      </c>
      <c r="D9037" s="57" t="s">
        <v>371</v>
      </c>
      <c r="E9037" s="62" t="s">
        <v>372</v>
      </c>
      <c r="F9037" s="58">
        <v>0.4210406757374283</v>
      </c>
    </row>
    <row r="9038">
      <c r="A9038" s="61">
        <v>1.512341848E9</v>
      </c>
      <c r="B9038" s="61">
        <v>1.0</v>
      </c>
      <c r="C9038" s="61">
        <v>4059.0</v>
      </c>
      <c r="D9038" s="57" t="s">
        <v>375</v>
      </c>
      <c r="E9038" s="62" t="s">
        <v>372</v>
      </c>
      <c r="F9038" s="58">
        <v>0.4211959287925682</v>
      </c>
    </row>
    <row r="9039">
      <c r="A9039" s="61">
        <v>1.519634049E9</v>
      </c>
      <c r="B9039" s="61">
        <v>1.0</v>
      </c>
      <c r="C9039" s="61">
        <v>3812.0</v>
      </c>
      <c r="D9039" s="57" t="s">
        <v>375</v>
      </c>
      <c r="E9039" s="62" t="s">
        <v>372</v>
      </c>
      <c r="F9039" s="58">
        <v>0.4212732532686204</v>
      </c>
    </row>
    <row r="9040">
      <c r="A9040" s="61">
        <v>1.515498167E9</v>
      </c>
      <c r="B9040" s="61">
        <v>1.0</v>
      </c>
      <c r="C9040" s="61">
        <v>1994.0</v>
      </c>
      <c r="D9040" s="57" t="s">
        <v>373</v>
      </c>
      <c r="E9040" s="62" t="s">
        <v>372</v>
      </c>
      <c r="F9040" s="58">
        <v>0.42128428518575667</v>
      </c>
    </row>
    <row r="9041">
      <c r="A9041" s="61">
        <v>1.514783607E9</v>
      </c>
      <c r="B9041" s="61">
        <v>1.0</v>
      </c>
      <c r="C9041" s="61">
        <v>1348.0</v>
      </c>
      <c r="D9041" s="57" t="s">
        <v>371</v>
      </c>
      <c r="E9041" s="62" t="s">
        <v>372</v>
      </c>
      <c r="F9041" s="58">
        <v>0.4213598369150766</v>
      </c>
    </row>
    <row r="9042">
      <c r="A9042" s="61">
        <v>1.516787763E9</v>
      </c>
      <c r="B9042" s="61">
        <v>1.0</v>
      </c>
      <c r="C9042" s="61">
        <v>1397.0</v>
      </c>
      <c r="D9042" s="57" t="s">
        <v>374</v>
      </c>
      <c r="E9042" s="62" t="s">
        <v>372</v>
      </c>
      <c r="F9042" s="58">
        <v>0.42143324694369644</v>
      </c>
    </row>
    <row r="9043">
      <c r="A9043" s="61">
        <v>1.515681502E9</v>
      </c>
      <c r="B9043" s="61">
        <v>0.0</v>
      </c>
      <c r="C9043" s="61">
        <v>2866.0</v>
      </c>
      <c r="D9043" s="57" t="s">
        <v>371</v>
      </c>
      <c r="E9043" s="62" t="s">
        <v>372</v>
      </c>
      <c r="F9043" s="58">
        <v>0.4214332976141032</v>
      </c>
    </row>
    <row r="9044">
      <c r="A9044" s="61">
        <v>1.512873281E9</v>
      </c>
      <c r="B9044" s="61">
        <v>0.0</v>
      </c>
      <c r="C9044" s="61">
        <v>657.0</v>
      </c>
      <c r="D9044" s="57" t="s">
        <v>374</v>
      </c>
      <c r="E9044" s="62" t="s">
        <v>372</v>
      </c>
      <c r="F9044" s="58">
        <v>0.42147042004386204</v>
      </c>
    </row>
    <row r="9045">
      <c r="A9045" s="61">
        <v>1.516984418E9</v>
      </c>
      <c r="B9045" s="61">
        <v>1.0</v>
      </c>
      <c r="C9045" s="61">
        <v>334.0</v>
      </c>
      <c r="D9045" s="57" t="s">
        <v>371</v>
      </c>
      <c r="E9045" s="62" t="s">
        <v>372</v>
      </c>
      <c r="F9045" s="58">
        <v>0.4215243778666864</v>
      </c>
    </row>
    <row r="9046">
      <c r="A9046" s="61">
        <v>1.517936591E9</v>
      </c>
      <c r="B9046" s="61">
        <v>0.0</v>
      </c>
      <c r="C9046" s="61">
        <v>3099.0</v>
      </c>
      <c r="D9046" s="57" t="s">
        <v>374</v>
      </c>
      <c r="E9046" s="62" t="s">
        <v>372</v>
      </c>
      <c r="F9046" s="58">
        <v>0.4215283015492186</v>
      </c>
    </row>
    <row r="9047">
      <c r="A9047" s="61">
        <v>1.513682539E9</v>
      </c>
      <c r="B9047" s="61">
        <v>1.0</v>
      </c>
      <c r="C9047" s="61">
        <v>3800.0</v>
      </c>
      <c r="D9047" s="57" t="s">
        <v>371</v>
      </c>
      <c r="E9047" s="62" t="s">
        <v>372</v>
      </c>
      <c r="F9047" s="58">
        <v>0.4215673047338271</v>
      </c>
    </row>
    <row r="9048">
      <c r="A9048" s="61">
        <v>1.51269937E9</v>
      </c>
      <c r="B9048" s="61">
        <v>0.0</v>
      </c>
      <c r="C9048" s="61">
        <v>1260.0</v>
      </c>
      <c r="D9048" s="57" t="s">
        <v>374</v>
      </c>
      <c r="E9048" s="62" t="s">
        <v>372</v>
      </c>
      <c r="F9048" s="58">
        <v>0.4215760205215041</v>
      </c>
    </row>
    <row r="9049">
      <c r="A9049" s="61">
        <v>1.515234721E9</v>
      </c>
      <c r="B9049" s="61">
        <v>0.0</v>
      </c>
      <c r="C9049" s="61">
        <v>767.0</v>
      </c>
      <c r="D9049" s="57" t="s">
        <v>371</v>
      </c>
      <c r="E9049" s="62" t="s">
        <v>372</v>
      </c>
      <c r="F9049" s="58">
        <v>0.42171823195653513</v>
      </c>
    </row>
    <row r="9050">
      <c r="A9050" s="61">
        <v>1.512557211E9</v>
      </c>
      <c r="B9050" s="61">
        <v>0.0</v>
      </c>
      <c r="C9050" s="61">
        <v>1565.0</v>
      </c>
      <c r="D9050" s="57" t="s">
        <v>373</v>
      </c>
      <c r="E9050" s="62" t="s">
        <v>372</v>
      </c>
      <c r="F9050" s="58">
        <v>0.42180223103118664</v>
      </c>
    </row>
    <row r="9051">
      <c r="A9051" s="61">
        <v>1.514134627E9</v>
      </c>
      <c r="B9051" s="61">
        <v>1.0</v>
      </c>
      <c r="C9051" s="61">
        <v>282.0</v>
      </c>
      <c r="D9051" s="57" t="s">
        <v>375</v>
      </c>
      <c r="E9051" s="62" t="s">
        <v>372</v>
      </c>
      <c r="F9051" s="58">
        <v>0.4218038627229457</v>
      </c>
    </row>
    <row r="9052">
      <c r="A9052" s="61">
        <v>1.519671102E9</v>
      </c>
      <c r="B9052" s="61">
        <v>0.0</v>
      </c>
      <c r="C9052" s="61">
        <v>4002.0</v>
      </c>
      <c r="D9052" s="57" t="s">
        <v>371</v>
      </c>
      <c r="E9052" s="62" t="s">
        <v>372</v>
      </c>
      <c r="F9052" s="58">
        <v>0.42193018061678833</v>
      </c>
    </row>
    <row r="9053">
      <c r="A9053" s="61">
        <v>1.517816823E9</v>
      </c>
      <c r="B9053" s="61">
        <v>1.0</v>
      </c>
      <c r="C9053" s="61">
        <v>2401.0</v>
      </c>
      <c r="D9053" s="57" t="s">
        <v>374</v>
      </c>
      <c r="E9053" s="62" t="s">
        <v>372</v>
      </c>
      <c r="F9053" s="58">
        <v>0.42193523875442973</v>
      </c>
    </row>
    <row r="9054">
      <c r="A9054" s="61">
        <v>1.516249276E9</v>
      </c>
      <c r="B9054" s="61">
        <v>1.0</v>
      </c>
      <c r="C9054" s="61">
        <v>1263.0</v>
      </c>
      <c r="D9054" s="57" t="s">
        <v>371</v>
      </c>
      <c r="E9054" s="62" t="s">
        <v>372</v>
      </c>
      <c r="F9054" s="58">
        <v>0.4219464471199089</v>
      </c>
    </row>
    <row r="9055">
      <c r="A9055" s="61">
        <v>1.516513455E9</v>
      </c>
      <c r="B9055" s="61">
        <v>1.0</v>
      </c>
      <c r="C9055" s="61">
        <v>1794.0</v>
      </c>
      <c r="D9055" s="57" t="s">
        <v>374</v>
      </c>
      <c r="E9055" s="62" t="s">
        <v>372</v>
      </c>
      <c r="F9055" s="58">
        <v>0.422011669880067</v>
      </c>
    </row>
    <row r="9056">
      <c r="A9056" s="61">
        <v>1.51264681E9</v>
      </c>
      <c r="B9056" s="61">
        <v>0.0</v>
      </c>
      <c r="C9056" s="61">
        <v>1446.0</v>
      </c>
      <c r="D9056" s="57" t="s">
        <v>374</v>
      </c>
      <c r="E9056" s="62" t="s">
        <v>372</v>
      </c>
      <c r="F9056" s="58">
        <v>0.4220884701864722</v>
      </c>
    </row>
    <row r="9057">
      <c r="A9057" s="61">
        <v>1.518393941E9</v>
      </c>
      <c r="B9057" s="61">
        <v>0.0</v>
      </c>
      <c r="C9057" s="61">
        <v>3059.0</v>
      </c>
      <c r="D9057" s="57" t="s">
        <v>371</v>
      </c>
      <c r="E9057" s="62" t="s">
        <v>372</v>
      </c>
      <c r="F9057" s="58">
        <v>0.42218620169051013</v>
      </c>
    </row>
    <row r="9058">
      <c r="A9058" s="61">
        <v>1.519481929E9</v>
      </c>
      <c r="B9058" s="61">
        <v>1.0</v>
      </c>
      <c r="C9058" s="61">
        <v>3891.0</v>
      </c>
      <c r="D9058" s="57" t="s">
        <v>373</v>
      </c>
      <c r="E9058" s="62" t="s">
        <v>372</v>
      </c>
      <c r="F9058" s="58">
        <v>0.42223094893070323</v>
      </c>
    </row>
    <row r="9059">
      <c r="A9059" s="61">
        <v>1.517471944E9</v>
      </c>
      <c r="B9059" s="61">
        <v>1.0</v>
      </c>
      <c r="C9059" s="61">
        <v>968.0</v>
      </c>
      <c r="D9059" s="57" t="s">
        <v>374</v>
      </c>
      <c r="E9059" s="62" t="s">
        <v>372</v>
      </c>
      <c r="F9059" s="58">
        <v>0.4222373146755094</v>
      </c>
    </row>
    <row r="9060">
      <c r="A9060" s="61">
        <v>1.512729786E9</v>
      </c>
      <c r="B9060" s="61">
        <v>1.0</v>
      </c>
      <c r="C9060" s="61">
        <v>1871.0</v>
      </c>
      <c r="D9060" s="57" t="s">
        <v>373</v>
      </c>
      <c r="E9060" s="62" t="s">
        <v>372</v>
      </c>
      <c r="F9060" s="58">
        <v>0.4223101844659036</v>
      </c>
    </row>
    <row r="9061">
      <c r="A9061" s="61">
        <v>1.516770559E9</v>
      </c>
      <c r="B9061" s="61">
        <v>1.0</v>
      </c>
      <c r="C9061" s="61">
        <v>1721.0</v>
      </c>
      <c r="D9061" s="57" t="s">
        <v>371</v>
      </c>
      <c r="E9061" s="62" t="s">
        <v>372</v>
      </c>
      <c r="F9061" s="58">
        <v>0.42232294544192006</v>
      </c>
    </row>
    <row r="9062">
      <c r="A9062" s="61">
        <v>1.513615796E9</v>
      </c>
      <c r="B9062" s="61">
        <v>1.0</v>
      </c>
      <c r="C9062" s="61">
        <v>972.0</v>
      </c>
      <c r="D9062" s="57" t="s">
        <v>373</v>
      </c>
      <c r="E9062" s="62" t="s">
        <v>372</v>
      </c>
      <c r="F9062" s="58">
        <v>0.42233462796106913</v>
      </c>
    </row>
    <row r="9063">
      <c r="A9063" s="61">
        <v>1.516731796E9</v>
      </c>
      <c r="B9063" s="61">
        <v>1.0</v>
      </c>
      <c r="C9063" s="61">
        <v>3083.0</v>
      </c>
      <c r="D9063" s="57" t="s">
        <v>374</v>
      </c>
      <c r="E9063" s="62" t="s">
        <v>372</v>
      </c>
      <c r="F9063" s="58">
        <v>0.42243698938302965</v>
      </c>
    </row>
    <row r="9064">
      <c r="A9064" s="61">
        <v>1.518360683E9</v>
      </c>
      <c r="B9064" s="61">
        <v>1.0</v>
      </c>
      <c r="C9064" s="61">
        <v>3302.0</v>
      </c>
      <c r="D9064" s="57" t="s">
        <v>371</v>
      </c>
      <c r="E9064" s="62" t="s">
        <v>372</v>
      </c>
      <c r="F9064" s="58">
        <v>0.42257969738926937</v>
      </c>
    </row>
    <row r="9065">
      <c r="A9065" s="61">
        <v>1.513256418E9</v>
      </c>
      <c r="B9065" s="61">
        <v>1.0</v>
      </c>
      <c r="C9065" s="61">
        <v>2688.0</v>
      </c>
      <c r="D9065" s="57" t="s">
        <v>374</v>
      </c>
      <c r="E9065" s="62" t="s">
        <v>372</v>
      </c>
      <c r="F9065" s="58">
        <v>0.42260159153123844</v>
      </c>
    </row>
    <row r="9066">
      <c r="A9066" s="61">
        <v>1.517004582E9</v>
      </c>
      <c r="B9066" s="61">
        <v>0.0</v>
      </c>
      <c r="C9066" s="61">
        <v>379.0</v>
      </c>
      <c r="D9066" s="57" t="s">
        <v>374</v>
      </c>
      <c r="E9066" s="62" t="s">
        <v>372</v>
      </c>
      <c r="F9066" s="58">
        <v>0.4226218659502342</v>
      </c>
    </row>
    <row r="9067">
      <c r="A9067" s="61">
        <v>1.512923853E9</v>
      </c>
      <c r="B9067" s="61">
        <v>1.0</v>
      </c>
      <c r="C9067" s="61">
        <v>2415.0</v>
      </c>
      <c r="D9067" s="57" t="s">
        <v>374</v>
      </c>
      <c r="E9067" s="62" t="s">
        <v>372</v>
      </c>
      <c r="F9067" s="58">
        <v>0.4226323381806786</v>
      </c>
    </row>
    <row r="9068">
      <c r="A9068" s="61">
        <v>1.51983868E9</v>
      </c>
      <c r="B9068" s="61">
        <v>0.0</v>
      </c>
      <c r="C9068" s="61">
        <v>1221.0</v>
      </c>
      <c r="D9068" s="57" t="s">
        <v>375</v>
      </c>
      <c r="E9068" s="62" t="s">
        <v>372</v>
      </c>
      <c r="F9068" s="58">
        <v>0.42264729962116987</v>
      </c>
    </row>
    <row r="9069">
      <c r="A9069" s="61">
        <v>1.51645678E9</v>
      </c>
      <c r="B9069" s="61">
        <v>0.0</v>
      </c>
      <c r="C9069" s="61">
        <v>3662.0</v>
      </c>
      <c r="D9069" s="57" t="s">
        <v>375</v>
      </c>
      <c r="E9069" s="62" t="s">
        <v>372</v>
      </c>
      <c r="F9069" s="58">
        <v>0.4226777165973937</v>
      </c>
    </row>
    <row r="9070">
      <c r="A9070" s="61">
        <v>1.517490957E9</v>
      </c>
      <c r="B9070" s="61">
        <v>1.0</v>
      </c>
      <c r="C9070" s="61">
        <v>2714.0</v>
      </c>
      <c r="D9070" s="57" t="s">
        <v>371</v>
      </c>
      <c r="E9070" s="62" t="s">
        <v>372</v>
      </c>
      <c r="F9070" s="58">
        <v>0.42270150167021436</v>
      </c>
    </row>
    <row r="9071">
      <c r="A9071" s="61">
        <v>1.516625789E9</v>
      </c>
      <c r="B9071" s="61">
        <v>1.0</v>
      </c>
      <c r="C9071" s="61">
        <v>828.0</v>
      </c>
      <c r="D9071" s="57" t="s">
        <v>374</v>
      </c>
      <c r="E9071" s="62" t="s">
        <v>372</v>
      </c>
      <c r="F9071" s="58">
        <v>0.42273974173475215</v>
      </c>
    </row>
    <row r="9072">
      <c r="A9072" s="61">
        <v>1.51847111E9</v>
      </c>
      <c r="B9072" s="61">
        <v>0.0</v>
      </c>
      <c r="C9072" s="61">
        <v>1528.0</v>
      </c>
      <c r="D9072" s="57" t="s">
        <v>374</v>
      </c>
      <c r="E9072" s="62" t="s">
        <v>372</v>
      </c>
      <c r="F9072" s="58">
        <v>0.42278499779349354</v>
      </c>
    </row>
    <row r="9073">
      <c r="A9073" s="61">
        <v>1.51491424E9</v>
      </c>
      <c r="B9073" s="61">
        <v>0.0</v>
      </c>
      <c r="C9073" s="61">
        <v>406.0</v>
      </c>
      <c r="D9073" s="57" t="s">
        <v>373</v>
      </c>
      <c r="E9073" s="62" t="s">
        <v>372</v>
      </c>
      <c r="F9073" s="58">
        <v>0.4227910794200659</v>
      </c>
    </row>
    <row r="9074">
      <c r="A9074" s="61">
        <v>1.513389634E9</v>
      </c>
      <c r="B9074" s="61">
        <v>1.0</v>
      </c>
      <c r="C9074" s="61">
        <v>1259.0</v>
      </c>
      <c r="D9074" s="57" t="s">
        <v>371</v>
      </c>
      <c r="E9074" s="62" t="s">
        <v>372</v>
      </c>
      <c r="F9074" s="58">
        <v>0.42281587959645905</v>
      </c>
    </row>
    <row r="9075">
      <c r="A9075" s="61">
        <v>1.514642917E9</v>
      </c>
      <c r="B9075" s="61">
        <v>1.0</v>
      </c>
      <c r="C9075" s="61">
        <v>1422.0</v>
      </c>
      <c r="D9075" s="57" t="s">
        <v>371</v>
      </c>
      <c r="E9075" s="62" t="s">
        <v>372</v>
      </c>
      <c r="F9075" s="58">
        <v>0.4228467791579471</v>
      </c>
    </row>
    <row r="9076">
      <c r="A9076" s="61">
        <v>1.513127959E9</v>
      </c>
      <c r="B9076" s="61">
        <v>1.0</v>
      </c>
      <c r="C9076" s="61">
        <v>2602.0</v>
      </c>
      <c r="D9076" s="57" t="s">
        <v>374</v>
      </c>
      <c r="E9076" s="62" t="s">
        <v>372</v>
      </c>
      <c r="F9076" s="58">
        <v>0.4228522919319391</v>
      </c>
    </row>
    <row r="9077">
      <c r="A9077" s="61">
        <v>1.518292443E9</v>
      </c>
      <c r="B9077" s="61">
        <v>1.0</v>
      </c>
      <c r="C9077" s="61">
        <v>51.0</v>
      </c>
      <c r="D9077" s="57" t="s">
        <v>374</v>
      </c>
      <c r="E9077" s="62" t="s">
        <v>372</v>
      </c>
      <c r="F9077" s="58">
        <v>0.4230730296713545</v>
      </c>
    </row>
    <row r="9078">
      <c r="A9078" s="61">
        <v>1.512834243E9</v>
      </c>
      <c r="B9078" s="61">
        <v>1.0</v>
      </c>
      <c r="C9078" s="61">
        <v>1720.0</v>
      </c>
      <c r="D9078" s="57" t="s">
        <v>374</v>
      </c>
      <c r="E9078" s="62" t="s">
        <v>372</v>
      </c>
      <c r="F9078" s="58">
        <v>0.42313865992363664</v>
      </c>
    </row>
    <row r="9079">
      <c r="A9079" s="61">
        <v>1.5167859E9</v>
      </c>
      <c r="B9079" s="61">
        <v>0.0</v>
      </c>
      <c r="C9079" s="61">
        <v>855.0</v>
      </c>
      <c r="D9079" s="57" t="s">
        <v>375</v>
      </c>
      <c r="E9079" s="62" t="s">
        <v>372</v>
      </c>
      <c r="F9079" s="58">
        <v>0.42337075479212516</v>
      </c>
    </row>
    <row r="9080">
      <c r="A9080" s="61">
        <v>1.514627494E9</v>
      </c>
      <c r="B9080" s="61">
        <v>1.0</v>
      </c>
      <c r="C9080" s="61">
        <v>3243.0</v>
      </c>
      <c r="D9080" s="57" t="s">
        <v>371</v>
      </c>
      <c r="E9080" s="62" t="s">
        <v>372</v>
      </c>
      <c r="F9080" s="58">
        <v>0.4233729485029858</v>
      </c>
    </row>
    <row r="9081">
      <c r="A9081" s="61">
        <v>1.516347425E9</v>
      </c>
      <c r="B9081" s="61">
        <v>1.0</v>
      </c>
      <c r="C9081" s="61">
        <v>1412.0</v>
      </c>
      <c r="D9081" s="57" t="s">
        <v>373</v>
      </c>
      <c r="E9081" s="62" t="s">
        <v>372</v>
      </c>
      <c r="F9081" s="58">
        <v>0.4234423972637835</v>
      </c>
    </row>
    <row r="9082">
      <c r="A9082" s="61">
        <v>1.513434339E9</v>
      </c>
      <c r="B9082" s="61">
        <v>1.0</v>
      </c>
      <c r="C9082" s="61">
        <v>1409.0</v>
      </c>
      <c r="D9082" s="57" t="s">
        <v>373</v>
      </c>
      <c r="E9082" s="62" t="s">
        <v>372</v>
      </c>
      <c r="F9082" s="58">
        <v>0.42348792167304194</v>
      </c>
    </row>
    <row r="9083">
      <c r="A9083" s="61">
        <v>1.513204419E9</v>
      </c>
      <c r="B9083" s="61">
        <v>1.0</v>
      </c>
      <c r="C9083" s="61">
        <v>1303.0</v>
      </c>
      <c r="D9083" s="57" t="s">
        <v>373</v>
      </c>
      <c r="E9083" s="62" t="s">
        <v>372</v>
      </c>
      <c r="F9083" s="58">
        <v>0.42355429620790563</v>
      </c>
    </row>
    <row r="9084">
      <c r="A9084" s="61">
        <v>1.512821477E9</v>
      </c>
      <c r="B9084" s="61">
        <v>1.0</v>
      </c>
      <c r="C9084" s="61">
        <v>4592.0</v>
      </c>
      <c r="D9084" s="57" t="s">
        <v>374</v>
      </c>
      <c r="E9084" s="62" t="s">
        <v>372</v>
      </c>
      <c r="F9084" s="58">
        <v>0.42357008848571975</v>
      </c>
    </row>
    <row r="9085">
      <c r="A9085" s="61">
        <v>1.514921078E9</v>
      </c>
      <c r="B9085" s="61">
        <v>1.0</v>
      </c>
      <c r="C9085" s="61">
        <v>1514.0</v>
      </c>
      <c r="D9085" s="57" t="s">
        <v>371</v>
      </c>
      <c r="E9085" s="62" t="s">
        <v>372</v>
      </c>
      <c r="F9085" s="58">
        <v>0.4236058894227841</v>
      </c>
    </row>
    <row r="9086">
      <c r="A9086" s="61">
        <v>1.513701122E9</v>
      </c>
      <c r="B9086" s="61">
        <v>0.0</v>
      </c>
      <c r="C9086" s="61">
        <v>3284.0</v>
      </c>
      <c r="D9086" s="57" t="s">
        <v>375</v>
      </c>
      <c r="E9086" s="62" t="s">
        <v>372</v>
      </c>
      <c r="F9086" s="58">
        <v>0.42367246480884146</v>
      </c>
    </row>
    <row r="9087">
      <c r="A9087" s="61">
        <v>1.515985219E9</v>
      </c>
      <c r="B9087" s="61">
        <v>1.0</v>
      </c>
      <c r="C9087" s="61">
        <v>2389.0</v>
      </c>
      <c r="D9087" s="57" t="s">
        <v>373</v>
      </c>
      <c r="E9087" s="62" t="s">
        <v>372</v>
      </c>
      <c r="F9087" s="58">
        <v>0.42368423896599994</v>
      </c>
    </row>
    <row r="9088">
      <c r="A9088" s="61">
        <v>1.513824247E9</v>
      </c>
      <c r="B9088" s="61">
        <v>1.0</v>
      </c>
      <c r="C9088" s="61">
        <v>2392.0</v>
      </c>
      <c r="D9088" s="57" t="s">
        <v>374</v>
      </c>
      <c r="E9088" s="62" t="s">
        <v>372</v>
      </c>
      <c r="F9088" s="58">
        <v>0.4237964214770511</v>
      </c>
    </row>
    <row r="9089">
      <c r="A9089" s="61">
        <v>1.51476677E9</v>
      </c>
      <c r="B9089" s="61">
        <v>0.0</v>
      </c>
      <c r="C9089" s="61">
        <v>345.0</v>
      </c>
      <c r="D9089" s="57" t="s">
        <v>373</v>
      </c>
      <c r="E9089" s="62" t="s">
        <v>372</v>
      </c>
      <c r="F9089" s="58">
        <v>0.42380161034458796</v>
      </c>
    </row>
    <row r="9090">
      <c r="A9090" s="61">
        <v>1.512123876E9</v>
      </c>
      <c r="B9090" s="61">
        <v>1.0</v>
      </c>
      <c r="C9090" s="61">
        <v>3881.0</v>
      </c>
      <c r="D9090" s="57" t="s">
        <v>371</v>
      </c>
      <c r="E9090" s="62" t="s">
        <v>372</v>
      </c>
      <c r="F9090" s="58">
        <v>0.42380473168047694</v>
      </c>
    </row>
    <row r="9091">
      <c r="A9091" s="61">
        <v>1.518321401E9</v>
      </c>
      <c r="B9091" s="61">
        <v>0.0</v>
      </c>
      <c r="C9091" s="61">
        <v>2002.0</v>
      </c>
      <c r="D9091" s="57" t="s">
        <v>374</v>
      </c>
      <c r="E9091" s="62" t="s">
        <v>372</v>
      </c>
      <c r="F9091" s="58">
        <v>0.42387883869257303</v>
      </c>
    </row>
    <row r="9092">
      <c r="A9092" s="61">
        <v>1.513879555E9</v>
      </c>
      <c r="B9092" s="61">
        <v>1.0</v>
      </c>
      <c r="C9092" s="61">
        <v>1097.0</v>
      </c>
      <c r="D9092" s="57" t="s">
        <v>371</v>
      </c>
      <c r="E9092" s="62" t="s">
        <v>372</v>
      </c>
      <c r="F9092" s="58">
        <v>0.4239902874870246</v>
      </c>
    </row>
    <row r="9093">
      <c r="A9093" s="61">
        <v>1.516855029E9</v>
      </c>
      <c r="B9093" s="61">
        <v>1.0</v>
      </c>
      <c r="C9093" s="61">
        <v>2699.0</v>
      </c>
      <c r="D9093" s="57" t="s">
        <v>371</v>
      </c>
      <c r="E9093" s="62" t="s">
        <v>372</v>
      </c>
      <c r="F9093" s="58">
        <v>0.4240361909488136</v>
      </c>
    </row>
    <row r="9094">
      <c r="A9094" s="61">
        <v>1.518477955E9</v>
      </c>
      <c r="B9094" s="61">
        <v>1.0</v>
      </c>
      <c r="C9094" s="61">
        <v>1520.0</v>
      </c>
      <c r="D9094" s="57" t="s">
        <v>373</v>
      </c>
      <c r="E9094" s="62" t="s">
        <v>372</v>
      </c>
      <c r="F9094" s="58">
        <v>0.42403985109472375</v>
      </c>
    </row>
    <row r="9095">
      <c r="A9095" s="61">
        <v>1.511997308E9</v>
      </c>
      <c r="B9095" s="61">
        <v>1.0</v>
      </c>
      <c r="C9095" s="61">
        <v>1024.0</v>
      </c>
      <c r="D9095" s="57" t="s">
        <v>371</v>
      </c>
      <c r="E9095" s="62" t="s">
        <v>372</v>
      </c>
      <c r="F9095" s="58">
        <v>0.4240601714963317</v>
      </c>
    </row>
    <row r="9096">
      <c r="A9096" s="61">
        <v>1.514301702E9</v>
      </c>
      <c r="B9096" s="61">
        <v>0.0</v>
      </c>
      <c r="C9096" s="61">
        <v>2659.0</v>
      </c>
      <c r="D9096" s="57" t="s">
        <v>373</v>
      </c>
      <c r="E9096" s="62" t="s">
        <v>372</v>
      </c>
      <c r="F9096" s="58">
        <v>0.4240802295119207</v>
      </c>
    </row>
    <row r="9097">
      <c r="A9097" s="61">
        <v>1.512750236E9</v>
      </c>
      <c r="B9097" s="61">
        <v>1.0</v>
      </c>
      <c r="C9097" s="61">
        <v>1658.0</v>
      </c>
      <c r="D9097" s="57" t="s">
        <v>371</v>
      </c>
      <c r="E9097" s="62" t="s">
        <v>372</v>
      </c>
      <c r="F9097" s="58">
        <v>0.4241162729852612</v>
      </c>
    </row>
    <row r="9098">
      <c r="A9098" s="61">
        <v>1.519289632E9</v>
      </c>
      <c r="B9098" s="61">
        <v>0.0</v>
      </c>
      <c r="C9098" s="61">
        <v>891.0</v>
      </c>
      <c r="D9098" s="57" t="s">
        <v>371</v>
      </c>
      <c r="E9098" s="62" t="s">
        <v>372</v>
      </c>
      <c r="F9098" s="58">
        <v>0.42415261911251045</v>
      </c>
    </row>
    <row r="9099">
      <c r="A9099" s="61">
        <v>1.51548871E9</v>
      </c>
      <c r="B9099" s="61">
        <v>0.0</v>
      </c>
      <c r="C9099" s="61">
        <v>1732.0</v>
      </c>
      <c r="D9099" s="57" t="s">
        <v>374</v>
      </c>
      <c r="E9099" s="62" t="s">
        <v>372</v>
      </c>
      <c r="F9099" s="58">
        <v>0.4241676072968483</v>
      </c>
    </row>
    <row r="9100">
      <c r="A9100" s="61">
        <v>1.515936151E9</v>
      </c>
      <c r="B9100" s="61">
        <v>0.0</v>
      </c>
      <c r="C9100" s="61">
        <v>1743.0</v>
      </c>
      <c r="D9100" s="57" t="s">
        <v>375</v>
      </c>
      <c r="E9100" s="62" t="s">
        <v>372</v>
      </c>
      <c r="F9100" s="58">
        <v>0.4242877352575649</v>
      </c>
    </row>
    <row r="9101">
      <c r="A9101" s="61">
        <v>1.512583446E9</v>
      </c>
      <c r="B9101" s="61">
        <v>1.0</v>
      </c>
      <c r="C9101" s="61">
        <v>1609.0</v>
      </c>
      <c r="D9101" s="57" t="s">
        <v>373</v>
      </c>
      <c r="E9101" s="62" t="s">
        <v>372</v>
      </c>
      <c r="F9101" s="58">
        <v>0.42432922465662615</v>
      </c>
    </row>
    <row r="9102">
      <c r="A9102" s="61">
        <v>1.511506297E9</v>
      </c>
      <c r="B9102" s="61">
        <v>1.0</v>
      </c>
      <c r="C9102" s="61">
        <v>2194.0</v>
      </c>
      <c r="D9102" s="57" t="s">
        <v>374</v>
      </c>
      <c r="E9102" s="62" t="s">
        <v>372</v>
      </c>
      <c r="F9102" s="58">
        <v>0.42440681864818763</v>
      </c>
    </row>
    <row r="9103">
      <c r="A9103" s="61">
        <v>1.518520728E9</v>
      </c>
      <c r="B9103" s="61">
        <v>1.0</v>
      </c>
      <c r="C9103" s="61">
        <v>1508.0</v>
      </c>
      <c r="D9103" s="57" t="s">
        <v>373</v>
      </c>
      <c r="E9103" s="62" t="s">
        <v>372</v>
      </c>
      <c r="F9103" s="58">
        <v>0.4244243996381877</v>
      </c>
    </row>
    <row r="9104">
      <c r="A9104" s="61">
        <v>1.519571443E9</v>
      </c>
      <c r="B9104" s="61">
        <v>1.0</v>
      </c>
      <c r="C9104" s="61">
        <v>2789.0</v>
      </c>
      <c r="D9104" s="57" t="s">
        <v>374</v>
      </c>
      <c r="E9104" s="62" t="s">
        <v>372</v>
      </c>
      <c r="F9104" s="58">
        <v>0.42445495443614756</v>
      </c>
    </row>
    <row r="9105">
      <c r="A9105" s="61">
        <v>1.51581992E9</v>
      </c>
      <c r="B9105" s="61">
        <v>0.0</v>
      </c>
      <c r="C9105" s="61">
        <v>1348.0</v>
      </c>
      <c r="D9105" s="57" t="s">
        <v>371</v>
      </c>
      <c r="E9105" s="62" t="s">
        <v>372</v>
      </c>
      <c r="F9105" s="58">
        <v>0.42446754395005215</v>
      </c>
    </row>
    <row r="9106">
      <c r="A9106" s="61">
        <v>1.517645563E9</v>
      </c>
      <c r="B9106" s="61">
        <v>1.0</v>
      </c>
      <c r="C9106" s="61">
        <v>1101.0</v>
      </c>
      <c r="D9106" s="57" t="s">
        <v>374</v>
      </c>
      <c r="E9106" s="62" t="s">
        <v>372</v>
      </c>
      <c r="F9106" s="58">
        <v>0.4245221940455828</v>
      </c>
    </row>
    <row r="9107">
      <c r="A9107" s="61">
        <v>1.515232385E9</v>
      </c>
      <c r="B9107" s="61">
        <v>1.0</v>
      </c>
      <c r="C9107" s="61">
        <v>2521.0</v>
      </c>
      <c r="D9107" s="57" t="s">
        <v>374</v>
      </c>
      <c r="E9107" s="62" t="s">
        <v>372</v>
      </c>
      <c r="F9107" s="58">
        <v>0.42458653635371746</v>
      </c>
    </row>
    <row r="9108">
      <c r="A9108" s="61">
        <v>1.519860785E9</v>
      </c>
      <c r="B9108" s="61">
        <v>1.0</v>
      </c>
      <c r="C9108" s="61">
        <v>1172.0</v>
      </c>
      <c r="D9108" s="57" t="s">
        <v>375</v>
      </c>
      <c r="E9108" s="62" t="s">
        <v>372</v>
      </c>
      <c r="F9108" s="58">
        <v>0.42487970533873054</v>
      </c>
    </row>
    <row r="9109">
      <c r="A9109" s="61">
        <v>1.518113955E9</v>
      </c>
      <c r="B9109" s="61">
        <v>1.0</v>
      </c>
      <c r="C9109" s="61">
        <v>2471.0</v>
      </c>
      <c r="D9109" s="57" t="s">
        <v>375</v>
      </c>
      <c r="E9109" s="62" t="s">
        <v>372</v>
      </c>
      <c r="F9109" s="58">
        <v>0.42502505423885406</v>
      </c>
    </row>
    <row r="9110">
      <c r="A9110" s="61">
        <v>1.515475849E9</v>
      </c>
      <c r="B9110" s="61">
        <v>1.0</v>
      </c>
      <c r="C9110" s="61">
        <v>3418.0</v>
      </c>
      <c r="D9110" s="57" t="s">
        <v>371</v>
      </c>
      <c r="E9110" s="62" t="s">
        <v>372</v>
      </c>
      <c r="F9110" s="58">
        <v>0.425065351607284</v>
      </c>
    </row>
    <row r="9111">
      <c r="A9111" s="61">
        <v>1.519717808E9</v>
      </c>
      <c r="B9111" s="61">
        <v>1.0</v>
      </c>
      <c r="C9111" s="61">
        <v>518.0</v>
      </c>
      <c r="D9111" s="57" t="s">
        <v>374</v>
      </c>
      <c r="E9111" s="62" t="s">
        <v>372</v>
      </c>
      <c r="F9111" s="58">
        <v>0.42507726189623474</v>
      </c>
    </row>
    <row r="9112">
      <c r="A9112" s="61">
        <v>1.514204842E9</v>
      </c>
      <c r="B9112" s="61">
        <v>0.0</v>
      </c>
      <c r="C9112" s="61">
        <v>3982.0</v>
      </c>
      <c r="D9112" s="57" t="s">
        <v>374</v>
      </c>
      <c r="E9112" s="62" t="s">
        <v>372</v>
      </c>
      <c r="F9112" s="58">
        <v>0.4251564318598673</v>
      </c>
    </row>
    <row r="9113">
      <c r="A9113" s="61">
        <v>1.519295309E9</v>
      </c>
      <c r="B9113" s="61">
        <v>1.0</v>
      </c>
      <c r="C9113" s="61">
        <v>2197.0</v>
      </c>
      <c r="D9113" s="57" t="s">
        <v>373</v>
      </c>
      <c r="E9113" s="62" t="s">
        <v>372</v>
      </c>
      <c r="F9113" s="58">
        <v>0.4251796241703617</v>
      </c>
    </row>
    <row r="9114">
      <c r="A9114" s="61">
        <v>1.517398188E9</v>
      </c>
      <c r="B9114" s="61">
        <v>1.0</v>
      </c>
      <c r="C9114" s="61">
        <v>1034.0</v>
      </c>
      <c r="D9114" s="57" t="s">
        <v>375</v>
      </c>
      <c r="E9114" s="62" t="s">
        <v>372</v>
      </c>
      <c r="F9114" s="58">
        <v>0.42522250628535785</v>
      </c>
    </row>
    <row r="9115">
      <c r="A9115" s="61">
        <v>1.513728139E9</v>
      </c>
      <c r="B9115" s="61">
        <v>1.0</v>
      </c>
      <c r="C9115" s="61">
        <v>1511.0</v>
      </c>
      <c r="D9115" s="57" t="s">
        <v>374</v>
      </c>
      <c r="E9115" s="62" t="s">
        <v>372</v>
      </c>
      <c r="F9115" s="58">
        <v>0.42522898198929715</v>
      </c>
    </row>
    <row r="9116">
      <c r="A9116" s="61">
        <v>1.516245649E9</v>
      </c>
      <c r="B9116" s="61">
        <v>1.0</v>
      </c>
      <c r="C9116" s="61">
        <v>589.0</v>
      </c>
      <c r="D9116" s="57" t="s">
        <v>371</v>
      </c>
      <c r="E9116" s="62" t="s">
        <v>372</v>
      </c>
      <c r="F9116" s="58">
        <v>0.42531647620535007</v>
      </c>
    </row>
    <row r="9117">
      <c r="A9117" s="61">
        <v>1.517458193E9</v>
      </c>
      <c r="B9117" s="61">
        <v>1.0</v>
      </c>
      <c r="C9117" s="61">
        <v>662.0</v>
      </c>
      <c r="D9117" s="57" t="s">
        <v>375</v>
      </c>
      <c r="E9117" s="62" t="s">
        <v>372</v>
      </c>
      <c r="F9117" s="58">
        <v>0.42537881106548225</v>
      </c>
    </row>
    <row r="9118">
      <c r="A9118" s="61">
        <v>1.512094035E9</v>
      </c>
      <c r="B9118" s="61">
        <v>1.0</v>
      </c>
      <c r="C9118" s="61">
        <v>3875.0</v>
      </c>
      <c r="D9118" s="57" t="s">
        <v>374</v>
      </c>
      <c r="E9118" s="62" t="s">
        <v>372</v>
      </c>
      <c r="F9118" s="58">
        <v>0.4254190137374271</v>
      </c>
    </row>
    <row r="9119">
      <c r="A9119" s="61">
        <v>1.518691836E9</v>
      </c>
      <c r="B9119" s="61">
        <v>1.0</v>
      </c>
      <c r="C9119" s="61">
        <v>1602.0</v>
      </c>
      <c r="D9119" s="57" t="s">
        <v>375</v>
      </c>
      <c r="E9119" s="62" t="s">
        <v>372</v>
      </c>
      <c r="F9119" s="58">
        <v>0.42542007774402324</v>
      </c>
    </row>
    <row r="9120">
      <c r="A9120" s="61">
        <v>1.518594081E9</v>
      </c>
      <c r="B9120" s="61">
        <v>0.0</v>
      </c>
      <c r="C9120" s="61">
        <v>335.0</v>
      </c>
      <c r="D9120" s="57" t="s">
        <v>371</v>
      </c>
      <c r="E9120" s="62" t="s">
        <v>372</v>
      </c>
      <c r="F9120" s="58">
        <v>0.4254214501192505</v>
      </c>
    </row>
    <row r="9121">
      <c r="A9121" s="61">
        <v>1.513760548E9</v>
      </c>
      <c r="B9121" s="61">
        <v>1.0</v>
      </c>
      <c r="C9121" s="61">
        <v>1875.0</v>
      </c>
      <c r="D9121" s="57" t="s">
        <v>375</v>
      </c>
      <c r="E9121" s="62" t="s">
        <v>372</v>
      </c>
      <c r="F9121" s="58">
        <v>0.42544325515335657</v>
      </c>
    </row>
    <row r="9122">
      <c r="A9122" s="61">
        <v>1.516764994E9</v>
      </c>
      <c r="B9122" s="61">
        <v>1.0</v>
      </c>
      <c r="C9122" s="61">
        <v>4073.0</v>
      </c>
      <c r="D9122" s="57" t="s">
        <v>371</v>
      </c>
      <c r="E9122" s="62" t="s">
        <v>372</v>
      </c>
      <c r="F9122" s="58">
        <v>0.4255130659972789</v>
      </c>
    </row>
    <row r="9123">
      <c r="A9123" s="61">
        <v>1.51350651E9</v>
      </c>
      <c r="B9123" s="61">
        <v>0.0</v>
      </c>
      <c r="C9123" s="61">
        <v>1639.0</v>
      </c>
      <c r="D9123" s="57" t="s">
        <v>373</v>
      </c>
      <c r="E9123" s="62" t="s">
        <v>372</v>
      </c>
      <c r="F9123" s="58">
        <v>0.4255169785512277</v>
      </c>
    </row>
    <row r="9124">
      <c r="A9124" s="61">
        <v>1.511810803E9</v>
      </c>
      <c r="B9124" s="61">
        <v>1.0</v>
      </c>
      <c r="C9124" s="61">
        <v>2478.0</v>
      </c>
      <c r="D9124" s="57" t="s">
        <v>371</v>
      </c>
      <c r="E9124" s="62" t="s">
        <v>372</v>
      </c>
      <c r="F9124" s="58">
        <v>0.42552243916598365</v>
      </c>
    </row>
    <row r="9125">
      <c r="A9125" s="61">
        <v>1.514202941E9</v>
      </c>
      <c r="B9125" s="61">
        <v>0.0</v>
      </c>
      <c r="C9125" s="61">
        <v>4294.0</v>
      </c>
      <c r="D9125" s="57" t="s">
        <v>371</v>
      </c>
      <c r="E9125" s="62" t="s">
        <v>372</v>
      </c>
      <c r="F9125" s="58">
        <v>0.4255859772085909</v>
      </c>
    </row>
    <row r="9126">
      <c r="A9126" s="61">
        <v>1.518344965E9</v>
      </c>
      <c r="B9126" s="61">
        <v>1.0</v>
      </c>
      <c r="C9126" s="61">
        <v>684.0</v>
      </c>
      <c r="D9126" s="57" t="s">
        <v>375</v>
      </c>
      <c r="E9126" s="62" t="s">
        <v>372</v>
      </c>
      <c r="F9126" s="58">
        <v>0.4256004597733457</v>
      </c>
    </row>
    <row r="9127">
      <c r="A9127" s="61">
        <v>1.511265139E9</v>
      </c>
      <c r="B9127" s="61">
        <v>1.0</v>
      </c>
      <c r="C9127" s="61">
        <v>673.0</v>
      </c>
      <c r="D9127" s="57" t="s">
        <v>371</v>
      </c>
      <c r="E9127" s="62" t="s">
        <v>372</v>
      </c>
      <c r="F9127" s="58">
        <v>0.4256205949910622</v>
      </c>
    </row>
    <row r="9128">
      <c r="A9128" s="61">
        <v>1.515284524E9</v>
      </c>
      <c r="B9128" s="61">
        <v>1.0</v>
      </c>
      <c r="C9128" s="61">
        <v>1346.0</v>
      </c>
      <c r="D9128" s="57" t="s">
        <v>373</v>
      </c>
      <c r="E9128" s="62" t="s">
        <v>372</v>
      </c>
      <c r="F9128" s="58">
        <v>0.42563169619171926</v>
      </c>
    </row>
    <row r="9129">
      <c r="A9129" s="61">
        <v>1.517126411E9</v>
      </c>
      <c r="B9129" s="61">
        <v>0.0</v>
      </c>
      <c r="C9129" s="61">
        <v>571.0</v>
      </c>
      <c r="D9129" s="57" t="s">
        <v>373</v>
      </c>
      <c r="E9129" s="62" t="s">
        <v>372</v>
      </c>
      <c r="F9129" s="58">
        <v>0.42565456358871345</v>
      </c>
    </row>
    <row r="9130">
      <c r="A9130" s="61">
        <v>1.519258983E9</v>
      </c>
      <c r="B9130" s="61">
        <v>1.0</v>
      </c>
      <c r="C9130" s="61">
        <v>833.0</v>
      </c>
      <c r="D9130" s="57" t="s">
        <v>374</v>
      </c>
      <c r="E9130" s="62" t="s">
        <v>372</v>
      </c>
      <c r="F9130" s="58">
        <v>0.4258478938471414</v>
      </c>
    </row>
    <row r="9131">
      <c r="A9131" s="61">
        <v>1.513848836E9</v>
      </c>
      <c r="B9131" s="61">
        <v>1.0</v>
      </c>
      <c r="C9131" s="61">
        <v>1007.0</v>
      </c>
      <c r="D9131" s="57" t="s">
        <v>374</v>
      </c>
      <c r="E9131" s="62" t="s">
        <v>372</v>
      </c>
      <c r="F9131" s="58">
        <v>0.42590483335126006</v>
      </c>
    </row>
    <row r="9132">
      <c r="A9132" s="61">
        <v>1.513996013E9</v>
      </c>
      <c r="B9132" s="61">
        <v>1.0</v>
      </c>
      <c r="C9132" s="61">
        <v>4095.0</v>
      </c>
      <c r="D9132" s="57" t="s">
        <v>371</v>
      </c>
      <c r="E9132" s="62" t="s">
        <v>372</v>
      </c>
      <c r="F9132" s="58">
        <v>0.42607677529084165</v>
      </c>
    </row>
    <row r="9133">
      <c r="A9133" s="61">
        <v>1.517451E9</v>
      </c>
      <c r="B9133" s="61">
        <v>0.0</v>
      </c>
      <c r="C9133" s="61">
        <v>999.0</v>
      </c>
      <c r="D9133" s="57" t="s">
        <v>374</v>
      </c>
      <c r="E9133" s="62" t="s">
        <v>372</v>
      </c>
      <c r="F9133" s="58">
        <v>0.42612179583351106</v>
      </c>
    </row>
    <row r="9134">
      <c r="A9134" s="61">
        <v>1.515614462E9</v>
      </c>
      <c r="B9134" s="61">
        <v>0.0</v>
      </c>
      <c r="C9134" s="61">
        <v>2688.0</v>
      </c>
      <c r="D9134" s="57" t="s">
        <v>374</v>
      </c>
      <c r="E9134" s="62" t="s">
        <v>372</v>
      </c>
      <c r="F9134" s="58">
        <v>0.4261267113985715</v>
      </c>
    </row>
    <row r="9135">
      <c r="A9135" s="61">
        <v>1.514595545E9</v>
      </c>
      <c r="B9135" s="61">
        <v>1.0</v>
      </c>
      <c r="C9135" s="61">
        <v>2123.0</v>
      </c>
      <c r="D9135" s="57" t="s">
        <v>374</v>
      </c>
      <c r="E9135" s="62" t="s">
        <v>372</v>
      </c>
      <c r="F9135" s="58">
        <v>0.42615020022062255</v>
      </c>
    </row>
    <row r="9136">
      <c r="A9136" s="61">
        <v>1.51841397E9</v>
      </c>
      <c r="B9136" s="61">
        <v>0.0</v>
      </c>
      <c r="C9136" s="61">
        <v>1986.0</v>
      </c>
      <c r="D9136" s="57" t="s">
        <v>375</v>
      </c>
      <c r="E9136" s="62" t="s">
        <v>372</v>
      </c>
      <c r="F9136" s="58">
        <v>0.4261704059499023</v>
      </c>
    </row>
    <row r="9137">
      <c r="A9137" s="61">
        <v>1.511794275E9</v>
      </c>
      <c r="B9137" s="61">
        <v>1.0</v>
      </c>
      <c r="C9137" s="61">
        <v>5135.0</v>
      </c>
      <c r="D9137" s="57" t="s">
        <v>373</v>
      </c>
      <c r="E9137" s="62" t="s">
        <v>372</v>
      </c>
      <c r="F9137" s="58">
        <v>0.42620620688696664</v>
      </c>
    </row>
    <row r="9138">
      <c r="A9138" s="61">
        <v>1.511545246E9</v>
      </c>
      <c r="B9138" s="61">
        <v>1.0</v>
      </c>
      <c r="C9138" s="61">
        <v>2435.0</v>
      </c>
      <c r="D9138" s="57" t="s">
        <v>375</v>
      </c>
      <c r="E9138" s="62" t="s">
        <v>372</v>
      </c>
      <c r="F9138" s="58">
        <v>0.4262169302487464</v>
      </c>
    </row>
    <row r="9139">
      <c r="A9139" s="61">
        <v>1.519632805E9</v>
      </c>
      <c r="B9139" s="61">
        <v>1.0</v>
      </c>
      <c r="C9139" s="61">
        <v>2251.0</v>
      </c>
      <c r="D9139" s="57" t="s">
        <v>374</v>
      </c>
      <c r="E9139" s="62" t="s">
        <v>372</v>
      </c>
      <c r="F9139" s="58">
        <v>0.42627222530320386</v>
      </c>
    </row>
    <row r="9140">
      <c r="A9140" s="61">
        <v>1.511741793E9</v>
      </c>
      <c r="B9140" s="61">
        <v>1.0</v>
      </c>
      <c r="C9140" s="61">
        <v>2192.0</v>
      </c>
      <c r="D9140" s="57" t="s">
        <v>374</v>
      </c>
      <c r="E9140" s="62" t="s">
        <v>372</v>
      </c>
      <c r="F9140" s="58">
        <v>0.4262917594873721</v>
      </c>
    </row>
    <row r="9141">
      <c r="A9141" s="61">
        <v>1.516648289E9</v>
      </c>
      <c r="B9141" s="61">
        <v>1.0</v>
      </c>
      <c r="C9141" s="61">
        <v>2090.0</v>
      </c>
      <c r="D9141" s="57" t="s">
        <v>373</v>
      </c>
      <c r="E9141" s="62" t="s">
        <v>372</v>
      </c>
      <c r="F9141" s="58">
        <v>0.42632477855301876</v>
      </c>
    </row>
    <row r="9142">
      <c r="A9142" s="61">
        <v>1.518711998E9</v>
      </c>
      <c r="B9142" s="61">
        <v>1.0</v>
      </c>
      <c r="C9142" s="61">
        <v>2697.0</v>
      </c>
      <c r="D9142" s="57" t="s">
        <v>371</v>
      </c>
      <c r="E9142" s="62" t="s">
        <v>372</v>
      </c>
      <c r="F9142" s="58">
        <v>0.42634841832199766</v>
      </c>
    </row>
    <row r="9143">
      <c r="A9143" s="61">
        <v>1.518267838E9</v>
      </c>
      <c r="B9143" s="61">
        <v>1.0</v>
      </c>
      <c r="C9143" s="61">
        <v>1095.0</v>
      </c>
      <c r="D9143" s="57" t="s">
        <v>375</v>
      </c>
      <c r="E9143" s="62" t="s">
        <v>372</v>
      </c>
      <c r="F9143" s="58">
        <v>0.4265155674423322</v>
      </c>
    </row>
    <row r="9144">
      <c r="A9144" s="61">
        <v>1.51352346E9</v>
      </c>
      <c r="B9144" s="61">
        <v>0.0</v>
      </c>
      <c r="C9144" s="61">
        <v>2273.0</v>
      </c>
      <c r="D9144" s="57" t="s">
        <v>373</v>
      </c>
      <c r="E9144" s="62" t="s">
        <v>372</v>
      </c>
      <c r="F9144" s="58">
        <v>0.4265390703133779</v>
      </c>
    </row>
    <row r="9145">
      <c r="A9145" s="61">
        <v>1.516719033E9</v>
      </c>
      <c r="B9145" s="61">
        <v>1.0</v>
      </c>
      <c r="C9145" s="61">
        <v>522.0</v>
      </c>
      <c r="D9145" s="57" t="s">
        <v>374</v>
      </c>
      <c r="E9145" s="62" t="s">
        <v>372</v>
      </c>
      <c r="F9145" s="58">
        <v>0.42664615620067037</v>
      </c>
    </row>
    <row r="9146">
      <c r="A9146" s="61">
        <v>1.51476585E9</v>
      </c>
      <c r="B9146" s="61">
        <v>0.0</v>
      </c>
      <c r="C9146" s="61">
        <v>1090.0</v>
      </c>
      <c r="D9146" s="57" t="s">
        <v>375</v>
      </c>
      <c r="E9146" s="62" t="s">
        <v>372</v>
      </c>
      <c r="F9146" s="58">
        <v>0.42676422656792945</v>
      </c>
    </row>
    <row r="9147">
      <c r="A9147" s="61">
        <v>1.517138855E9</v>
      </c>
      <c r="B9147" s="61">
        <v>1.0</v>
      </c>
      <c r="C9147" s="61">
        <v>818.0</v>
      </c>
      <c r="D9147" s="57" t="s">
        <v>371</v>
      </c>
      <c r="E9147" s="62" t="s">
        <v>372</v>
      </c>
      <c r="F9147" s="58">
        <v>0.42679955101032796</v>
      </c>
    </row>
    <row r="9148">
      <c r="A9148" s="61">
        <v>1.518814175E9</v>
      </c>
      <c r="B9148" s="61">
        <v>1.0</v>
      </c>
      <c r="C9148" s="61">
        <v>618.0</v>
      </c>
      <c r="D9148" s="57" t="s">
        <v>374</v>
      </c>
      <c r="E9148" s="62" t="s">
        <v>372</v>
      </c>
      <c r="F9148" s="58">
        <v>0.4269167170133926</v>
      </c>
    </row>
    <row r="9149">
      <c r="A9149" s="61">
        <v>1.512537778E9</v>
      </c>
      <c r="B9149" s="61">
        <v>1.0</v>
      </c>
      <c r="C9149" s="61">
        <v>938.0</v>
      </c>
      <c r="D9149" s="57" t="s">
        <v>374</v>
      </c>
      <c r="E9149" s="62" t="s">
        <v>372</v>
      </c>
      <c r="F9149" s="58">
        <v>0.4269310905431023</v>
      </c>
    </row>
    <row r="9150">
      <c r="A9150" s="61">
        <v>1.519645109E9</v>
      </c>
      <c r="B9150" s="61">
        <v>1.0</v>
      </c>
      <c r="C9150" s="61">
        <v>1132.0</v>
      </c>
      <c r="D9150" s="57" t="s">
        <v>375</v>
      </c>
      <c r="E9150" s="62" t="s">
        <v>372</v>
      </c>
      <c r="F9150" s="58">
        <v>0.4269433345043625</v>
      </c>
    </row>
    <row r="9151">
      <c r="A9151" s="61">
        <v>1.516706331E9</v>
      </c>
      <c r="B9151" s="61">
        <v>0.0</v>
      </c>
      <c r="C9151" s="61">
        <v>1420.0</v>
      </c>
      <c r="D9151" s="57" t="s">
        <v>374</v>
      </c>
      <c r="E9151" s="62" t="s">
        <v>372</v>
      </c>
      <c r="F9151" s="58">
        <v>0.4269542828535968</v>
      </c>
    </row>
    <row r="9152">
      <c r="A9152" s="61">
        <v>1.513884528E9</v>
      </c>
      <c r="B9152" s="61">
        <v>1.0</v>
      </c>
      <c r="C9152" s="61">
        <v>301.0</v>
      </c>
      <c r="D9152" s="57" t="s">
        <v>374</v>
      </c>
      <c r="E9152" s="62" t="s">
        <v>372</v>
      </c>
      <c r="F9152" s="58">
        <v>0.4269553319590318</v>
      </c>
    </row>
    <row r="9153">
      <c r="A9153" s="61">
        <v>1.518290224E9</v>
      </c>
      <c r="B9153" s="61">
        <v>1.0</v>
      </c>
      <c r="C9153" s="61">
        <v>2121.0</v>
      </c>
      <c r="D9153" s="57" t="s">
        <v>371</v>
      </c>
      <c r="E9153" s="62" t="s">
        <v>372</v>
      </c>
      <c r="F9153" s="58">
        <v>0.42695676560829743</v>
      </c>
    </row>
    <row r="9154">
      <c r="A9154" s="61">
        <v>1.516736909E9</v>
      </c>
      <c r="B9154" s="61">
        <v>1.0</v>
      </c>
      <c r="C9154" s="61">
        <v>1548.0</v>
      </c>
      <c r="D9154" s="57" t="s">
        <v>375</v>
      </c>
      <c r="E9154" s="62" t="s">
        <v>372</v>
      </c>
      <c r="F9154" s="58">
        <v>0.4269661931425476</v>
      </c>
    </row>
    <row r="9155">
      <c r="A9155" s="61">
        <v>1.511373108E9</v>
      </c>
      <c r="B9155" s="61">
        <v>1.0</v>
      </c>
      <c r="C9155" s="61">
        <v>1921.0</v>
      </c>
      <c r="D9155" s="57" t="s">
        <v>374</v>
      </c>
      <c r="E9155" s="62" t="s">
        <v>372</v>
      </c>
      <c r="F9155" s="58">
        <v>0.42698343214035517</v>
      </c>
    </row>
    <row r="9156">
      <c r="A9156" s="61">
        <v>1.511739184E9</v>
      </c>
      <c r="B9156" s="61">
        <v>1.0</v>
      </c>
      <c r="C9156" s="61">
        <v>1748.0</v>
      </c>
      <c r="D9156" s="57" t="s">
        <v>375</v>
      </c>
      <c r="E9156" s="62" t="s">
        <v>372</v>
      </c>
      <c r="F9156" s="58">
        <v>0.4270552569991688</v>
      </c>
    </row>
    <row r="9157">
      <c r="A9157" s="61">
        <v>1.515383654E9</v>
      </c>
      <c r="B9157" s="61">
        <v>1.0</v>
      </c>
      <c r="C9157" s="61">
        <v>806.0</v>
      </c>
      <c r="D9157" s="57" t="s">
        <v>374</v>
      </c>
      <c r="E9157" s="62" t="s">
        <v>372</v>
      </c>
      <c r="F9157" s="58">
        <v>0.42722491507870985</v>
      </c>
    </row>
    <row r="9158">
      <c r="A9158" s="61">
        <v>1.512434689E9</v>
      </c>
      <c r="B9158" s="61">
        <v>1.0</v>
      </c>
      <c r="C9158" s="61">
        <v>2895.0</v>
      </c>
      <c r="D9158" s="57" t="s">
        <v>371</v>
      </c>
      <c r="E9158" s="62" t="s">
        <v>372</v>
      </c>
      <c r="F9158" s="58">
        <v>0.42723922826398697</v>
      </c>
    </row>
    <row r="9159">
      <c r="A9159" s="61">
        <v>1.516600502E9</v>
      </c>
      <c r="B9159" s="61">
        <v>0.0</v>
      </c>
      <c r="C9159" s="61">
        <v>1711.0</v>
      </c>
      <c r="D9159" s="57" t="s">
        <v>375</v>
      </c>
      <c r="E9159" s="62" t="s">
        <v>372</v>
      </c>
      <c r="F9159" s="58">
        <v>0.4275255545075518</v>
      </c>
    </row>
    <row r="9160">
      <c r="A9160" s="61">
        <v>1.517436058E9</v>
      </c>
      <c r="B9160" s="61">
        <v>1.0</v>
      </c>
      <c r="C9160" s="61">
        <v>520.0</v>
      </c>
      <c r="D9160" s="57" t="s">
        <v>375</v>
      </c>
      <c r="E9160" s="62" t="s">
        <v>372</v>
      </c>
      <c r="F9160" s="58">
        <v>0.4275885198157148</v>
      </c>
    </row>
    <row r="9161">
      <c r="A9161" s="61">
        <v>1.519001849E9</v>
      </c>
      <c r="B9161" s="61">
        <v>1.0</v>
      </c>
      <c r="C9161" s="61">
        <v>2899.0</v>
      </c>
      <c r="D9161" s="57" t="s">
        <v>373</v>
      </c>
      <c r="E9161" s="62" t="s">
        <v>372</v>
      </c>
      <c r="F9161" s="58">
        <v>0.42765550481080195</v>
      </c>
    </row>
    <row r="9162">
      <c r="A9162" s="61">
        <v>1.511652692E9</v>
      </c>
      <c r="B9162" s="61">
        <v>0.0</v>
      </c>
      <c r="C9162" s="61">
        <v>33.0</v>
      </c>
      <c r="D9162" s="57" t="s">
        <v>374</v>
      </c>
      <c r="E9162" s="62" t="s">
        <v>372</v>
      </c>
      <c r="F9162" s="58">
        <v>0.4277163321277925</v>
      </c>
    </row>
    <row r="9163">
      <c r="A9163" s="61">
        <v>1.519591223E9</v>
      </c>
      <c r="B9163" s="61">
        <v>1.0</v>
      </c>
      <c r="C9163" s="61">
        <v>2196.0</v>
      </c>
      <c r="D9163" s="57" t="s">
        <v>373</v>
      </c>
      <c r="E9163" s="62" t="s">
        <v>372</v>
      </c>
      <c r="F9163" s="58">
        <v>0.42772184875180175</v>
      </c>
    </row>
    <row r="9164">
      <c r="A9164" s="61">
        <v>1.513701117E9</v>
      </c>
      <c r="B9164" s="61">
        <v>1.0</v>
      </c>
      <c r="C9164" s="61">
        <v>1052.0</v>
      </c>
      <c r="D9164" s="57" t="s">
        <v>371</v>
      </c>
      <c r="E9164" s="62" t="s">
        <v>372</v>
      </c>
      <c r="F9164" s="58">
        <v>0.4278811682025442</v>
      </c>
    </row>
    <row r="9165">
      <c r="A9165" s="61">
        <v>1.519270779E9</v>
      </c>
      <c r="B9165" s="61">
        <v>1.0</v>
      </c>
      <c r="C9165" s="61">
        <v>1373.0</v>
      </c>
      <c r="D9165" s="57" t="s">
        <v>374</v>
      </c>
      <c r="E9165" s="62" t="s">
        <v>372</v>
      </c>
      <c r="F9165" s="58">
        <v>0.4279284565997258</v>
      </c>
    </row>
    <row r="9166">
      <c r="A9166" s="61">
        <v>1.518160825E9</v>
      </c>
      <c r="B9166" s="61">
        <v>1.0</v>
      </c>
      <c r="C9166" s="61">
        <v>2369.0</v>
      </c>
      <c r="D9166" s="57" t="s">
        <v>375</v>
      </c>
      <c r="E9166" s="62" t="s">
        <v>372</v>
      </c>
      <c r="F9166" s="58">
        <v>0.4279404577495337</v>
      </c>
    </row>
    <row r="9167">
      <c r="A9167" s="61">
        <v>1.519095041E9</v>
      </c>
      <c r="B9167" s="61">
        <v>0.0</v>
      </c>
      <c r="C9167" s="61">
        <v>188.0</v>
      </c>
      <c r="D9167" s="57" t="s">
        <v>375</v>
      </c>
      <c r="E9167" s="62" t="s">
        <v>372</v>
      </c>
      <c r="F9167" s="58">
        <v>0.4279611979248771</v>
      </c>
    </row>
    <row r="9168">
      <c r="A9168" s="61">
        <v>1.518502823E9</v>
      </c>
      <c r="B9168" s="61">
        <v>1.0</v>
      </c>
      <c r="C9168" s="61">
        <v>200.0</v>
      </c>
      <c r="D9168" s="57" t="s">
        <v>374</v>
      </c>
      <c r="E9168" s="62" t="s">
        <v>372</v>
      </c>
      <c r="F9168" s="58">
        <v>0.4280193163004484</v>
      </c>
    </row>
    <row r="9169">
      <c r="A9169" s="61">
        <v>1.515747904E9</v>
      </c>
      <c r="B9169" s="61">
        <v>1.0</v>
      </c>
      <c r="C9169" s="61">
        <v>1730.0</v>
      </c>
      <c r="D9169" s="57" t="s">
        <v>371</v>
      </c>
      <c r="E9169" s="62" t="s">
        <v>372</v>
      </c>
      <c r="F9169" s="58">
        <v>0.4280312414905604</v>
      </c>
    </row>
    <row r="9170">
      <c r="A9170" s="61">
        <v>1.511249235E9</v>
      </c>
      <c r="B9170" s="61">
        <v>1.0</v>
      </c>
      <c r="C9170" s="61">
        <v>921.0</v>
      </c>
      <c r="D9170" s="57" t="s">
        <v>371</v>
      </c>
      <c r="E9170" s="62" t="s">
        <v>372</v>
      </c>
      <c r="F9170" s="58">
        <v>0.4280718844514245</v>
      </c>
    </row>
    <row r="9171">
      <c r="A9171" s="61">
        <v>1.517371613E9</v>
      </c>
      <c r="B9171" s="61">
        <v>1.0</v>
      </c>
      <c r="C9171" s="61">
        <v>11.0</v>
      </c>
      <c r="D9171" s="57" t="s">
        <v>373</v>
      </c>
      <c r="E9171" s="62" t="s">
        <v>372</v>
      </c>
      <c r="F9171" s="58">
        <v>0.4281166316916176</v>
      </c>
    </row>
    <row r="9172">
      <c r="A9172" s="61">
        <v>1.511943937E9</v>
      </c>
      <c r="B9172" s="61">
        <v>1.0</v>
      </c>
      <c r="C9172" s="61">
        <v>548.0</v>
      </c>
      <c r="D9172" s="57" t="s">
        <v>371</v>
      </c>
      <c r="E9172" s="62" t="s">
        <v>372</v>
      </c>
      <c r="F9172" s="58">
        <v>0.4282777183491312</v>
      </c>
    </row>
    <row r="9173">
      <c r="A9173" s="61">
        <v>1.512188752E9</v>
      </c>
      <c r="B9173" s="61">
        <v>0.0</v>
      </c>
      <c r="C9173" s="61">
        <v>3946.0</v>
      </c>
      <c r="D9173" s="57" t="s">
        <v>375</v>
      </c>
      <c r="E9173" s="62" t="s">
        <v>372</v>
      </c>
      <c r="F9173" s="58">
        <v>0.42831925295365225</v>
      </c>
    </row>
    <row r="9174">
      <c r="A9174" s="61">
        <v>1.51204308E9</v>
      </c>
      <c r="B9174" s="61">
        <v>0.0</v>
      </c>
      <c r="C9174" s="61">
        <v>3354.0</v>
      </c>
      <c r="D9174" s="57" t="s">
        <v>371</v>
      </c>
      <c r="E9174" s="62" t="s">
        <v>372</v>
      </c>
      <c r="F9174" s="58">
        <v>0.4283632289262278</v>
      </c>
    </row>
    <row r="9175">
      <c r="A9175" s="61">
        <v>1.5189958E9</v>
      </c>
      <c r="B9175" s="61">
        <v>0.0</v>
      </c>
      <c r="C9175" s="61">
        <v>2033.0</v>
      </c>
      <c r="D9175" s="57" t="s">
        <v>371</v>
      </c>
      <c r="E9175" s="62" t="s">
        <v>372</v>
      </c>
      <c r="F9175" s="58">
        <v>0.4284424346591058</v>
      </c>
    </row>
    <row r="9176">
      <c r="A9176" s="61">
        <v>1.517702059E9</v>
      </c>
      <c r="B9176" s="61">
        <v>1.0</v>
      </c>
      <c r="C9176" s="61">
        <v>511.0</v>
      </c>
      <c r="D9176" s="57" t="s">
        <v>373</v>
      </c>
      <c r="E9176" s="62" t="s">
        <v>372</v>
      </c>
      <c r="F9176" s="58">
        <v>0.4285199673423571</v>
      </c>
    </row>
    <row r="9177">
      <c r="A9177" s="61">
        <v>1.514904031E9</v>
      </c>
      <c r="B9177" s="61">
        <v>0.0</v>
      </c>
      <c r="C9177" s="61">
        <v>1921.0</v>
      </c>
      <c r="D9177" s="57" t="s">
        <v>371</v>
      </c>
      <c r="E9177" s="62" t="s">
        <v>372</v>
      </c>
      <c r="F9177" s="58">
        <v>0.42859181769399957</v>
      </c>
    </row>
    <row r="9178">
      <c r="A9178" s="61">
        <v>1.51850399E9</v>
      </c>
      <c r="B9178" s="61">
        <v>0.0</v>
      </c>
      <c r="C9178" s="61">
        <v>1320.0</v>
      </c>
      <c r="D9178" s="57" t="s">
        <v>371</v>
      </c>
      <c r="E9178" s="62" t="s">
        <v>372</v>
      </c>
      <c r="F9178" s="58">
        <v>0.4285926277118991</v>
      </c>
    </row>
    <row r="9179">
      <c r="A9179" s="61">
        <v>1.514953047E9</v>
      </c>
      <c r="B9179" s="61">
        <v>1.0</v>
      </c>
      <c r="C9179" s="61">
        <v>1186.0</v>
      </c>
      <c r="D9179" s="57" t="s">
        <v>374</v>
      </c>
      <c r="E9179" s="62" t="s">
        <v>372</v>
      </c>
      <c r="F9179" s="58">
        <v>0.42859770261540686</v>
      </c>
    </row>
    <row r="9180">
      <c r="A9180" s="61">
        <v>1.516109647E9</v>
      </c>
      <c r="B9180" s="61">
        <v>1.0</v>
      </c>
      <c r="C9180" s="61">
        <v>1273.0</v>
      </c>
      <c r="D9180" s="57" t="s">
        <v>374</v>
      </c>
      <c r="E9180" s="62" t="s">
        <v>372</v>
      </c>
      <c r="F9180" s="58">
        <v>0.4287133826088553</v>
      </c>
    </row>
    <row r="9181">
      <c r="A9181" s="61">
        <v>1.512899487E9</v>
      </c>
      <c r="B9181" s="61">
        <v>1.0</v>
      </c>
      <c r="C9181" s="61">
        <v>1278.0</v>
      </c>
      <c r="D9181" s="57" t="s">
        <v>375</v>
      </c>
      <c r="E9181" s="62" t="s">
        <v>372</v>
      </c>
      <c r="F9181" s="58">
        <v>0.428757732911895</v>
      </c>
    </row>
    <row r="9182">
      <c r="A9182" s="61">
        <v>1.515103867E9</v>
      </c>
      <c r="B9182" s="61">
        <v>1.0</v>
      </c>
      <c r="C9182" s="61">
        <v>4067.0</v>
      </c>
      <c r="D9182" s="57" t="s">
        <v>375</v>
      </c>
      <c r="E9182" s="62" t="s">
        <v>372</v>
      </c>
      <c r="F9182" s="58">
        <v>0.4288780989188299</v>
      </c>
    </row>
    <row r="9183">
      <c r="A9183" s="61">
        <v>1.511746539E9</v>
      </c>
      <c r="B9183" s="61">
        <v>1.0</v>
      </c>
      <c r="C9183" s="61">
        <v>130.0</v>
      </c>
      <c r="D9183" s="57" t="s">
        <v>371</v>
      </c>
      <c r="E9183" s="62" t="s">
        <v>372</v>
      </c>
      <c r="F9183" s="58">
        <v>0.42889148160732826</v>
      </c>
    </row>
    <row r="9184">
      <c r="A9184" s="61">
        <v>1.517728598E9</v>
      </c>
      <c r="B9184" s="61">
        <v>1.0</v>
      </c>
      <c r="C9184" s="61">
        <v>986.0</v>
      </c>
      <c r="D9184" s="57" t="s">
        <v>374</v>
      </c>
      <c r="E9184" s="62" t="s">
        <v>372</v>
      </c>
      <c r="F9184" s="58">
        <v>0.4289521669054679</v>
      </c>
    </row>
    <row r="9185">
      <c r="A9185" s="61">
        <v>1.511979743E9</v>
      </c>
      <c r="B9185" s="61">
        <v>1.0</v>
      </c>
      <c r="C9185" s="61">
        <v>1393.0</v>
      </c>
      <c r="D9185" s="57" t="s">
        <v>374</v>
      </c>
      <c r="E9185" s="62" t="s">
        <v>372</v>
      </c>
      <c r="F9185" s="58">
        <v>0.4290163667815112</v>
      </c>
    </row>
    <row r="9186">
      <c r="A9186" s="61">
        <v>1.514756878E9</v>
      </c>
      <c r="B9186" s="61">
        <v>1.0</v>
      </c>
      <c r="C9186" s="61">
        <v>230.0</v>
      </c>
      <c r="D9186" s="57" t="s">
        <v>374</v>
      </c>
      <c r="E9186" s="62" t="s">
        <v>372</v>
      </c>
      <c r="F9186" s="58">
        <v>0.4290282919716232</v>
      </c>
    </row>
    <row r="9187">
      <c r="A9187" s="61">
        <v>1.517127929E9</v>
      </c>
      <c r="B9187" s="61">
        <v>1.0</v>
      </c>
      <c r="C9187" s="61">
        <v>3166.0</v>
      </c>
      <c r="D9187" s="57" t="s">
        <v>375</v>
      </c>
      <c r="E9187" s="62" t="s">
        <v>372</v>
      </c>
      <c r="F9187" s="58">
        <v>0.42908069099289714</v>
      </c>
    </row>
    <row r="9188">
      <c r="A9188" s="61">
        <v>1.518717688E9</v>
      </c>
      <c r="B9188" s="61">
        <v>1.0</v>
      </c>
      <c r="C9188" s="61">
        <v>836.0</v>
      </c>
      <c r="D9188" s="57" t="s">
        <v>375</v>
      </c>
      <c r="E9188" s="62" t="s">
        <v>372</v>
      </c>
      <c r="F9188" s="58">
        <v>0.42924017836855977</v>
      </c>
    </row>
    <row r="9189">
      <c r="A9189" s="61">
        <v>1.518953605E9</v>
      </c>
      <c r="B9189" s="61">
        <v>1.0</v>
      </c>
      <c r="C9189" s="61">
        <v>10.0</v>
      </c>
      <c r="D9189" s="57" t="s">
        <v>374</v>
      </c>
      <c r="E9189" s="62" t="s">
        <v>372</v>
      </c>
      <c r="F9189" s="58">
        <v>0.42931630343471505</v>
      </c>
    </row>
    <row r="9190">
      <c r="A9190" s="61">
        <v>1.512882348E9</v>
      </c>
      <c r="B9190" s="61">
        <v>1.0</v>
      </c>
      <c r="C9190" s="61">
        <v>2266.0</v>
      </c>
      <c r="D9190" s="57" t="s">
        <v>371</v>
      </c>
      <c r="E9190" s="62" t="s">
        <v>372</v>
      </c>
      <c r="F9190" s="58">
        <v>0.42938152619487313</v>
      </c>
    </row>
    <row r="9191">
      <c r="A9191" s="61">
        <v>1.518760217E9</v>
      </c>
      <c r="B9191" s="61">
        <v>1.0</v>
      </c>
      <c r="C9191" s="61">
        <v>2243.0</v>
      </c>
      <c r="D9191" s="57" t="s">
        <v>375</v>
      </c>
      <c r="E9191" s="62" t="s">
        <v>372</v>
      </c>
      <c r="F9191" s="58">
        <v>0.4294484157019337</v>
      </c>
    </row>
    <row r="9192">
      <c r="A9192" s="61">
        <v>1.519228274E9</v>
      </c>
      <c r="B9192" s="61">
        <v>1.0</v>
      </c>
      <c r="C9192" s="61">
        <v>1523.0</v>
      </c>
      <c r="D9192" s="57" t="s">
        <v>371</v>
      </c>
      <c r="E9192" s="62" t="s">
        <v>372</v>
      </c>
      <c r="F9192" s="58">
        <v>0.4294726571178631</v>
      </c>
    </row>
    <row r="9193">
      <c r="A9193" s="61">
        <v>1.517531687E9</v>
      </c>
      <c r="B9193" s="61">
        <v>1.0</v>
      </c>
      <c r="C9193" s="61">
        <v>3460.0</v>
      </c>
      <c r="D9193" s="57" t="s">
        <v>374</v>
      </c>
      <c r="E9193" s="62" t="s">
        <v>372</v>
      </c>
      <c r="F9193" s="58">
        <v>0.4295038242527157</v>
      </c>
    </row>
    <row r="9194">
      <c r="A9194" s="61">
        <v>1.513293752E9</v>
      </c>
      <c r="B9194" s="61">
        <v>0.0</v>
      </c>
      <c r="C9194" s="61">
        <v>2588.0</v>
      </c>
      <c r="D9194" s="57" t="s">
        <v>371</v>
      </c>
      <c r="E9194" s="62" t="s">
        <v>372</v>
      </c>
      <c r="F9194" s="58">
        <v>0.4295447332717621</v>
      </c>
    </row>
    <row r="9195">
      <c r="A9195" s="61">
        <v>1.516640512E9</v>
      </c>
      <c r="B9195" s="61">
        <v>0.0</v>
      </c>
      <c r="C9195" s="61">
        <v>1731.0</v>
      </c>
      <c r="D9195" s="57" t="s">
        <v>375</v>
      </c>
      <c r="E9195" s="62" t="s">
        <v>372</v>
      </c>
      <c r="F9195" s="58">
        <v>0.42958622656707646</v>
      </c>
    </row>
    <row r="9196">
      <c r="A9196" s="61">
        <v>1.512576145E9</v>
      </c>
      <c r="B9196" s="61">
        <v>1.0</v>
      </c>
      <c r="C9196" s="61">
        <v>2355.0</v>
      </c>
      <c r="D9196" s="57" t="s">
        <v>373</v>
      </c>
      <c r="E9196" s="62" t="s">
        <v>372</v>
      </c>
      <c r="F9196" s="58">
        <v>0.4296221768471503</v>
      </c>
    </row>
    <row r="9197">
      <c r="A9197" s="61">
        <v>1.517065345E9</v>
      </c>
      <c r="B9197" s="61">
        <v>1.0</v>
      </c>
      <c r="C9197" s="61">
        <v>464.0</v>
      </c>
      <c r="D9197" s="57" t="s">
        <v>371</v>
      </c>
      <c r="E9197" s="62" t="s">
        <v>372</v>
      </c>
      <c r="F9197" s="58">
        <v>0.42965906325886094</v>
      </c>
    </row>
    <row r="9198">
      <c r="A9198" s="61">
        <v>1.513345697E9</v>
      </c>
      <c r="B9198" s="61">
        <v>1.0</v>
      </c>
      <c r="C9198" s="61">
        <v>2207.0</v>
      </c>
      <c r="D9198" s="57" t="s">
        <v>371</v>
      </c>
      <c r="E9198" s="62" t="s">
        <v>372</v>
      </c>
      <c r="F9198" s="58">
        <v>0.42967584262828384</v>
      </c>
    </row>
    <row r="9199">
      <c r="A9199" s="61">
        <v>1.515193368E9</v>
      </c>
      <c r="B9199" s="61">
        <v>1.0</v>
      </c>
      <c r="C9199" s="61">
        <v>1152.0</v>
      </c>
      <c r="D9199" s="57" t="s">
        <v>373</v>
      </c>
      <c r="E9199" s="62" t="s">
        <v>372</v>
      </c>
      <c r="F9199" s="58">
        <v>0.4296872156138096</v>
      </c>
    </row>
    <row r="9200">
      <c r="A9200" s="61">
        <v>1.516440869E9</v>
      </c>
      <c r="B9200" s="61">
        <v>1.0</v>
      </c>
      <c r="C9200" s="61">
        <v>874.0</v>
      </c>
      <c r="D9200" s="57" t="s">
        <v>374</v>
      </c>
      <c r="E9200" s="62" t="s">
        <v>372</v>
      </c>
      <c r="F9200" s="58">
        <v>0.42970402502336646</v>
      </c>
    </row>
    <row r="9201">
      <c r="A9201" s="61">
        <v>1.517747668E9</v>
      </c>
      <c r="B9201" s="61">
        <v>1.0</v>
      </c>
      <c r="C9201" s="61">
        <v>284.0</v>
      </c>
      <c r="D9201" s="57" t="s">
        <v>374</v>
      </c>
      <c r="E9201" s="62" t="s">
        <v>372</v>
      </c>
      <c r="F9201" s="58">
        <v>0.42975654235486005</v>
      </c>
    </row>
    <row r="9202">
      <c r="A9202" s="61">
        <v>1.51460726E9</v>
      </c>
      <c r="B9202" s="61">
        <v>0.0</v>
      </c>
      <c r="C9202" s="61">
        <v>3495.0</v>
      </c>
      <c r="D9202" s="57" t="s">
        <v>373</v>
      </c>
      <c r="E9202" s="62" t="s">
        <v>372</v>
      </c>
      <c r="F9202" s="58">
        <v>0.4297576063614562</v>
      </c>
    </row>
    <row r="9203">
      <c r="A9203" s="61">
        <v>1.514320155E9</v>
      </c>
      <c r="B9203" s="61">
        <v>1.0</v>
      </c>
      <c r="C9203" s="61">
        <v>2985.0</v>
      </c>
      <c r="D9203" s="57" t="s">
        <v>371</v>
      </c>
      <c r="E9203" s="62" t="s">
        <v>372</v>
      </c>
      <c r="F9203" s="58">
        <v>0.4298190927031825</v>
      </c>
    </row>
    <row r="9204">
      <c r="A9204" s="61">
        <v>1.513915666E9</v>
      </c>
      <c r="B9204" s="61">
        <v>1.0</v>
      </c>
      <c r="C9204" s="61">
        <v>790.0</v>
      </c>
      <c r="D9204" s="57" t="s">
        <v>371</v>
      </c>
      <c r="E9204" s="62" t="s">
        <v>372</v>
      </c>
      <c r="F9204" s="58">
        <v>0.4298419325559173</v>
      </c>
    </row>
    <row r="9205">
      <c r="A9205" s="61">
        <v>1.518318887E9</v>
      </c>
      <c r="B9205" s="61">
        <v>1.0</v>
      </c>
      <c r="C9205" s="61">
        <v>758.0</v>
      </c>
      <c r="D9205" s="57" t="s">
        <v>371</v>
      </c>
      <c r="E9205" s="62" t="s">
        <v>372</v>
      </c>
      <c r="F9205" s="58">
        <v>0.4299196952152795</v>
      </c>
    </row>
    <row r="9206">
      <c r="A9206" s="61">
        <v>1.512151062E9</v>
      </c>
      <c r="B9206" s="61">
        <v>0.0</v>
      </c>
      <c r="C9206" s="61">
        <v>4297.0</v>
      </c>
      <c r="D9206" s="57" t="s">
        <v>374</v>
      </c>
      <c r="E9206" s="62" t="s">
        <v>372</v>
      </c>
      <c r="F9206" s="58">
        <v>0.42997863758030563</v>
      </c>
    </row>
    <row r="9207">
      <c r="A9207" s="61">
        <v>1.51436403E9</v>
      </c>
      <c r="B9207" s="61">
        <v>0.0</v>
      </c>
      <c r="C9207" s="61">
        <v>3980.0</v>
      </c>
      <c r="D9207" s="57" t="s">
        <v>374</v>
      </c>
      <c r="E9207" s="62" t="s">
        <v>372</v>
      </c>
      <c r="F9207" s="58">
        <v>0.4299880502133946</v>
      </c>
    </row>
    <row r="9208">
      <c r="A9208" s="61">
        <v>1.519526948E9</v>
      </c>
      <c r="B9208" s="61">
        <v>1.0</v>
      </c>
      <c r="C9208" s="61">
        <v>4114.0</v>
      </c>
      <c r="D9208" s="57" t="s">
        <v>375</v>
      </c>
      <c r="E9208" s="62" t="s">
        <v>372</v>
      </c>
      <c r="F9208" s="58">
        <v>0.4300367494376489</v>
      </c>
    </row>
    <row r="9209">
      <c r="A9209" s="61">
        <v>1.517439519E9</v>
      </c>
      <c r="B9209" s="61">
        <v>1.0</v>
      </c>
      <c r="C9209" s="61">
        <v>835.0</v>
      </c>
      <c r="D9209" s="57" t="s">
        <v>371</v>
      </c>
      <c r="E9209" s="62" t="s">
        <v>372</v>
      </c>
      <c r="F9209" s="58">
        <v>0.43004593171875116</v>
      </c>
    </row>
    <row r="9210">
      <c r="A9210" s="61">
        <v>1.514829636E9</v>
      </c>
      <c r="B9210" s="61">
        <v>1.0</v>
      </c>
      <c r="C9210" s="61">
        <v>268.0</v>
      </c>
      <c r="D9210" s="57" t="s">
        <v>371</v>
      </c>
      <c r="E9210" s="62" t="s">
        <v>372</v>
      </c>
      <c r="F9210" s="58">
        <v>0.43007774147395994</v>
      </c>
    </row>
    <row r="9211">
      <c r="A9211" s="61">
        <v>1.51864692E9</v>
      </c>
      <c r="B9211" s="61">
        <v>0.0</v>
      </c>
      <c r="C9211" s="61">
        <v>1158.0</v>
      </c>
      <c r="D9211" s="57" t="s">
        <v>373</v>
      </c>
      <c r="E9211" s="62" t="s">
        <v>372</v>
      </c>
      <c r="F9211" s="58">
        <v>0.4300864609567756</v>
      </c>
    </row>
    <row r="9212">
      <c r="A9212" s="61">
        <v>1.518122679E9</v>
      </c>
      <c r="B9212" s="61">
        <v>1.0</v>
      </c>
      <c r="C9212" s="61">
        <v>3603.0</v>
      </c>
      <c r="D9212" s="57" t="s">
        <v>375</v>
      </c>
      <c r="E9212" s="62" t="s">
        <v>372</v>
      </c>
      <c r="F9212" s="58">
        <v>0.43016340911155815</v>
      </c>
    </row>
    <row r="9213">
      <c r="A9213" s="61">
        <v>1.516834609E9</v>
      </c>
      <c r="B9213" s="61">
        <v>1.0</v>
      </c>
      <c r="C9213" s="61">
        <v>4100.0</v>
      </c>
      <c r="D9213" s="57" t="s">
        <v>375</v>
      </c>
      <c r="E9213" s="62" t="s">
        <v>372</v>
      </c>
      <c r="F9213" s="58">
        <v>0.4302168059422089</v>
      </c>
    </row>
    <row r="9214">
      <c r="A9214" s="61">
        <v>1.515681691E9</v>
      </c>
      <c r="B9214" s="61">
        <v>0.0</v>
      </c>
      <c r="C9214" s="61">
        <v>2104.0</v>
      </c>
      <c r="D9214" s="57" t="s">
        <v>374</v>
      </c>
      <c r="E9214" s="62" t="s">
        <v>372</v>
      </c>
      <c r="F9214" s="58">
        <v>0.4303308660611831</v>
      </c>
    </row>
    <row r="9215">
      <c r="A9215" s="61">
        <v>1.514686342E9</v>
      </c>
      <c r="B9215" s="61">
        <v>0.0</v>
      </c>
      <c r="C9215" s="61">
        <v>1510.0</v>
      </c>
      <c r="D9215" s="57" t="s">
        <v>375</v>
      </c>
      <c r="E9215" s="62" t="s">
        <v>372</v>
      </c>
      <c r="F9215" s="58">
        <v>0.430390779316978</v>
      </c>
    </row>
    <row r="9216">
      <c r="A9216" s="61">
        <v>1.516977783E9</v>
      </c>
      <c r="B9216" s="61">
        <v>1.0</v>
      </c>
      <c r="C9216" s="61">
        <v>1022.0</v>
      </c>
      <c r="D9216" s="57" t="s">
        <v>371</v>
      </c>
      <c r="E9216" s="62" t="s">
        <v>372</v>
      </c>
      <c r="F9216" s="58">
        <v>0.4304642400160046</v>
      </c>
    </row>
    <row r="9217">
      <c r="A9217" s="61">
        <v>1.515841383E9</v>
      </c>
      <c r="B9217" s="61">
        <v>1.0</v>
      </c>
      <c r="C9217" s="61">
        <v>253.0</v>
      </c>
      <c r="D9217" s="57" t="s">
        <v>374</v>
      </c>
      <c r="E9217" s="62" t="s">
        <v>372</v>
      </c>
      <c r="F9217" s="58">
        <v>0.4304855454810511</v>
      </c>
    </row>
    <row r="9218">
      <c r="A9218" s="61">
        <v>1.515058064E9</v>
      </c>
      <c r="B9218" s="61">
        <v>1.0</v>
      </c>
      <c r="C9218" s="61">
        <v>1233.0</v>
      </c>
      <c r="D9218" s="57" t="s">
        <v>375</v>
      </c>
      <c r="E9218" s="62" t="s">
        <v>372</v>
      </c>
      <c r="F9218" s="58">
        <v>0.4304935075729077</v>
      </c>
    </row>
    <row r="9219">
      <c r="A9219" s="61">
        <v>1.51386148E9</v>
      </c>
      <c r="B9219" s="61">
        <v>0.0</v>
      </c>
      <c r="C9219" s="61">
        <v>2565.0</v>
      </c>
      <c r="D9219" s="57" t="s">
        <v>371</v>
      </c>
      <c r="E9219" s="62" t="s">
        <v>372</v>
      </c>
      <c r="F9219" s="58">
        <v>0.4305221252164997</v>
      </c>
    </row>
    <row r="9220">
      <c r="A9220" s="61">
        <v>1.514880676E9</v>
      </c>
      <c r="B9220" s="61">
        <v>1.0</v>
      </c>
      <c r="C9220" s="61">
        <v>428.0</v>
      </c>
      <c r="D9220" s="57" t="s">
        <v>375</v>
      </c>
      <c r="E9220" s="62" t="s">
        <v>372</v>
      </c>
      <c r="F9220" s="58">
        <v>0.4305611247059695</v>
      </c>
    </row>
    <row r="9221">
      <c r="A9221" s="61">
        <v>1.516840925E9</v>
      </c>
      <c r="B9221" s="61">
        <v>1.0</v>
      </c>
      <c r="C9221" s="61">
        <v>367.0</v>
      </c>
      <c r="D9221" s="57" t="s">
        <v>374</v>
      </c>
      <c r="E9221" s="62" t="s">
        <v>372</v>
      </c>
      <c r="F9221" s="58">
        <v>0.4305704978746744</v>
      </c>
    </row>
    <row r="9222">
      <c r="A9222" s="61">
        <v>1.511890062E9</v>
      </c>
      <c r="B9222" s="61">
        <v>0.0</v>
      </c>
      <c r="C9222" s="61">
        <v>135.0</v>
      </c>
      <c r="D9222" s="57" t="s">
        <v>373</v>
      </c>
      <c r="E9222" s="62" t="s">
        <v>372</v>
      </c>
      <c r="F9222" s="58">
        <v>0.43061372560536504</v>
      </c>
    </row>
    <row r="9223">
      <c r="A9223" s="61">
        <v>1.516946704E9</v>
      </c>
      <c r="B9223" s="61">
        <v>1.0</v>
      </c>
      <c r="C9223" s="61">
        <v>1284.0</v>
      </c>
      <c r="D9223" s="57" t="s">
        <v>373</v>
      </c>
      <c r="E9223" s="62" t="s">
        <v>372</v>
      </c>
      <c r="F9223" s="58">
        <v>0.4306402938174355</v>
      </c>
    </row>
    <row r="9224">
      <c r="A9224" s="61">
        <v>1.511318708E9</v>
      </c>
      <c r="B9224" s="61">
        <v>1.0</v>
      </c>
      <c r="C9224" s="61">
        <v>221.0</v>
      </c>
      <c r="D9224" s="57" t="s">
        <v>375</v>
      </c>
      <c r="E9224" s="62" t="s">
        <v>372</v>
      </c>
      <c r="F9224" s="58">
        <v>0.43066805428451216</v>
      </c>
    </row>
    <row r="9225">
      <c r="A9225" s="61">
        <v>1.517181076E9</v>
      </c>
      <c r="B9225" s="61">
        <v>1.0</v>
      </c>
      <c r="C9225" s="61">
        <v>1018.0</v>
      </c>
      <c r="D9225" s="57" t="s">
        <v>374</v>
      </c>
      <c r="E9225" s="62" t="s">
        <v>372</v>
      </c>
      <c r="F9225" s="58">
        <v>0.4307454866538777</v>
      </c>
    </row>
    <row r="9226">
      <c r="A9226" s="61">
        <v>1.514642571E9</v>
      </c>
      <c r="B9226" s="61">
        <v>0.0</v>
      </c>
      <c r="C9226" s="61">
        <v>783.0</v>
      </c>
      <c r="D9226" s="57" t="s">
        <v>371</v>
      </c>
      <c r="E9226" s="62" t="s">
        <v>372</v>
      </c>
      <c r="F9226" s="58">
        <v>0.43083175693108255</v>
      </c>
    </row>
    <row r="9227">
      <c r="A9227" s="61">
        <v>1.516010259E9</v>
      </c>
      <c r="B9227" s="61">
        <v>1.0</v>
      </c>
      <c r="C9227" s="61">
        <v>3225.0</v>
      </c>
      <c r="D9227" s="57" t="s">
        <v>374</v>
      </c>
      <c r="E9227" s="62" t="s">
        <v>372</v>
      </c>
      <c r="F9227" s="58">
        <v>0.4309009204206182</v>
      </c>
    </row>
    <row r="9228">
      <c r="A9228" s="61">
        <v>1.519108548E9</v>
      </c>
      <c r="B9228" s="61">
        <v>1.0</v>
      </c>
      <c r="C9228" s="61">
        <v>913.0</v>
      </c>
      <c r="D9228" s="57" t="s">
        <v>374</v>
      </c>
      <c r="E9228" s="62" t="s">
        <v>372</v>
      </c>
      <c r="F9228" s="58">
        <v>0.43091096266396056</v>
      </c>
    </row>
    <row r="9229">
      <c r="A9229" s="61">
        <v>1.519528752E9</v>
      </c>
      <c r="B9229" s="61">
        <v>0.0</v>
      </c>
      <c r="C9229" s="61">
        <v>2719.0</v>
      </c>
      <c r="D9229" s="57" t="s">
        <v>371</v>
      </c>
      <c r="E9229" s="62" t="s">
        <v>372</v>
      </c>
      <c r="F9229" s="58">
        <v>0.43094557959426527</v>
      </c>
    </row>
    <row r="9230">
      <c r="A9230" s="61">
        <v>1.519215378E9</v>
      </c>
      <c r="B9230" s="61">
        <v>1.0</v>
      </c>
      <c r="C9230" s="61">
        <v>1551.0</v>
      </c>
      <c r="D9230" s="57" t="s">
        <v>374</v>
      </c>
      <c r="E9230" s="62" t="s">
        <v>372</v>
      </c>
      <c r="F9230" s="58">
        <v>0.43103103891295325</v>
      </c>
    </row>
    <row r="9231">
      <c r="A9231" s="61">
        <v>1.512979548E9</v>
      </c>
      <c r="B9231" s="61">
        <v>1.0</v>
      </c>
      <c r="C9231" s="61">
        <v>2107.0</v>
      </c>
      <c r="D9231" s="57" t="s">
        <v>371</v>
      </c>
      <c r="E9231" s="62" t="s">
        <v>372</v>
      </c>
      <c r="F9231" s="58">
        <v>0.4310426122819684</v>
      </c>
    </row>
    <row r="9232">
      <c r="A9232" s="61">
        <v>1.516137673E9</v>
      </c>
      <c r="B9232" s="61">
        <v>1.0</v>
      </c>
      <c r="C9232" s="61">
        <v>387.0</v>
      </c>
      <c r="D9232" s="57" t="s">
        <v>375</v>
      </c>
      <c r="E9232" s="62" t="s">
        <v>372</v>
      </c>
      <c r="F9232" s="58">
        <v>0.4311800216626527</v>
      </c>
    </row>
    <row r="9233">
      <c r="A9233" s="61">
        <v>1.517801374E9</v>
      </c>
      <c r="B9233" s="61">
        <v>1.0</v>
      </c>
      <c r="C9233" s="61">
        <v>2029.0</v>
      </c>
      <c r="D9233" s="57" t="s">
        <v>373</v>
      </c>
      <c r="E9233" s="62" t="s">
        <v>372</v>
      </c>
      <c r="F9233" s="58">
        <v>0.4312010025668144</v>
      </c>
    </row>
    <row r="9234">
      <c r="A9234" s="61">
        <v>1.512151008E9</v>
      </c>
      <c r="B9234" s="61">
        <v>1.0</v>
      </c>
      <c r="C9234" s="61">
        <v>2165.0</v>
      </c>
      <c r="D9234" s="57" t="s">
        <v>373</v>
      </c>
      <c r="E9234" s="62" t="s">
        <v>372</v>
      </c>
      <c r="F9234" s="58">
        <v>0.4312016240151316</v>
      </c>
    </row>
    <row r="9235">
      <c r="A9235" s="61">
        <v>1.514461551E9</v>
      </c>
      <c r="B9235" s="61">
        <v>0.0</v>
      </c>
      <c r="C9235" s="61">
        <v>497.0</v>
      </c>
      <c r="D9235" s="57" t="s">
        <v>374</v>
      </c>
      <c r="E9235" s="62" t="s">
        <v>372</v>
      </c>
      <c r="F9235" s="58">
        <v>0.431268271978572</v>
      </c>
    </row>
    <row r="9236">
      <c r="A9236" s="61">
        <v>1.513758401E9</v>
      </c>
      <c r="B9236" s="61">
        <v>0.0</v>
      </c>
      <c r="C9236" s="61">
        <v>1136.0</v>
      </c>
      <c r="D9236" s="57" t="s">
        <v>373</v>
      </c>
      <c r="E9236" s="62" t="s">
        <v>372</v>
      </c>
      <c r="F9236" s="58">
        <v>0.4313117047318855</v>
      </c>
    </row>
    <row r="9237">
      <c r="A9237" s="61">
        <v>1.513153637E9</v>
      </c>
      <c r="B9237" s="61">
        <v>1.0</v>
      </c>
      <c r="C9237" s="61">
        <v>526.0</v>
      </c>
      <c r="D9237" s="57" t="s">
        <v>371</v>
      </c>
      <c r="E9237" s="62" t="s">
        <v>372</v>
      </c>
      <c r="F9237" s="58">
        <v>0.43132613858276736</v>
      </c>
    </row>
    <row r="9238">
      <c r="A9238" s="61">
        <v>1.512310504E9</v>
      </c>
      <c r="B9238" s="61">
        <v>1.0</v>
      </c>
      <c r="C9238" s="61">
        <v>2067.0</v>
      </c>
      <c r="D9238" s="57" t="s">
        <v>371</v>
      </c>
      <c r="E9238" s="62" t="s">
        <v>372</v>
      </c>
      <c r="F9238" s="58">
        <v>0.4313335097659916</v>
      </c>
    </row>
    <row r="9239">
      <c r="A9239" s="61">
        <v>1.517748668E9</v>
      </c>
      <c r="B9239" s="61">
        <v>1.0</v>
      </c>
      <c r="C9239" s="61">
        <v>1169.0</v>
      </c>
      <c r="D9239" s="57" t="s">
        <v>375</v>
      </c>
      <c r="E9239" s="62" t="s">
        <v>372</v>
      </c>
      <c r="F9239" s="58">
        <v>0.43135390274498253</v>
      </c>
    </row>
    <row r="9240">
      <c r="A9240" s="61">
        <v>1.513695082E9</v>
      </c>
      <c r="B9240" s="61">
        <v>0.0</v>
      </c>
      <c r="C9240" s="61">
        <v>2606.0</v>
      </c>
      <c r="D9240" s="57" t="s">
        <v>373</v>
      </c>
      <c r="E9240" s="62" t="s">
        <v>372</v>
      </c>
      <c r="F9240" s="58">
        <v>0.43138967662537453</v>
      </c>
    </row>
    <row r="9241">
      <c r="A9241" s="61">
        <v>1.51843909E9</v>
      </c>
      <c r="B9241" s="61">
        <v>0.0</v>
      </c>
      <c r="C9241" s="61">
        <v>455.0</v>
      </c>
      <c r="D9241" s="57" t="s">
        <v>373</v>
      </c>
      <c r="E9241" s="62" t="s">
        <v>372</v>
      </c>
      <c r="F9241" s="58">
        <v>0.4314017169555192</v>
      </c>
    </row>
    <row r="9242">
      <c r="A9242" s="61">
        <v>1.513754213E9</v>
      </c>
      <c r="B9242" s="61">
        <v>1.0</v>
      </c>
      <c r="C9242" s="61">
        <v>614.0</v>
      </c>
      <c r="D9242" s="57" t="s">
        <v>375</v>
      </c>
      <c r="E9242" s="62" t="s">
        <v>372</v>
      </c>
      <c r="F9242" s="58">
        <v>0.43140645599479754</v>
      </c>
    </row>
    <row r="9243">
      <c r="A9243" s="61">
        <v>1.514491452E9</v>
      </c>
      <c r="B9243" s="61">
        <v>0.0</v>
      </c>
      <c r="C9243" s="61">
        <v>964.0</v>
      </c>
      <c r="D9243" s="57" t="s">
        <v>375</v>
      </c>
      <c r="E9243" s="62" t="s">
        <v>372</v>
      </c>
      <c r="F9243" s="58">
        <v>0.4314661001571949</v>
      </c>
    </row>
    <row r="9244">
      <c r="A9244" s="61">
        <v>1.517439941E9</v>
      </c>
      <c r="B9244" s="61">
        <v>0.0</v>
      </c>
      <c r="C9244" s="61">
        <v>373.0</v>
      </c>
      <c r="D9244" s="57" t="s">
        <v>374</v>
      </c>
      <c r="E9244" s="62" t="s">
        <v>372</v>
      </c>
      <c r="F9244" s="58">
        <v>0.4315387377675941</v>
      </c>
    </row>
    <row r="9245">
      <c r="A9245" s="61">
        <v>1.519377739E9</v>
      </c>
      <c r="B9245" s="61">
        <v>1.0</v>
      </c>
      <c r="C9245" s="61">
        <v>424.0</v>
      </c>
      <c r="D9245" s="57" t="s">
        <v>371</v>
      </c>
      <c r="E9245" s="62" t="s">
        <v>372</v>
      </c>
      <c r="F9245" s="58">
        <v>0.43154867197713365</v>
      </c>
    </row>
    <row r="9246">
      <c r="A9246" s="61">
        <v>1.513995054E9</v>
      </c>
      <c r="B9246" s="61">
        <v>1.0</v>
      </c>
      <c r="C9246" s="61">
        <v>1017.0</v>
      </c>
      <c r="D9246" s="57" t="s">
        <v>374</v>
      </c>
      <c r="E9246" s="62" t="s">
        <v>372</v>
      </c>
      <c r="F9246" s="58">
        <v>0.43160435311871503</v>
      </c>
    </row>
    <row r="9247">
      <c r="A9247" s="61">
        <v>1.512356095E9</v>
      </c>
      <c r="B9247" s="61">
        <v>1.0</v>
      </c>
      <c r="C9247" s="61">
        <v>1747.0</v>
      </c>
      <c r="D9247" s="57" t="s">
        <v>371</v>
      </c>
      <c r="E9247" s="62" t="s">
        <v>372</v>
      </c>
      <c r="F9247" s="58">
        <v>0.4316286094358056</v>
      </c>
    </row>
    <row r="9248">
      <c r="A9248" s="61">
        <v>1.511572199E9</v>
      </c>
      <c r="B9248" s="61">
        <v>1.0</v>
      </c>
      <c r="C9248" s="61">
        <v>552.0</v>
      </c>
      <c r="D9248" s="57" t="s">
        <v>375</v>
      </c>
      <c r="E9248" s="62" t="s">
        <v>372</v>
      </c>
      <c r="F9248" s="58">
        <v>0.43165692126969113</v>
      </c>
    </row>
    <row r="9249">
      <c r="A9249" s="61">
        <v>1.519419765E9</v>
      </c>
      <c r="B9249" s="61">
        <v>1.0</v>
      </c>
      <c r="C9249" s="61">
        <v>2903.0</v>
      </c>
      <c r="D9249" s="57" t="s">
        <v>373</v>
      </c>
      <c r="E9249" s="62" t="s">
        <v>372</v>
      </c>
      <c r="F9249" s="58">
        <v>0.4316897284186111</v>
      </c>
    </row>
    <row r="9250">
      <c r="A9250" s="61">
        <v>1.518125005E9</v>
      </c>
      <c r="B9250" s="61">
        <v>1.0</v>
      </c>
      <c r="C9250" s="61">
        <v>2078.0</v>
      </c>
      <c r="D9250" s="57" t="s">
        <v>371</v>
      </c>
      <c r="E9250" s="62" t="s">
        <v>372</v>
      </c>
      <c r="F9250" s="58">
        <v>0.43171584873355606</v>
      </c>
    </row>
    <row r="9251">
      <c r="A9251" s="61">
        <v>1.51571022E9</v>
      </c>
      <c r="B9251" s="61">
        <v>0.0</v>
      </c>
      <c r="C9251" s="61">
        <v>2454.0</v>
      </c>
      <c r="D9251" s="57" t="s">
        <v>373</v>
      </c>
      <c r="E9251" s="62" t="s">
        <v>372</v>
      </c>
      <c r="F9251" s="58">
        <v>0.43182367211002604</v>
      </c>
    </row>
    <row r="9252">
      <c r="A9252" s="61">
        <v>1.516016705E9</v>
      </c>
      <c r="B9252" s="61">
        <v>1.0</v>
      </c>
      <c r="C9252" s="61">
        <v>1493.0</v>
      </c>
      <c r="D9252" s="57" t="s">
        <v>374</v>
      </c>
      <c r="E9252" s="62" t="s">
        <v>372</v>
      </c>
      <c r="F9252" s="58">
        <v>0.431852592484966</v>
      </c>
    </row>
    <row r="9253">
      <c r="A9253" s="61">
        <v>1.512790769E9</v>
      </c>
      <c r="B9253" s="61">
        <v>1.0</v>
      </c>
      <c r="C9253" s="61">
        <v>1844.0</v>
      </c>
      <c r="D9253" s="57" t="s">
        <v>371</v>
      </c>
      <c r="E9253" s="62" t="s">
        <v>372</v>
      </c>
      <c r="F9253" s="58">
        <v>0.4318675688266185</v>
      </c>
    </row>
    <row r="9254">
      <c r="A9254" s="61">
        <v>1.516300829E9</v>
      </c>
      <c r="B9254" s="61">
        <v>1.0</v>
      </c>
      <c r="C9254" s="61">
        <v>3562.0</v>
      </c>
      <c r="D9254" s="57" t="s">
        <v>371</v>
      </c>
      <c r="E9254" s="62" t="s">
        <v>372</v>
      </c>
      <c r="F9254" s="58">
        <v>0.4318811915322581</v>
      </c>
    </row>
    <row r="9255">
      <c r="A9255" s="61">
        <v>1.511803192E9</v>
      </c>
      <c r="B9255" s="61">
        <v>0.0</v>
      </c>
      <c r="C9255" s="61">
        <v>762.0</v>
      </c>
      <c r="D9255" s="57" t="s">
        <v>374</v>
      </c>
      <c r="E9255" s="62" t="s">
        <v>372</v>
      </c>
      <c r="F9255" s="58">
        <v>0.4318845602015039</v>
      </c>
    </row>
    <row r="9256">
      <c r="A9256" s="61">
        <v>1.517015226E9</v>
      </c>
      <c r="B9256" s="61">
        <v>1.0</v>
      </c>
      <c r="C9256" s="61">
        <v>4126.0</v>
      </c>
      <c r="D9256" s="57" t="s">
        <v>371</v>
      </c>
      <c r="E9256" s="62" t="s">
        <v>372</v>
      </c>
      <c r="F9256" s="58">
        <v>0.4319394170726515</v>
      </c>
    </row>
    <row r="9257">
      <c r="A9257" s="61">
        <v>1.517956765E9</v>
      </c>
      <c r="B9257" s="61">
        <v>1.0</v>
      </c>
      <c r="C9257" s="61">
        <v>3790.0</v>
      </c>
      <c r="D9257" s="57" t="s">
        <v>371</v>
      </c>
      <c r="E9257" s="62" t="s">
        <v>372</v>
      </c>
      <c r="F9257" s="58">
        <v>0.43198146375435853</v>
      </c>
    </row>
    <row r="9258">
      <c r="A9258" s="61">
        <v>1.516989036E9</v>
      </c>
      <c r="B9258" s="61">
        <v>1.0</v>
      </c>
      <c r="C9258" s="61">
        <v>2604.0</v>
      </c>
      <c r="D9258" s="57" t="s">
        <v>374</v>
      </c>
      <c r="E9258" s="62" t="s">
        <v>372</v>
      </c>
      <c r="F9258" s="58">
        <v>0.43204040611938466</v>
      </c>
    </row>
    <row r="9259">
      <c r="A9259" s="61">
        <v>1.519813824E9</v>
      </c>
      <c r="B9259" s="61">
        <v>1.0</v>
      </c>
      <c r="C9259" s="61">
        <v>458.0</v>
      </c>
      <c r="D9259" s="57" t="s">
        <v>375</v>
      </c>
      <c r="E9259" s="62" t="s">
        <v>372</v>
      </c>
      <c r="F9259" s="58">
        <v>0.4320651253841227</v>
      </c>
    </row>
    <row r="9260">
      <c r="A9260" s="61">
        <v>1.513531751E9</v>
      </c>
      <c r="B9260" s="61">
        <v>0.0</v>
      </c>
      <c r="C9260" s="61">
        <v>1275.0</v>
      </c>
      <c r="D9260" s="57" t="s">
        <v>374</v>
      </c>
      <c r="E9260" s="62" t="s">
        <v>372</v>
      </c>
      <c r="F9260" s="58">
        <v>0.43210373613264697</v>
      </c>
    </row>
    <row r="9261">
      <c r="A9261" s="61">
        <v>1.518427543E9</v>
      </c>
      <c r="B9261" s="61">
        <v>1.0</v>
      </c>
      <c r="C9261" s="61">
        <v>2301.0</v>
      </c>
      <c r="D9261" s="57" t="s">
        <v>373</v>
      </c>
      <c r="E9261" s="62" t="s">
        <v>372</v>
      </c>
      <c r="F9261" s="58">
        <v>0.4321073233972197</v>
      </c>
    </row>
    <row r="9262">
      <c r="A9262" s="61">
        <v>1.517438695E9</v>
      </c>
      <c r="B9262" s="61">
        <v>1.0</v>
      </c>
      <c r="C9262" s="61">
        <v>732.0</v>
      </c>
      <c r="D9262" s="57" t="s">
        <v>375</v>
      </c>
      <c r="E9262" s="62" t="s">
        <v>372</v>
      </c>
      <c r="F9262" s="58">
        <v>0.43225899139409607</v>
      </c>
    </row>
    <row r="9263">
      <c r="A9263" s="61">
        <v>1.513513101E9</v>
      </c>
      <c r="B9263" s="61">
        <v>0.0</v>
      </c>
      <c r="C9263" s="61">
        <v>4975.0</v>
      </c>
      <c r="D9263" s="57" t="s">
        <v>374</v>
      </c>
      <c r="E9263" s="62" t="s">
        <v>372</v>
      </c>
      <c r="F9263" s="58">
        <v>0.43233819492066494</v>
      </c>
    </row>
    <row r="9264">
      <c r="A9264" s="61">
        <v>1.511794984E9</v>
      </c>
      <c r="B9264" s="61">
        <v>1.0</v>
      </c>
      <c r="C9264" s="61">
        <v>2373.0</v>
      </c>
      <c r="D9264" s="57" t="s">
        <v>375</v>
      </c>
      <c r="E9264" s="62" t="s">
        <v>372</v>
      </c>
      <c r="F9264" s="58">
        <v>0.4323427548290004</v>
      </c>
    </row>
    <row r="9265">
      <c r="A9265" s="61">
        <v>1.512790239E9</v>
      </c>
      <c r="B9265" s="61">
        <v>1.0</v>
      </c>
      <c r="C9265" s="61">
        <v>126.0</v>
      </c>
      <c r="D9265" s="57" t="s">
        <v>371</v>
      </c>
      <c r="E9265" s="62" t="s">
        <v>372</v>
      </c>
      <c r="F9265" s="58">
        <v>0.43240169719402655</v>
      </c>
    </row>
    <row r="9266">
      <c r="A9266" s="61">
        <v>1.51608356E9</v>
      </c>
      <c r="B9266" s="61">
        <v>0.0</v>
      </c>
      <c r="C9266" s="61">
        <v>3123.0</v>
      </c>
      <c r="D9266" s="57" t="s">
        <v>371</v>
      </c>
      <c r="E9266" s="62" t="s">
        <v>372</v>
      </c>
      <c r="F9266" s="58">
        <v>0.43248090292690455</v>
      </c>
    </row>
    <row r="9267">
      <c r="A9267" s="61">
        <v>1.515141881E9</v>
      </c>
      <c r="B9267" s="61">
        <v>0.0</v>
      </c>
      <c r="C9267" s="61">
        <v>1309.0</v>
      </c>
      <c r="D9267" s="57" t="s">
        <v>375</v>
      </c>
      <c r="E9267" s="62" t="s">
        <v>372</v>
      </c>
      <c r="F9267" s="58">
        <v>0.4324888495525736</v>
      </c>
    </row>
    <row r="9268">
      <c r="A9268" s="61">
        <v>1.514845591E9</v>
      </c>
      <c r="B9268" s="61">
        <v>0.0</v>
      </c>
      <c r="C9268" s="61">
        <v>262.0</v>
      </c>
      <c r="D9268" s="57" t="s">
        <v>371</v>
      </c>
      <c r="E9268" s="62" t="s">
        <v>372</v>
      </c>
      <c r="F9268" s="58">
        <v>0.4325570577953822</v>
      </c>
    </row>
    <row r="9269">
      <c r="A9269" s="61">
        <v>1.518468313E9</v>
      </c>
      <c r="B9269" s="61">
        <v>1.0</v>
      </c>
      <c r="C9269" s="61">
        <v>1080.0</v>
      </c>
      <c r="D9269" s="57" t="s">
        <v>374</v>
      </c>
      <c r="E9269" s="62" t="s">
        <v>372</v>
      </c>
      <c r="F9269" s="58">
        <v>0.43258836767757713</v>
      </c>
    </row>
    <row r="9270">
      <c r="A9270" s="61">
        <v>1.519425372E9</v>
      </c>
      <c r="B9270" s="61">
        <v>0.0</v>
      </c>
      <c r="C9270" s="61">
        <v>90.0</v>
      </c>
      <c r="D9270" s="57" t="s">
        <v>371</v>
      </c>
      <c r="E9270" s="62" t="s">
        <v>372</v>
      </c>
      <c r="F9270" s="58">
        <v>0.4326018050355753</v>
      </c>
    </row>
    <row r="9271">
      <c r="A9271" s="61">
        <v>1.51478528E9</v>
      </c>
      <c r="B9271" s="61">
        <v>0.0</v>
      </c>
      <c r="C9271" s="61">
        <v>1925.0</v>
      </c>
      <c r="D9271" s="57" t="s">
        <v>371</v>
      </c>
      <c r="E9271" s="62" t="s">
        <v>372</v>
      </c>
      <c r="F9271" s="58">
        <v>0.43260640071315637</v>
      </c>
    </row>
    <row r="9272">
      <c r="A9272" s="61">
        <v>1.516224357E9</v>
      </c>
      <c r="B9272" s="61">
        <v>1.0</v>
      </c>
      <c r="C9272" s="61">
        <v>2337.0</v>
      </c>
      <c r="D9272" s="57" t="s">
        <v>371</v>
      </c>
      <c r="E9272" s="62" t="s">
        <v>372</v>
      </c>
      <c r="F9272" s="58">
        <v>0.4326570805641271</v>
      </c>
    </row>
    <row r="9273">
      <c r="A9273" s="61">
        <v>1.513661584E9</v>
      </c>
      <c r="B9273" s="61">
        <v>1.0</v>
      </c>
      <c r="C9273" s="61">
        <v>2456.0</v>
      </c>
      <c r="D9273" s="57" t="s">
        <v>375</v>
      </c>
      <c r="E9273" s="62" t="s">
        <v>372</v>
      </c>
      <c r="F9273" s="58">
        <v>0.43283331199328234</v>
      </c>
    </row>
    <row r="9274">
      <c r="A9274" s="61">
        <v>1.516473027E9</v>
      </c>
      <c r="B9274" s="61">
        <v>1.0</v>
      </c>
      <c r="C9274" s="61">
        <v>1096.0</v>
      </c>
      <c r="D9274" s="57" t="s">
        <v>371</v>
      </c>
      <c r="E9274" s="62" t="s">
        <v>372</v>
      </c>
      <c r="F9274" s="58">
        <v>0.4328756858667204</v>
      </c>
    </row>
    <row r="9275">
      <c r="A9275" s="61">
        <v>1.513811825E9</v>
      </c>
      <c r="B9275" s="61">
        <v>1.0</v>
      </c>
      <c r="C9275" s="61">
        <v>2247.0</v>
      </c>
      <c r="D9275" s="57" t="s">
        <v>375</v>
      </c>
      <c r="E9275" s="62" t="s">
        <v>372</v>
      </c>
      <c r="F9275" s="58">
        <v>0.43292064763122595</v>
      </c>
    </row>
    <row r="9276">
      <c r="A9276" s="61">
        <v>1.513730642E9</v>
      </c>
      <c r="B9276" s="61">
        <v>0.0</v>
      </c>
      <c r="C9276" s="61">
        <v>1749.0</v>
      </c>
      <c r="D9276" s="57" t="s">
        <v>373</v>
      </c>
      <c r="E9276" s="62" t="s">
        <v>372</v>
      </c>
      <c r="F9276" s="58">
        <v>0.43309111389823307</v>
      </c>
    </row>
    <row r="9277">
      <c r="A9277" s="61">
        <v>1.511751007E9</v>
      </c>
      <c r="B9277" s="61">
        <v>1.0</v>
      </c>
      <c r="C9277" s="61">
        <v>3745.0</v>
      </c>
      <c r="D9277" s="57" t="s">
        <v>375</v>
      </c>
      <c r="E9277" s="62" t="s">
        <v>372</v>
      </c>
      <c r="F9277" s="58">
        <v>0.4331151547901837</v>
      </c>
    </row>
    <row r="9278">
      <c r="A9278" s="61">
        <v>1.517147873E9</v>
      </c>
      <c r="B9278" s="61">
        <v>1.0</v>
      </c>
      <c r="C9278" s="61">
        <v>2810.0</v>
      </c>
      <c r="D9278" s="57" t="s">
        <v>373</v>
      </c>
      <c r="E9278" s="62" t="s">
        <v>372</v>
      </c>
      <c r="F9278" s="58">
        <v>0.4331312802869921</v>
      </c>
    </row>
    <row r="9279">
      <c r="A9279" s="61">
        <v>1.516528297E9</v>
      </c>
      <c r="B9279" s="61">
        <v>1.0</v>
      </c>
      <c r="C9279" s="61">
        <v>2177.0</v>
      </c>
      <c r="D9279" s="57" t="s">
        <v>374</v>
      </c>
      <c r="E9279" s="62" t="s">
        <v>372</v>
      </c>
      <c r="F9279" s="58">
        <v>0.43315413937849234</v>
      </c>
    </row>
    <row r="9280">
      <c r="A9280" s="61">
        <v>1.512667034E9</v>
      </c>
      <c r="B9280" s="61">
        <v>1.0</v>
      </c>
      <c r="C9280" s="61">
        <v>183.0</v>
      </c>
      <c r="D9280" s="57" t="s">
        <v>371</v>
      </c>
      <c r="E9280" s="62" t="s">
        <v>372</v>
      </c>
      <c r="F9280" s="58">
        <v>0.4331985496987497</v>
      </c>
    </row>
    <row r="9281">
      <c r="A9281" s="61">
        <v>1.513703505E9</v>
      </c>
      <c r="B9281" s="61">
        <v>1.0</v>
      </c>
      <c r="C9281" s="61">
        <v>313.0</v>
      </c>
      <c r="D9281" s="57" t="s">
        <v>371</v>
      </c>
      <c r="E9281" s="62" t="s">
        <v>372</v>
      </c>
      <c r="F9281" s="58">
        <v>0.4332564312041063</v>
      </c>
    </row>
    <row r="9282">
      <c r="A9282" s="61">
        <v>1.51304509E9</v>
      </c>
      <c r="B9282" s="61">
        <v>0.0</v>
      </c>
      <c r="C9282" s="61">
        <v>3145.0</v>
      </c>
      <c r="D9282" s="57" t="s">
        <v>374</v>
      </c>
      <c r="E9282" s="62" t="s">
        <v>372</v>
      </c>
      <c r="F9282" s="58">
        <v>0.4332564452531009</v>
      </c>
    </row>
    <row r="9283">
      <c r="A9283" s="61">
        <v>1.518690445E9</v>
      </c>
      <c r="B9283" s="61">
        <v>1.0</v>
      </c>
      <c r="C9283" s="61">
        <v>1584.0</v>
      </c>
      <c r="D9283" s="57" t="s">
        <v>374</v>
      </c>
      <c r="E9283" s="62" t="s">
        <v>372</v>
      </c>
      <c r="F9283" s="58">
        <v>0.43326339255421065</v>
      </c>
    </row>
    <row r="9284">
      <c r="A9284" s="61">
        <v>1.517032341E9</v>
      </c>
      <c r="B9284" s="61">
        <v>0.0</v>
      </c>
      <c r="C9284" s="61">
        <v>1496.0</v>
      </c>
      <c r="D9284" s="57" t="s">
        <v>373</v>
      </c>
      <c r="E9284" s="62" t="s">
        <v>372</v>
      </c>
      <c r="F9284" s="58">
        <v>0.43326475545652665</v>
      </c>
    </row>
    <row r="9285">
      <c r="A9285" s="61">
        <v>1.512243523E9</v>
      </c>
      <c r="B9285" s="61">
        <v>1.0</v>
      </c>
      <c r="C9285" s="61">
        <v>3212.0</v>
      </c>
      <c r="D9285" s="57" t="s">
        <v>373</v>
      </c>
      <c r="E9285" s="62" t="s">
        <v>372</v>
      </c>
      <c r="F9285" s="58">
        <v>0.43346219558290566</v>
      </c>
    </row>
    <row r="9286">
      <c r="A9286" s="61">
        <v>1.511940215E9</v>
      </c>
      <c r="B9286" s="61">
        <v>1.0</v>
      </c>
      <c r="C9286" s="61">
        <v>1019.0</v>
      </c>
      <c r="D9286" s="57" t="s">
        <v>371</v>
      </c>
      <c r="E9286" s="62" t="s">
        <v>372</v>
      </c>
      <c r="F9286" s="58">
        <v>0.4335312762186416</v>
      </c>
    </row>
    <row r="9287">
      <c r="A9287" s="61">
        <v>1.515034114E9</v>
      </c>
      <c r="B9287" s="61">
        <v>1.0</v>
      </c>
      <c r="C9287" s="61">
        <v>2280.0</v>
      </c>
      <c r="D9287" s="57" t="s">
        <v>371</v>
      </c>
      <c r="E9287" s="62" t="s">
        <v>372</v>
      </c>
      <c r="F9287" s="58">
        <v>0.43354229252051457</v>
      </c>
    </row>
    <row r="9288">
      <c r="A9288" s="61">
        <v>1.512484834E9</v>
      </c>
      <c r="B9288" s="61">
        <v>1.0</v>
      </c>
      <c r="C9288" s="61">
        <v>2162.0</v>
      </c>
      <c r="D9288" s="57" t="s">
        <v>374</v>
      </c>
      <c r="E9288" s="62" t="s">
        <v>372</v>
      </c>
      <c r="F9288" s="58">
        <v>0.4335496897989586</v>
      </c>
    </row>
    <row r="9289">
      <c r="A9289" s="61">
        <v>1.517751365E9</v>
      </c>
      <c r="B9289" s="61">
        <v>1.0</v>
      </c>
      <c r="C9289" s="61">
        <v>64.0</v>
      </c>
      <c r="D9289" s="57" t="s">
        <v>374</v>
      </c>
      <c r="E9289" s="62" t="s">
        <v>372</v>
      </c>
      <c r="F9289" s="58">
        <v>0.43358541815863993</v>
      </c>
    </row>
    <row r="9290">
      <c r="A9290" s="61">
        <v>1.511381831E9</v>
      </c>
      <c r="B9290" s="61">
        <v>0.0</v>
      </c>
      <c r="C9290" s="61">
        <v>863.0</v>
      </c>
      <c r="D9290" s="57" t="s">
        <v>371</v>
      </c>
      <c r="E9290" s="62" t="s">
        <v>372</v>
      </c>
      <c r="F9290" s="58">
        <v>0.43361841758666975</v>
      </c>
    </row>
    <row r="9291">
      <c r="A9291" s="61">
        <v>1.514898994E9</v>
      </c>
      <c r="B9291" s="61">
        <v>1.0</v>
      </c>
      <c r="C9291" s="61">
        <v>1435.0</v>
      </c>
      <c r="D9291" s="57" t="s">
        <v>373</v>
      </c>
      <c r="E9291" s="62" t="s">
        <v>372</v>
      </c>
      <c r="F9291" s="58">
        <v>0.43364504372473756</v>
      </c>
    </row>
    <row r="9292">
      <c r="A9292" s="61">
        <v>1.513093897E9</v>
      </c>
      <c r="B9292" s="61">
        <v>1.0</v>
      </c>
      <c r="C9292" s="61">
        <v>71.0</v>
      </c>
      <c r="D9292" s="57" t="s">
        <v>374</v>
      </c>
      <c r="E9292" s="62" t="s">
        <v>372</v>
      </c>
      <c r="F9292" s="58">
        <v>0.43368821438159744</v>
      </c>
    </row>
    <row r="9293">
      <c r="A9293" s="61">
        <v>1.518179442E9</v>
      </c>
      <c r="B9293" s="61">
        <v>0.0</v>
      </c>
      <c r="C9293" s="61">
        <v>2385.0</v>
      </c>
      <c r="D9293" s="57" t="s">
        <v>371</v>
      </c>
      <c r="E9293" s="62" t="s">
        <v>372</v>
      </c>
      <c r="F9293" s="58">
        <v>0.43368822843059207</v>
      </c>
    </row>
    <row r="9294">
      <c r="A9294" s="61">
        <v>1.512409551E9</v>
      </c>
      <c r="B9294" s="61">
        <v>0.0</v>
      </c>
      <c r="C9294" s="61">
        <v>4853.0</v>
      </c>
      <c r="D9294" s="57" t="s">
        <v>375</v>
      </c>
      <c r="E9294" s="62" t="s">
        <v>372</v>
      </c>
      <c r="F9294" s="58">
        <v>0.4337258533871864</v>
      </c>
    </row>
    <row r="9295">
      <c r="A9295" s="61">
        <v>1.51709978E9</v>
      </c>
      <c r="B9295" s="61">
        <v>0.0</v>
      </c>
      <c r="C9295" s="61">
        <v>2156.0</v>
      </c>
      <c r="D9295" s="57" t="s">
        <v>371</v>
      </c>
      <c r="E9295" s="62" t="s">
        <v>372</v>
      </c>
      <c r="F9295" s="58">
        <v>0.43375020704599754</v>
      </c>
    </row>
    <row r="9296">
      <c r="A9296" s="61">
        <v>1.517369566E9</v>
      </c>
      <c r="B9296" s="61">
        <v>1.0</v>
      </c>
      <c r="C9296" s="61">
        <v>94.0</v>
      </c>
      <c r="D9296" s="57" t="s">
        <v>374</v>
      </c>
      <c r="E9296" s="62" t="s">
        <v>372</v>
      </c>
      <c r="F9296" s="58">
        <v>0.43383278666086766</v>
      </c>
    </row>
    <row r="9297">
      <c r="A9297" s="61">
        <v>1.512744499E9</v>
      </c>
      <c r="B9297" s="61">
        <v>1.0</v>
      </c>
      <c r="C9297" s="61">
        <v>1884.0</v>
      </c>
      <c r="D9297" s="57" t="s">
        <v>371</v>
      </c>
      <c r="E9297" s="62" t="s">
        <v>372</v>
      </c>
      <c r="F9297" s="58">
        <v>0.4338538032225637</v>
      </c>
    </row>
    <row r="9298">
      <c r="A9298" s="61">
        <v>1.513024588E9</v>
      </c>
      <c r="B9298" s="61">
        <v>1.0</v>
      </c>
      <c r="C9298" s="61">
        <v>240.0</v>
      </c>
      <c r="D9298" s="57" t="s">
        <v>374</v>
      </c>
      <c r="E9298" s="62" t="s">
        <v>372</v>
      </c>
      <c r="F9298" s="58">
        <v>0.4338717861503375</v>
      </c>
    </row>
    <row r="9299">
      <c r="A9299" s="61">
        <v>1.514272264E9</v>
      </c>
      <c r="B9299" s="61">
        <v>1.0</v>
      </c>
      <c r="C9299" s="61">
        <v>2948.0</v>
      </c>
      <c r="D9299" s="57" t="s">
        <v>374</v>
      </c>
      <c r="E9299" s="62" t="s">
        <v>372</v>
      </c>
      <c r="F9299" s="58">
        <v>0.43393908028878303</v>
      </c>
    </row>
    <row r="9300">
      <c r="A9300" s="61">
        <v>1.512389426E9</v>
      </c>
      <c r="B9300" s="61">
        <v>1.0</v>
      </c>
      <c r="C9300" s="61">
        <v>1929.0</v>
      </c>
      <c r="D9300" s="57" t="s">
        <v>374</v>
      </c>
      <c r="E9300" s="62" t="s">
        <v>372</v>
      </c>
      <c r="F9300" s="58">
        <v>0.43394779607646006</v>
      </c>
    </row>
    <row r="9301">
      <c r="A9301" s="61">
        <v>1.516342207E9</v>
      </c>
      <c r="B9301" s="61">
        <v>1.0</v>
      </c>
      <c r="C9301" s="61">
        <v>1645.0</v>
      </c>
      <c r="D9301" s="57" t="s">
        <v>374</v>
      </c>
      <c r="E9301" s="62" t="s">
        <v>372</v>
      </c>
      <c r="F9301" s="58">
        <v>0.4341479226404089</v>
      </c>
    </row>
    <row r="9302">
      <c r="A9302" s="61">
        <v>1.513099747E9</v>
      </c>
      <c r="B9302" s="61">
        <v>1.0</v>
      </c>
      <c r="C9302" s="61">
        <v>2763.0</v>
      </c>
      <c r="D9302" s="57" t="s">
        <v>371</v>
      </c>
      <c r="E9302" s="62" t="s">
        <v>372</v>
      </c>
      <c r="F9302" s="58">
        <v>0.434186020585681</v>
      </c>
    </row>
    <row r="9303">
      <c r="A9303" s="61">
        <v>1.512745865E9</v>
      </c>
      <c r="B9303" s="61">
        <v>1.0</v>
      </c>
      <c r="C9303" s="61">
        <v>3148.0</v>
      </c>
      <c r="D9303" s="57" t="s">
        <v>371</v>
      </c>
      <c r="E9303" s="62" t="s">
        <v>372</v>
      </c>
      <c r="F9303" s="58">
        <v>0.4342580592660015</v>
      </c>
    </row>
    <row r="9304">
      <c r="A9304" s="61">
        <v>1.517576876E9</v>
      </c>
      <c r="B9304" s="61">
        <v>1.0</v>
      </c>
      <c r="C9304" s="61">
        <v>1785.0</v>
      </c>
      <c r="D9304" s="57" t="s">
        <v>374</v>
      </c>
      <c r="E9304" s="62" t="s">
        <v>372</v>
      </c>
      <c r="F9304" s="58">
        <v>0.434292314512033</v>
      </c>
    </row>
    <row r="9305">
      <c r="A9305" s="61">
        <v>1.513151358E9</v>
      </c>
      <c r="B9305" s="61">
        <v>1.0</v>
      </c>
      <c r="C9305" s="61">
        <v>2477.0</v>
      </c>
      <c r="D9305" s="57" t="s">
        <v>373</v>
      </c>
      <c r="E9305" s="62" t="s">
        <v>372</v>
      </c>
      <c r="F9305" s="58">
        <v>0.43430056735206257</v>
      </c>
    </row>
    <row r="9306">
      <c r="A9306" s="61">
        <v>1.513603409E9</v>
      </c>
      <c r="B9306" s="61">
        <v>1.0</v>
      </c>
      <c r="C9306" s="61">
        <v>2566.0</v>
      </c>
      <c r="D9306" s="57" t="s">
        <v>371</v>
      </c>
      <c r="E9306" s="62" t="s">
        <v>372</v>
      </c>
      <c r="F9306" s="58">
        <v>0.4343161512965774</v>
      </c>
    </row>
    <row r="9307">
      <c r="A9307" s="61">
        <v>1.519464502E9</v>
      </c>
      <c r="B9307" s="61">
        <v>0.0</v>
      </c>
      <c r="C9307" s="61">
        <v>98.0</v>
      </c>
      <c r="D9307" s="57" t="s">
        <v>374</v>
      </c>
      <c r="E9307" s="62" t="s">
        <v>372</v>
      </c>
      <c r="F9307" s="58">
        <v>0.4344152700913929</v>
      </c>
    </row>
    <row r="9308">
      <c r="A9308" s="61">
        <v>1.51384154E9</v>
      </c>
      <c r="B9308" s="61">
        <v>0.0</v>
      </c>
      <c r="C9308" s="61">
        <v>939.0</v>
      </c>
      <c r="D9308" s="57" t="s">
        <v>374</v>
      </c>
      <c r="E9308" s="62" t="s">
        <v>372</v>
      </c>
      <c r="F9308" s="58">
        <v>0.43442364810696776</v>
      </c>
    </row>
    <row r="9309">
      <c r="A9309" s="61">
        <v>1.519079315E9</v>
      </c>
      <c r="B9309" s="61">
        <v>1.0</v>
      </c>
      <c r="C9309" s="61">
        <v>1912.0</v>
      </c>
      <c r="D9309" s="57" t="s">
        <v>375</v>
      </c>
      <c r="E9309" s="62" t="s">
        <v>372</v>
      </c>
      <c r="F9309" s="58">
        <v>0.43450674370966613</v>
      </c>
    </row>
    <row r="9310">
      <c r="A9310" s="61">
        <v>1.517414807E9</v>
      </c>
      <c r="B9310" s="61">
        <v>1.0</v>
      </c>
      <c r="C9310" s="61">
        <v>1167.0</v>
      </c>
      <c r="D9310" s="57" t="s">
        <v>373</v>
      </c>
      <c r="E9310" s="62" t="s">
        <v>372</v>
      </c>
      <c r="F9310" s="58">
        <v>0.43454947745991945</v>
      </c>
    </row>
    <row r="9311">
      <c r="A9311" s="61">
        <v>1.512814651E9</v>
      </c>
      <c r="B9311" s="61">
        <v>0.0</v>
      </c>
      <c r="C9311" s="61">
        <v>2858.0</v>
      </c>
      <c r="D9311" s="57" t="s">
        <v>375</v>
      </c>
      <c r="E9311" s="62" t="s">
        <v>372</v>
      </c>
      <c r="F9311" s="58">
        <v>0.4346072089736397</v>
      </c>
    </row>
    <row r="9312">
      <c r="A9312" s="61">
        <v>1.513400385E9</v>
      </c>
      <c r="B9312" s="61">
        <v>1.0</v>
      </c>
      <c r="C9312" s="61">
        <v>2414.0</v>
      </c>
      <c r="D9312" s="57" t="s">
        <v>374</v>
      </c>
      <c r="E9312" s="62" t="s">
        <v>372</v>
      </c>
      <c r="F9312" s="58">
        <v>0.4346392531405533</v>
      </c>
    </row>
    <row r="9313">
      <c r="A9313" s="61">
        <v>1.518448954E9</v>
      </c>
      <c r="B9313" s="61">
        <v>1.0</v>
      </c>
      <c r="C9313" s="61">
        <v>1676.0</v>
      </c>
      <c r="D9313" s="57" t="s">
        <v>374</v>
      </c>
      <c r="E9313" s="62" t="s">
        <v>372</v>
      </c>
      <c r="F9313" s="58">
        <v>0.4346698134267205</v>
      </c>
    </row>
    <row r="9314">
      <c r="A9314" s="61">
        <v>1.513468078E9</v>
      </c>
      <c r="B9314" s="61">
        <v>1.0</v>
      </c>
      <c r="C9314" s="61">
        <v>1984.0</v>
      </c>
      <c r="D9314" s="57" t="s">
        <v>371</v>
      </c>
      <c r="E9314" s="62" t="s">
        <v>372</v>
      </c>
      <c r="F9314" s="58">
        <v>0.4347892481851249</v>
      </c>
    </row>
    <row r="9315">
      <c r="A9315" s="61">
        <v>1.512540176E9</v>
      </c>
      <c r="B9315" s="61">
        <v>1.0</v>
      </c>
      <c r="C9315" s="61">
        <v>242.0</v>
      </c>
      <c r="D9315" s="57" t="s">
        <v>374</v>
      </c>
      <c r="E9315" s="62" t="s">
        <v>372</v>
      </c>
      <c r="F9315" s="58">
        <v>0.43479862135382974</v>
      </c>
    </row>
    <row r="9316">
      <c r="A9316" s="61">
        <v>1.515448495E9</v>
      </c>
      <c r="B9316" s="61">
        <v>1.0</v>
      </c>
      <c r="C9316" s="61">
        <v>2268.0</v>
      </c>
      <c r="D9316" s="57" t="s">
        <v>373</v>
      </c>
      <c r="E9316" s="62" t="s">
        <v>372</v>
      </c>
      <c r="F9316" s="58">
        <v>0.4348585870330255</v>
      </c>
    </row>
    <row r="9317">
      <c r="A9317" s="61">
        <v>1.517443534E9</v>
      </c>
      <c r="B9317" s="61">
        <v>1.0</v>
      </c>
      <c r="C9317" s="61">
        <v>24.0</v>
      </c>
      <c r="D9317" s="57" t="s">
        <v>373</v>
      </c>
      <c r="E9317" s="62" t="s">
        <v>372</v>
      </c>
      <c r="F9317" s="58">
        <v>0.4349936423573567</v>
      </c>
    </row>
    <row r="9318">
      <c r="A9318" s="61">
        <v>1.519439324E9</v>
      </c>
      <c r="B9318" s="61">
        <v>1.0</v>
      </c>
      <c r="C9318" s="61">
        <v>1863.0</v>
      </c>
      <c r="D9318" s="57" t="s">
        <v>375</v>
      </c>
      <c r="E9318" s="62" t="s">
        <v>372</v>
      </c>
      <c r="F9318" s="58">
        <v>0.43500412863679583</v>
      </c>
    </row>
    <row r="9319">
      <c r="A9319" s="61">
        <v>1.513215591E9</v>
      </c>
      <c r="B9319" s="61">
        <v>0.0</v>
      </c>
      <c r="C9319" s="61">
        <v>3105.0</v>
      </c>
      <c r="D9319" s="57" t="s">
        <v>374</v>
      </c>
      <c r="E9319" s="62" t="s">
        <v>372</v>
      </c>
      <c r="F9319" s="58">
        <v>0.4350557843017163</v>
      </c>
    </row>
    <row r="9320">
      <c r="A9320" s="61">
        <v>1.51212859E9</v>
      </c>
      <c r="B9320" s="61">
        <v>0.0</v>
      </c>
      <c r="C9320" s="61">
        <v>1055.0</v>
      </c>
      <c r="D9320" s="57" t="s">
        <v>371</v>
      </c>
      <c r="E9320" s="62" t="s">
        <v>372</v>
      </c>
      <c r="F9320" s="58">
        <v>0.4350775893358223</v>
      </c>
    </row>
    <row r="9321">
      <c r="A9321" s="61">
        <v>1.513736496E9</v>
      </c>
      <c r="B9321" s="61">
        <v>1.0</v>
      </c>
      <c r="C9321" s="61">
        <v>1267.0</v>
      </c>
      <c r="D9321" s="57" t="s">
        <v>374</v>
      </c>
      <c r="E9321" s="62" t="s">
        <v>372</v>
      </c>
      <c r="F9321" s="58">
        <v>0.4351567733484495</v>
      </c>
    </row>
    <row r="9322">
      <c r="A9322" s="61">
        <v>1.514881475E9</v>
      </c>
      <c r="B9322" s="61">
        <v>1.0</v>
      </c>
      <c r="C9322" s="61">
        <v>614.0</v>
      </c>
      <c r="D9322" s="57" t="s">
        <v>371</v>
      </c>
      <c r="E9322" s="62" t="s">
        <v>372</v>
      </c>
      <c r="F9322" s="58">
        <v>0.4352243755803501</v>
      </c>
    </row>
    <row r="9323">
      <c r="A9323" s="61">
        <v>1.518901962E9</v>
      </c>
      <c r="B9323" s="61">
        <v>0.0</v>
      </c>
      <c r="C9323" s="61">
        <v>1070.0</v>
      </c>
      <c r="D9323" s="57" t="s">
        <v>371</v>
      </c>
      <c r="E9323" s="62" t="s">
        <v>372</v>
      </c>
      <c r="F9323" s="58">
        <v>0.4352304045313209</v>
      </c>
    </row>
    <row r="9324">
      <c r="A9324" s="61">
        <v>1.514388184E9</v>
      </c>
      <c r="B9324" s="61">
        <v>1.0</v>
      </c>
      <c r="C9324" s="61">
        <v>2063.0</v>
      </c>
      <c r="D9324" s="57" t="s">
        <v>375</v>
      </c>
      <c r="E9324" s="62" t="s">
        <v>372</v>
      </c>
      <c r="F9324" s="58">
        <v>0.4352660452753463</v>
      </c>
    </row>
    <row r="9325">
      <c r="A9325" s="61">
        <v>1.513195187E9</v>
      </c>
      <c r="B9325" s="61">
        <v>1.0</v>
      </c>
      <c r="C9325" s="61">
        <v>1386.0</v>
      </c>
      <c r="D9325" s="57" t="s">
        <v>371</v>
      </c>
      <c r="E9325" s="62" t="s">
        <v>372</v>
      </c>
      <c r="F9325" s="58">
        <v>0.4352731531827354</v>
      </c>
    </row>
    <row r="9326">
      <c r="A9326" s="61">
        <v>1.519399684E9</v>
      </c>
      <c r="B9326" s="61">
        <v>1.0</v>
      </c>
      <c r="C9326" s="61">
        <v>1671.0</v>
      </c>
      <c r="D9326" s="57" t="s">
        <v>375</v>
      </c>
      <c r="E9326" s="62" t="s">
        <v>372</v>
      </c>
      <c r="F9326" s="58">
        <v>0.4353132166788014</v>
      </c>
    </row>
    <row r="9327">
      <c r="A9327" s="61">
        <v>1.513230471E9</v>
      </c>
      <c r="B9327" s="61">
        <v>0.0</v>
      </c>
      <c r="C9327" s="61">
        <v>666.0</v>
      </c>
      <c r="D9327" s="57" t="s">
        <v>374</v>
      </c>
      <c r="E9327" s="62" t="s">
        <v>372</v>
      </c>
      <c r="F9327" s="58">
        <v>0.43536561570007537</v>
      </c>
    </row>
    <row r="9328">
      <c r="A9328" s="61">
        <v>1.513375493E9</v>
      </c>
      <c r="B9328" s="61">
        <v>1.0</v>
      </c>
      <c r="C9328" s="61">
        <v>2291.0</v>
      </c>
      <c r="D9328" s="57" t="s">
        <v>375</v>
      </c>
      <c r="E9328" s="62" t="s">
        <v>372</v>
      </c>
      <c r="F9328" s="58">
        <v>0.43537807443542353</v>
      </c>
    </row>
    <row r="9329">
      <c r="A9329" s="61">
        <v>1.519332027E9</v>
      </c>
      <c r="B9329" s="61">
        <v>1.0</v>
      </c>
      <c r="C9329" s="61">
        <v>1587.0</v>
      </c>
      <c r="D9329" s="57" t="s">
        <v>374</v>
      </c>
      <c r="E9329" s="62" t="s">
        <v>372</v>
      </c>
      <c r="F9329" s="58">
        <v>0.4354329098385209</v>
      </c>
    </row>
    <row r="9330">
      <c r="A9330" s="61">
        <v>1.515900838E9</v>
      </c>
      <c r="B9330" s="61">
        <v>1.0</v>
      </c>
      <c r="C9330" s="61">
        <v>2855.0</v>
      </c>
      <c r="D9330" s="57" t="s">
        <v>371</v>
      </c>
      <c r="E9330" s="62" t="s">
        <v>372</v>
      </c>
      <c r="F9330" s="58">
        <v>0.43543301531339906</v>
      </c>
    </row>
    <row r="9331">
      <c r="A9331" s="61">
        <v>1.513933563E9</v>
      </c>
      <c r="B9331" s="61">
        <v>1.0</v>
      </c>
      <c r="C9331" s="61">
        <v>924.0</v>
      </c>
      <c r="D9331" s="57" t="s">
        <v>371</v>
      </c>
      <c r="E9331" s="62" t="s">
        <v>372</v>
      </c>
      <c r="F9331" s="58">
        <v>0.4354630794415981</v>
      </c>
    </row>
    <row r="9332">
      <c r="A9332" s="61">
        <v>1.512322128E9</v>
      </c>
      <c r="B9332" s="61">
        <v>1.0</v>
      </c>
      <c r="C9332" s="61">
        <v>3598.0</v>
      </c>
      <c r="D9332" s="57" t="s">
        <v>374</v>
      </c>
      <c r="E9332" s="62" t="s">
        <v>372</v>
      </c>
      <c r="F9332" s="58">
        <v>0.4355010623098877</v>
      </c>
    </row>
    <row r="9333">
      <c r="A9333" s="61">
        <v>1.513964354E9</v>
      </c>
      <c r="B9333" s="61">
        <v>1.0</v>
      </c>
      <c r="C9333" s="61">
        <v>1635.0</v>
      </c>
      <c r="D9333" s="57" t="s">
        <v>375</v>
      </c>
      <c r="E9333" s="62" t="s">
        <v>372</v>
      </c>
      <c r="F9333" s="58">
        <v>0.43553287538435925</v>
      </c>
    </row>
    <row r="9334">
      <c r="A9334" s="61">
        <v>1.511892636E9</v>
      </c>
      <c r="B9334" s="61">
        <v>1.0</v>
      </c>
      <c r="C9334" s="61">
        <v>2439.0</v>
      </c>
      <c r="D9334" s="57" t="s">
        <v>374</v>
      </c>
      <c r="E9334" s="62" t="s">
        <v>372</v>
      </c>
      <c r="F9334" s="58">
        <v>0.43553679906689147</v>
      </c>
    </row>
    <row r="9335">
      <c r="A9335" s="61">
        <v>1.516056504E9</v>
      </c>
      <c r="B9335" s="61">
        <v>1.0</v>
      </c>
      <c r="C9335" s="61">
        <v>1293.0</v>
      </c>
      <c r="D9335" s="57" t="s">
        <v>374</v>
      </c>
      <c r="E9335" s="62" t="s">
        <v>372</v>
      </c>
      <c r="F9335" s="58">
        <v>0.4355486953068475</v>
      </c>
    </row>
    <row r="9336">
      <c r="A9336" s="61">
        <v>1.518137503E9</v>
      </c>
      <c r="B9336" s="61">
        <v>1.0</v>
      </c>
      <c r="C9336" s="61">
        <v>896.0</v>
      </c>
      <c r="D9336" s="57" t="s">
        <v>371</v>
      </c>
      <c r="E9336" s="62" t="s">
        <v>372</v>
      </c>
      <c r="F9336" s="58">
        <v>0.4356241619506579</v>
      </c>
    </row>
    <row r="9337">
      <c r="A9337" s="61">
        <v>1.516983077E9</v>
      </c>
      <c r="B9337" s="61">
        <v>1.0</v>
      </c>
      <c r="C9337" s="61">
        <v>921.0</v>
      </c>
      <c r="D9337" s="57" t="s">
        <v>375</v>
      </c>
      <c r="E9337" s="62" t="s">
        <v>372</v>
      </c>
      <c r="F9337" s="58">
        <v>0.4356486054458234</v>
      </c>
    </row>
    <row r="9338">
      <c r="A9338" s="61">
        <v>1.516109122E9</v>
      </c>
      <c r="B9338" s="61">
        <v>0.0</v>
      </c>
      <c r="C9338" s="61">
        <v>2617.0</v>
      </c>
      <c r="D9338" s="57" t="s">
        <v>374</v>
      </c>
      <c r="E9338" s="62" t="s">
        <v>372</v>
      </c>
      <c r="F9338" s="58">
        <v>0.4357111243744686</v>
      </c>
    </row>
    <row r="9339">
      <c r="A9339" s="61">
        <v>1.517171527E9</v>
      </c>
      <c r="B9339" s="61">
        <v>1.0</v>
      </c>
      <c r="C9339" s="61">
        <v>3826.0</v>
      </c>
      <c r="D9339" s="57" t="s">
        <v>371</v>
      </c>
      <c r="E9339" s="62" t="s">
        <v>372</v>
      </c>
      <c r="F9339" s="58">
        <v>0.4357533074864045</v>
      </c>
    </row>
    <row r="9340">
      <c r="A9340" s="61">
        <v>1.519203137E9</v>
      </c>
      <c r="B9340" s="61">
        <v>1.0</v>
      </c>
      <c r="C9340" s="61">
        <v>1744.0</v>
      </c>
      <c r="D9340" s="57" t="s">
        <v>374</v>
      </c>
      <c r="E9340" s="62" t="s">
        <v>372</v>
      </c>
      <c r="F9340" s="58">
        <v>0.43580126505863825</v>
      </c>
    </row>
    <row r="9341">
      <c r="A9341" s="61">
        <v>1.516464014E9</v>
      </c>
      <c r="B9341" s="61">
        <v>1.0</v>
      </c>
      <c r="C9341" s="61">
        <v>3841.0</v>
      </c>
      <c r="D9341" s="57" t="s">
        <v>373</v>
      </c>
      <c r="E9341" s="62" t="s">
        <v>372</v>
      </c>
      <c r="F9341" s="58">
        <v>0.4359236353810383</v>
      </c>
    </row>
    <row r="9342">
      <c r="A9342" s="61">
        <v>1.51298529E9</v>
      </c>
      <c r="B9342" s="61">
        <v>0.0</v>
      </c>
      <c r="C9342" s="61">
        <v>2570.0</v>
      </c>
      <c r="D9342" s="57" t="s">
        <v>371</v>
      </c>
      <c r="E9342" s="62" t="s">
        <v>372</v>
      </c>
      <c r="F9342" s="58">
        <v>0.43592699971510485</v>
      </c>
    </row>
    <row r="9343">
      <c r="A9343" s="61">
        <v>1.519246622E9</v>
      </c>
      <c r="B9343" s="61">
        <v>0.0</v>
      </c>
      <c r="C9343" s="61">
        <v>1293.0</v>
      </c>
      <c r="D9343" s="57" t="s">
        <v>373</v>
      </c>
      <c r="E9343" s="62" t="s">
        <v>372</v>
      </c>
      <c r="F9343" s="58">
        <v>0.4359335546894165</v>
      </c>
    </row>
    <row r="9344">
      <c r="A9344" s="61">
        <v>1.512907576E9</v>
      </c>
      <c r="B9344" s="61">
        <v>1.0</v>
      </c>
      <c r="C9344" s="61">
        <v>2958.0</v>
      </c>
      <c r="D9344" s="57" t="s">
        <v>373</v>
      </c>
      <c r="E9344" s="62" t="s">
        <v>372</v>
      </c>
      <c r="F9344" s="58">
        <v>0.43605870475436415</v>
      </c>
    </row>
    <row r="9345">
      <c r="A9345" s="61">
        <v>1.513532252E9</v>
      </c>
      <c r="B9345" s="61">
        <v>0.0</v>
      </c>
      <c r="C9345" s="61">
        <v>86.0</v>
      </c>
      <c r="D9345" s="57" t="s">
        <v>373</v>
      </c>
      <c r="E9345" s="62" t="s">
        <v>372</v>
      </c>
      <c r="F9345" s="58">
        <v>0.4360861994010702</v>
      </c>
    </row>
    <row r="9346">
      <c r="A9346" s="61">
        <v>1.517518121E9</v>
      </c>
      <c r="B9346" s="61">
        <v>0.0</v>
      </c>
      <c r="C9346" s="61">
        <v>2679.0</v>
      </c>
      <c r="D9346" s="57" t="s">
        <v>375</v>
      </c>
      <c r="E9346" s="62" t="s">
        <v>372</v>
      </c>
      <c r="F9346" s="58">
        <v>0.43608774477927725</v>
      </c>
    </row>
    <row r="9347">
      <c r="A9347" s="61">
        <v>1.512253322E9</v>
      </c>
      <c r="B9347" s="61">
        <v>0.0</v>
      </c>
      <c r="C9347" s="61">
        <v>1902.0</v>
      </c>
      <c r="D9347" s="57" t="s">
        <v>371</v>
      </c>
      <c r="E9347" s="62" t="s">
        <v>372</v>
      </c>
      <c r="F9347" s="58">
        <v>0.43609080997981253</v>
      </c>
    </row>
    <row r="9348">
      <c r="A9348" s="61">
        <v>1.515727543E9</v>
      </c>
      <c r="B9348" s="61">
        <v>1.0</v>
      </c>
      <c r="C9348" s="61">
        <v>1406.0</v>
      </c>
      <c r="D9348" s="57" t="s">
        <v>371</v>
      </c>
      <c r="E9348" s="62" t="s">
        <v>372</v>
      </c>
      <c r="F9348" s="58">
        <v>0.43617340449584374</v>
      </c>
    </row>
    <row r="9349">
      <c r="A9349" s="61">
        <v>1.515783535E9</v>
      </c>
      <c r="B9349" s="61">
        <v>1.0</v>
      </c>
      <c r="C9349" s="61">
        <v>118.0</v>
      </c>
      <c r="D9349" s="57" t="s">
        <v>371</v>
      </c>
      <c r="E9349" s="62" t="s">
        <v>372</v>
      </c>
      <c r="F9349" s="58">
        <v>0.4362187350508523</v>
      </c>
    </row>
    <row r="9350">
      <c r="A9350" s="61">
        <v>1.516139324E9</v>
      </c>
      <c r="B9350" s="61">
        <v>1.0</v>
      </c>
      <c r="C9350" s="61">
        <v>37.0</v>
      </c>
      <c r="D9350" s="57" t="s">
        <v>371</v>
      </c>
      <c r="E9350" s="62" t="s">
        <v>372</v>
      </c>
      <c r="F9350" s="58">
        <v>0.43623020709344296</v>
      </c>
    </row>
    <row r="9351">
      <c r="A9351" s="61">
        <v>1.518989647E9</v>
      </c>
      <c r="B9351" s="61">
        <v>1.0</v>
      </c>
      <c r="C9351" s="61">
        <v>1735.0</v>
      </c>
      <c r="D9351" s="57" t="s">
        <v>371</v>
      </c>
      <c r="E9351" s="62" t="s">
        <v>372</v>
      </c>
      <c r="F9351" s="58">
        <v>0.43626830996189603</v>
      </c>
    </row>
    <row r="9352">
      <c r="A9352" s="61">
        <v>1.515547307E9</v>
      </c>
      <c r="B9352" s="61">
        <v>1.0</v>
      </c>
      <c r="C9352" s="61">
        <v>2732.0</v>
      </c>
      <c r="D9352" s="57" t="s">
        <v>371</v>
      </c>
      <c r="E9352" s="62" t="s">
        <v>372</v>
      </c>
      <c r="F9352" s="58">
        <v>0.4363595890604782</v>
      </c>
    </row>
    <row r="9353">
      <c r="A9353" s="61">
        <v>1.513532782E9</v>
      </c>
      <c r="B9353" s="61">
        <v>0.0</v>
      </c>
      <c r="C9353" s="61">
        <v>555.0</v>
      </c>
      <c r="D9353" s="57" t="s">
        <v>371</v>
      </c>
      <c r="E9353" s="62" t="s">
        <v>372</v>
      </c>
      <c r="F9353" s="58">
        <v>0.43638767765990316</v>
      </c>
    </row>
    <row r="9354">
      <c r="A9354" s="61">
        <v>1.511957767E9</v>
      </c>
      <c r="B9354" s="61">
        <v>1.0</v>
      </c>
      <c r="C9354" s="61">
        <v>4962.0</v>
      </c>
      <c r="D9354" s="57" t="s">
        <v>374</v>
      </c>
      <c r="E9354" s="62" t="s">
        <v>372</v>
      </c>
      <c r="F9354" s="58">
        <v>0.43643703633100506</v>
      </c>
    </row>
    <row r="9355">
      <c r="A9355" s="61">
        <v>1.516932142E9</v>
      </c>
      <c r="B9355" s="61">
        <v>0.0</v>
      </c>
      <c r="C9355" s="61">
        <v>1949.0</v>
      </c>
      <c r="D9355" s="57" t="s">
        <v>373</v>
      </c>
      <c r="E9355" s="62" t="s">
        <v>372</v>
      </c>
      <c r="F9355" s="58">
        <v>0.43649694958679996</v>
      </c>
    </row>
    <row r="9356">
      <c r="A9356" s="61">
        <v>1.518166748E9</v>
      </c>
      <c r="B9356" s="61">
        <v>1.0</v>
      </c>
      <c r="C9356" s="61">
        <v>48.0</v>
      </c>
      <c r="D9356" s="57" t="s">
        <v>374</v>
      </c>
      <c r="E9356" s="62" t="s">
        <v>372</v>
      </c>
      <c r="F9356" s="58">
        <v>0.4365823397878572</v>
      </c>
    </row>
    <row r="9357">
      <c r="A9357" s="61">
        <v>1.512428565E9</v>
      </c>
      <c r="B9357" s="61">
        <v>1.0</v>
      </c>
      <c r="C9357" s="61">
        <v>481.0</v>
      </c>
      <c r="D9357" s="57" t="s">
        <v>373</v>
      </c>
      <c r="E9357" s="62" t="s">
        <v>372</v>
      </c>
      <c r="F9357" s="58">
        <v>0.436625742612748</v>
      </c>
    </row>
    <row r="9358">
      <c r="A9358" s="61">
        <v>1.517413809E9</v>
      </c>
      <c r="B9358" s="61">
        <v>1.0</v>
      </c>
      <c r="C9358" s="61">
        <v>1539.0</v>
      </c>
      <c r="D9358" s="57" t="s">
        <v>374</v>
      </c>
      <c r="E9358" s="62" t="s">
        <v>372</v>
      </c>
      <c r="F9358" s="58">
        <v>0.43664186831067087</v>
      </c>
    </row>
    <row r="9359">
      <c r="A9359" s="61">
        <v>1.51192063E9</v>
      </c>
      <c r="B9359" s="61">
        <v>0.0</v>
      </c>
      <c r="C9359" s="61">
        <v>2781.0</v>
      </c>
      <c r="D9359" s="57" t="s">
        <v>374</v>
      </c>
      <c r="E9359" s="62" t="s">
        <v>372</v>
      </c>
      <c r="F9359" s="58">
        <v>0.4366638141499747</v>
      </c>
    </row>
    <row r="9360">
      <c r="A9360" s="61">
        <v>1.518964835E9</v>
      </c>
      <c r="B9360" s="61">
        <v>1.0</v>
      </c>
      <c r="C9360" s="61">
        <v>1599.0</v>
      </c>
      <c r="D9360" s="57" t="s">
        <v>374</v>
      </c>
      <c r="E9360" s="62" t="s">
        <v>372</v>
      </c>
      <c r="F9360" s="58">
        <v>0.43666474210221784</v>
      </c>
    </row>
    <row r="9361">
      <c r="A9361" s="61">
        <v>1.516862383E9</v>
      </c>
      <c r="B9361" s="61">
        <v>1.0</v>
      </c>
      <c r="C9361" s="61">
        <v>432.0</v>
      </c>
      <c r="D9361" s="57" t="s">
        <v>371</v>
      </c>
      <c r="E9361" s="62" t="s">
        <v>372</v>
      </c>
      <c r="F9361" s="58">
        <v>0.43668959118163464</v>
      </c>
    </row>
    <row r="9362">
      <c r="A9362" s="61">
        <v>1.518631894E9</v>
      </c>
      <c r="B9362" s="61">
        <v>1.0</v>
      </c>
      <c r="C9362" s="61">
        <v>1263.0</v>
      </c>
      <c r="D9362" s="57" t="s">
        <v>371</v>
      </c>
      <c r="E9362" s="62" t="s">
        <v>372</v>
      </c>
      <c r="F9362" s="58">
        <v>0.43672504779409693</v>
      </c>
    </row>
    <row r="9363">
      <c r="A9363" s="61">
        <v>1.511536804E9</v>
      </c>
      <c r="B9363" s="61">
        <v>1.0</v>
      </c>
      <c r="C9363" s="61">
        <v>1480.0</v>
      </c>
      <c r="D9363" s="57" t="s">
        <v>371</v>
      </c>
      <c r="E9363" s="62" t="s">
        <v>372</v>
      </c>
      <c r="F9363" s="58">
        <v>0.4368939994028611</v>
      </c>
    </row>
    <row r="9364">
      <c r="A9364" s="61">
        <v>1.51173437E9</v>
      </c>
      <c r="B9364" s="61">
        <v>0.0</v>
      </c>
      <c r="C9364" s="61">
        <v>386.0</v>
      </c>
      <c r="D9364" s="57" t="s">
        <v>371</v>
      </c>
      <c r="E9364" s="62" t="s">
        <v>372</v>
      </c>
      <c r="F9364" s="58">
        <v>0.4369120380270626</v>
      </c>
    </row>
    <row r="9365">
      <c r="A9365" s="61">
        <v>1.512258871E9</v>
      </c>
      <c r="B9365" s="61">
        <v>0.0</v>
      </c>
      <c r="C9365" s="61">
        <v>1809.0</v>
      </c>
      <c r="D9365" s="57" t="s">
        <v>374</v>
      </c>
      <c r="E9365" s="62" t="s">
        <v>372</v>
      </c>
      <c r="F9365" s="58">
        <v>0.437083249882133</v>
      </c>
    </row>
    <row r="9366">
      <c r="A9366" s="61">
        <v>1.513887651E9</v>
      </c>
      <c r="B9366" s="61">
        <v>0.0</v>
      </c>
      <c r="C9366" s="61">
        <v>773.0</v>
      </c>
      <c r="D9366" s="57" t="s">
        <v>375</v>
      </c>
      <c r="E9366" s="62" t="s">
        <v>372</v>
      </c>
      <c r="F9366" s="58">
        <v>0.4371028119521647</v>
      </c>
    </row>
    <row r="9367">
      <c r="A9367" s="61">
        <v>1.515003524E9</v>
      </c>
      <c r="B9367" s="61">
        <v>1.0</v>
      </c>
      <c r="C9367" s="61">
        <v>1496.0</v>
      </c>
      <c r="D9367" s="57" t="s">
        <v>373</v>
      </c>
      <c r="E9367" s="62" t="s">
        <v>372</v>
      </c>
      <c r="F9367" s="58">
        <v>0.43714680282590146</v>
      </c>
    </row>
    <row r="9368">
      <c r="A9368" s="61">
        <v>1.519204211E9</v>
      </c>
      <c r="B9368" s="61">
        <v>0.0</v>
      </c>
      <c r="C9368" s="61">
        <v>4845.0</v>
      </c>
      <c r="D9368" s="57" t="s">
        <v>375</v>
      </c>
      <c r="E9368" s="62" t="s">
        <v>372</v>
      </c>
      <c r="F9368" s="58">
        <v>0.4371579040265585</v>
      </c>
    </row>
    <row r="9369">
      <c r="A9369" s="61">
        <v>1.519849396E9</v>
      </c>
      <c r="B9369" s="61">
        <v>1.0</v>
      </c>
      <c r="C9369" s="61">
        <v>125.0</v>
      </c>
      <c r="D9369" s="57" t="s">
        <v>371</v>
      </c>
      <c r="E9369" s="62" t="s">
        <v>372</v>
      </c>
      <c r="F9369" s="58">
        <v>0.4371606971526598</v>
      </c>
    </row>
    <row r="9370">
      <c r="A9370" s="61">
        <v>1.519844885E9</v>
      </c>
      <c r="B9370" s="61">
        <v>1.0</v>
      </c>
      <c r="C9370" s="61">
        <v>2165.0</v>
      </c>
      <c r="D9370" s="57" t="s">
        <v>371</v>
      </c>
      <c r="E9370" s="62" t="s">
        <v>372</v>
      </c>
      <c r="F9370" s="58">
        <v>0.4372228390970193</v>
      </c>
    </row>
    <row r="9371">
      <c r="A9371" s="61">
        <v>1.514311788E9</v>
      </c>
      <c r="B9371" s="61">
        <v>1.0</v>
      </c>
      <c r="C9371" s="61">
        <v>1440.0</v>
      </c>
      <c r="D9371" s="57" t="s">
        <v>375</v>
      </c>
      <c r="E9371" s="62" t="s">
        <v>372</v>
      </c>
      <c r="F9371" s="58">
        <v>0.43723957060473573</v>
      </c>
    </row>
    <row r="9372">
      <c r="A9372" s="61">
        <v>1.511437863E9</v>
      </c>
      <c r="B9372" s="61">
        <v>1.0</v>
      </c>
      <c r="C9372" s="61">
        <v>1984.0</v>
      </c>
      <c r="D9372" s="57" t="s">
        <v>373</v>
      </c>
      <c r="E9372" s="62" t="s">
        <v>372</v>
      </c>
      <c r="F9372" s="58">
        <v>0.43727153832127363</v>
      </c>
    </row>
    <row r="9373">
      <c r="A9373" s="61">
        <v>1.518255955E9</v>
      </c>
      <c r="B9373" s="61">
        <v>1.0</v>
      </c>
      <c r="C9373" s="61">
        <v>1537.0</v>
      </c>
      <c r="D9373" s="57" t="s">
        <v>371</v>
      </c>
      <c r="E9373" s="62" t="s">
        <v>372</v>
      </c>
      <c r="F9373" s="58">
        <v>0.4372722785561012</v>
      </c>
    </row>
    <row r="9374">
      <c r="A9374" s="61">
        <v>1.513894881E9</v>
      </c>
      <c r="B9374" s="61">
        <v>0.0</v>
      </c>
      <c r="C9374" s="61">
        <v>72.0</v>
      </c>
      <c r="D9374" s="57" t="s">
        <v>375</v>
      </c>
      <c r="E9374" s="62" t="s">
        <v>372</v>
      </c>
      <c r="F9374" s="58">
        <v>0.4373860022338555</v>
      </c>
    </row>
    <row r="9375">
      <c r="A9375" s="61">
        <v>1.517454249E9</v>
      </c>
      <c r="B9375" s="61">
        <v>1.0</v>
      </c>
      <c r="C9375" s="61">
        <v>2697.0</v>
      </c>
      <c r="D9375" s="57" t="s">
        <v>374</v>
      </c>
      <c r="E9375" s="62" t="s">
        <v>372</v>
      </c>
      <c r="F9375" s="58">
        <v>0.4374232641290585</v>
      </c>
    </row>
    <row r="9376">
      <c r="A9376" s="61">
        <v>1.512207771E9</v>
      </c>
      <c r="B9376" s="61">
        <v>0.0</v>
      </c>
      <c r="C9376" s="61">
        <v>656.0</v>
      </c>
      <c r="D9376" s="57" t="s">
        <v>374</v>
      </c>
      <c r="E9376" s="62" t="s">
        <v>372</v>
      </c>
      <c r="F9376" s="58">
        <v>0.4374371271622399</v>
      </c>
    </row>
    <row r="9377">
      <c r="A9377" s="61">
        <v>1.515142204E9</v>
      </c>
      <c r="B9377" s="61">
        <v>1.0</v>
      </c>
      <c r="C9377" s="61">
        <v>1899.0</v>
      </c>
      <c r="D9377" s="57" t="s">
        <v>371</v>
      </c>
      <c r="E9377" s="62" t="s">
        <v>372</v>
      </c>
      <c r="F9377" s="58">
        <v>0.43744903830335724</v>
      </c>
    </row>
    <row r="9378">
      <c r="A9378" s="61">
        <v>1.518916576E9</v>
      </c>
      <c r="B9378" s="61">
        <v>1.0</v>
      </c>
      <c r="C9378" s="61">
        <v>682.0</v>
      </c>
      <c r="D9378" s="57" t="s">
        <v>373</v>
      </c>
      <c r="E9378" s="62" t="s">
        <v>372</v>
      </c>
      <c r="F9378" s="58">
        <v>0.4374703437684039</v>
      </c>
    </row>
    <row r="9379">
      <c r="A9379" s="61">
        <v>1.518845986E9</v>
      </c>
      <c r="B9379" s="61">
        <v>1.0</v>
      </c>
      <c r="C9379" s="61">
        <v>1731.0</v>
      </c>
      <c r="D9379" s="57" t="s">
        <v>373</v>
      </c>
      <c r="E9379" s="62" t="s">
        <v>372</v>
      </c>
      <c r="F9379" s="58">
        <v>0.43751884914727956</v>
      </c>
    </row>
    <row r="9380">
      <c r="A9380" s="61">
        <v>1.518232549E9</v>
      </c>
      <c r="B9380" s="61">
        <v>1.0</v>
      </c>
      <c r="C9380" s="61">
        <v>2689.0</v>
      </c>
      <c r="D9380" s="57" t="s">
        <v>375</v>
      </c>
      <c r="E9380" s="62" t="s">
        <v>372</v>
      </c>
      <c r="F9380" s="58">
        <v>0.4375915225875493</v>
      </c>
    </row>
    <row r="9381">
      <c r="A9381" s="61">
        <v>1.518598838E9</v>
      </c>
      <c r="B9381" s="61">
        <v>1.0</v>
      </c>
      <c r="C9381" s="61">
        <v>582.0</v>
      </c>
      <c r="D9381" s="57" t="s">
        <v>374</v>
      </c>
      <c r="E9381" s="62" t="s">
        <v>372</v>
      </c>
      <c r="F9381" s="58">
        <v>0.43772014671031034</v>
      </c>
    </row>
    <row r="9382">
      <c r="A9382" s="61">
        <v>1.512689687E9</v>
      </c>
      <c r="B9382" s="61">
        <v>1.0</v>
      </c>
      <c r="C9382" s="61">
        <v>323.0</v>
      </c>
      <c r="D9382" s="57" t="s">
        <v>374</v>
      </c>
      <c r="E9382" s="62" t="s">
        <v>372</v>
      </c>
      <c r="F9382" s="58">
        <v>0.4377886753137963</v>
      </c>
    </row>
    <row r="9383">
      <c r="A9383" s="61">
        <v>1.514634482E9</v>
      </c>
      <c r="B9383" s="61">
        <v>0.0</v>
      </c>
      <c r="C9383" s="61">
        <v>2345.0</v>
      </c>
      <c r="D9383" s="57" t="s">
        <v>375</v>
      </c>
      <c r="E9383" s="62" t="s">
        <v>372</v>
      </c>
      <c r="F9383" s="58">
        <v>0.437790789292383</v>
      </c>
    </row>
    <row r="9384">
      <c r="A9384" s="61">
        <v>1.518527759E9</v>
      </c>
      <c r="B9384" s="61">
        <v>1.0</v>
      </c>
      <c r="C9384" s="61">
        <v>213.0</v>
      </c>
      <c r="D9384" s="57" t="s">
        <v>374</v>
      </c>
      <c r="E9384" s="62" t="s">
        <v>372</v>
      </c>
      <c r="F9384" s="58">
        <v>0.4377981673176724</v>
      </c>
    </row>
    <row r="9385">
      <c r="A9385" s="61">
        <v>1.515609755E9</v>
      </c>
      <c r="B9385" s="61">
        <v>1.0</v>
      </c>
      <c r="C9385" s="61">
        <v>2303.0</v>
      </c>
      <c r="D9385" s="57" t="s">
        <v>375</v>
      </c>
      <c r="E9385" s="62" t="s">
        <v>372</v>
      </c>
      <c r="F9385" s="58">
        <v>0.4378560120525411</v>
      </c>
    </row>
    <row r="9386">
      <c r="A9386" s="61">
        <v>1.517257563E9</v>
      </c>
      <c r="B9386" s="61">
        <v>1.0</v>
      </c>
      <c r="C9386" s="61">
        <v>3236.0</v>
      </c>
      <c r="D9386" s="57" t="s">
        <v>373</v>
      </c>
      <c r="E9386" s="62" t="s">
        <v>372</v>
      </c>
      <c r="F9386" s="58">
        <v>0.4378727914219641</v>
      </c>
    </row>
    <row r="9387">
      <c r="A9387" s="61">
        <v>1.519522898E9</v>
      </c>
      <c r="B9387" s="61">
        <v>1.0</v>
      </c>
      <c r="C9387" s="61">
        <v>3642.0</v>
      </c>
      <c r="D9387" s="57" t="s">
        <v>373</v>
      </c>
      <c r="E9387" s="62" t="s">
        <v>372</v>
      </c>
      <c r="F9387" s="58">
        <v>0.4379820484476996</v>
      </c>
    </row>
    <row r="9388">
      <c r="A9388" s="61">
        <v>1.516073015E9</v>
      </c>
      <c r="B9388" s="61">
        <v>1.0</v>
      </c>
      <c r="C9388" s="61">
        <v>1017.0</v>
      </c>
      <c r="D9388" s="57" t="s">
        <v>374</v>
      </c>
      <c r="E9388" s="62" t="s">
        <v>372</v>
      </c>
      <c r="F9388" s="58">
        <v>0.4379892232807995</v>
      </c>
    </row>
    <row r="9389">
      <c r="A9389" s="61">
        <v>1.517484247E9</v>
      </c>
      <c r="B9389" s="61">
        <v>1.0</v>
      </c>
      <c r="C9389" s="61">
        <v>2843.0</v>
      </c>
      <c r="D9389" s="57" t="s">
        <v>371</v>
      </c>
      <c r="E9389" s="62" t="s">
        <v>372</v>
      </c>
      <c r="F9389" s="58">
        <v>0.4380154994282037</v>
      </c>
    </row>
    <row r="9390">
      <c r="A9390" s="61">
        <v>1.519360606E9</v>
      </c>
      <c r="B9390" s="61">
        <v>1.0</v>
      </c>
      <c r="C9390" s="61">
        <v>2712.0</v>
      </c>
      <c r="D9390" s="57" t="s">
        <v>374</v>
      </c>
      <c r="E9390" s="62" t="s">
        <v>372</v>
      </c>
      <c r="F9390" s="58">
        <v>0.43806908566621405</v>
      </c>
    </row>
    <row r="9391">
      <c r="A9391" s="61">
        <v>1.51699689E9</v>
      </c>
      <c r="B9391" s="61">
        <v>0.0</v>
      </c>
      <c r="C9391" s="61">
        <v>228.0</v>
      </c>
      <c r="D9391" s="57" t="s">
        <v>373</v>
      </c>
      <c r="E9391" s="62" t="s">
        <v>372</v>
      </c>
      <c r="F9391" s="58">
        <v>0.4380795578966584</v>
      </c>
    </row>
    <row r="9392">
      <c r="A9392" s="61">
        <v>1.512614158E9</v>
      </c>
      <c r="B9392" s="61">
        <v>1.0</v>
      </c>
      <c r="C9392" s="61">
        <v>3384.0</v>
      </c>
      <c r="D9392" s="57" t="s">
        <v>371</v>
      </c>
      <c r="E9392" s="62" t="s">
        <v>372</v>
      </c>
      <c r="F9392" s="58">
        <v>0.4381247705029341</v>
      </c>
    </row>
    <row r="9393">
      <c r="A9393" s="61">
        <v>1.517940361E9</v>
      </c>
      <c r="B9393" s="61">
        <v>0.0</v>
      </c>
      <c r="C9393" s="61">
        <v>1600.0</v>
      </c>
      <c r="D9393" s="57" t="s">
        <v>374</v>
      </c>
      <c r="E9393" s="62" t="s">
        <v>372</v>
      </c>
      <c r="F9393" s="58">
        <v>0.43812477135510053</v>
      </c>
    </row>
    <row r="9394">
      <c r="A9394" s="61">
        <v>1.519089909E9</v>
      </c>
      <c r="B9394" s="61">
        <v>1.0</v>
      </c>
      <c r="C9394" s="61">
        <v>3010.0</v>
      </c>
      <c r="D9394" s="57" t="s">
        <v>371</v>
      </c>
      <c r="E9394" s="62" t="s">
        <v>372</v>
      </c>
      <c r="F9394" s="58">
        <v>0.4381529237100492</v>
      </c>
    </row>
    <row r="9395">
      <c r="A9395" s="61">
        <v>1.517041388E9</v>
      </c>
      <c r="B9395" s="61">
        <v>1.0</v>
      </c>
      <c r="C9395" s="61">
        <v>1232.0</v>
      </c>
      <c r="D9395" s="57" t="s">
        <v>374</v>
      </c>
      <c r="E9395" s="62" t="s">
        <v>372</v>
      </c>
      <c r="F9395" s="58">
        <v>0.4381742623854167</v>
      </c>
    </row>
    <row r="9396">
      <c r="A9396" s="61">
        <v>1.518465289E9</v>
      </c>
      <c r="B9396" s="61">
        <v>1.0</v>
      </c>
      <c r="C9396" s="61">
        <v>314.0</v>
      </c>
      <c r="D9396" s="57" t="s">
        <v>371</v>
      </c>
      <c r="E9396" s="62" t="s">
        <v>372</v>
      </c>
      <c r="F9396" s="58">
        <v>0.4381755437736865</v>
      </c>
    </row>
    <row r="9397">
      <c r="A9397" s="61">
        <v>1.513639E9</v>
      </c>
      <c r="B9397" s="61">
        <v>0.0</v>
      </c>
      <c r="C9397" s="61">
        <v>270.0</v>
      </c>
      <c r="D9397" s="57" t="s">
        <v>371</v>
      </c>
      <c r="E9397" s="62" t="s">
        <v>372</v>
      </c>
      <c r="F9397" s="58">
        <v>0.4383304087909716</v>
      </c>
    </row>
    <row r="9398">
      <c r="A9398" s="61">
        <v>1.512730132E9</v>
      </c>
      <c r="B9398" s="61">
        <v>0.0</v>
      </c>
      <c r="C9398" s="61">
        <v>3954.0</v>
      </c>
      <c r="D9398" s="57" t="s">
        <v>374</v>
      </c>
      <c r="E9398" s="62" t="s">
        <v>372</v>
      </c>
      <c r="F9398" s="58">
        <v>0.4384051817075183</v>
      </c>
    </row>
    <row r="9399">
      <c r="A9399" s="61">
        <v>1.517555357E9</v>
      </c>
      <c r="B9399" s="61">
        <v>1.0</v>
      </c>
      <c r="C9399" s="61">
        <v>1033.0</v>
      </c>
      <c r="D9399" s="57" t="s">
        <v>371</v>
      </c>
      <c r="E9399" s="62" t="s">
        <v>372</v>
      </c>
      <c r="F9399" s="58">
        <v>0.4384472826056949</v>
      </c>
    </row>
    <row r="9400">
      <c r="A9400" s="61">
        <v>1.519913186E9</v>
      </c>
      <c r="B9400" s="61">
        <v>1.0</v>
      </c>
      <c r="C9400" s="61">
        <v>1079.0</v>
      </c>
      <c r="D9400" s="57" t="s">
        <v>374</v>
      </c>
      <c r="E9400" s="62" t="s">
        <v>372</v>
      </c>
      <c r="F9400" s="58">
        <v>0.438468192160516</v>
      </c>
    </row>
    <row r="9401">
      <c r="A9401" s="61">
        <v>1.516718079E9</v>
      </c>
      <c r="B9401" s="61">
        <v>1.0</v>
      </c>
      <c r="C9401" s="61">
        <v>1558.0</v>
      </c>
      <c r="D9401" s="57" t="s">
        <v>375</v>
      </c>
      <c r="E9401" s="62" t="s">
        <v>372</v>
      </c>
      <c r="F9401" s="58">
        <v>0.43848493651244513</v>
      </c>
    </row>
    <row r="9402">
      <c r="A9402" s="61">
        <v>1.519746672E9</v>
      </c>
      <c r="B9402" s="61">
        <v>0.0</v>
      </c>
      <c r="C9402" s="61">
        <v>349.0</v>
      </c>
      <c r="D9402" s="57" t="s">
        <v>375</v>
      </c>
      <c r="E9402" s="62" t="s">
        <v>372</v>
      </c>
      <c r="F9402" s="58">
        <v>0.43851163981499075</v>
      </c>
    </row>
    <row r="9403">
      <c r="A9403" s="61">
        <v>1.518223972E9</v>
      </c>
      <c r="B9403" s="61">
        <v>0.0</v>
      </c>
      <c r="C9403" s="61">
        <v>1207.0</v>
      </c>
      <c r="D9403" s="57" t="s">
        <v>375</v>
      </c>
      <c r="E9403" s="62" t="s">
        <v>372</v>
      </c>
      <c r="F9403" s="58">
        <v>0.43851243310129573</v>
      </c>
    </row>
    <row r="9404">
      <c r="A9404" s="61">
        <v>1.512780847E9</v>
      </c>
      <c r="B9404" s="61">
        <v>1.0</v>
      </c>
      <c r="C9404" s="61">
        <v>2052.0</v>
      </c>
      <c r="D9404" s="57" t="s">
        <v>374</v>
      </c>
      <c r="E9404" s="62" t="s">
        <v>372</v>
      </c>
      <c r="F9404" s="58">
        <v>0.4385885730686121</v>
      </c>
    </row>
    <row r="9405">
      <c r="A9405" s="61">
        <v>1.518358648E9</v>
      </c>
      <c r="B9405" s="61">
        <v>1.0</v>
      </c>
      <c r="C9405" s="61">
        <v>2636.0</v>
      </c>
      <c r="D9405" s="57" t="s">
        <v>373</v>
      </c>
      <c r="E9405" s="62" t="s">
        <v>372</v>
      </c>
      <c r="F9405" s="58">
        <v>0.4385990026987573</v>
      </c>
    </row>
    <row r="9406">
      <c r="A9406" s="61">
        <v>1.511787104E9</v>
      </c>
      <c r="B9406" s="61">
        <v>1.0</v>
      </c>
      <c r="C9406" s="61">
        <v>24.0</v>
      </c>
      <c r="D9406" s="57" t="s">
        <v>371</v>
      </c>
      <c r="E9406" s="62" t="s">
        <v>372</v>
      </c>
      <c r="F9406" s="58">
        <v>0.4387857257948591</v>
      </c>
    </row>
    <row r="9407">
      <c r="A9407" s="61">
        <v>1.515031876E9</v>
      </c>
      <c r="B9407" s="61">
        <v>1.0</v>
      </c>
      <c r="C9407" s="61">
        <v>3883.0</v>
      </c>
      <c r="D9407" s="57" t="s">
        <v>374</v>
      </c>
      <c r="E9407" s="62" t="s">
        <v>372</v>
      </c>
      <c r="F9407" s="58">
        <v>0.4388634189353141</v>
      </c>
    </row>
    <row r="9408">
      <c r="A9408" s="61">
        <v>1.514111918E9</v>
      </c>
      <c r="B9408" s="61">
        <v>1.0</v>
      </c>
      <c r="C9408" s="61">
        <v>5229.0</v>
      </c>
      <c r="D9408" s="57" t="s">
        <v>374</v>
      </c>
      <c r="E9408" s="62" t="s">
        <v>372</v>
      </c>
      <c r="F9408" s="58">
        <v>0.43888671484159236</v>
      </c>
    </row>
    <row r="9409">
      <c r="A9409" s="61">
        <v>1.513523056E9</v>
      </c>
      <c r="B9409" s="61">
        <v>1.0</v>
      </c>
      <c r="C9409" s="61">
        <v>1951.0</v>
      </c>
      <c r="D9409" s="57" t="s">
        <v>371</v>
      </c>
      <c r="E9409" s="62" t="s">
        <v>372</v>
      </c>
      <c r="F9409" s="58">
        <v>0.438906276911624</v>
      </c>
    </row>
    <row r="9410">
      <c r="A9410" s="61">
        <v>1.518222862E9</v>
      </c>
      <c r="B9410" s="61">
        <v>0.0</v>
      </c>
      <c r="C9410" s="61">
        <v>894.0</v>
      </c>
      <c r="D9410" s="57" t="s">
        <v>371</v>
      </c>
      <c r="E9410" s="62" t="s">
        <v>372</v>
      </c>
      <c r="F9410" s="58">
        <v>0.43916492937754004</v>
      </c>
    </row>
    <row r="9411">
      <c r="A9411" s="61">
        <v>1.515330801E9</v>
      </c>
      <c r="B9411" s="61">
        <v>0.0</v>
      </c>
      <c r="C9411" s="61">
        <v>2025.0</v>
      </c>
      <c r="D9411" s="57" t="s">
        <v>371</v>
      </c>
      <c r="E9411" s="62" t="s">
        <v>372</v>
      </c>
      <c r="F9411" s="58">
        <v>0.43923222351598556</v>
      </c>
    </row>
    <row r="9412">
      <c r="A9412" s="61">
        <v>1.51294787E9</v>
      </c>
      <c r="B9412" s="61">
        <v>0.0</v>
      </c>
      <c r="C9412" s="61">
        <v>3792.0</v>
      </c>
      <c r="D9412" s="57" t="s">
        <v>371</v>
      </c>
      <c r="E9412" s="62" t="s">
        <v>372</v>
      </c>
      <c r="F9412" s="58">
        <v>0.4392744215290826</v>
      </c>
    </row>
    <row r="9413">
      <c r="A9413" s="61">
        <v>1.51424743E9</v>
      </c>
      <c r="B9413" s="61">
        <v>0.0</v>
      </c>
      <c r="C9413" s="61">
        <v>1245.0</v>
      </c>
      <c r="D9413" s="57" t="s">
        <v>373</v>
      </c>
      <c r="E9413" s="62" t="s">
        <v>372</v>
      </c>
      <c r="F9413" s="58">
        <v>0.43940559435398807</v>
      </c>
    </row>
    <row r="9414">
      <c r="A9414" s="61">
        <v>1.518780564E9</v>
      </c>
      <c r="B9414" s="61">
        <v>1.0</v>
      </c>
      <c r="C9414" s="61">
        <v>1636.0</v>
      </c>
      <c r="D9414" s="57" t="s">
        <v>374</v>
      </c>
      <c r="E9414" s="62" t="s">
        <v>372</v>
      </c>
      <c r="F9414" s="58">
        <v>0.43944106586761145</v>
      </c>
    </row>
    <row r="9415">
      <c r="A9415" s="61">
        <v>1.519548136E9</v>
      </c>
      <c r="B9415" s="61">
        <v>1.0</v>
      </c>
      <c r="C9415" s="61">
        <v>755.0</v>
      </c>
      <c r="D9415" s="57" t="s">
        <v>374</v>
      </c>
      <c r="E9415" s="62" t="s">
        <v>372</v>
      </c>
      <c r="F9415" s="58">
        <v>0.43950093410467195</v>
      </c>
    </row>
    <row r="9416">
      <c r="A9416" s="61">
        <v>1.516762465E9</v>
      </c>
      <c r="B9416" s="61">
        <v>1.0</v>
      </c>
      <c r="C9416" s="61">
        <v>1678.0</v>
      </c>
      <c r="D9416" s="57" t="s">
        <v>371</v>
      </c>
      <c r="E9416" s="62" t="s">
        <v>372</v>
      </c>
      <c r="F9416" s="58">
        <v>0.43953183470747703</v>
      </c>
    </row>
    <row r="9417">
      <c r="A9417" s="61">
        <v>1.513999081E9</v>
      </c>
      <c r="B9417" s="61">
        <v>0.0</v>
      </c>
      <c r="C9417" s="61">
        <v>3111.0</v>
      </c>
      <c r="D9417" s="57" t="s">
        <v>374</v>
      </c>
      <c r="E9417" s="62" t="s">
        <v>372</v>
      </c>
      <c r="F9417" s="58">
        <v>0.43953670500160236</v>
      </c>
    </row>
    <row r="9418">
      <c r="A9418" s="61">
        <v>1.51552431E9</v>
      </c>
      <c r="B9418" s="61">
        <v>0.0</v>
      </c>
      <c r="C9418" s="61">
        <v>193.0</v>
      </c>
      <c r="D9418" s="57" t="s">
        <v>373</v>
      </c>
      <c r="E9418" s="62" t="s">
        <v>372</v>
      </c>
      <c r="F9418" s="58">
        <v>0.43967455761487784</v>
      </c>
    </row>
    <row r="9419">
      <c r="A9419" s="61">
        <v>1.515334857E9</v>
      </c>
      <c r="B9419" s="61">
        <v>1.0</v>
      </c>
      <c r="C9419" s="61">
        <v>2241.0</v>
      </c>
      <c r="D9419" s="57" t="s">
        <v>371</v>
      </c>
      <c r="E9419" s="62" t="s">
        <v>372</v>
      </c>
      <c r="F9419" s="58">
        <v>0.4396912029207535</v>
      </c>
    </row>
    <row r="9420">
      <c r="A9420" s="61">
        <v>1.51278826E9</v>
      </c>
      <c r="B9420" s="61">
        <v>0.0</v>
      </c>
      <c r="C9420" s="61">
        <v>1800.0</v>
      </c>
      <c r="D9420" s="57" t="s">
        <v>373</v>
      </c>
      <c r="E9420" s="62" t="s">
        <v>372</v>
      </c>
      <c r="F9420" s="58">
        <v>0.4396944285298313</v>
      </c>
    </row>
    <row r="9421">
      <c r="A9421" s="61">
        <v>1.517219851E9</v>
      </c>
      <c r="B9421" s="61">
        <v>0.0</v>
      </c>
      <c r="C9421" s="61">
        <v>2378.0</v>
      </c>
      <c r="D9421" s="57" t="s">
        <v>371</v>
      </c>
      <c r="E9421" s="62" t="s">
        <v>372</v>
      </c>
      <c r="F9421" s="58">
        <v>0.43972108191372195</v>
      </c>
    </row>
    <row r="9422">
      <c r="A9422" s="61">
        <v>1.513063189E9</v>
      </c>
      <c r="B9422" s="61">
        <v>1.0</v>
      </c>
      <c r="C9422" s="61">
        <v>687.0</v>
      </c>
      <c r="D9422" s="57" t="s">
        <v>374</v>
      </c>
      <c r="E9422" s="62" t="s">
        <v>372</v>
      </c>
      <c r="F9422" s="58">
        <v>0.4397399836446648</v>
      </c>
    </row>
    <row r="9423">
      <c r="A9423" s="61">
        <v>1.51479074E9</v>
      </c>
      <c r="B9423" s="61">
        <v>0.0</v>
      </c>
      <c r="C9423" s="61">
        <v>3442.0</v>
      </c>
      <c r="D9423" s="57" t="s">
        <v>371</v>
      </c>
      <c r="E9423" s="62" t="s">
        <v>372</v>
      </c>
      <c r="F9423" s="58">
        <v>0.4398131238051599</v>
      </c>
    </row>
    <row r="9424">
      <c r="A9424" s="61">
        <v>1.512638983E9</v>
      </c>
      <c r="B9424" s="61">
        <v>1.0</v>
      </c>
      <c r="C9424" s="61">
        <v>1424.0</v>
      </c>
      <c r="D9424" s="57" t="s">
        <v>375</v>
      </c>
      <c r="E9424" s="62" t="s">
        <v>372</v>
      </c>
      <c r="F9424" s="58">
        <v>0.43981678395107004</v>
      </c>
    </row>
    <row r="9425">
      <c r="A9425" s="61">
        <v>1.515745739E9</v>
      </c>
      <c r="B9425" s="61">
        <v>1.0</v>
      </c>
      <c r="C9425" s="61">
        <v>304.0</v>
      </c>
      <c r="D9425" s="57" t="s">
        <v>374</v>
      </c>
      <c r="E9425" s="62" t="s">
        <v>372</v>
      </c>
      <c r="F9425" s="58">
        <v>0.4398507741428719</v>
      </c>
    </row>
    <row r="9426">
      <c r="A9426" s="61">
        <v>1.512908728E9</v>
      </c>
      <c r="B9426" s="61">
        <v>1.0</v>
      </c>
      <c r="C9426" s="61">
        <v>236.0</v>
      </c>
      <c r="D9426" s="57" t="s">
        <v>374</v>
      </c>
      <c r="E9426" s="62" t="s">
        <v>372</v>
      </c>
      <c r="F9426" s="58">
        <v>0.4398560834118487</v>
      </c>
    </row>
    <row r="9427">
      <c r="A9427" s="61">
        <v>1.514591906E9</v>
      </c>
      <c r="B9427" s="61">
        <v>1.0</v>
      </c>
      <c r="C9427" s="61">
        <v>97.0</v>
      </c>
      <c r="D9427" s="57" t="s">
        <v>371</v>
      </c>
      <c r="E9427" s="62" t="s">
        <v>372</v>
      </c>
      <c r="F9427" s="58">
        <v>0.4398656779071414</v>
      </c>
    </row>
    <row r="9428">
      <c r="A9428" s="61">
        <v>1.519403689E9</v>
      </c>
      <c r="B9428" s="61">
        <v>1.0</v>
      </c>
      <c r="C9428" s="61">
        <v>4918.0</v>
      </c>
      <c r="D9428" s="57" t="s">
        <v>374</v>
      </c>
      <c r="E9428" s="62" t="s">
        <v>372</v>
      </c>
      <c r="F9428" s="58">
        <v>0.4398746505552654</v>
      </c>
    </row>
    <row r="9429">
      <c r="A9429" s="61">
        <v>1.513061738E9</v>
      </c>
      <c r="B9429" s="61">
        <v>1.0</v>
      </c>
      <c r="C9429" s="61">
        <v>1667.0</v>
      </c>
      <c r="D9429" s="57" t="s">
        <v>374</v>
      </c>
      <c r="E9429" s="62" t="s">
        <v>372</v>
      </c>
      <c r="F9429" s="58">
        <v>0.43990025027202684</v>
      </c>
    </row>
    <row r="9430">
      <c r="A9430" s="61">
        <v>1.511367334E9</v>
      </c>
      <c r="B9430" s="61">
        <v>1.0</v>
      </c>
      <c r="C9430" s="61">
        <v>4436.0</v>
      </c>
      <c r="D9430" s="57" t="s">
        <v>371</v>
      </c>
      <c r="E9430" s="62" t="s">
        <v>372</v>
      </c>
      <c r="F9430" s="58">
        <v>0.439903342293848</v>
      </c>
    </row>
    <row r="9431">
      <c r="A9431" s="61">
        <v>1.515469972E9</v>
      </c>
      <c r="B9431" s="61">
        <v>0.0</v>
      </c>
      <c r="C9431" s="61">
        <v>2557.0</v>
      </c>
      <c r="D9431" s="57" t="s">
        <v>375</v>
      </c>
      <c r="E9431" s="62" t="s">
        <v>372</v>
      </c>
      <c r="F9431" s="58">
        <v>0.43994191996702314</v>
      </c>
    </row>
    <row r="9432">
      <c r="A9432" s="61">
        <v>1.516422726E9</v>
      </c>
      <c r="B9432" s="61">
        <v>1.0</v>
      </c>
      <c r="C9432" s="61">
        <v>1686.0</v>
      </c>
      <c r="D9432" s="57" t="s">
        <v>373</v>
      </c>
      <c r="E9432" s="62" t="s">
        <v>372</v>
      </c>
      <c r="F9432" s="58">
        <v>0.4399473578082471</v>
      </c>
    </row>
    <row r="9433">
      <c r="A9433" s="61">
        <v>1.5156346E9</v>
      </c>
      <c r="B9433" s="61">
        <v>0.0</v>
      </c>
      <c r="C9433" s="61">
        <v>2400.0</v>
      </c>
      <c r="D9433" s="57" t="s">
        <v>371</v>
      </c>
      <c r="E9433" s="62" t="s">
        <v>372</v>
      </c>
      <c r="F9433" s="58">
        <v>0.4399904340183973</v>
      </c>
    </row>
    <row r="9434">
      <c r="A9434" s="61">
        <v>1.517374132E9</v>
      </c>
      <c r="B9434" s="61">
        <v>0.0</v>
      </c>
      <c r="C9434" s="61">
        <v>1678.0</v>
      </c>
      <c r="D9434" s="57" t="s">
        <v>373</v>
      </c>
      <c r="E9434" s="62" t="s">
        <v>372</v>
      </c>
      <c r="F9434" s="58">
        <v>0.4401061761092723</v>
      </c>
    </row>
    <row r="9435">
      <c r="A9435" s="61">
        <v>1.511957495E9</v>
      </c>
      <c r="B9435" s="61">
        <v>1.0</v>
      </c>
      <c r="C9435" s="61">
        <v>2744.0</v>
      </c>
      <c r="D9435" s="57" t="s">
        <v>375</v>
      </c>
      <c r="E9435" s="62" t="s">
        <v>372</v>
      </c>
      <c r="F9435" s="58">
        <v>0.4401882617351187</v>
      </c>
    </row>
    <row r="9436">
      <c r="A9436" s="61">
        <v>1.519343547E9</v>
      </c>
      <c r="B9436" s="61">
        <v>1.0</v>
      </c>
      <c r="C9436" s="61">
        <v>1332.0</v>
      </c>
      <c r="D9436" s="57" t="s">
        <v>371</v>
      </c>
      <c r="E9436" s="62" t="s">
        <v>372</v>
      </c>
      <c r="F9436" s="58">
        <v>0.4402910340801771</v>
      </c>
    </row>
    <row r="9437">
      <c r="A9437" s="61">
        <v>1.519189598E9</v>
      </c>
      <c r="B9437" s="61">
        <v>1.0</v>
      </c>
      <c r="C9437" s="61">
        <v>1084.0</v>
      </c>
      <c r="D9437" s="57" t="s">
        <v>371</v>
      </c>
      <c r="E9437" s="62" t="s">
        <v>372</v>
      </c>
      <c r="F9437" s="58">
        <v>0.44030550980286687</v>
      </c>
    </row>
    <row r="9438">
      <c r="A9438" s="61">
        <v>1.514267327E9</v>
      </c>
      <c r="B9438" s="61">
        <v>1.0</v>
      </c>
      <c r="C9438" s="61">
        <v>471.0</v>
      </c>
      <c r="D9438" s="57" t="s">
        <v>371</v>
      </c>
      <c r="E9438" s="62" t="s">
        <v>372</v>
      </c>
      <c r="F9438" s="58">
        <v>0.44039110675656556</v>
      </c>
    </row>
    <row r="9439">
      <c r="A9439" s="61">
        <v>1.512850556E9</v>
      </c>
      <c r="B9439" s="61">
        <v>1.0</v>
      </c>
      <c r="C9439" s="61">
        <v>1077.0</v>
      </c>
      <c r="D9439" s="57" t="s">
        <v>371</v>
      </c>
      <c r="E9439" s="62" t="s">
        <v>372</v>
      </c>
      <c r="F9439" s="58">
        <v>0.4404150168555706</v>
      </c>
    </row>
    <row r="9440">
      <c r="A9440" s="61">
        <v>1.513338095E9</v>
      </c>
      <c r="B9440" s="61">
        <v>1.0</v>
      </c>
      <c r="C9440" s="61">
        <v>1546.0</v>
      </c>
      <c r="D9440" s="57" t="s">
        <v>373</v>
      </c>
      <c r="E9440" s="62" t="s">
        <v>372</v>
      </c>
      <c r="F9440" s="58">
        <v>0.4405132966569302</v>
      </c>
    </row>
    <row r="9441">
      <c r="A9441" s="61">
        <v>1.512601825E9</v>
      </c>
      <c r="B9441" s="61">
        <v>1.0</v>
      </c>
      <c r="C9441" s="61">
        <v>492.0</v>
      </c>
      <c r="D9441" s="57" t="s">
        <v>371</v>
      </c>
      <c r="E9441" s="62" t="s">
        <v>372</v>
      </c>
      <c r="F9441" s="58">
        <v>0.44057598332377024</v>
      </c>
    </row>
    <row r="9442">
      <c r="A9442" s="61">
        <v>1.511947952E9</v>
      </c>
      <c r="B9442" s="61">
        <v>0.0</v>
      </c>
      <c r="C9442" s="61">
        <v>1687.0</v>
      </c>
      <c r="D9442" s="57" t="s">
        <v>375</v>
      </c>
      <c r="E9442" s="62" t="s">
        <v>372</v>
      </c>
      <c r="F9442" s="58">
        <v>0.4406338499279655</v>
      </c>
    </row>
    <row r="9443">
      <c r="A9443" s="61">
        <v>1.51503046E9</v>
      </c>
      <c r="B9443" s="61">
        <v>0.0</v>
      </c>
      <c r="C9443" s="61">
        <v>383.0</v>
      </c>
      <c r="D9443" s="57" t="s">
        <v>373</v>
      </c>
      <c r="E9443" s="62" t="s">
        <v>372</v>
      </c>
      <c r="F9443" s="58">
        <v>0.44072439469316804</v>
      </c>
    </row>
    <row r="9444">
      <c r="A9444" s="61">
        <v>1.51395726E9</v>
      </c>
      <c r="B9444" s="61">
        <v>0.0</v>
      </c>
      <c r="C9444" s="61">
        <v>1589.0</v>
      </c>
      <c r="D9444" s="57" t="s">
        <v>375</v>
      </c>
      <c r="E9444" s="62" t="s">
        <v>372</v>
      </c>
      <c r="F9444" s="58">
        <v>0.4407635301108904</v>
      </c>
    </row>
    <row r="9445">
      <c r="A9445" s="61">
        <v>1.515374102E9</v>
      </c>
      <c r="B9445" s="61">
        <v>0.0</v>
      </c>
      <c r="C9445" s="61">
        <v>3984.0</v>
      </c>
      <c r="D9445" s="57" t="s">
        <v>374</v>
      </c>
      <c r="E9445" s="62" t="s">
        <v>372</v>
      </c>
      <c r="F9445" s="58">
        <v>0.4408903090588969</v>
      </c>
    </row>
    <row r="9446">
      <c r="A9446" s="61">
        <v>1.517329656E9</v>
      </c>
      <c r="B9446" s="61">
        <v>1.0</v>
      </c>
      <c r="C9446" s="61">
        <v>976.0</v>
      </c>
      <c r="D9446" s="57" t="s">
        <v>371</v>
      </c>
      <c r="E9446" s="62" t="s">
        <v>372</v>
      </c>
      <c r="F9446" s="58">
        <v>0.4409047916236517</v>
      </c>
    </row>
    <row r="9447">
      <c r="A9447" s="61">
        <v>1.514990046E9</v>
      </c>
      <c r="B9447" s="61">
        <v>1.0</v>
      </c>
      <c r="C9447" s="61">
        <v>240.0</v>
      </c>
      <c r="D9447" s="57" t="s">
        <v>373</v>
      </c>
      <c r="E9447" s="62" t="s">
        <v>372</v>
      </c>
      <c r="F9447" s="58">
        <v>0.4409527805901622</v>
      </c>
    </row>
    <row r="9448">
      <c r="A9448" s="61">
        <v>1.514711331E9</v>
      </c>
      <c r="B9448" s="61">
        <v>0.0</v>
      </c>
      <c r="C9448" s="61">
        <v>650.0</v>
      </c>
      <c r="D9448" s="57" t="s">
        <v>375</v>
      </c>
      <c r="E9448" s="62" t="s">
        <v>372</v>
      </c>
      <c r="F9448" s="58">
        <v>0.44104392641431345</v>
      </c>
    </row>
    <row r="9449">
      <c r="A9449" s="61">
        <v>1.514097642E9</v>
      </c>
      <c r="B9449" s="61">
        <v>0.0</v>
      </c>
      <c r="C9449" s="61">
        <v>1258.0</v>
      </c>
      <c r="D9449" s="57" t="s">
        <v>374</v>
      </c>
      <c r="E9449" s="62" t="s">
        <v>372</v>
      </c>
      <c r="F9449" s="58">
        <v>0.4410703655634568</v>
      </c>
    </row>
    <row r="9450">
      <c r="A9450" s="61">
        <v>1.512386808E9</v>
      </c>
      <c r="B9450" s="61">
        <v>1.0</v>
      </c>
      <c r="C9450" s="61">
        <v>1112.0</v>
      </c>
      <c r="D9450" s="57" t="s">
        <v>375</v>
      </c>
      <c r="E9450" s="62" t="s">
        <v>372</v>
      </c>
      <c r="F9450" s="58">
        <v>0.4411880642972408</v>
      </c>
    </row>
    <row r="9451">
      <c r="A9451" s="61">
        <v>1.515195594E9</v>
      </c>
      <c r="B9451" s="61">
        <v>1.0</v>
      </c>
      <c r="C9451" s="61">
        <v>733.0</v>
      </c>
      <c r="D9451" s="57" t="s">
        <v>374</v>
      </c>
      <c r="E9451" s="62" t="s">
        <v>372</v>
      </c>
      <c r="F9451" s="58">
        <v>0.44122731777540725</v>
      </c>
    </row>
    <row r="9452">
      <c r="A9452" s="61">
        <v>1.518927944E9</v>
      </c>
      <c r="B9452" s="61">
        <v>1.0</v>
      </c>
      <c r="C9452" s="61">
        <v>205.0</v>
      </c>
      <c r="D9452" s="57" t="s">
        <v>373</v>
      </c>
      <c r="E9452" s="62" t="s">
        <v>372</v>
      </c>
      <c r="F9452" s="58">
        <v>0.44125821447953406</v>
      </c>
    </row>
    <row r="9453">
      <c r="A9453" s="61">
        <v>1.516039873E9</v>
      </c>
      <c r="B9453" s="61">
        <v>1.0</v>
      </c>
      <c r="C9453" s="61">
        <v>3313.0</v>
      </c>
      <c r="D9453" s="57" t="s">
        <v>375</v>
      </c>
      <c r="E9453" s="62" t="s">
        <v>372</v>
      </c>
      <c r="F9453" s="58">
        <v>0.4414978636869683</v>
      </c>
    </row>
    <row r="9454">
      <c r="A9454" s="61">
        <v>1.517636635E9</v>
      </c>
      <c r="B9454" s="61">
        <v>1.0</v>
      </c>
      <c r="C9454" s="61">
        <v>630.0</v>
      </c>
      <c r="D9454" s="57" t="s">
        <v>371</v>
      </c>
      <c r="E9454" s="62" t="s">
        <v>372</v>
      </c>
      <c r="F9454" s="58">
        <v>0.44150216364210915</v>
      </c>
    </row>
    <row r="9455">
      <c r="A9455" s="61">
        <v>1.512306705E9</v>
      </c>
      <c r="B9455" s="61">
        <v>1.0</v>
      </c>
      <c r="C9455" s="61">
        <v>3851.0</v>
      </c>
      <c r="D9455" s="57" t="s">
        <v>375</v>
      </c>
      <c r="E9455" s="62" t="s">
        <v>372</v>
      </c>
      <c r="F9455" s="58">
        <v>0.44169358492159794</v>
      </c>
    </row>
    <row r="9456">
      <c r="A9456" s="61">
        <v>1.511691217E9</v>
      </c>
      <c r="B9456" s="61">
        <v>1.0</v>
      </c>
      <c r="C9456" s="61">
        <v>1890.0</v>
      </c>
      <c r="D9456" s="57" t="s">
        <v>373</v>
      </c>
      <c r="E9456" s="62" t="s">
        <v>372</v>
      </c>
      <c r="F9456" s="58">
        <v>0.4417658095262652</v>
      </c>
    </row>
    <row r="9457">
      <c r="A9457" s="61">
        <v>1.519513267E9</v>
      </c>
      <c r="B9457" s="61">
        <v>1.0</v>
      </c>
      <c r="C9457" s="61">
        <v>2207.0</v>
      </c>
      <c r="D9457" s="57" t="s">
        <v>373</v>
      </c>
      <c r="E9457" s="62" t="s">
        <v>372</v>
      </c>
      <c r="F9457" s="58">
        <v>0.44183395972827255</v>
      </c>
    </row>
    <row r="9458">
      <c r="A9458" s="61">
        <v>1.517529134E9</v>
      </c>
      <c r="B9458" s="61">
        <v>1.0</v>
      </c>
      <c r="C9458" s="61">
        <v>1978.0</v>
      </c>
      <c r="D9458" s="57" t="s">
        <v>373</v>
      </c>
      <c r="E9458" s="62" t="s">
        <v>372</v>
      </c>
      <c r="F9458" s="58">
        <v>0.44189872868985736</v>
      </c>
    </row>
    <row r="9459">
      <c r="A9459" s="61">
        <v>1.512297379E9</v>
      </c>
      <c r="B9459" s="61">
        <v>1.0</v>
      </c>
      <c r="C9459" s="61">
        <v>4732.0</v>
      </c>
      <c r="D9459" s="57" t="s">
        <v>371</v>
      </c>
      <c r="E9459" s="62" t="s">
        <v>372</v>
      </c>
      <c r="F9459" s="58">
        <v>0.4419086628993968</v>
      </c>
    </row>
    <row r="9460">
      <c r="A9460" s="61">
        <v>1.514092542E9</v>
      </c>
      <c r="B9460" s="61">
        <v>0.0</v>
      </c>
      <c r="C9460" s="61">
        <v>2497.0</v>
      </c>
      <c r="D9460" s="57" t="s">
        <v>374</v>
      </c>
      <c r="E9460" s="62" t="s">
        <v>372</v>
      </c>
      <c r="F9460" s="58">
        <v>0.4419372768478501</v>
      </c>
    </row>
    <row r="9461">
      <c r="A9461" s="61">
        <v>1.517363038E9</v>
      </c>
      <c r="B9461" s="61">
        <v>1.0</v>
      </c>
      <c r="C9461" s="61">
        <v>1348.0</v>
      </c>
      <c r="D9461" s="57" t="s">
        <v>374</v>
      </c>
      <c r="E9461" s="62" t="s">
        <v>372</v>
      </c>
      <c r="F9461" s="58">
        <v>0.4419758463502179</v>
      </c>
    </row>
    <row r="9462">
      <c r="A9462" s="61">
        <v>1.519673592E9</v>
      </c>
      <c r="B9462" s="61">
        <v>0.0</v>
      </c>
      <c r="C9462" s="61">
        <v>2717.0</v>
      </c>
      <c r="D9462" s="57" t="s">
        <v>375</v>
      </c>
      <c r="E9462" s="62" t="s">
        <v>372</v>
      </c>
      <c r="F9462" s="58">
        <v>0.44210895986116494</v>
      </c>
    </row>
    <row r="9463">
      <c r="A9463" s="61">
        <v>1.517711059E9</v>
      </c>
      <c r="B9463" s="61">
        <v>1.0</v>
      </c>
      <c r="C9463" s="61">
        <v>3292.0</v>
      </c>
      <c r="D9463" s="57" t="s">
        <v>371</v>
      </c>
      <c r="E9463" s="62" t="s">
        <v>372</v>
      </c>
      <c r="F9463" s="58">
        <v>0.4421189089718657</v>
      </c>
    </row>
    <row r="9464">
      <c r="A9464" s="61">
        <v>1.511473669E9</v>
      </c>
      <c r="B9464" s="61">
        <v>1.0</v>
      </c>
      <c r="C9464" s="61">
        <v>369.0</v>
      </c>
      <c r="D9464" s="57" t="s">
        <v>374</v>
      </c>
      <c r="E9464" s="62" t="s">
        <v>372</v>
      </c>
      <c r="F9464" s="58">
        <v>0.44212412256609035</v>
      </c>
    </row>
    <row r="9465">
      <c r="A9465" s="61">
        <v>1.514148483E9</v>
      </c>
      <c r="B9465" s="61">
        <v>1.0</v>
      </c>
      <c r="C9465" s="61">
        <v>385.0</v>
      </c>
      <c r="D9465" s="57" t="s">
        <v>374</v>
      </c>
      <c r="E9465" s="62" t="s">
        <v>372</v>
      </c>
      <c r="F9465" s="58">
        <v>0.4421356959351054</v>
      </c>
    </row>
    <row r="9466">
      <c r="A9466" s="61">
        <v>1.518606879E9</v>
      </c>
      <c r="B9466" s="61">
        <v>1.0</v>
      </c>
      <c r="C9466" s="61">
        <v>72.0</v>
      </c>
      <c r="D9466" s="57" t="s">
        <v>374</v>
      </c>
      <c r="E9466" s="62" t="s">
        <v>372</v>
      </c>
      <c r="F9466" s="58">
        <v>0.44218306687326103</v>
      </c>
    </row>
    <row r="9467">
      <c r="A9467" s="61">
        <v>1.515538877E9</v>
      </c>
      <c r="B9467" s="61">
        <v>1.0</v>
      </c>
      <c r="C9467" s="61">
        <v>187.0</v>
      </c>
      <c r="D9467" s="57" t="s">
        <v>373</v>
      </c>
      <c r="E9467" s="62" t="s">
        <v>372</v>
      </c>
      <c r="F9467" s="58">
        <v>0.44218892873708915</v>
      </c>
    </row>
    <row r="9468">
      <c r="A9468" s="61">
        <v>1.515495441E9</v>
      </c>
      <c r="B9468" s="61">
        <v>0.0</v>
      </c>
      <c r="C9468" s="61">
        <v>1114.0</v>
      </c>
      <c r="D9468" s="57" t="s">
        <v>374</v>
      </c>
      <c r="E9468" s="62" t="s">
        <v>372</v>
      </c>
      <c r="F9468" s="58">
        <v>0.44219139197784807</v>
      </c>
    </row>
    <row r="9469">
      <c r="A9469" s="61">
        <v>1.517324466E9</v>
      </c>
      <c r="B9469" s="61">
        <v>1.0</v>
      </c>
      <c r="C9469" s="61">
        <v>3184.0</v>
      </c>
      <c r="D9469" s="57" t="s">
        <v>371</v>
      </c>
      <c r="E9469" s="62" t="s">
        <v>372</v>
      </c>
      <c r="F9469" s="58">
        <v>0.44223613921804106</v>
      </c>
    </row>
    <row r="9470">
      <c r="A9470" s="61">
        <v>1.513703384E9</v>
      </c>
      <c r="B9470" s="61">
        <v>1.0</v>
      </c>
      <c r="C9470" s="61">
        <v>1684.0</v>
      </c>
      <c r="D9470" s="57" t="s">
        <v>374</v>
      </c>
      <c r="E9470" s="62" t="s">
        <v>372</v>
      </c>
      <c r="F9470" s="58">
        <v>0.44225026522524336</v>
      </c>
    </row>
    <row r="9471">
      <c r="A9471" s="61">
        <v>1.519180718E9</v>
      </c>
      <c r="B9471" s="61">
        <v>1.0</v>
      </c>
      <c r="C9471" s="61">
        <v>3531.0</v>
      </c>
      <c r="D9471" s="57" t="s">
        <v>371</v>
      </c>
      <c r="E9471" s="62" t="s">
        <v>372</v>
      </c>
      <c r="F9471" s="58">
        <v>0.44227932403560677</v>
      </c>
    </row>
    <row r="9472">
      <c r="A9472" s="61">
        <v>1.511651654E9</v>
      </c>
      <c r="B9472" s="61">
        <v>1.0</v>
      </c>
      <c r="C9472" s="61">
        <v>1728.0</v>
      </c>
      <c r="D9472" s="57" t="s">
        <v>375</v>
      </c>
      <c r="E9472" s="62" t="s">
        <v>372</v>
      </c>
      <c r="F9472" s="58">
        <v>0.44235794361069725</v>
      </c>
    </row>
    <row r="9473">
      <c r="A9473" s="61">
        <v>1.51704979E9</v>
      </c>
      <c r="B9473" s="61">
        <v>0.0</v>
      </c>
      <c r="C9473" s="61">
        <v>415.0</v>
      </c>
      <c r="D9473" s="57" t="s">
        <v>371</v>
      </c>
      <c r="E9473" s="62" t="s">
        <v>372</v>
      </c>
      <c r="F9473" s="58">
        <v>0.4424047883850226</v>
      </c>
    </row>
    <row r="9474">
      <c r="A9474" s="61">
        <v>1.513047615E9</v>
      </c>
      <c r="B9474" s="61">
        <v>1.0</v>
      </c>
      <c r="C9474" s="61">
        <v>510.0</v>
      </c>
      <c r="D9474" s="57" t="s">
        <v>371</v>
      </c>
      <c r="E9474" s="62" t="s">
        <v>372</v>
      </c>
      <c r="F9474" s="58">
        <v>0.4424158251160538</v>
      </c>
    </row>
    <row r="9475">
      <c r="A9475" s="61">
        <v>1.516917545E9</v>
      </c>
      <c r="B9475" s="61">
        <v>1.0</v>
      </c>
      <c r="C9475" s="61">
        <v>3734.0</v>
      </c>
      <c r="D9475" s="57" t="s">
        <v>374</v>
      </c>
      <c r="E9475" s="62" t="s">
        <v>372</v>
      </c>
      <c r="F9475" s="58">
        <v>0.44247178742910453</v>
      </c>
    </row>
    <row r="9476">
      <c r="A9476" s="61">
        <v>1.518694498E9</v>
      </c>
      <c r="B9476" s="61">
        <v>1.0</v>
      </c>
      <c r="C9476" s="61">
        <v>3103.0</v>
      </c>
      <c r="D9476" s="57" t="s">
        <v>371</v>
      </c>
      <c r="E9476" s="62" t="s">
        <v>372</v>
      </c>
      <c r="F9476" s="58">
        <v>0.4426154051757498</v>
      </c>
    </row>
    <row r="9477">
      <c r="A9477" s="61">
        <v>1.511652723E9</v>
      </c>
      <c r="B9477" s="61">
        <v>1.0</v>
      </c>
      <c r="C9477" s="61">
        <v>1082.0</v>
      </c>
      <c r="D9477" s="57" t="s">
        <v>374</v>
      </c>
      <c r="E9477" s="62" t="s">
        <v>372</v>
      </c>
      <c r="F9477" s="58">
        <v>0.4426163605605413</v>
      </c>
    </row>
    <row r="9478">
      <c r="A9478" s="61">
        <v>1.511326913E9</v>
      </c>
      <c r="B9478" s="61">
        <v>1.0</v>
      </c>
      <c r="C9478" s="61">
        <v>329.0</v>
      </c>
      <c r="D9478" s="57" t="s">
        <v>375</v>
      </c>
      <c r="E9478" s="62" t="s">
        <v>372</v>
      </c>
      <c r="F9478" s="58">
        <v>0.44262704133641095</v>
      </c>
    </row>
    <row r="9479">
      <c r="A9479" s="61">
        <v>1.511849989E9</v>
      </c>
      <c r="B9479" s="61">
        <v>1.0</v>
      </c>
      <c r="C9479" s="61">
        <v>390.0</v>
      </c>
      <c r="D9479" s="57" t="s">
        <v>374</v>
      </c>
      <c r="E9479" s="62" t="s">
        <v>372</v>
      </c>
      <c r="F9479" s="58">
        <v>0.44265248905634125</v>
      </c>
    </row>
    <row r="9480">
      <c r="A9480" s="61">
        <v>1.513513983E9</v>
      </c>
      <c r="B9480" s="61">
        <v>1.0</v>
      </c>
      <c r="C9480" s="61">
        <v>1687.0</v>
      </c>
      <c r="D9480" s="57" t="s">
        <v>371</v>
      </c>
      <c r="E9480" s="62" t="s">
        <v>372</v>
      </c>
      <c r="F9480" s="58">
        <v>0.4426824349860319</v>
      </c>
    </row>
    <row r="9481">
      <c r="A9481" s="61">
        <v>1.511872871E9</v>
      </c>
      <c r="B9481" s="61">
        <v>0.0</v>
      </c>
      <c r="C9481" s="61">
        <v>284.0</v>
      </c>
      <c r="D9481" s="57" t="s">
        <v>373</v>
      </c>
      <c r="E9481" s="62" t="s">
        <v>372</v>
      </c>
      <c r="F9481" s="58">
        <v>0.4427381198227518</v>
      </c>
    </row>
    <row r="9482">
      <c r="A9482" s="61">
        <v>1.512663267E9</v>
      </c>
      <c r="B9482" s="61">
        <v>1.0</v>
      </c>
      <c r="C9482" s="61">
        <v>951.0</v>
      </c>
      <c r="D9482" s="57" t="s">
        <v>371</v>
      </c>
      <c r="E9482" s="62" t="s">
        <v>372</v>
      </c>
      <c r="F9482" s="58">
        <v>0.4427879645532593</v>
      </c>
    </row>
    <row r="9483">
      <c r="A9483" s="61">
        <v>1.518085915E9</v>
      </c>
      <c r="B9483" s="61">
        <v>1.0</v>
      </c>
      <c r="C9483" s="61">
        <v>1527.0</v>
      </c>
      <c r="D9483" s="57" t="s">
        <v>374</v>
      </c>
      <c r="E9483" s="62" t="s">
        <v>372</v>
      </c>
      <c r="F9483" s="58">
        <v>0.4428860362478346</v>
      </c>
    </row>
    <row r="9484">
      <c r="A9484" s="61">
        <v>1.515078349E9</v>
      </c>
      <c r="B9484" s="61">
        <v>1.0</v>
      </c>
      <c r="C9484" s="61">
        <v>1010.0</v>
      </c>
      <c r="D9484" s="57" t="s">
        <v>374</v>
      </c>
      <c r="E9484" s="62" t="s">
        <v>372</v>
      </c>
      <c r="F9484" s="58">
        <v>0.44289283676485947</v>
      </c>
    </row>
    <row r="9485">
      <c r="A9485" s="61">
        <v>1.518038755E9</v>
      </c>
      <c r="B9485" s="61">
        <v>1.0</v>
      </c>
      <c r="C9485" s="61">
        <v>4673.0</v>
      </c>
      <c r="D9485" s="57" t="s">
        <v>371</v>
      </c>
      <c r="E9485" s="62" t="s">
        <v>372</v>
      </c>
      <c r="F9485" s="58">
        <v>0.44293290026092547</v>
      </c>
    </row>
    <row r="9486">
      <c r="A9486" s="61">
        <v>1.517222209E9</v>
      </c>
      <c r="B9486" s="61">
        <v>1.0</v>
      </c>
      <c r="C9486" s="61">
        <v>3302.0</v>
      </c>
      <c r="D9486" s="57" t="s">
        <v>373</v>
      </c>
      <c r="E9486" s="62" t="s">
        <v>372</v>
      </c>
      <c r="F9486" s="58">
        <v>0.44297631798697745</v>
      </c>
    </row>
    <row r="9487">
      <c r="A9487" s="61">
        <v>1.516526699E9</v>
      </c>
      <c r="B9487" s="61">
        <v>1.0</v>
      </c>
      <c r="C9487" s="61">
        <v>480.0</v>
      </c>
      <c r="D9487" s="57" t="s">
        <v>374</v>
      </c>
      <c r="E9487" s="62" t="s">
        <v>372</v>
      </c>
      <c r="F9487" s="58">
        <v>0.443000154771522</v>
      </c>
    </row>
    <row r="9488">
      <c r="A9488" s="61">
        <v>1.51740292E9</v>
      </c>
      <c r="B9488" s="61">
        <v>0.0</v>
      </c>
      <c r="C9488" s="61">
        <v>932.0</v>
      </c>
      <c r="D9488" s="57" t="s">
        <v>374</v>
      </c>
      <c r="E9488" s="62" t="s">
        <v>372</v>
      </c>
      <c r="F9488" s="58">
        <v>0.4430762281259534</v>
      </c>
    </row>
    <row r="9489">
      <c r="A9489" s="61">
        <v>1.51914581E9</v>
      </c>
      <c r="B9489" s="61">
        <v>0.0</v>
      </c>
      <c r="C9489" s="61">
        <v>1657.0</v>
      </c>
      <c r="D9489" s="57" t="s">
        <v>374</v>
      </c>
      <c r="E9489" s="62" t="s">
        <v>372</v>
      </c>
      <c r="F9489" s="58">
        <v>0.44310346845674786</v>
      </c>
    </row>
    <row r="9490">
      <c r="A9490" s="61">
        <v>1.514542349E9</v>
      </c>
      <c r="B9490" s="61">
        <v>1.0</v>
      </c>
      <c r="C9490" s="61">
        <v>4078.0</v>
      </c>
      <c r="D9490" s="57" t="s">
        <v>374</v>
      </c>
      <c r="E9490" s="62" t="s">
        <v>372</v>
      </c>
      <c r="F9490" s="58">
        <v>0.44313375559289236</v>
      </c>
    </row>
    <row r="9491">
      <c r="A9491" s="61">
        <v>1.51153743E9</v>
      </c>
      <c r="B9491" s="61">
        <v>0.0</v>
      </c>
      <c r="C9491" s="61">
        <v>4872.0</v>
      </c>
      <c r="D9491" s="57" t="s">
        <v>374</v>
      </c>
      <c r="E9491" s="62" t="s">
        <v>372</v>
      </c>
      <c r="F9491" s="58">
        <v>0.4431410342969522</v>
      </c>
    </row>
    <row r="9492">
      <c r="A9492" s="61">
        <v>1.515332372E9</v>
      </c>
      <c r="B9492" s="61">
        <v>0.0</v>
      </c>
      <c r="C9492" s="61">
        <v>1067.0</v>
      </c>
      <c r="D9492" s="57" t="s">
        <v>374</v>
      </c>
      <c r="E9492" s="62" t="s">
        <v>372</v>
      </c>
      <c r="F9492" s="58">
        <v>0.4431786837824976</v>
      </c>
    </row>
    <row r="9493">
      <c r="A9493" s="61">
        <v>1.516141032E9</v>
      </c>
      <c r="B9493" s="61">
        <v>0.0</v>
      </c>
      <c r="C9493" s="61">
        <v>1264.0</v>
      </c>
      <c r="D9493" s="57" t="s">
        <v>371</v>
      </c>
      <c r="E9493" s="62" t="s">
        <v>372</v>
      </c>
      <c r="F9493" s="58">
        <v>0.44325182479515923</v>
      </c>
    </row>
    <row r="9494">
      <c r="A9494" s="61">
        <v>1.512205099E9</v>
      </c>
      <c r="B9494" s="61">
        <v>1.0</v>
      </c>
      <c r="C9494" s="61">
        <v>3856.0</v>
      </c>
      <c r="D9494" s="57" t="s">
        <v>371</v>
      </c>
      <c r="E9494" s="62" t="s">
        <v>372</v>
      </c>
      <c r="F9494" s="58">
        <v>0.4434144027380855</v>
      </c>
    </row>
    <row r="9495">
      <c r="A9495" s="61">
        <v>1.514878929E9</v>
      </c>
      <c r="B9495" s="61">
        <v>1.0</v>
      </c>
      <c r="C9495" s="61">
        <v>2766.0</v>
      </c>
      <c r="D9495" s="57" t="s">
        <v>371</v>
      </c>
      <c r="E9495" s="62" t="s">
        <v>372</v>
      </c>
      <c r="F9495" s="58">
        <v>0.44343245626344807</v>
      </c>
    </row>
    <row r="9496">
      <c r="A9496" s="61">
        <v>1.514763554E9</v>
      </c>
      <c r="B9496" s="61">
        <v>1.0</v>
      </c>
      <c r="C9496" s="61">
        <v>75.0</v>
      </c>
      <c r="D9496" s="57" t="s">
        <v>371</v>
      </c>
      <c r="E9496" s="62" t="s">
        <v>372</v>
      </c>
      <c r="F9496" s="58">
        <v>0.44346704352949484</v>
      </c>
    </row>
    <row r="9497">
      <c r="A9497" s="61">
        <v>1.516299016E9</v>
      </c>
      <c r="B9497" s="61">
        <v>1.0</v>
      </c>
      <c r="C9497" s="61">
        <v>2814.0</v>
      </c>
      <c r="D9497" s="57" t="s">
        <v>371</v>
      </c>
      <c r="E9497" s="62" t="s">
        <v>372</v>
      </c>
      <c r="F9497" s="58">
        <v>0.4435076715891978</v>
      </c>
    </row>
    <row r="9498">
      <c r="A9498" s="61">
        <v>1.518819612E9</v>
      </c>
      <c r="B9498" s="61">
        <v>0.0</v>
      </c>
      <c r="C9498" s="61">
        <v>1147.0</v>
      </c>
      <c r="D9498" s="57" t="s">
        <v>371</v>
      </c>
      <c r="E9498" s="62" t="s">
        <v>372</v>
      </c>
      <c r="F9498" s="58">
        <v>0.44363067436482306</v>
      </c>
    </row>
    <row r="9499">
      <c r="A9499" s="61">
        <v>1.511736385E9</v>
      </c>
      <c r="B9499" s="61">
        <v>1.0</v>
      </c>
      <c r="C9499" s="61">
        <v>3176.0</v>
      </c>
      <c r="D9499" s="57" t="s">
        <v>373</v>
      </c>
      <c r="E9499" s="62" t="s">
        <v>372</v>
      </c>
      <c r="F9499" s="58">
        <v>0.44369608724644294</v>
      </c>
    </row>
    <row r="9500">
      <c r="A9500" s="61">
        <v>1.517114313E9</v>
      </c>
      <c r="B9500" s="61">
        <v>1.0</v>
      </c>
      <c r="C9500" s="61">
        <v>1776.0</v>
      </c>
      <c r="D9500" s="57" t="s">
        <v>375</v>
      </c>
      <c r="E9500" s="62" t="s">
        <v>372</v>
      </c>
      <c r="F9500" s="58">
        <v>0.44371738691074136</v>
      </c>
    </row>
    <row r="9501">
      <c r="A9501" s="61">
        <v>1.514338384E9</v>
      </c>
      <c r="B9501" s="61">
        <v>1.0</v>
      </c>
      <c r="C9501" s="61">
        <v>2401.0</v>
      </c>
      <c r="D9501" s="57" t="s">
        <v>375</v>
      </c>
      <c r="E9501" s="62" t="s">
        <v>372</v>
      </c>
      <c r="F9501" s="58">
        <v>0.44371831914612503</v>
      </c>
    </row>
    <row r="9502">
      <c r="A9502" s="61">
        <v>1.513385413E9</v>
      </c>
      <c r="B9502" s="61">
        <v>1.0</v>
      </c>
      <c r="C9502" s="61">
        <v>3666.0</v>
      </c>
      <c r="D9502" s="57" t="s">
        <v>371</v>
      </c>
      <c r="E9502" s="62" t="s">
        <v>372</v>
      </c>
      <c r="F9502" s="58">
        <v>0.4437256782999386</v>
      </c>
    </row>
    <row r="9503">
      <c r="A9503" s="61">
        <v>1.515084279E9</v>
      </c>
      <c r="B9503" s="61">
        <v>1.0</v>
      </c>
      <c r="C9503" s="61">
        <v>1203.0</v>
      </c>
      <c r="D9503" s="57" t="s">
        <v>375</v>
      </c>
      <c r="E9503" s="62" t="s">
        <v>372</v>
      </c>
      <c r="F9503" s="58">
        <v>0.4437667447296768</v>
      </c>
    </row>
    <row r="9504">
      <c r="A9504" s="61">
        <v>1.513119428E9</v>
      </c>
      <c r="B9504" s="61">
        <v>1.0</v>
      </c>
      <c r="C9504" s="61">
        <v>2389.0</v>
      </c>
      <c r="D9504" s="57" t="s">
        <v>371</v>
      </c>
      <c r="E9504" s="62" t="s">
        <v>372</v>
      </c>
      <c r="F9504" s="58">
        <v>0.4440004064588118</v>
      </c>
    </row>
    <row r="9505">
      <c r="A9505" s="61">
        <v>1.515358559E9</v>
      </c>
      <c r="B9505" s="61">
        <v>1.0</v>
      </c>
      <c r="C9505" s="61">
        <v>45.0</v>
      </c>
      <c r="D9505" s="57" t="s">
        <v>374</v>
      </c>
      <c r="E9505" s="62" t="s">
        <v>372</v>
      </c>
      <c r="F9505" s="58">
        <v>0.44404136633499025</v>
      </c>
    </row>
    <row r="9506">
      <c r="A9506" s="61">
        <v>1.514725114E9</v>
      </c>
      <c r="B9506" s="61">
        <v>1.0</v>
      </c>
      <c r="C9506" s="61">
        <v>552.0</v>
      </c>
      <c r="D9506" s="57" t="s">
        <v>375</v>
      </c>
      <c r="E9506" s="62" t="s">
        <v>372</v>
      </c>
      <c r="F9506" s="58">
        <v>0.44405814570441315</v>
      </c>
    </row>
    <row r="9507">
      <c r="A9507" s="61">
        <v>1.518073008E9</v>
      </c>
      <c r="B9507" s="61">
        <v>1.0</v>
      </c>
      <c r="C9507" s="61">
        <v>1029.0</v>
      </c>
      <c r="D9507" s="57" t="s">
        <v>373</v>
      </c>
      <c r="E9507" s="62" t="s">
        <v>372</v>
      </c>
      <c r="F9507" s="58">
        <v>0.44411831507777466</v>
      </c>
    </row>
    <row r="9508">
      <c r="A9508" s="61">
        <v>1.511784247E9</v>
      </c>
      <c r="B9508" s="61">
        <v>1.0</v>
      </c>
      <c r="C9508" s="61">
        <v>824.0</v>
      </c>
      <c r="D9508" s="57" t="s">
        <v>371</v>
      </c>
      <c r="E9508" s="62" t="s">
        <v>372</v>
      </c>
      <c r="F9508" s="58">
        <v>0.44412168374702043</v>
      </c>
    </row>
    <row r="9509">
      <c r="A9509" s="61">
        <v>1.514518659E9</v>
      </c>
      <c r="B9509" s="61">
        <v>1.0</v>
      </c>
      <c r="C9509" s="61">
        <v>3574.0</v>
      </c>
      <c r="D9509" s="57" t="s">
        <v>374</v>
      </c>
      <c r="E9509" s="62" t="s">
        <v>372</v>
      </c>
      <c r="F9509" s="58">
        <v>0.44415305117046555</v>
      </c>
    </row>
    <row r="9510">
      <c r="A9510" s="61">
        <v>1.513342692E9</v>
      </c>
      <c r="B9510" s="61">
        <v>0.0</v>
      </c>
      <c r="C9510" s="61">
        <v>4439.0</v>
      </c>
      <c r="D9510" s="57" t="s">
        <v>371</v>
      </c>
      <c r="E9510" s="62" t="s">
        <v>372</v>
      </c>
      <c r="F9510" s="58">
        <v>0.4442008537106529</v>
      </c>
    </row>
    <row r="9511">
      <c r="A9511" s="61">
        <v>1.519971428E9</v>
      </c>
      <c r="B9511" s="61">
        <v>1.0</v>
      </c>
      <c r="C9511" s="61">
        <v>2270.0</v>
      </c>
      <c r="D9511" s="57" t="s">
        <v>373</v>
      </c>
      <c r="E9511" s="62" t="s">
        <v>372</v>
      </c>
      <c r="F9511" s="58">
        <v>0.4442165892130727</v>
      </c>
    </row>
    <row r="9512">
      <c r="A9512" s="61">
        <v>1.511595639E9</v>
      </c>
      <c r="B9512" s="61">
        <v>1.0</v>
      </c>
      <c r="C9512" s="61">
        <v>223.0</v>
      </c>
      <c r="D9512" s="57" t="s">
        <v>371</v>
      </c>
      <c r="E9512" s="62" t="s">
        <v>372</v>
      </c>
      <c r="F9512" s="58">
        <v>0.4442638960342179</v>
      </c>
    </row>
    <row r="9513">
      <c r="A9513" s="61">
        <v>1.51577265E9</v>
      </c>
      <c r="B9513" s="61">
        <v>0.0</v>
      </c>
      <c r="C9513" s="61">
        <v>168.0</v>
      </c>
      <c r="D9513" s="57" t="s">
        <v>374</v>
      </c>
      <c r="E9513" s="62" t="s">
        <v>372</v>
      </c>
      <c r="F9513" s="58">
        <v>0.44427306341415895</v>
      </c>
    </row>
    <row r="9514">
      <c r="A9514" s="61">
        <v>1.518872496E9</v>
      </c>
      <c r="B9514" s="61">
        <v>1.0</v>
      </c>
      <c r="C9514" s="61">
        <v>2832.0</v>
      </c>
      <c r="D9514" s="57" t="s">
        <v>374</v>
      </c>
      <c r="E9514" s="62" t="s">
        <v>372</v>
      </c>
      <c r="F9514" s="58">
        <v>0.444280325725803</v>
      </c>
    </row>
    <row r="9515">
      <c r="A9515" s="61">
        <v>1.518420904E9</v>
      </c>
      <c r="B9515" s="61">
        <v>1.0</v>
      </c>
      <c r="C9515" s="61">
        <v>2060.0</v>
      </c>
      <c r="D9515" s="57" t="s">
        <v>375</v>
      </c>
      <c r="E9515" s="62" t="s">
        <v>372</v>
      </c>
      <c r="F9515" s="58">
        <v>0.44432177753957447</v>
      </c>
    </row>
    <row r="9516">
      <c r="A9516" s="61">
        <v>1.519614234E9</v>
      </c>
      <c r="B9516" s="61">
        <v>1.0</v>
      </c>
      <c r="C9516" s="61">
        <v>2038.0</v>
      </c>
      <c r="D9516" s="57" t="s">
        <v>373</v>
      </c>
      <c r="E9516" s="62" t="s">
        <v>372</v>
      </c>
      <c r="F9516" s="58">
        <v>0.44445578862102675</v>
      </c>
    </row>
    <row r="9517">
      <c r="A9517" s="61">
        <v>1.51499617E9</v>
      </c>
      <c r="B9517" s="61">
        <v>0.0</v>
      </c>
      <c r="C9517" s="61">
        <v>664.0</v>
      </c>
      <c r="D9517" s="57" t="s">
        <v>371</v>
      </c>
      <c r="E9517" s="62" t="s">
        <v>372</v>
      </c>
      <c r="F9517" s="58">
        <v>0.4444634206870516</v>
      </c>
    </row>
    <row r="9518">
      <c r="A9518" s="61">
        <v>1.518528692E9</v>
      </c>
      <c r="B9518" s="61">
        <v>0.0</v>
      </c>
      <c r="C9518" s="61">
        <v>2661.0</v>
      </c>
      <c r="D9518" s="57" t="s">
        <v>375</v>
      </c>
      <c r="E9518" s="62" t="s">
        <v>372</v>
      </c>
      <c r="F9518" s="58">
        <v>0.4444644995948088</v>
      </c>
    </row>
    <row r="9519">
      <c r="A9519" s="61">
        <v>1.516545694E9</v>
      </c>
      <c r="B9519" s="61">
        <v>1.0</v>
      </c>
      <c r="C9519" s="61">
        <v>780.0</v>
      </c>
      <c r="D9519" s="57" t="s">
        <v>374</v>
      </c>
      <c r="E9519" s="62" t="s">
        <v>372</v>
      </c>
      <c r="F9519" s="58">
        <v>0.44447534587716353</v>
      </c>
    </row>
    <row r="9520">
      <c r="A9520" s="61">
        <v>1.517657169E9</v>
      </c>
      <c r="B9520" s="61">
        <v>1.0</v>
      </c>
      <c r="C9520" s="61">
        <v>788.0</v>
      </c>
      <c r="D9520" s="57" t="s">
        <v>374</v>
      </c>
      <c r="E9520" s="62" t="s">
        <v>372</v>
      </c>
      <c r="F9520" s="58">
        <v>0.44450284052386957</v>
      </c>
    </row>
    <row r="9521">
      <c r="A9521" s="61">
        <v>1.514090146E9</v>
      </c>
      <c r="B9521" s="61">
        <v>1.0</v>
      </c>
      <c r="C9521" s="61">
        <v>2266.0</v>
      </c>
      <c r="D9521" s="57" t="s">
        <v>371</v>
      </c>
      <c r="E9521" s="62" t="s">
        <v>372</v>
      </c>
      <c r="F9521" s="58">
        <v>0.4445594050608612</v>
      </c>
    </row>
    <row r="9522">
      <c r="A9522" s="61">
        <v>1.51830545E9</v>
      </c>
      <c r="B9522" s="61">
        <v>0.0</v>
      </c>
      <c r="C9522" s="61">
        <v>1558.0</v>
      </c>
      <c r="D9522" s="57" t="s">
        <v>374</v>
      </c>
      <c r="E9522" s="62" t="s">
        <v>372</v>
      </c>
      <c r="F9522" s="58">
        <v>0.4446188395526308</v>
      </c>
    </row>
    <row r="9523">
      <c r="A9523" s="61">
        <v>1.515862517E9</v>
      </c>
      <c r="B9523" s="61">
        <v>1.0</v>
      </c>
      <c r="C9523" s="61">
        <v>123.0</v>
      </c>
      <c r="D9523" s="57" t="s">
        <v>374</v>
      </c>
      <c r="E9523" s="62" t="s">
        <v>372</v>
      </c>
      <c r="F9523" s="58">
        <v>0.4446836457236296</v>
      </c>
    </row>
    <row r="9524">
      <c r="A9524" s="61">
        <v>1.514806177E9</v>
      </c>
      <c r="B9524" s="61">
        <v>1.0</v>
      </c>
      <c r="C9524" s="61">
        <v>2352.0</v>
      </c>
      <c r="D9524" s="57" t="s">
        <v>374</v>
      </c>
      <c r="E9524" s="62" t="s">
        <v>372</v>
      </c>
      <c r="F9524" s="58">
        <v>0.44473933056034964</v>
      </c>
    </row>
    <row r="9525">
      <c r="A9525" s="61">
        <v>1.519616946E9</v>
      </c>
      <c r="B9525" s="61">
        <v>1.0</v>
      </c>
      <c r="C9525" s="61">
        <v>3347.0</v>
      </c>
      <c r="D9525" s="57" t="s">
        <v>375</v>
      </c>
      <c r="E9525" s="62" t="s">
        <v>372</v>
      </c>
      <c r="F9525" s="58">
        <v>0.44476156246003173</v>
      </c>
    </row>
    <row r="9526">
      <c r="A9526" s="61">
        <v>1.512792538E9</v>
      </c>
      <c r="B9526" s="61">
        <v>1.0</v>
      </c>
      <c r="C9526" s="61">
        <v>1823.0</v>
      </c>
      <c r="D9526" s="57" t="s">
        <v>374</v>
      </c>
      <c r="E9526" s="62" t="s">
        <v>372</v>
      </c>
      <c r="F9526" s="58">
        <v>0.44486031727823927</v>
      </c>
    </row>
    <row r="9527">
      <c r="A9527" s="61">
        <v>1.515148543E9</v>
      </c>
      <c r="B9527" s="61">
        <v>1.0</v>
      </c>
      <c r="C9527" s="61">
        <v>1291.0</v>
      </c>
      <c r="D9527" s="57" t="s">
        <v>373</v>
      </c>
      <c r="E9527" s="62" t="s">
        <v>372</v>
      </c>
      <c r="F9527" s="58">
        <v>0.44500379655209643</v>
      </c>
    </row>
    <row r="9528">
      <c r="A9528" s="61">
        <v>1.514093527E9</v>
      </c>
      <c r="B9528" s="61">
        <v>1.0</v>
      </c>
      <c r="C9528" s="61">
        <v>1692.0</v>
      </c>
      <c r="D9528" s="57" t="s">
        <v>375</v>
      </c>
      <c r="E9528" s="62" t="s">
        <v>372</v>
      </c>
      <c r="F9528" s="58">
        <v>0.44502334563742596</v>
      </c>
    </row>
    <row r="9529">
      <c r="A9529" s="61">
        <v>1.516591773E9</v>
      </c>
      <c r="B9529" s="61">
        <v>1.0</v>
      </c>
      <c r="C9529" s="61">
        <v>1524.0</v>
      </c>
      <c r="D9529" s="57" t="s">
        <v>375</v>
      </c>
      <c r="E9529" s="62" t="s">
        <v>372</v>
      </c>
      <c r="F9529" s="58">
        <v>0.4451584590512194</v>
      </c>
    </row>
    <row r="9530">
      <c r="A9530" s="61">
        <v>1.511466334E9</v>
      </c>
      <c r="B9530" s="61">
        <v>1.0</v>
      </c>
      <c r="C9530" s="61">
        <v>2842.0</v>
      </c>
      <c r="D9530" s="57" t="s">
        <v>374</v>
      </c>
      <c r="E9530" s="62" t="s">
        <v>372</v>
      </c>
      <c r="F9530" s="58">
        <v>0.44520313312602766</v>
      </c>
    </row>
    <row r="9531">
      <c r="A9531" s="61">
        <v>1.519685262E9</v>
      </c>
      <c r="B9531" s="61">
        <v>0.0</v>
      </c>
      <c r="C9531" s="61">
        <v>3619.0</v>
      </c>
      <c r="D9531" s="57" t="s">
        <v>374</v>
      </c>
      <c r="E9531" s="62" t="s">
        <v>372</v>
      </c>
      <c r="F9531" s="58">
        <v>0.44525851103428493</v>
      </c>
    </row>
    <row r="9532">
      <c r="A9532" s="61">
        <v>1.518806459E9</v>
      </c>
      <c r="B9532" s="61">
        <v>1.0</v>
      </c>
      <c r="C9532" s="61">
        <v>1281.0</v>
      </c>
      <c r="D9532" s="57" t="s">
        <v>371</v>
      </c>
      <c r="E9532" s="62" t="s">
        <v>372</v>
      </c>
      <c r="F9532" s="58">
        <v>0.4453346361004401</v>
      </c>
    </row>
    <row r="9533">
      <c r="A9533" s="61">
        <v>1.51230146E9</v>
      </c>
      <c r="B9533" s="61">
        <v>0.0</v>
      </c>
      <c r="C9533" s="61">
        <v>2379.0</v>
      </c>
      <c r="D9533" s="57" t="s">
        <v>374</v>
      </c>
      <c r="E9533" s="62" t="s">
        <v>372</v>
      </c>
      <c r="F9533" s="58">
        <v>0.44539391074626844</v>
      </c>
    </row>
    <row r="9534">
      <c r="A9534" s="61">
        <v>1.517379065E9</v>
      </c>
      <c r="B9534" s="61">
        <v>1.0</v>
      </c>
      <c r="C9534" s="61">
        <v>3327.0</v>
      </c>
      <c r="D9534" s="57" t="s">
        <v>373</v>
      </c>
      <c r="E9534" s="62" t="s">
        <v>372</v>
      </c>
      <c r="F9534" s="58">
        <v>0.4455039677256126</v>
      </c>
    </row>
    <row r="9535">
      <c r="A9535" s="61">
        <v>1.515341059E9</v>
      </c>
      <c r="B9535" s="61">
        <v>1.0</v>
      </c>
      <c r="C9535" s="61">
        <v>1411.0</v>
      </c>
      <c r="D9535" s="57" t="s">
        <v>374</v>
      </c>
      <c r="E9535" s="62" t="s">
        <v>372</v>
      </c>
      <c r="F9535" s="58">
        <v>0.4455086067926094</v>
      </c>
    </row>
    <row r="9536">
      <c r="A9536" s="61">
        <v>1.515499075E9</v>
      </c>
      <c r="B9536" s="61">
        <v>1.0</v>
      </c>
      <c r="C9536" s="61">
        <v>3804.0</v>
      </c>
      <c r="D9536" s="57" t="s">
        <v>375</v>
      </c>
      <c r="E9536" s="62" t="s">
        <v>372</v>
      </c>
      <c r="F9536" s="58">
        <v>0.445512483264487</v>
      </c>
    </row>
    <row r="9537">
      <c r="A9537" s="61">
        <v>1.513130871E9</v>
      </c>
      <c r="B9537" s="61">
        <v>0.0</v>
      </c>
      <c r="C9537" s="61">
        <v>722.0</v>
      </c>
      <c r="D9537" s="57" t="s">
        <v>373</v>
      </c>
      <c r="E9537" s="62" t="s">
        <v>372</v>
      </c>
      <c r="F9537" s="58">
        <v>0.44557340549589153</v>
      </c>
    </row>
    <row r="9538">
      <c r="A9538" s="61">
        <v>1.51982717E9</v>
      </c>
      <c r="B9538" s="61">
        <v>0.0</v>
      </c>
      <c r="C9538" s="61">
        <v>1173.0</v>
      </c>
      <c r="D9538" s="57" t="s">
        <v>371</v>
      </c>
      <c r="E9538" s="62" t="s">
        <v>372</v>
      </c>
      <c r="F9538" s="58">
        <v>0.4456636090059791</v>
      </c>
    </row>
    <row r="9539">
      <c r="A9539" s="61">
        <v>1.514199997E9</v>
      </c>
      <c r="B9539" s="61">
        <v>1.0</v>
      </c>
      <c r="C9539" s="61">
        <v>1918.0</v>
      </c>
      <c r="D9539" s="57" t="s">
        <v>374</v>
      </c>
      <c r="E9539" s="62" t="s">
        <v>372</v>
      </c>
      <c r="F9539" s="58">
        <v>0.44566385984774926</v>
      </c>
    </row>
    <row r="9540">
      <c r="A9540" s="61">
        <v>1.516664048E9</v>
      </c>
      <c r="B9540" s="61">
        <v>1.0</v>
      </c>
      <c r="C9540" s="61">
        <v>1376.0</v>
      </c>
      <c r="D9540" s="57" t="s">
        <v>374</v>
      </c>
      <c r="E9540" s="62" t="s">
        <v>372</v>
      </c>
      <c r="F9540" s="58">
        <v>0.445891716950352</v>
      </c>
    </row>
    <row r="9541">
      <c r="A9541" s="61">
        <v>1.518289789E9</v>
      </c>
      <c r="B9541" s="61">
        <v>1.0</v>
      </c>
      <c r="C9541" s="61">
        <v>2265.0</v>
      </c>
      <c r="D9541" s="57" t="s">
        <v>374</v>
      </c>
      <c r="E9541" s="62" t="s">
        <v>372</v>
      </c>
      <c r="F9541" s="58">
        <v>0.4459782865478136</v>
      </c>
    </row>
    <row r="9542">
      <c r="A9542" s="61">
        <v>1.517066154E9</v>
      </c>
      <c r="B9542" s="61">
        <v>1.0</v>
      </c>
      <c r="C9542" s="61">
        <v>2163.0</v>
      </c>
      <c r="D9542" s="57" t="s">
        <v>373</v>
      </c>
      <c r="E9542" s="62" t="s">
        <v>372</v>
      </c>
      <c r="F9542" s="58">
        <v>0.4460102894685707</v>
      </c>
    </row>
    <row r="9543">
      <c r="A9543" s="61">
        <v>1.516227199E9</v>
      </c>
      <c r="B9543" s="61">
        <v>1.0</v>
      </c>
      <c r="C9543" s="61">
        <v>2399.0</v>
      </c>
      <c r="D9543" s="57" t="s">
        <v>371</v>
      </c>
      <c r="E9543" s="62" t="s">
        <v>372</v>
      </c>
      <c r="F9543" s="58">
        <v>0.4460819655781795</v>
      </c>
    </row>
    <row r="9544">
      <c r="A9544" s="61">
        <v>1.518760363E9</v>
      </c>
      <c r="B9544" s="61">
        <v>1.0</v>
      </c>
      <c r="C9544" s="61">
        <v>1260.0</v>
      </c>
      <c r="D9544" s="57" t="s">
        <v>374</v>
      </c>
      <c r="E9544" s="62" t="s">
        <v>372</v>
      </c>
      <c r="F9544" s="58">
        <v>0.44621385417201154</v>
      </c>
    </row>
    <row r="9545">
      <c r="A9545" s="61">
        <v>1.518699231E9</v>
      </c>
      <c r="B9545" s="61">
        <v>0.0</v>
      </c>
      <c r="C9545" s="61">
        <v>384.0</v>
      </c>
      <c r="D9545" s="57" t="s">
        <v>373</v>
      </c>
      <c r="E9545" s="62" t="s">
        <v>372</v>
      </c>
      <c r="F9545" s="58">
        <v>0.4462224517755693</v>
      </c>
    </row>
    <row r="9546">
      <c r="A9546" s="61">
        <v>1.514611754E9</v>
      </c>
      <c r="B9546" s="61">
        <v>1.0</v>
      </c>
      <c r="C9546" s="61">
        <v>3816.0</v>
      </c>
      <c r="D9546" s="57" t="s">
        <v>373</v>
      </c>
      <c r="E9546" s="62" t="s">
        <v>372</v>
      </c>
      <c r="F9546" s="58">
        <v>0.4462785862624088</v>
      </c>
    </row>
    <row r="9547">
      <c r="A9547" s="61">
        <v>1.519589503E9</v>
      </c>
      <c r="B9547" s="61">
        <v>1.0</v>
      </c>
      <c r="C9547" s="61">
        <v>1425.0</v>
      </c>
      <c r="D9547" s="57" t="s">
        <v>375</v>
      </c>
      <c r="E9547" s="62" t="s">
        <v>372</v>
      </c>
      <c r="F9547" s="58">
        <v>0.44629905437770745</v>
      </c>
    </row>
    <row r="9548">
      <c r="A9548" s="61">
        <v>1.511835451E9</v>
      </c>
      <c r="B9548" s="61">
        <v>0.0</v>
      </c>
      <c r="C9548" s="61">
        <v>2435.0</v>
      </c>
      <c r="D9548" s="57" t="s">
        <v>371</v>
      </c>
      <c r="E9548" s="62" t="s">
        <v>372</v>
      </c>
      <c r="F9548" s="58">
        <v>0.44630629058216764</v>
      </c>
    </row>
    <row r="9549">
      <c r="A9549" s="61">
        <v>1.516869406E9</v>
      </c>
      <c r="B9549" s="61">
        <v>1.0</v>
      </c>
      <c r="C9549" s="61">
        <v>128.0</v>
      </c>
      <c r="D9549" s="57" t="s">
        <v>375</v>
      </c>
      <c r="E9549" s="62" t="s">
        <v>372</v>
      </c>
      <c r="F9549" s="58">
        <v>0.4463089736860857</v>
      </c>
    </row>
    <row r="9550">
      <c r="A9550" s="61">
        <v>1.516089768E9</v>
      </c>
      <c r="B9550" s="61">
        <v>1.0</v>
      </c>
      <c r="C9550" s="61">
        <v>1275.0</v>
      </c>
      <c r="D9550" s="57" t="s">
        <v>374</v>
      </c>
      <c r="E9550" s="62" t="s">
        <v>372</v>
      </c>
      <c r="F9550" s="58">
        <v>0.44635606560704255</v>
      </c>
    </row>
    <row r="9551">
      <c r="A9551" s="61">
        <v>1.519300831E9</v>
      </c>
      <c r="B9551" s="61">
        <v>0.0</v>
      </c>
      <c r="C9551" s="61">
        <v>960.0</v>
      </c>
      <c r="D9551" s="57" t="s">
        <v>373</v>
      </c>
      <c r="E9551" s="62" t="s">
        <v>372</v>
      </c>
      <c r="F9551" s="58">
        <v>0.4463617410445475</v>
      </c>
    </row>
    <row r="9552">
      <c r="A9552" s="61">
        <v>1.515034283E9</v>
      </c>
      <c r="B9552" s="61">
        <v>1.0</v>
      </c>
      <c r="C9552" s="61">
        <v>650.0</v>
      </c>
      <c r="D9552" s="57" t="s">
        <v>375</v>
      </c>
      <c r="E9552" s="62" t="s">
        <v>372</v>
      </c>
      <c r="F9552" s="58">
        <v>0.4464600208459071</v>
      </c>
    </row>
    <row r="9553">
      <c r="A9553" s="61">
        <v>1.516943671E9</v>
      </c>
      <c r="B9553" s="61">
        <v>0.0</v>
      </c>
      <c r="C9553" s="61">
        <v>2457.0</v>
      </c>
      <c r="D9553" s="57" t="s">
        <v>374</v>
      </c>
      <c r="E9553" s="62" t="s">
        <v>372</v>
      </c>
      <c r="F9553" s="58">
        <v>0.4464616511835233</v>
      </c>
    </row>
    <row r="9554">
      <c r="A9554" s="61">
        <v>1.516305811E9</v>
      </c>
      <c r="B9554" s="61">
        <v>0.0</v>
      </c>
      <c r="C9554" s="61">
        <v>1467.0</v>
      </c>
      <c r="D9554" s="57" t="s">
        <v>371</v>
      </c>
      <c r="E9554" s="62" t="s">
        <v>372</v>
      </c>
      <c r="F9554" s="58">
        <v>0.446547281949934</v>
      </c>
    </row>
    <row r="9555">
      <c r="A9555" s="61">
        <v>1.519475891E9</v>
      </c>
      <c r="B9555" s="61">
        <v>0.0</v>
      </c>
      <c r="C9555" s="61">
        <v>812.0</v>
      </c>
      <c r="D9555" s="57" t="s">
        <v>373</v>
      </c>
      <c r="E9555" s="62" t="s">
        <v>372</v>
      </c>
      <c r="F9555" s="58">
        <v>0.44656495425410625</v>
      </c>
    </row>
    <row r="9556">
      <c r="A9556" s="61">
        <v>1.517773844E9</v>
      </c>
      <c r="B9556" s="61">
        <v>1.0</v>
      </c>
      <c r="C9556" s="61">
        <v>2229.0</v>
      </c>
      <c r="D9556" s="57" t="s">
        <v>374</v>
      </c>
      <c r="E9556" s="62" t="s">
        <v>372</v>
      </c>
      <c r="F9556" s="58">
        <v>0.44665920774102763</v>
      </c>
    </row>
    <row r="9557">
      <c r="A9557" s="61">
        <v>1.515553526E9</v>
      </c>
      <c r="B9557" s="61">
        <v>1.0</v>
      </c>
      <c r="C9557" s="61">
        <v>3183.0</v>
      </c>
      <c r="D9557" s="57" t="s">
        <v>375</v>
      </c>
      <c r="E9557" s="62" t="s">
        <v>372</v>
      </c>
      <c r="F9557" s="58">
        <v>0.44689568510563116</v>
      </c>
    </row>
    <row r="9558">
      <c r="A9558" s="61">
        <v>1.517981182E9</v>
      </c>
      <c r="B9558" s="61">
        <v>0.0</v>
      </c>
      <c r="C9558" s="61">
        <v>1928.0</v>
      </c>
      <c r="D9558" s="57" t="s">
        <v>373</v>
      </c>
      <c r="E9558" s="62" t="s">
        <v>372</v>
      </c>
      <c r="F9558" s="58">
        <v>0.44691353756767416</v>
      </c>
    </row>
    <row r="9559">
      <c r="A9559" s="61">
        <v>1.517547233E9</v>
      </c>
      <c r="B9559" s="61">
        <v>1.0</v>
      </c>
      <c r="C9559" s="61">
        <v>2260.0</v>
      </c>
      <c r="D9559" s="57" t="s">
        <v>371</v>
      </c>
      <c r="E9559" s="62" t="s">
        <v>372</v>
      </c>
      <c r="F9559" s="58">
        <v>0.44693311773445454</v>
      </c>
    </row>
    <row r="9560">
      <c r="A9560" s="61">
        <v>1.519702408E9</v>
      </c>
      <c r="B9560" s="61">
        <v>1.0</v>
      </c>
      <c r="C9560" s="61">
        <v>1216.0</v>
      </c>
      <c r="D9560" s="57" t="s">
        <v>371</v>
      </c>
      <c r="E9560" s="62" t="s">
        <v>372</v>
      </c>
      <c r="F9560" s="58">
        <v>0.44695756122962005</v>
      </c>
    </row>
    <row r="9561">
      <c r="A9561" s="61">
        <v>1.515035369E9</v>
      </c>
      <c r="B9561" s="61">
        <v>1.0</v>
      </c>
      <c r="C9561" s="61">
        <v>2531.0</v>
      </c>
      <c r="D9561" s="57" t="s">
        <v>374</v>
      </c>
      <c r="E9561" s="62" t="s">
        <v>372</v>
      </c>
      <c r="F9561" s="58">
        <v>0.44699632889815644</v>
      </c>
    </row>
    <row r="9562">
      <c r="A9562" s="61">
        <v>1.519012242E9</v>
      </c>
      <c r="B9562" s="61">
        <v>0.0</v>
      </c>
      <c r="C9562" s="61">
        <v>1128.0</v>
      </c>
      <c r="D9562" s="57" t="s">
        <v>374</v>
      </c>
      <c r="E9562" s="62" t="s">
        <v>372</v>
      </c>
      <c r="F9562" s="58">
        <v>0.44700931940034627</v>
      </c>
    </row>
    <row r="9563">
      <c r="A9563" s="61">
        <v>1.518288437E9</v>
      </c>
      <c r="B9563" s="61">
        <v>1.0</v>
      </c>
      <c r="C9563" s="61">
        <v>285.0</v>
      </c>
      <c r="D9563" s="57" t="s">
        <v>374</v>
      </c>
      <c r="E9563" s="62" t="s">
        <v>372</v>
      </c>
      <c r="F9563" s="58">
        <v>0.4470242635586057</v>
      </c>
    </row>
    <row r="9564">
      <c r="A9564" s="61">
        <v>1.517433575E9</v>
      </c>
      <c r="B9564" s="61">
        <v>1.0</v>
      </c>
      <c r="C9564" s="61">
        <v>4302.0</v>
      </c>
      <c r="D9564" s="57" t="s">
        <v>374</v>
      </c>
      <c r="E9564" s="62" t="s">
        <v>372</v>
      </c>
      <c r="F9564" s="58">
        <v>0.44704507325285636</v>
      </c>
    </row>
    <row r="9565">
      <c r="A9565" s="61">
        <v>1.518567824E9</v>
      </c>
      <c r="B9565" s="61">
        <v>1.0</v>
      </c>
      <c r="C9565" s="61">
        <v>1537.0</v>
      </c>
      <c r="D9565" s="57" t="s">
        <v>374</v>
      </c>
      <c r="E9565" s="62" t="s">
        <v>372</v>
      </c>
      <c r="F9565" s="58">
        <v>0.44725116025039613</v>
      </c>
    </row>
    <row r="9566">
      <c r="A9566" s="61">
        <v>1.515173398E9</v>
      </c>
      <c r="B9566" s="61">
        <v>1.0</v>
      </c>
      <c r="C9566" s="61">
        <v>1798.0</v>
      </c>
      <c r="D9566" s="57" t="s">
        <v>371</v>
      </c>
      <c r="E9566" s="62" t="s">
        <v>372</v>
      </c>
      <c r="F9566" s="58">
        <v>0.4472716320608334</v>
      </c>
    </row>
    <row r="9567">
      <c r="A9567" s="61">
        <v>1.512915521E9</v>
      </c>
      <c r="B9567" s="61">
        <v>0.0</v>
      </c>
      <c r="C9567" s="61">
        <v>2135.0</v>
      </c>
      <c r="D9567" s="57" t="s">
        <v>371</v>
      </c>
      <c r="E9567" s="62" t="s">
        <v>372</v>
      </c>
      <c r="F9567" s="58">
        <v>0.4472841652670482</v>
      </c>
    </row>
    <row r="9568">
      <c r="A9568" s="61">
        <v>1.516986917E9</v>
      </c>
      <c r="B9568" s="61">
        <v>1.0</v>
      </c>
      <c r="C9568" s="61">
        <v>1894.0</v>
      </c>
      <c r="D9568" s="57" t="s">
        <v>371</v>
      </c>
      <c r="E9568" s="62" t="s">
        <v>372</v>
      </c>
      <c r="F9568" s="58">
        <v>0.44730334106323044</v>
      </c>
    </row>
    <row r="9569">
      <c r="A9569" s="61">
        <v>1.513377259E9</v>
      </c>
      <c r="B9569" s="61">
        <v>1.0</v>
      </c>
      <c r="C9569" s="61">
        <v>44.0</v>
      </c>
      <c r="D9569" s="57" t="s">
        <v>371</v>
      </c>
      <c r="E9569" s="62" t="s">
        <v>372</v>
      </c>
      <c r="F9569" s="58">
        <v>0.44733364139620313</v>
      </c>
    </row>
    <row r="9570">
      <c r="A9570" s="61">
        <v>1.516401652E9</v>
      </c>
      <c r="B9570" s="61">
        <v>0.0</v>
      </c>
      <c r="C9570" s="61">
        <v>1917.0</v>
      </c>
      <c r="D9570" s="57" t="s">
        <v>375</v>
      </c>
      <c r="E9570" s="62" t="s">
        <v>372</v>
      </c>
      <c r="F9570" s="58">
        <v>0.447354465991615</v>
      </c>
    </row>
    <row r="9571">
      <c r="A9571" s="61">
        <v>1.515884683E9</v>
      </c>
      <c r="B9571" s="61">
        <v>1.0</v>
      </c>
      <c r="C9571" s="61">
        <v>2144.0</v>
      </c>
      <c r="D9571" s="57" t="s">
        <v>371</v>
      </c>
      <c r="E9571" s="62" t="s">
        <v>372</v>
      </c>
      <c r="F9571" s="58">
        <v>0.44748722219325776</v>
      </c>
    </row>
    <row r="9572">
      <c r="A9572" s="61">
        <v>1.516430184E9</v>
      </c>
      <c r="B9572" s="61">
        <v>1.0</v>
      </c>
      <c r="C9572" s="61">
        <v>2021.0</v>
      </c>
      <c r="D9572" s="57" t="s">
        <v>373</v>
      </c>
      <c r="E9572" s="62" t="s">
        <v>372</v>
      </c>
      <c r="F9572" s="58">
        <v>0.44752302587597215</v>
      </c>
    </row>
    <row r="9573">
      <c r="A9573" s="61">
        <v>1.51608698E9</v>
      </c>
      <c r="B9573" s="61">
        <v>0.0</v>
      </c>
      <c r="C9573" s="61">
        <v>2026.0</v>
      </c>
      <c r="D9573" s="57" t="s">
        <v>371</v>
      </c>
      <c r="E9573" s="62" t="s">
        <v>372</v>
      </c>
      <c r="F9573" s="58">
        <v>0.44753991395351034</v>
      </c>
    </row>
    <row r="9574">
      <c r="A9574" s="61">
        <v>1.513950007E9</v>
      </c>
      <c r="B9574" s="61">
        <v>1.0</v>
      </c>
      <c r="C9574" s="61">
        <v>846.0</v>
      </c>
      <c r="D9574" s="57" t="s">
        <v>374</v>
      </c>
      <c r="E9574" s="62" t="s">
        <v>372</v>
      </c>
      <c r="F9574" s="58">
        <v>0.44754256731573094</v>
      </c>
    </row>
    <row r="9575">
      <c r="A9575" s="61">
        <v>1.515977058E9</v>
      </c>
      <c r="B9575" s="61">
        <v>1.0</v>
      </c>
      <c r="C9575" s="61">
        <v>1375.0</v>
      </c>
      <c r="D9575" s="57" t="s">
        <v>375</v>
      </c>
      <c r="E9575" s="62" t="s">
        <v>372</v>
      </c>
      <c r="F9575" s="58">
        <v>0.4475507751370261</v>
      </c>
    </row>
    <row r="9576">
      <c r="A9576" s="61">
        <v>1.512121196E9</v>
      </c>
      <c r="B9576" s="61">
        <v>1.0</v>
      </c>
      <c r="C9576" s="61">
        <v>1169.0</v>
      </c>
      <c r="D9576" s="57" t="s">
        <v>375</v>
      </c>
      <c r="E9576" s="62" t="s">
        <v>372</v>
      </c>
      <c r="F9576" s="58">
        <v>0.44755928392228617</v>
      </c>
    </row>
    <row r="9577">
      <c r="A9577" s="61">
        <v>1.513685734E9</v>
      </c>
      <c r="B9577" s="61">
        <v>1.0</v>
      </c>
      <c r="C9577" s="61">
        <v>1412.0</v>
      </c>
      <c r="D9577" s="57" t="s">
        <v>375</v>
      </c>
      <c r="E9577" s="62" t="s">
        <v>372</v>
      </c>
      <c r="F9577" s="58">
        <v>0.44762994510065857</v>
      </c>
    </row>
    <row r="9578">
      <c r="A9578" s="61">
        <v>1.515773575E9</v>
      </c>
      <c r="B9578" s="61">
        <v>1.0</v>
      </c>
      <c r="C9578" s="61">
        <v>2279.0</v>
      </c>
      <c r="D9578" s="57" t="s">
        <v>371</v>
      </c>
      <c r="E9578" s="62" t="s">
        <v>372</v>
      </c>
      <c r="F9578" s="58">
        <v>0.44773416649812003</v>
      </c>
    </row>
    <row r="9579">
      <c r="A9579" s="61">
        <v>1.511652404E9</v>
      </c>
      <c r="B9579" s="61">
        <v>1.0</v>
      </c>
      <c r="C9579" s="61">
        <v>1119.0</v>
      </c>
      <c r="D9579" s="57" t="s">
        <v>374</v>
      </c>
      <c r="E9579" s="62" t="s">
        <v>372</v>
      </c>
      <c r="F9579" s="58">
        <v>0.4477696231105823</v>
      </c>
    </row>
    <row r="9580">
      <c r="A9580" s="61">
        <v>1.513661275E9</v>
      </c>
      <c r="B9580" s="61">
        <v>1.0</v>
      </c>
      <c r="C9580" s="61">
        <v>855.0</v>
      </c>
      <c r="D9580" s="57" t="s">
        <v>371</v>
      </c>
      <c r="E9580" s="62" t="s">
        <v>372</v>
      </c>
      <c r="F9580" s="58">
        <v>0.4478344480814205</v>
      </c>
    </row>
    <row r="9581">
      <c r="A9581" s="61">
        <v>1.518240264E9</v>
      </c>
      <c r="B9581" s="61">
        <v>1.0</v>
      </c>
      <c r="C9581" s="61">
        <v>3269.0</v>
      </c>
      <c r="D9581" s="57" t="s">
        <v>371</v>
      </c>
      <c r="E9581" s="62" t="s">
        <v>372</v>
      </c>
      <c r="F9581" s="58">
        <v>0.4478506939686574</v>
      </c>
    </row>
    <row r="9582">
      <c r="A9582" s="61">
        <v>1.514424763E9</v>
      </c>
      <c r="B9582" s="61">
        <v>1.0</v>
      </c>
      <c r="C9582" s="61">
        <v>758.0</v>
      </c>
      <c r="D9582" s="57" t="s">
        <v>374</v>
      </c>
      <c r="E9582" s="62" t="s">
        <v>372</v>
      </c>
      <c r="F9582" s="58">
        <v>0.4478935909848146</v>
      </c>
    </row>
    <row r="9583">
      <c r="A9583" s="61">
        <v>1.517681125E9</v>
      </c>
      <c r="B9583" s="61">
        <v>1.0</v>
      </c>
      <c r="C9583" s="61">
        <v>3389.0</v>
      </c>
      <c r="D9583" s="57" t="s">
        <v>371</v>
      </c>
      <c r="E9583" s="62" t="s">
        <v>372</v>
      </c>
      <c r="F9583" s="58">
        <v>0.4480727138224089</v>
      </c>
    </row>
    <row r="9584">
      <c r="A9584" s="61">
        <v>1.515056277E9</v>
      </c>
      <c r="B9584" s="61">
        <v>1.0</v>
      </c>
      <c r="C9584" s="61">
        <v>3122.0</v>
      </c>
      <c r="D9584" s="57" t="s">
        <v>375</v>
      </c>
      <c r="E9584" s="62" t="s">
        <v>372</v>
      </c>
      <c r="F9584" s="58">
        <v>0.4480893119066185</v>
      </c>
    </row>
    <row r="9585">
      <c r="A9585" s="61">
        <v>1.519495483E9</v>
      </c>
      <c r="B9585" s="61">
        <v>1.0</v>
      </c>
      <c r="C9585" s="61">
        <v>216.0</v>
      </c>
      <c r="D9585" s="57" t="s">
        <v>374</v>
      </c>
      <c r="E9585" s="62" t="s">
        <v>372</v>
      </c>
      <c r="F9585" s="58">
        <v>0.448240657746656</v>
      </c>
    </row>
    <row r="9586">
      <c r="A9586" s="61">
        <v>1.512740941E9</v>
      </c>
      <c r="B9586" s="61">
        <v>0.0</v>
      </c>
      <c r="C9586" s="61">
        <v>2937.0</v>
      </c>
      <c r="D9586" s="57" t="s">
        <v>373</v>
      </c>
      <c r="E9586" s="62" t="s">
        <v>372</v>
      </c>
      <c r="F9586" s="58">
        <v>0.4482844931031844</v>
      </c>
    </row>
    <row r="9587">
      <c r="A9587" s="61">
        <v>1.514992966E9</v>
      </c>
      <c r="B9587" s="61">
        <v>1.0</v>
      </c>
      <c r="C9587" s="61">
        <v>1657.0</v>
      </c>
      <c r="D9587" s="57" t="s">
        <v>371</v>
      </c>
      <c r="E9587" s="62" t="s">
        <v>372</v>
      </c>
      <c r="F9587" s="58">
        <v>0.44828942356940615</v>
      </c>
    </row>
    <row r="9588">
      <c r="A9588" s="61">
        <v>1.517925927E9</v>
      </c>
      <c r="B9588" s="61">
        <v>1.0</v>
      </c>
      <c r="C9588" s="61">
        <v>3166.0</v>
      </c>
      <c r="D9588" s="57" t="s">
        <v>373</v>
      </c>
      <c r="E9588" s="62" t="s">
        <v>372</v>
      </c>
      <c r="F9588" s="58">
        <v>0.44836838941124324</v>
      </c>
    </row>
    <row r="9589">
      <c r="A9589" s="61">
        <v>1.513092885E9</v>
      </c>
      <c r="B9589" s="61">
        <v>1.0</v>
      </c>
      <c r="C9589" s="61">
        <v>2783.0</v>
      </c>
      <c r="D9589" s="57" t="s">
        <v>373</v>
      </c>
      <c r="E9589" s="62" t="s">
        <v>372</v>
      </c>
      <c r="F9589" s="58">
        <v>0.4484487917826827</v>
      </c>
    </row>
    <row r="9590">
      <c r="A9590" s="61">
        <v>1.519714425E9</v>
      </c>
      <c r="B9590" s="61">
        <v>1.0</v>
      </c>
      <c r="C9590" s="61">
        <v>4491.0</v>
      </c>
      <c r="D9590" s="57" t="s">
        <v>375</v>
      </c>
      <c r="E9590" s="62" t="s">
        <v>372</v>
      </c>
      <c r="F9590" s="58">
        <v>0.44849561170664487</v>
      </c>
    </row>
    <row r="9591">
      <c r="A9591" s="61">
        <v>1.51882711E9</v>
      </c>
      <c r="B9591" s="61">
        <v>0.0</v>
      </c>
      <c r="C9591" s="61">
        <v>1653.0</v>
      </c>
      <c r="D9591" s="57" t="s">
        <v>374</v>
      </c>
      <c r="E9591" s="62" t="s">
        <v>372</v>
      </c>
      <c r="F9591" s="58">
        <v>0.4485249612651814</v>
      </c>
    </row>
    <row r="9592">
      <c r="A9592" s="61">
        <v>1.517094093E9</v>
      </c>
      <c r="B9592" s="61">
        <v>1.0</v>
      </c>
      <c r="C9592" s="61">
        <v>266.0</v>
      </c>
      <c r="D9592" s="57" t="s">
        <v>371</v>
      </c>
      <c r="E9592" s="62" t="s">
        <v>372</v>
      </c>
      <c r="F9592" s="58">
        <v>0.44856041787764367</v>
      </c>
    </row>
    <row r="9593">
      <c r="A9593" s="61">
        <v>1.519689372E9</v>
      </c>
      <c r="B9593" s="61">
        <v>0.0</v>
      </c>
      <c r="C9593" s="61">
        <v>2060.0</v>
      </c>
      <c r="D9593" s="57" t="s">
        <v>374</v>
      </c>
      <c r="E9593" s="62" t="s">
        <v>372</v>
      </c>
      <c r="F9593" s="58">
        <v>0.448711809362067</v>
      </c>
    </row>
    <row r="9594">
      <c r="A9594" s="61">
        <v>1.518792631E9</v>
      </c>
      <c r="B9594" s="61">
        <v>0.0</v>
      </c>
      <c r="C9594" s="61">
        <v>1953.0</v>
      </c>
      <c r="D9594" s="57" t="s">
        <v>371</v>
      </c>
      <c r="E9594" s="62" t="s">
        <v>372</v>
      </c>
      <c r="F9594" s="58">
        <v>0.4487502849426769</v>
      </c>
    </row>
    <row r="9595">
      <c r="A9595" s="61">
        <v>1.512553629E9</v>
      </c>
      <c r="B9595" s="61">
        <v>1.0</v>
      </c>
      <c r="C9595" s="61">
        <v>3165.0</v>
      </c>
      <c r="D9595" s="57" t="s">
        <v>374</v>
      </c>
      <c r="E9595" s="62" t="s">
        <v>372</v>
      </c>
      <c r="F9595" s="58">
        <v>0.4488540216492646</v>
      </c>
    </row>
    <row r="9596">
      <c r="A9596" s="61">
        <v>1.51530822E9</v>
      </c>
      <c r="B9596" s="61">
        <v>0.0</v>
      </c>
      <c r="C9596" s="61">
        <v>4927.0</v>
      </c>
      <c r="D9596" s="57" t="s">
        <v>374</v>
      </c>
      <c r="E9596" s="62" t="s">
        <v>372</v>
      </c>
      <c r="F9596" s="58">
        <v>0.44886533798549644</v>
      </c>
    </row>
    <row r="9597">
      <c r="A9597" s="61">
        <v>1.519345232E9</v>
      </c>
      <c r="B9597" s="61">
        <v>0.0</v>
      </c>
      <c r="C9597" s="61">
        <v>4638.0</v>
      </c>
      <c r="D9597" s="57" t="s">
        <v>374</v>
      </c>
      <c r="E9597" s="62" t="s">
        <v>372</v>
      </c>
      <c r="F9597" s="58">
        <v>0.44888327430500663</v>
      </c>
    </row>
    <row r="9598">
      <c r="A9598" s="61">
        <v>1.514804213E9</v>
      </c>
      <c r="B9598" s="61">
        <v>1.0</v>
      </c>
      <c r="C9598" s="61">
        <v>3169.0</v>
      </c>
      <c r="D9598" s="57" t="s">
        <v>373</v>
      </c>
      <c r="E9598" s="62" t="s">
        <v>372</v>
      </c>
      <c r="F9598" s="58">
        <v>0.44888973510778474</v>
      </c>
    </row>
    <row r="9599">
      <c r="A9599" s="61">
        <v>1.516345554E9</v>
      </c>
      <c r="B9599" s="61">
        <v>1.0</v>
      </c>
      <c r="C9599" s="61">
        <v>631.0</v>
      </c>
      <c r="D9599" s="57" t="s">
        <v>371</v>
      </c>
      <c r="E9599" s="62" t="s">
        <v>372</v>
      </c>
      <c r="F9599" s="58">
        <v>0.4489614780656649</v>
      </c>
    </row>
    <row r="9600">
      <c r="A9600" s="61">
        <v>1.512727966E9</v>
      </c>
      <c r="B9600" s="61">
        <v>1.0</v>
      </c>
      <c r="C9600" s="61">
        <v>283.0</v>
      </c>
      <c r="D9600" s="57" t="s">
        <v>374</v>
      </c>
      <c r="E9600" s="62" t="s">
        <v>372</v>
      </c>
      <c r="F9600" s="58">
        <v>0.44905782101661096</v>
      </c>
    </row>
    <row r="9601">
      <c r="A9601" s="61">
        <v>1.511997876E9</v>
      </c>
      <c r="B9601" s="61">
        <v>1.0</v>
      </c>
      <c r="C9601" s="61">
        <v>3346.0</v>
      </c>
      <c r="D9601" s="57" t="s">
        <v>371</v>
      </c>
      <c r="E9601" s="62" t="s">
        <v>372</v>
      </c>
      <c r="F9601" s="58">
        <v>0.449080845763672</v>
      </c>
    </row>
    <row r="9602">
      <c r="A9602" s="61">
        <v>1.512774522E9</v>
      </c>
      <c r="B9602" s="61">
        <v>0.0</v>
      </c>
      <c r="C9602" s="61">
        <v>3413.0</v>
      </c>
      <c r="D9602" s="57" t="s">
        <v>375</v>
      </c>
      <c r="E9602" s="62" t="s">
        <v>372</v>
      </c>
      <c r="F9602" s="58">
        <v>0.44913711851117355</v>
      </c>
    </row>
    <row r="9603">
      <c r="A9603" s="61">
        <v>1.515224991E9</v>
      </c>
      <c r="B9603" s="61">
        <v>0.0</v>
      </c>
      <c r="C9603" s="61">
        <v>1613.0</v>
      </c>
      <c r="D9603" s="57" t="s">
        <v>373</v>
      </c>
      <c r="E9603" s="62" t="s">
        <v>372</v>
      </c>
      <c r="F9603" s="58">
        <v>0.4491591990794658</v>
      </c>
    </row>
    <row r="9604">
      <c r="A9604" s="61">
        <v>1.516706034E9</v>
      </c>
      <c r="B9604" s="61">
        <v>1.0</v>
      </c>
      <c r="C9604" s="61">
        <v>2895.0</v>
      </c>
      <c r="D9604" s="57" t="s">
        <v>371</v>
      </c>
      <c r="E9604" s="62" t="s">
        <v>372</v>
      </c>
      <c r="F9604" s="58">
        <v>0.44923255095557313</v>
      </c>
    </row>
    <row r="9605">
      <c r="A9605" s="61">
        <v>1.512592881E9</v>
      </c>
      <c r="B9605" s="61">
        <v>0.0</v>
      </c>
      <c r="C9605" s="61">
        <v>1192.0</v>
      </c>
      <c r="D9605" s="57" t="s">
        <v>374</v>
      </c>
      <c r="E9605" s="62" t="s">
        <v>372</v>
      </c>
      <c r="F9605" s="58">
        <v>0.44927714000792196</v>
      </c>
    </row>
    <row r="9606">
      <c r="A9606" s="61">
        <v>1.511623259E9</v>
      </c>
      <c r="B9606" s="61">
        <v>1.0</v>
      </c>
      <c r="C9606" s="61">
        <v>2071.0</v>
      </c>
      <c r="D9606" s="57" t="s">
        <v>371</v>
      </c>
      <c r="E9606" s="62" t="s">
        <v>372</v>
      </c>
      <c r="F9606" s="58">
        <v>0.4493045518008283</v>
      </c>
    </row>
    <row r="9607">
      <c r="A9607" s="61">
        <v>1.517801404E9</v>
      </c>
      <c r="B9607" s="61">
        <v>1.0</v>
      </c>
      <c r="C9607" s="61">
        <v>1389.0</v>
      </c>
      <c r="D9607" s="57" t="s">
        <v>375</v>
      </c>
      <c r="E9607" s="62" t="s">
        <v>372</v>
      </c>
      <c r="F9607" s="58">
        <v>0.4493284183876951</v>
      </c>
    </row>
    <row r="9608">
      <c r="A9608" s="61">
        <v>1.515862437E9</v>
      </c>
      <c r="B9608" s="61">
        <v>1.0</v>
      </c>
      <c r="C9608" s="61">
        <v>985.0</v>
      </c>
      <c r="D9608" s="57" t="s">
        <v>374</v>
      </c>
      <c r="E9608" s="62" t="s">
        <v>372</v>
      </c>
      <c r="F9608" s="58">
        <v>0.449333730889909</v>
      </c>
    </row>
    <row r="9609">
      <c r="A9609" s="61">
        <v>1.513252857E9</v>
      </c>
      <c r="B9609" s="61">
        <v>1.0</v>
      </c>
      <c r="C9609" s="61">
        <v>31.0</v>
      </c>
      <c r="D9609" s="57" t="s">
        <v>371</v>
      </c>
      <c r="E9609" s="62" t="s">
        <v>372</v>
      </c>
      <c r="F9609" s="58">
        <v>0.4494165371215525</v>
      </c>
    </row>
    <row r="9610">
      <c r="A9610" s="61">
        <v>1.519780421E9</v>
      </c>
      <c r="B9610" s="61">
        <v>0.0</v>
      </c>
      <c r="C9610" s="61">
        <v>754.0</v>
      </c>
      <c r="D9610" s="57" t="s">
        <v>374</v>
      </c>
      <c r="E9610" s="62" t="s">
        <v>372</v>
      </c>
      <c r="F9610" s="58">
        <v>0.44945044289328584</v>
      </c>
    </row>
    <row r="9611">
      <c r="A9611" s="61">
        <v>1.519509232E9</v>
      </c>
      <c r="B9611" s="61">
        <v>0.0</v>
      </c>
      <c r="C9611" s="61">
        <v>1909.0</v>
      </c>
      <c r="D9611" s="57" t="s">
        <v>374</v>
      </c>
      <c r="E9611" s="62" t="s">
        <v>372</v>
      </c>
      <c r="F9611" s="58">
        <v>0.44954799884980845</v>
      </c>
    </row>
    <row r="9612">
      <c r="A9612" s="61">
        <v>1.511653228E9</v>
      </c>
      <c r="B9612" s="61">
        <v>1.0</v>
      </c>
      <c r="C9612" s="61">
        <v>797.0</v>
      </c>
      <c r="D9612" s="57" t="s">
        <v>374</v>
      </c>
      <c r="E9612" s="62" t="s">
        <v>372</v>
      </c>
      <c r="F9612" s="58">
        <v>0.44971713367491906</v>
      </c>
    </row>
    <row r="9613">
      <c r="A9613" s="61">
        <v>1.513903981E9</v>
      </c>
      <c r="B9613" s="61">
        <v>0.0</v>
      </c>
      <c r="C9613" s="61">
        <v>1298.0</v>
      </c>
      <c r="D9613" s="57" t="s">
        <v>375</v>
      </c>
      <c r="E9613" s="62" t="s">
        <v>372</v>
      </c>
      <c r="F9613" s="58">
        <v>0.44973537723571777</v>
      </c>
    </row>
    <row r="9614">
      <c r="A9614" s="61">
        <v>1.516972074E9</v>
      </c>
      <c r="B9614" s="61">
        <v>1.0</v>
      </c>
      <c r="C9614" s="61">
        <v>1721.0</v>
      </c>
      <c r="D9614" s="57" t="s">
        <v>371</v>
      </c>
      <c r="E9614" s="62" t="s">
        <v>372</v>
      </c>
      <c r="F9614" s="58">
        <v>0.4497519533355119</v>
      </c>
    </row>
    <row r="9615">
      <c r="A9615" s="61">
        <v>1.517706609E9</v>
      </c>
      <c r="B9615" s="61">
        <v>1.0</v>
      </c>
      <c r="C9615" s="61">
        <v>2749.0</v>
      </c>
      <c r="D9615" s="57" t="s">
        <v>374</v>
      </c>
      <c r="E9615" s="62" t="s">
        <v>372</v>
      </c>
      <c r="F9615" s="58">
        <v>0.44979325874107434</v>
      </c>
    </row>
    <row r="9616">
      <c r="A9616" s="61">
        <v>1.518612345E9</v>
      </c>
      <c r="B9616" s="61">
        <v>1.0</v>
      </c>
      <c r="C9616" s="61">
        <v>683.0</v>
      </c>
      <c r="D9616" s="57" t="s">
        <v>375</v>
      </c>
      <c r="E9616" s="62" t="s">
        <v>372</v>
      </c>
      <c r="F9616" s="58">
        <v>0.44979623762805754</v>
      </c>
    </row>
    <row r="9617">
      <c r="A9617" s="61">
        <v>1.512713577E9</v>
      </c>
      <c r="B9617" s="61">
        <v>1.0</v>
      </c>
      <c r="C9617" s="61">
        <v>4604.0</v>
      </c>
      <c r="D9617" s="57" t="s">
        <v>371</v>
      </c>
      <c r="E9617" s="62" t="s">
        <v>372</v>
      </c>
      <c r="F9617" s="58">
        <v>0.44982069602438424</v>
      </c>
    </row>
    <row r="9618">
      <c r="A9618" s="61">
        <v>1.51258137E9</v>
      </c>
      <c r="B9618" s="61">
        <v>0.0</v>
      </c>
      <c r="C9618" s="61">
        <v>2293.0</v>
      </c>
      <c r="D9618" s="57" t="s">
        <v>375</v>
      </c>
      <c r="E9618" s="62" t="s">
        <v>372</v>
      </c>
      <c r="F9618" s="58">
        <v>0.44987052585373044</v>
      </c>
    </row>
    <row r="9619">
      <c r="A9619" s="61">
        <v>1.513286651E9</v>
      </c>
      <c r="B9619" s="61">
        <v>0.0</v>
      </c>
      <c r="C9619" s="61">
        <v>2281.0</v>
      </c>
      <c r="D9619" s="57" t="s">
        <v>374</v>
      </c>
      <c r="E9619" s="62" t="s">
        <v>372</v>
      </c>
      <c r="F9619" s="58">
        <v>0.44989081469759684</v>
      </c>
    </row>
    <row r="9620">
      <c r="A9620" s="61">
        <v>1.515517507E9</v>
      </c>
      <c r="B9620" s="61">
        <v>1.0</v>
      </c>
      <c r="C9620" s="61">
        <v>1376.0</v>
      </c>
      <c r="D9620" s="57" t="s">
        <v>375</v>
      </c>
      <c r="E9620" s="62" t="s">
        <v>372</v>
      </c>
      <c r="F9620" s="58">
        <v>0.449903658527413</v>
      </c>
    </row>
    <row r="9621">
      <c r="A9621" s="61">
        <v>1.516204293E9</v>
      </c>
      <c r="B9621" s="61">
        <v>1.0</v>
      </c>
      <c r="C9621" s="61">
        <v>696.0</v>
      </c>
      <c r="D9621" s="57" t="s">
        <v>371</v>
      </c>
      <c r="E9621" s="62" t="s">
        <v>372</v>
      </c>
      <c r="F9621" s="58">
        <v>0.45006718822304226</v>
      </c>
    </row>
    <row r="9622">
      <c r="A9622" s="61">
        <v>1.514433257E9</v>
      </c>
      <c r="B9622" s="61">
        <v>1.0</v>
      </c>
      <c r="C9622" s="61">
        <v>296.0</v>
      </c>
      <c r="D9622" s="57" t="s">
        <v>373</v>
      </c>
      <c r="E9622" s="62" t="s">
        <v>372</v>
      </c>
      <c r="F9622" s="58">
        <v>0.4500940933406593</v>
      </c>
    </row>
    <row r="9623">
      <c r="A9623" s="61">
        <v>1.51874849E9</v>
      </c>
      <c r="B9623" s="61">
        <v>0.0</v>
      </c>
      <c r="C9623" s="61">
        <v>1981.0</v>
      </c>
      <c r="D9623" s="57" t="s">
        <v>375</v>
      </c>
      <c r="E9623" s="62" t="s">
        <v>372</v>
      </c>
      <c r="F9623" s="58">
        <v>0.450105615465655</v>
      </c>
    </row>
    <row r="9624">
      <c r="A9624" s="61">
        <v>1.517778697E9</v>
      </c>
      <c r="B9624" s="61">
        <v>1.0</v>
      </c>
      <c r="C9624" s="61">
        <v>522.0</v>
      </c>
      <c r="D9624" s="57" t="s">
        <v>374</v>
      </c>
      <c r="E9624" s="62" t="s">
        <v>372</v>
      </c>
      <c r="F9624" s="58">
        <v>0.45018655585799927</v>
      </c>
    </row>
    <row r="9625">
      <c r="A9625" s="61">
        <v>1.512385665E9</v>
      </c>
      <c r="B9625" s="61">
        <v>1.0</v>
      </c>
      <c r="C9625" s="61">
        <v>305.0</v>
      </c>
      <c r="D9625" s="57" t="s">
        <v>375</v>
      </c>
      <c r="E9625" s="62" t="s">
        <v>372</v>
      </c>
      <c r="F9625" s="58">
        <v>0.45028212083394925</v>
      </c>
    </row>
    <row r="9626">
      <c r="A9626" s="61">
        <v>1.512619674E9</v>
      </c>
      <c r="B9626" s="61">
        <v>1.0</v>
      </c>
      <c r="C9626" s="61">
        <v>239.0</v>
      </c>
      <c r="D9626" s="57" t="s">
        <v>373</v>
      </c>
      <c r="E9626" s="62" t="s">
        <v>372</v>
      </c>
      <c r="F9626" s="58">
        <v>0.4503081058716938</v>
      </c>
    </row>
    <row r="9627">
      <c r="A9627" s="61">
        <v>1.519988315E9</v>
      </c>
      <c r="B9627" s="61">
        <v>1.0</v>
      </c>
      <c r="C9627" s="61">
        <v>1535.0</v>
      </c>
      <c r="D9627" s="57" t="s">
        <v>371</v>
      </c>
      <c r="E9627" s="62" t="s">
        <v>372</v>
      </c>
      <c r="F9627" s="58">
        <v>0.4503226024854433</v>
      </c>
    </row>
    <row r="9628">
      <c r="A9628" s="61">
        <v>1.511501104E9</v>
      </c>
      <c r="B9628" s="61">
        <v>1.0</v>
      </c>
      <c r="C9628" s="61">
        <v>579.0</v>
      </c>
      <c r="D9628" s="57" t="s">
        <v>374</v>
      </c>
      <c r="E9628" s="62" t="s">
        <v>372</v>
      </c>
      <c r="F9628" s="58">
        <v>0.45033467408376426</v>
      </c>
    </row>
    <row r="9629">
      <c r="A9629" s="61">
        <v>1.516703617E9</v>
      </c>
      <c r="B9629" s="61">
        <v>1.0</v>
      </c>
      <c r="C9629" s="61">
        <v>2057.0</v>
      </c>
      <c r="D9629" s="57" t="s">
        <v>373</v>
      </c>
      <c r="E9629" s="62" t="s">
        <v>372</v>
      </c>
      <c r="F9629" s="58">
        <v>0.4504019434955219</v>
      </c>
    </row>
    <row r="9630">
      <c r="A9630" s="61">
        <v>1.516412052E9</v>
      </c>
      <c r="B9630" s="61">
        <v>0.0</v>
      </c>
      <c r="C9630" s="61">
        <v>1817.0</v>
      </c>
      <c r="D9630" s="57" t="s">
        <v>374</v>
      </c>
      <c r="E9630" s="62" t="s">
        <v>372</v>
      </c>
      <c r="F9630" s="58">
        <v>0.4504548921162215</v>
      </c>
    </row>
    <row r="9631">
      <c r="A9631" s="61">
        <v>1.519261081E9</v>
      </c>
      <c r="B9631" s="61">
        <v>0.0</v>
      </c>
      <c r="C9631" s="61">
        <v>2788.0</v>
      </c>
      <c r="D9631" s="57" t="s">
        <v>373</v>
      </c>
      <c r="E9631" s="62" t="s">
        <v>372</v>
      </c>
      <c r="F9631" s="58">
        <v>0.45046076087415343</v>
      </c>
    </row>
    <row r="9632">
      <c r="A9632" s="61">
        <v>1.518856211E9</v>
      </c>
      <c r="B9632" s="61">
        <v>0.0</v>
      </c>
      <c r="C9632" s="61">
        <v>159.0</v>
      </c>
      <c r="D9632" s="57" t="s">
        <v>371</v>
      </c>
      <c r="E9632" s="62" t="s">
        <v>372</v>
      </c>
      <c r="F9632" s="58">
        <v>0.4504688755508429</v>
      </c>
    </row>
    <row r="9633">
      <c r="A9633" s="61">
        <v>1.514198751E9</v>
      </c>
      <c r="B9633" s="61">
        <v>0.0</v>
      </c>
      <c r="C9633" s="61">
        <v>1069.0</v>
      </c>
      <c r="D9633" s="57" t="s">
        <v>373</v>
      </c>
      <c r="E9633" s="62" t="s">
        <v>372</v>
      </c>
      <c r="F9633" s="58">
        <v>0.45056499442712594</v>
      </c>
    </row>
    <row r="9634">
      <c r="A9634" s="61">
        <v>1.518998512E9</v>
      </c>
      <c r="B9634" s="61">
        <v>0.0</v>
      </c>
      <c r="C9634" s="61">
        <v>2448.0</v>
      </c>
      <c r="D9634" s="57" t="s">
        <v>371</v>
      </c>
      <c r="E9634" s="62" t="s">
        <v>372</v>
      </c>
      <c r="F9634" s="58">
        <v>0.450736243804436</v>
      </c>
    </row>
    <row r="9635">
      <c r="A9635" s="61">
        <v>1.512680401E9</v>
      </c>
      <c r="B9635" s="61">
        <v>0.0</v>
      </c>
      <c r="C9635" s="61">
        <v>603.0</v>
      </c>
      <c r="D9635" s="57" t="s">
        <v>373</v>
      </c>
      <c r="E9635" s="62" t="s">
        <v>372</v>
      </c>
      <c r="F9635" s="58">
        <v>0.45073990395034613</v>
      </c>
    </row>
    <row r="9636">
      <c r="A9636" s="61">
        <v>1.516752919E9</v>
      </c>
      <c r="B9636" s="61">
        <v>1.0</v>
      </c>
      <c r="C9636" s="61">
        <v>749.0</v>
      </c>
      <c r="D9636" s="57" t="s">
        <v>371</v>
      </c>
      <c r="E9636" s="62" t="s">
        <v>372</v>
      </c>
      <c r="F9636" s="58">
        <v>0.4508665487230942</v>
      </c>
    </row>
    <row r="9637">
      <c r="A9637" s="61">
        <v>1.51598662E9</v>
      </c>
      <c r="B9637" s="61">
        <v>0.0</v>
      </c>
      <c r="C9637" s="61">
        <v>1512.0</v>
      </c>
      <c r="D9637" s="57" t="s">
        <v>371</v>
      </c>
      <c r="E9637" s="62" t="s">
        <v>372</v>
      </c>
      <c r="F9637" s="58">
        <v>0.4508925486619998</v>
      </c>
    </row>
    <row r="9638">
      <c r="A9638" s="61">
        <v>1.512651537E9</v>
      </c>
      <c r="B9638" s="61">
        <v>1.0</v>
      </c>
      <c r="C9638" s="61">
        <v>2208.0</v>
      </c>
      <c r="D9638" s="57" t="s">
        <v>373</v>
      </c>
      <c r="E9638" s="62" t="s">
        <v>372</v>
      </c>
      <c r="F9638" s="58">
        <v>0.45089345840240536</v>
      </c>
    </row>
    <row r="9639">
      <c r="A9639" s="61">
        <v>1.513295663E9</v>
      </c>
      <c r="B9639" s="61">
        <v>1.0</v>
      </c>
      <c r="C9639" s="61">
        <v>4274.0</v>
      </c>
      <c r="D9639" s="57" t="s">
        <v>371</v>
      </c>
      <c r="E9639" s="62" t="s">
        <v>372</v>
      </c>
      <c r="F9639" s="58">
        <v>0.4508992721636226</v>
      </c>
    </row>
    <row r="9640">
      <c r="A9640" s="61">
        <v>1.512505932E9</v>
      </c>
      <c r="B9640" s="61">
        <v>0.0</v>
      </c>
      <c r="C9640" s="61">
        <v>1140.0</v>
      </c>
      <c r="D9640" s="57" t="s">
        <v>371</v>
      </c>
      <c r="E9640" s="62" t="s">
        <v>372</v>
      </c>
      <c r="F9640" s="58">
        <v>0.45090246797037814</v>
      </c>
    </row>
    <row r="9641">
      <c r="A9641" s="61">
        <v>1.516426636E9</v>
      </c>
      <c r="B9641" s="61">
        <v>1.0</v>
      </c>
      <c r="C9641" s="61">
        <v>3055.0</v>
      </c>
      <c r="D9641" s="57" t="s">
        <v>371</v>
      </c>
      <c r="E9641" s="62" t="s">
        <v>372</v>
      </c>
      <c r="F9641" s="58">
        <v>0.45093102424260956</v>
      </c>
    </row>
    <row r="9642">
      <c r="A9642" s="61">
        <v>1.518183775E9</v>
      </c>
      <c r="B9642" s="61">
        <v>1.0</v>
      </c>
      <c r="C9642" s="61">
        <v>2140.0</v>
      </c>
      <c r="D9642" s="57" t="s">
        <v>371</v>
      </c>
      <c r="E9642" s="62" t="s">
        <v>372</v>
      </c>
      <c r="F9642" s="58">
        <v>0.45094803798637273</v>
      </c>
    </row>
    <row r="9643">
      <c r="A9643" s="61">
        <v>1.519766559E9</v>
      </c>
      <c r="B9643" s="61">
        <v>1.0</v>
      </c>
      <c r="C9643" s="61">
        <v>2276.0</v>
      </c>
      <c r="D9643" s="57" t="s">
        <v>371</v>
      </c>
      <c r="E9643" s="62" t="s">
        <v>372</v>
      </c>
      <c r="F9643" s="58">
        <v>0.45096977700998486</v>
      </c>
    </row>
    <row r="9644">
      <c r="A9644" s="61">
        <v>1.517736013E9</v>
      </c>
      <c r="B9644" s="61">
        <v>1.0</v>
      </c>
      <c r="C9644" s="61">
        <v>3491.0</v>
      </c>
      <c r="D9644" s="57" t="s">
        <v>375</v>
      </c>
      <c r="E9644" s="62" t="s">
        <v>372</v>
      </c>
      <c r="F9644" s="58">
        <v>0.4510271419395112</v>
      </c>
    </row>
    <row r="9645">
      <c r="A9645" s="61">
        <v>1.51984212E9</v>
      </c>
      <c r="B9645" s="61">
        <v>0.0</v>
      </c>
      <c r="C9645" s="61">
        <v>1362.0</v>
      </c>
      <c r="D9645" s="57" t="s">
        <v>375</v>
      </c>
      <c r="E9645" s="62" t="s">
        <v>372</v>
      </c>
      <c r="F9645" s="58">
        <v>0.451063582889346</v>
      </c>
    </row>
    <row r="9646">
      <c r="A9646" s="61">
        <v>1.515044126E9</v>
      </c>
      <c r="B9646" s="61">
        <v>1.0</v>
      </c>
      <c r="C9646" s="61">
        <v>696.0</v>
      </c>
      <c r="D9646" s="57" t="s">
        <v>374</v>
      </c>
      <c r="E9646" s="62" t="s">
        <v>372</v>
      </c>
      <c r="F9646" s="58">
        <v>0.4510899059345791</v>
      </c>
    </row>
    <row r="9647">
      <c r="A9647" s="61">
        <v>1.512857611E9</v>
      </c>
      <c r="B9647" s="61">
        <v>0.0</v>
      </c>
      <c r="C9647" s="61">
        <v>37.0</v>
      </c>
      <c r="D9647" s="57" t="s">
        <v>374</v>
      </c>
      <c r="E9647" s="62" t="s">
        <v>372</v>
      </c>
      <c r="F9647" s="58">
        <v>0.45115506496799174</v>
      </c>
    </row>
    <row r="9648">
      <c r="A9648" s="61">
        <v>1.512774134E9</v>
      </c>
      <c r="B9648" s="61">
        <v>1.0</v>
      </c>
      <c r="C9648" s="61">
        <v>2476.0</v>
      </c>
      <c r="D9648" s="57" t="s">
        <v>375</v>
      </c>
      <c r="E9648" s="62" t="s">
        <v>372</v>
      </c>
      <c r="F9648" s="58">
        <v>0.45116152577076984</v>
      </c>
    </row>
    <row r="9649">
      <c r="A9649" s="61">
        <v>1.511817176E9</v>
      </c>
      <c r="B9649" s="61">
        <v>1.0</v>
      </c>
      <c r="C9649" s="61">
        <v>2327.0</v>
      </c>
      <c r="D9649" s="57" t="s">
        <v>374</v>
      </c>
      <c r="E9649" s="62" t="s">
        <v>372</v>
      </c>
      <c r="F9649" s="58">
        <v>0.4511783927448373</v>
      </c>
    </row>
    <row r="9650">
      <c r="A9650" s="61">
        <v>1.517848131E9</v>
      </c>
      <c r="B9650" s="61">
        <v>0.0</v>
      </c>
      <c r="C9650" s="61">
        <v>727.0</v>
      </c>
      <c r="D9650" s="57" t="s">
        <v>371</v>
      </c>
      <c r="E9650" s="62" t="s">
        <v>372</v>
      </c>
      <c r="F9650" s="58">
        <v>0.4512033855872277</v>
      </c>
    </row>
    <row r="9651">
      <c r="A9651" s="61">
        <v>1.514812706E9</v>
      </c>
      <c r="B9651" s="61">
        <v>1.0</v>
      </c>
      <c r="C9651" s="61">
        <v>2369.0</v>
      </c>
      <c r="D9651" s="57" t="s">
        <v>374</v>
      </c>
      <c r="E9651" s="62" t="s">
        <v>372</v>
      </c>
      <c r="F9651" s="58">
        <v>0.4512198711389904</v>
      </c>
    </row>
    <row r="9652">
      <c r="A9652" s="61">
        <v>1.513986289E9</v>
      </c>
      <c r="B9652" s="61">
        <v>1.0</v>
      </c>
      <c r="C9652" s="61">
        <v>1015.0</v>
      </c>
      <c r="D9652" s="57" t="s">
        <v>374</v>
      </c>
      <c r="E9652" s="62" t="s">
        <v>372</v>
      </c>
      <c r="F9652" s="58">
        <v>0.4514575358210301</v>
      </c>
    </row>
    <row r="9653">
      <c r="A9653" s="61">
        <v>1.513992496E9</v>
      </c>
      <c r="B9653" s="61">
        <v>1.0</v>
      </c>
      <c r="C9653" s="61">
        <v>1487.0</v>
      </c>
      <c r="D9653" s="57" t="s">
        <v>374</v>
      </c>
      <c r="E9653" s="62" t="s">
        <v>372</v>
      </c>
      <c r="F9653" s="58">
        <v>0.45152170862358665</v>
      </c>
    </row>
    <row r="9654">
      <c r="A9654" s="61">
        <v>1.515567212E9</v>
      </c>
      <c r="B9654" s="61">
        <v>0.0</v>
      </c>
      <c r="C9654" s="61">
        <v>3302.0</v>
      </c>
      <c r="D9654" s="57" t="s">
        <v>371</v>
      </c>
      <c r="E9654" s="62" t="s">
        <v>372</v>
      </c>
      <c r="F9654" s="58">
        <v>0.4515907292277158</v>
      </c>
    </row>
    <row r="9655">
      <c r="A9655" s="61">
        <v>1.517051134E9</v>
      </c>
      <c r="B9655" s="61">
        <v>1.0</v>
      </c>
      <c r="C9655" s="61">
        <v>96.0</v>
      </c>
      <c r="D9655" s="57" t="s">
        <v>371</v>
      </c>
      <c r="E9655" s="62" t="s">
        <v>372</v>
      </c>
      <c r="F9655" s="58">
        <v>0.4516379205960026</v>
      </c>
    </row>
    <row r="9656">
      <c r="A9656" s="61">
        <v>1.51512268E9</v>
      </c>
      <c r="B9656" s="61">
        <v>0.0</v>
      </c>
      <c r="C9656" s="61">
        <v>2942.0</v>
      </c>
      <c r="D9656" s="57" t="s">
        <v>371</v>
      </c>
      <c r="E9656" s="62" t="s">
        <v>372</v>
      </c>
      <c r="F9656" s="58">
        <v>0.45181925339976137</v>
      </c>
    </row>
    <row r="9657">
      <c r="A9657" s="61">
        <v>1.511556493E9</v>
      </c>
      <c r="B9657" s="61">
        <v>1.0</v>
      </c>
      <c r="C9657" s="61">
        <v>3726.0</v>
      </c>
      <c r="D9657" s="57" t="s">
        <v>371</v>
      </c>
      <c r="E9657" s="62" t="s">
        <v>372</v>
      </c>
      <c r="F9657" s="58">
        <v>0.451821906761982</v>
      </c>
    </row>
    <row r="9658">
      <c r="A9658" s="61">
        <v>1.515616201E9</v>
      </c>
      <c r="B9658" s="61">
        <v>0.0</v>
      </c>
      <c r="C9658" s="61">
        <v>1316.0</v>
      </c>
      <c r="D9658" s="57" t="s">
        <v>375</v>
      </c>
      <c r="E9658" s="62" t="s">
        <v>372</v>
      </c>
      <c r="F9658" s="58">
        <v>0.4518550394356645</v>
      </c>
    </row>
    <row r="9659">
      <c r="A9659" s="61">
        <v>1.515494972E9</v>
      </c>
      <c r="B9659" s="61">
        <v>0.0</v>
      </c>
      <c r="C9659" s="61">
        <v>1401.0</v>
      </c>
      <c r="D9659" s="57" t="s">
        <v>371</v>
      </c>
      <c r="E9659" s="62" t="s">
        <v>372</v>
      </c>
      <c r="F9659" s="58">
        <v>0.45196021160756206</v>
      </c>
    </row>
    <row r="9660">
      <c r="A9660" s="61">
        <v>1.515037672E9</v>
      </c>
      <c r="B9660" s="61">
        <v>0.0</v>
      </c>
      <c r="C9660" s="61">
        <v>1659.0</v>
      </c>
      <c r="D9660" s="57" t="s">
        <v>375</v>
      </c>
      <c r="E9660" s="62" t="s">
        <v>372</v>
      </c>
      <c r="F9660" s="58">
        <v>0.45196384266282685</v>
      </c>
    </row>
    <row r="9661">
      <c r="A9661" s="61">
        <v>1.513091616E9</v>
      </c>
      <c r="B9661" s="61">
        <v>1.0</v>
      </c>
      <c r="C9661" s="61">
        <v>1257.0</v>
      </c>
      <c r="D9661" s="57" t="s">
        <v>374</v>
      </c>
      <c r="E9661" s="62" t="s">
        <v>372</v>
      </c>
      <c r="F9661" s="58">
        <v>0.4521068262032527</v>
      </c>
    </row>
    <row r="9662">
      <c r="A9662" s="61">
        <v>1.513699322E9</v>
      </c>
      <c r="B9662" s="61">
        <v>0.0</v>
      </c>
      <c r="C9662" s="61">
        <v>350.0</v>
      </c>
      <c r="D9662" s="57" t="s">
        <v>375</v>
      </c>
      <c r="E9662" s="62" t="s">
        <v>372</v>
      </c>
      <c r="F9662" s="58">
        <v>0.4521357268000863</v>
      </c>
    </row>
    <row r="9663">
      <c r="A9663" s="61">
        <v>1.51370228E9</v>
      </c>
      <c r="B9663" s="61">
        <v>0.0</v>
      </c>
      <c r="C9663" s="61">
        <v>3988.0</v>
      </c>
      <c r="D9663" s="57" t="s">
        <v>371</v>
      </c>
      <c r="E9663" s="62" t="s">
        <v>372</v>
      </c>
      <c r="F9663" s="58">
        <v>0.45217197669885345</v>
      </c>
    </row>
    <row r="9664">
      <c r="A9664" s="61">
        <v>1.519149825E9</v>
      </c>
      <c r="B9664" s="61">
        <v>1.0</v>
      </c>
      <c r="C9664" s="61">
        <v>3781.0</v>
      </c>
      <c r="D9664" s="57" t="s">
        <v>375</v>
      </c>
      <c r="E9664" s="62" t="s">
        <v>372</v>
      </c>
      <c r="F9664" s="58">
        <v>0.452278434806326</v>
      </c>
    </row>
    <row r="9665">
      <c r="A9665" s="61">
        <v>1.515858523E9</v>
      </c>
      <c r="B9665" s="61">
        <v>1.0</v>
      </c>
      <c r="C9665" s="61">
        <v>2587.0</v>
      </c>
      <c r="D9665" s="57" t="s">
        <v>371</v>
      </c>
      <c r="E9665" s="62" t="s">
        <v>372</v>
      </c>
      <c r="F9665" s="58">
        <v>0.4523255602415581</v>
      </c>
    </row>
    <row r="9666">
      <c r="A9666" s="61">
        <v>1.513034898E9</v>
      </c>
      <c r="B9666" s="61">
        <v>1.0</v>
      </c>
      <c r="C9666" s="61">
        <v>2003.0</v>
      </c>
      <c r="D9666" s="57" t="s">
        <v>375</v>
      </c>
      <c r="E9666" s="62" t="s">
        <v>372</v>
      </c>
      <c r="F9666" s="58">
        <v>0.45246339866534946</v>
      </c>
    </row>
    <row r="9667">
      <c r="A9667" s="61">
        <v>1.514254783E9</v>
      </c>
      <c r="B9667" s="61">
        <v>1.0</v>
      </c>
      <c r="C9667" s="61">
        <v>662.0</v>
      </c>
      <c r="D9667" s="57" t="s">
        <v>371</v>
      </c>
      <c r="E9667" s="62" t="s">
        <v>372</v>
      </c>
      <c r="F9667" s="58">
        <v>0.4525099520548389</v>
      </c>
    </row>
    <row r="9668">
      <c r="A9668" s="61">
        <v>1.515599476E9</v>
      </c>
      <c r="B9668" s="61">
        <v>1.0</v>
      </c>
      <c r="C9668" s="61">
        <v>889.0</v>
      </c>
      <c r="D9668" s="57" t="s">
        <v>373</v>
      </c>
      <c r="E9668" s="62" t="s">
        <v>372</v>
      </c>
      <c r="F9668" s="58">
        <v>0.45264139888193367</v>
      </c>
    </row>
    <row r="9669">
      <c r="A9669" s="61">
        <v>1.514329609E9</v>
      </c>
      <c r="B9669" s="61">
        <v>1.0</v>
      </c>
      <c r="C9669" s="61">
        <v>825.0</v>
      </c>
      <c r="D9669" s="57" t="s">
        <v>373</v>
      </c>
      <c r="E9669" s="62" t="s">
        <v>372</v>
      </c>
      <c r="F9669" s="58">
        <v>0.4526626004616312</v>
      </c>
    </row>
    <row r="9670">
      <c r="A9670" s="61">
        <v>1.5154054E9</v>
      </c>
      <c r="B9670" s="61">
        <v>0.0</v>
      </c>
      <c r="C9670" s="61">
        <v>815.0</v>
      </c>
      <c r="D9670" s="57" t="s">
        <v>371</v>
      </c>
      <c r="E9670" s="62" t="s">
        <v>372</v>
      </c>
      <c r="F9670" s="58">
        <v>0.4526681021844793</v>
      </c>
    </row>
    <row r="9671">
      <c r="A9671" s="61">
        <v>1.516401452E9</v>
      </c>
      <c r="B9671" s="61">
        <v>0.0</v>
      </c>
      <c r="C9671" s="61">
        <v>1176.0</v>
      </c>
      <c r="D9671" s="57" t="s">
        <v>371</v>
      </c>
      <c r="E9671" s="62" t="s">
        <v>372</v>
      </c>
      <c r="F9671" s="58">
        <v>0.4527059329298374</v>
      </c>
    </row>
    <row r="9672">
      <c r="A9672" s="61">
        <v>1.519909617E9</v>
      </c>
      <c r="B9672" s="61">
        <v>1.0</v>
      </c>
      <c r="C9672" s="61">
        <v>4017.0</v>
      </c>
      <c r="D9672" s="57" t="s">
        <v>375</v>
      </c>
      <c r="E9672" s="62" t="s">
        <v>372</v>
      </c>
      <c r="F9672" s="58">
        <v>0.452719498272081</v>
      </c>
    </row>
    <row r="9673">
      <c r="A9673" s="61">
        <v>1.514992765E9</v>
      </c>
      <c r="B9673" s="61">
        <v>1.0</v>
      </c>
      <c r="C9673" s="61">
        <v>1681.0</v>
      </c>
      <c r="D9673" s="57" t="s">
        <v>374</v>
      </c>
      <c r="E9673" s="62" t="s">
        <v>372</v>
      </c>
      <c r="F9673" s="58">
        <v>0.4527270445495054</v>
      </c>
    </row>
    <row r="9674">
      <c r="A9674" s="61">
        <v>1.519471833E9</v>
      </c>
      <c r="B9674" s="61">
        <v>1.0</v>
      </c>
      <c r="C9674" s="61">
        <v>2909.0</v>
      </c>
      <c r="D9674" s="57" t="s">
        <v>371</v>
      </c>
      <c r="E9674" s="62" t="s">
        <v>372</v>
      </c>
      <c r="F9674" s="58">
        <v>0.4527414441113847</v>
      </c>
    </row>
    <row r="9675">
      <c r="A9675" s="61">
        <v>1.519857299E9</v>
      </c>
      <c r="B9675" s="61">
        <v>1.0</v>
      </c>
      <c r="C9675" s="61">
        <v>2402.0</v>
      </c>
      <c r="D9675" s="57" t="s">
        <v>375</v>
      </c>
      <c r="E9675" s="62" t="s">
        <v>372</v>
      </c>
      <c r="F9675" s="58">
        <v>0.4527781575345047</v>
      </c>
    </row>
    <row r="9676">
      <c r="A9676" s="61">
        <v>1.513660907E9</v>
      </c>
      <c r="B9676" s="61">
        <v>1.0</v>
      </c>
      <c r="C9676" s="61">
        <v>1226.0</v>
      </c>
      <c r="D9676" s="57" t="s">
        <v>373</v>
      </c>
      <c r="E9676" s="62" t="s">
        <v>372</v>
      </c>
      <c r="F9676" s="58">
        <v>0.4528104630087557</v>
      </c>
    </row>
    <row r="9677">
      <c r="A9677" s="61">
        <v>1.513023943E9</v>
      </c>
      <c r="B9677" s="61">
        <v>1.0</v>
      </c>
      <c r="C9677" s="61">
        <v>2058.0</v>
      </c>
      <c r="D9677" s="57" t="s">
        <v>374</v>
      </c>
      <c r="E9677" s="62" t="s">
        <v>372</v>
      </c>
      <c r="F9677" s="58">
        <v>0.4528283993282659</v>
      </c>
    </row>
    <row r="9678">
      <c r="A9678" s="61">
        <v>1.511552502E9</v>
      </c>
      <c r="B9678" s="61">
        <v>0.0</v>
      </c>
      <c r="C9678" s="61">
        <v>1355.0</v>
      </c>
      <c r="D9678" s="57" t="s">
        <v>371</v>
      </c>
      <c r="E9678" s="62" t="s">
        <v>372</v>
      </c>
      <c r="F9678" s="58">
        <v>0.45296624395745944</v>
      </c>
    </row>
    <row r="9679">
      <c r="A9679" s="61">
        <v>1.512580483E9</v>
      </c>
      <c r="B9679" s="61">
        <v>1.0</v>
      </c>
      <c r="C9679" s="61">
        <v>950.0</v>
      </c>
      <c r="D9679" s="57" t="s">
        <v>374</v>
      </c>
      <c r="E9679" s="62" t="s">
        <v>372</v>
      </c>
      <c r="F9679" s="58">
        <v>0.4530246343930755</v>
      </c>
    </row>
    <row r="9680">
      <c r="A9680" s="61">
        <v>1.519320926E9</v>
      </c>
      <c r="B9680" s="61">
        <v>1.0</v>
      </c>
      <c r="C9680" s="61">
        <v>817.0</v>
      </c>
      <c r="D9680" s="57" t="s">
        <v>375</v>
      </c>
      <c r="E9680" s="62" t="s">
        <v>372</v>
      </c>
      <c r="F9680" s="58">
        <v>0.45308535758933066</v>
      </c>
    </row>
    <row r="9681">
      <c r="A9681" s="61">
        <v>1.519233067E9</v>
      </c>
      <c r="B9681" s="61">
        <v>1.0</v>
      </c>
      <c r="C9681" s="61">
        <v>3964.0</v>
      </c>
      <c r="D9681" s="57" t="s">
        <v>371</v>
      </c>
      <c r="E9681" s="62" t="s">
        <v>372</v>
      </c>
      <c r="F9681" s="58">
        <v>0.4531816831806056</v>
      </c>
    </row>
    <row r="9682">
      <c r="A9682" s="61">
        <v>1.512832788E9</v>
      </c>
      <c r="B9682" s="61">
        <v>1.0</v>
      </c>
      <c r="C9682" s="61">
        <v>3725.0</v>
      </c>
      <c r="D9682" s="57" t="s">
        <v>374</v>
      </c>
      <c r="E9682" s="62" t="s">
        <v>372</v>
      </c>
      <c r="F9682" s="58">
        <v>0.4532037242327599</v>
      </c>
    </row>
    <row r="9683">
      <c r="A9683" s="61">
        <v>1.518733453E9</v>
      </c>
      <c r="B9683" s="61">
        <v>1.0</v>
      </c>
      <c r="C9683" s="61">
        <v>412.0</v>
      </c>
      <c r="D9683" s="57" t="s">
        <v>373</v>
      </c>
      <c r="E9683" s="62" t="s">
        <v>372</v>
      </c>
      <c r="F9683" s="58">
        <v>0.4532275690243617</v>
      </c>
    </row>
    <row r="9684">
      <c r="A9684" s="61">
        <v>1.51146499E9</v>
      </c>
      <c r="B9684" s="61">
        <v>0.0</v>
      </c>
      <c r="C9684" s="61">
        <v>3646.0</v>
      </c>
      <c r="D9684" s="57" t="s">
        <v>371</v>
      </c>
      <c r="E9684" s="62" t="s">
        <v>372</v>
      </c>
      <c r="F9684" s="58">
        <v>0.4532461272684798</v>
      </c>
    </row>
    <row r="9685">
      <c r="A9685" s="61">
        <v>1.516285271E9</v>
      </c>
      <c r="B9685" s="61">
        <v>0.0</v>
      </c>
      <c r="C9685" s="61">
        <v>865.0</v>
      </c>
      <c r="D9685" s="57" t="s">
        <v>374</v>
      </c>
      <c r="E9685" s="62" t="s">
        <v>372</v>
      </c>
      <c r="F9685" s="58">
        <v>0.4533253330013578</v>
      </c>
    </row>
    <row r="9686">
      <c r="A9686" s="61">
        <v>1.5177921E9</v>
      </c>
      <c r="B9686" s="61">
        <v>0.0</v>
      </c>
      <c r="C9686" s="61">
        <v>1164.0</v>
      </c>
      <c r="D9686" s="57" t="s">
        <v>371</v>
      </c>
      <c r="E9686" s="62" t="s">
        <v>372</v>
      </c>
      <c r="F9686" s="58">
        <v>0.45333979459761353</v>
      </c>
    </row>
    <row r="9687">
      <c r="A9687" s="61">
        <v>1.515750163E9</v>
      </c>
      <c r="B9687" s="61">
        <v>1.0</v>
      </c>
      <c r="C9687" s="61">
        <v>1309.0</v>
      </c>
      <c r="D9687" s="57" t="s">
        <v>373</v>
      </c>
      <c r="E9687" s="62" t="s">
        <v>372</v>
      </c>
      <c r="F9687" s="58">
        <v>0.45336764725642953</v>
      </c>
    </row>
    <row r="9688">
      <c r="A9688" s="61">
        <v>1.51209841E9</v>
      </c>
      <c r="B9688" s="61">
        <v>0.0</v>
      </c>
      <c r="C9688" s="61">
        <v>3738.0</v>
      </c>
      <c r="D9688" s="57" t="s">
        <v>374</v>
      </c>
      <c r="E9688" s="62" t="s">
        <v>372</v>
      </c>
      <c r="F9688" s="58">
        <v>0.4534607625156637</v>
      </c>
    </row>
    <row r="9689">
      <c r="A9689" s="61">
        <v>1.515890963E9</v>
      </c>
      <c r="B9689" s="61">
        <v>1.0</v>
      </c>
      <c r="C9689" s="61">
        <v>3996.0</v>
      </c>
      <c r="D9689" s="57" t="s">
        <v>371</v>
      </c>
      <c r="E9689" s="62" t="s">
        <v>372</v>
      </c>
      <c r="F9689" s="58">
        <v>0.4534857313598576</v>
      </c>
    </row>
    <row r="9690">
      <c r="A9690" s="61">
        <v>1.513186386E9</v>
      </c>
      <c r="B9690" s="61">
        <v>1.0</v>
      </c>
      <c r="C9690" s="61">
        <v>2092.0</v>
      </c>
      <c r="D9690" s="57" t="s">
        <v>374</v>
      </c>
      <c r="E9690" s="62" t="s">
        <v>372</v>
      </c>
      <c r="F9690" s="58">
        <v>0.4535229193611844</v>
      </c>
    </row>
    <row r="9691">
      <c r="A9691" s="61">
        <v>1.514194677E9</v>
      </c>
      <c r="B9691" s="61">
        <v>1.0</v>
      </c>
      <c r="C9691" s="61">
        <v>1999.0</v>
      </c>
      <c r="D9691" s="57" t="s">
        <v>371</v>
      </c>
      <c r="E9691" s="62" t="s">
        <v>372</v>
      </c>
      <c r="F9691" s="58">
        <v>0.4535310616109117</v>
      </c>
    </row>
    <row r="9692">
      <c r="A9692" s="61">
        <v>1.518173227E9</v>
      </c>
      <c r="B9692" s="61">
        <v>1.0</v>
      </c>
      <c r="C9692" s="61">
        <v>634.0</v>
      </c>
      <c r="D9692" s="57" t="s">
        <v>375</v>
      </c>
      <c r="E9692" s="62" t="s">
        <v>372</v>
      </c>
      <c r="F9692" s="58">
        <v>0.4536102822449509</v>
      </c>
    </row>
    <row r="9693">
      <c r="A9693" s="61">
        <v>1.512193951E9</v>
      </c>
      <c r="B9693" s="61">
        <v>0.0</v>
      </c>
      <c r="C9693" s="61">
        <v>2746.0</v>
      </c>
      <c r="D9693" s="57" t="s">
        <v>373</v>
      </c>
      <c r="E9693" s="62" t="s">
        <v>372</v>
      </c>
      <c r="F9693" s="58">
        <v>0.45363472574011643</v>
      </c>
    </row>
    <row r="9694">
      <c r="A9694" s="61">
        <v>1.514733626E9</v>
      </c>
      <c r="B9694" s="61">
        <v>1.0</v>
      </c>
      <c r="C9694" s="61">
        <v>354.0</v>
      </c>
      <c r="D9694" s="57" t="s">
        <v>375</v>
      </c>
      <c r="E9694" s="62" t="s">
        <v>372</v>
      </c>
      <c r="F9694" s="58">
        <v>0.4537553675310131</v>
      </c>
    </row>
    <row r="9695">
      <c r="A9695" s="61">
        <v>1.518128491E9</v>
      </c>
      <c r="B9695" s="61">
        <v>0.0</v>
      </c>
      <c r="C9695" s="61">
        <v>1510.0</v>
      </c>
      <c r="D9695" s="57" t="s">
        <v>373</v>
      </c>
      <c r="E9695" s="62" t="s">
        <v>372</v>
      </c>
      <c r="F9695" s="58">
        <v>0.4537839238032445</v>
      </c>
    </row>
    <row r="9696">
      <c r="A9696" s="61">
        <v>1.515461514E9</v>
      </c>
      <c r="B9696" s="61">
        <v>1.0</v>
      </c>
      <c r="C9696" s="61">
        <v>1063.0</v>
      </c>
      <c r="D9696" s="57" t="s">
        <v>373</v>
      </c>
      <c r="E9696" s="62" t="s">
        <v>372</v>
      </c>
      <c r="F9696" s="58">
        <v>0.4538226765706198</v>
      </c>
    </row>
    <row r="9697">
      <c r="A9697" s="61">
        <v>1.518878138E9</v>
      </c>
      <c r="B9697" s="61">
        <v>1.0</v>
      </c>
      <c r="C9697" s="61">
        <v>1057.0</v>
      </c>
      <c r="D9697" s="57" t="s">
        <v>374</v>
      </c>
      <c r="E9697" s="62" t="s">
        <v>372</v>
      </c>
      <c r="F9697" s="58">
        <v>0.4538904893277398</v>
      </c>
    </row>
    <row r="9698">
      <c r="A9698" s="61">
        <v>1.514792691E9</v>
      </c>
      <c r="B9698" s="61">
        <v>0.0</v>
      </c>
      <c r="C9698" s="61">
        <v>3377.0</v>
      </c>
      <c r="D9698" s="57" t="s">
        <v>373</v>
      </c>
      <c r="E9698" s="62" t="s">
        <v>372</v>
      </c>
      <c r="F9698" s="58">
        <v>0.4539504174846959</v>
      </c>
    </row>
    <row r="9699">
      <c r="A9699" s="61">
        <v>1.514742836E9</v>
      </c>
      <c r="B9699" s="61">
        <v>1.0</v>
      </c>
      <c r="C9699" s="61">
        <v>4014.0</v>
      </c>
      <c r="D9699" s="57" t="s">
        <v>371</v>
      </c>
      <c r="E9699" s="62" t="s">
        <v>372</v>
      </c>
      <c r="F9699" s="58">
        <v>0.45395956996347575</v>
      </c>
    </row>
    <row r="9700">
      <c r="A9700" s="61">
        <v>1.514965527E9</v>
      </c>
      <c r="B9700" s="61">
        <v>1.0</v>
      </c>
      <c r="C9700" s="61">
        <v>993.0</v>
      </c>
      <c r="D9700" s="57" t="s">
        <v>371</v>
      </c>
      <c r="E9700" s="62" t="s">
        <v>372</v>
      </c>
      <c r="F9700" s="58">
        <v>0.4539687069506674</v>
      </c>
    </row>
    <row r="9701">
      <c r="A9701" s="61">
        <v>1.513742474E9</v>
      </c>
      <c r="B9701" s="61">
        <v>1.0</v>
      </c>
      <c r="C9701" s="61">
        <v>1378.0</v>
      </c>
      <c r="D9701" s="57" t="s">
        <v>371</v>
      </c>
      <c r="E9701" s="62" t="s">
        <v>372</v>
      </c>
      <c r="F9701" s="58">
        <v>0.4539778292776021</v>
      </c>
    </row>
    <row r="9702">
      <c r="A9702" s="61">
        <v>1.519992299E9</v>
      </c>
      <c r="B9702" s="61">
        <v>1.0</v>
      </c>
      <c r="C9702" s="61">
        <v>2933.0</v>
      </c>
      <c r="D9702" s="57" t="s">
        <v>374</v>
      </c>
      <c r="E9702" s="62" t="s">
        <v>372</v>
      </c>
      <c r="F9702" s="58">
        <v>0.4541653500956029</v>
      </c>
    </row>
    <row r="9703">
      <c r="A9703" s="61">
        <v>1.512363751E9</v>
      </c>
      <c r="B9703" s="61">
        <v>0.0</v>
      </c>
      <c r="C9703" s="61">
        <v>580.0</v>
      </c>
      <c r="D9703" s="57" t="s">
        <v>371</v>
      </c>
      <c r="E9703" s="62" t="s">
        <v>372</v>
      </c>
      <c r="F9703" s="58">
        <v>0.45416881479221616</v>
      </c>
    </row>
    <row r="9704">
      <c r="A9704" s="61">
        <v>1.517487157E9</v>
      </c>
      <c r="B9704" s="61">
        <v>1.0</v>
      </c>
      <c r="C9704" s="61">
        <v>1473.0</v>
      </c>
      <c r="D9704" s="57" t="s">
        <v>375</v>
      </c>
      <c r="E9704" s="62" t="s">
        <v>372</v>
      </c>
      <c r="F9704" s="58">
        <v>0.45419103179073717</v>
      </c>
    </row>
    <row r="9705">
      <c r="A9705" s="61">
        <v>1.517440752E9</v>
      </c>
      <c r="B9705" s="61">
        <v>0.0</v>
      </c>
      <c r="C9705" s="61">
        <v>68.0</v>
      </c>
      <c r="D9705" s="57" t="s">
        <v>374</v>
      </c>
      <c r="E9705" s="62" t="s">
        <v>372</v>
      </c>
      <c r="F9705" s="58">
        <v>0.454195331745878</v>
      </c>
    </row>
    <row r="9706">
      <c r="A9706" s="61">
        <v>1.5146638E9</v>
      </c>
      <c r="B9706" s="61">
        <v>0.0</v>
      </c>
      <c r="C9706" s="61">
        <v>3183.0</v>
      </c>
      <c r="D9706" s="57" t="s">
        <v>371</v>
      </c>
      <c r="E9706" s="62" t="s">
        <v>372</v>
      </c>
      <c r="F9706" s="58">
        <v>0.4543115227984559</v>
      </c>
    </row>
    <row r="9707">
      <c r="A9707" s="61">
        <v>1.514527221E9</v>
      </c>
      <c r="B9707" s="61">
        <v>0.0</v>
      </c>
      <c r="C9707" s="61">
        <v>1271.0</v>
      </c>
      <c r="D9707" s="57" t="s">
        <v>374</v>
      </c>
      <c r="E9707" s="62" t="s">
        <v>372</v>
      </c>
      <c r="F9707" s="58">
        <v>0.45431797990609535</v>
      </c>
    </row>
    <row r="9708">
      <c r="A9708" s="61">
        <v>1.518926273E9</v>
      </c>
      <c r="B9708" s="61">
        <v>1.0</v>
      </c>
      <c r="C9708" s="61">
        <v>1188.0</v>
      </c>
      <c r="D9708" s="57" t="s">
        <v>374</v>
      </c>
      <c r="E9708" s="62" t="s">
        <v>372</v>
      </c>
      <c r="F9708" s="58">
        <v>0.45439411987341183</v>
      </c>
    </row>
    <row r="9709">
      <c r="A9709" s="61">
        <v>1.514273644E9</v>
      </c>
      <c r="B9709" s="61">
        <v>1.0</v>
      </c>
      <c r="C9709" s="61">
        <v>1919.0</v>
      </c>
      <c r="D9709" s="57" t="s">
        <v>373</v>
      </c>
      <c r="E9709" s="62" t="s">
        <v>372</v>
      </c>
      <c r="F9709" s="58">
        <v>0.45442219442384213</v>
      </c>
    </row>
    <row r="9710">
      <c r="A9710" s="61">
        <v>1.512293366E9</v>
      </c>
      <c r="B9710" s="61">
        <v>1.0</v>
      </c>
      <c r="C9710" s="61">
        <v>2521.0</v>
      </c>
      <c r="D9710" s="57" t="s">
        <v>374</v>
      </c>
      <c r="E9710" s="62" t="s">
        <v>372</v>
      </c>
      <c r="F9710" s="58">
        <v>0.45446926122784603</v>
      </c>
    </row>
    <row r="9711">
      <c r="A9711" s="61">
        <v>1.515234257E9</v>
      </c>
      <c r="B9711" s="61">
        <v>1.0</v>
      </c>
      <c r="C9711" s="61">
        <v>311.0</v>
      </c>
      <c r="D9711" s="57" t="s">
        <v>374</v>
      </c>
      <c r="E9711" s="62" t="s">
        <v>372</v>
      </c>
      <c r="F9711" s="58">
        <v>0.454484136119399</v>
      </c>
    </row>
    <row r="9712">
      <c r="A9712" s="61">
        <v>1.516199459E9</v>
      </c>
      <c r="B9712" s="61">
        <v>1.0</v>
      </c>
      <c r="C9712" s="61">
        <v>3775.0</v>
      </c>
      <c r="D9712" s="57" t="s">
        <v>371</v>
      </c>
      <c r="E9712" s="62" t="s">
        <v>372</v>
      </c>
      <c r="F9712" s="58">
        <v>0.45449251004957014</v>
      </c>
    </row>
    <row r="9713">
      <c r="A9713" s="61">
        <v>1.519861303E9</v>
      </c>
      <c r="B9713" s="61">
        <v>1.0</v>
      </c>
      <c r="C9713" s="61">
        <v>2525.0</v>
      </c>
      <c r="D9713" s="57" t="s">
        <v>371</v>
      </c>
      <c r="E9713" s="62" t="s">
        <v>372</v>
      </c>
      <c r="F9713" s="58">
        <v>0.45453682787965155</v>
      </c>
    </row>
    <row r="9714">
      <c r="A9714" s="61">
        <v>1.518427461E9</v>
      </c>
      <c r="B9714" s="61">
        <v>0.0</v>
      </c>
      <c r="C9714" s="61">
        <v>629.0</v>
      </c>
      <c r="D9714" s="57" t="s">
        <v>374</v>
      </c>
      <c r="E9714" s="62" t="s">
        <v>372</v>
      </c>
      <c r="F9714" s="58">
        <v>0.45454767416200614</v>
      </c>
    </row>
    <row r="9715">
      <c r="A9715" s="61">
        <v>1.513097804E9</v>
      </c>
      <c r="B9715" s="61">
        <v>1.0</v>
      </c>
      <c r="C9715" s="61">
        <v>3307.0</v>
      </c>
      <c r="D9715" s="57" t="s">
        <v>374</v>
      </c>
      <c r="E9715" s="62" t="s">
        <v>372</v>
      </c>
      <c r="F9715" s="58">
        <v>0.4545706989090672</v>
      </c>
    </row>
    <row r="9716">
      <c r="A9716" s="61">
        <v>1.517974181E9</v>
      </c>
      <c r="B9716" s="61">
        <v>0.0</v>
      </c>
      <c r="C9716" s="61">
        <v>76.0</v>
      </c>
      <c r="D9716" s="57" t="s">
        <v>373</v>
      </c>
      <c r="E9716" s="62" t="s">
        <v>372</v>
      </c>
      <c r="F9716" s="58">
        <v>0.4546296762915871</v>
      </c>
    </row>
    <row r="9717">
      <c r="A9717" s="61">
        <v>1.514361363E9</v>
      </c>
      <c r="B9717" s="61">
        <v>1.0</v>
      </c>
      <c r="C9717" s="61">
        <v>347.0</v>
      </c>
      <c r="D9717" s="57" t="s">
        <v>375</v>
      </c>
      <c r="E9717" s="62" t="s">
        <v>372</v>
      </c>
      <c r="F9717" s="58">
        <v>0.45476186044748723</v>
      </c>
    </row>
    <row r="9718">
      <c r="A9718" s="61">
        <v>1.515283087E9</v>
      </c>
      <c r="B9718" s="61">
        <v>1.0</v>
      </c>
      <c r="C9718" s="61">
        <v>4064.0</v>
      </c>
      <c r="D9718" s="57" t="s">
        <v>374</v>
      </c>
      <c r="E9718" s="62" t="s">
        <v>372</v>
      </c>
      <c r="F9718" s="58">
        <v>0.45485521780407157</v>
      </c>
    </row>
    <row r="9719">
      <c r="A9719" s="61">
        <v>1.511604471E9</v>
      </c>
      <c r="B9719" s="61">
        <v>0.0</v>
      </c>
      <c r="C9719" s="61">
        <v>1524.0</v>
      </c>
      <c r="D9719" s="57" t="s">
        <v>374</v>
      </c>
      <c r="E9719" s="62" t="s">
        <v>372</v>
      </c>
      <c r="F9719" s="58">
        <v>0.45488901091725764</v>
      </c>
    </row>
    <row r="9720">
      <c r="A9720" s="61">
        <v>1.516594278E9</v>
      </c>
      <c r="B9720" s="61">
        <v>1.0</v>
      </c>
      <c r="C9720" s="61">
        <v>1557.0</v>
      </c>
      <c r="D9720" s="57" t="s">
        <v>371</v>
      </c>
      <c r="E9720" s="62" t="s">
        <v>372</v>
      </c>
      <c r="F9720" s="58">
        <v>0.4549720916187948</v>
      </c>
    </row>
    <row r="9721">
      <c r="A9721" s="61">
        <v>1.515480076E9</v>
      </c>
      <c r="B9721" s="61">
        <v>1.0</v>
      </c>
      <c r="C9721" s="61">
        <v>4157.0</v>
      </c>
      <c r="D9721" s="57" t="s">
        <v>375</v>
      </c>
      <c r="E9721" s="62" t="s">
        <v>372</v>
      </c>
      <c r="F9721" s="58">
        <v>0.45497249213937563</v>
      </c>
    </row>
    <row r="9722">
      <c r="A9722" s="61">
        <v>1.513777238E9</v>
      </c>
      <c r="B9722" s="61">
        <v>1.0</v>
      </c>
      <c r="C9722" s="61">
        <v>4074.0</v>
      </c>
      <c r="D9722" s="57" t="s">
        <v>374</v>
      </c>
      <c r="E9722" s="62" t="s">
        <v>372</v>
      </c>
      <c r="F9722" s="58">
        <v>0.4550951918852164</v>
      </c>
    </row>
    <row r="9723">
      <c r="A9723" s="61">
        <v>1.514315957E9</v>
      </c>
      <c r="B9723" s="61">
        <v>1.0</v>
      </c>
      <c r="C9723" s="61">
        <v>1214.0</v>
      </c>
      <c r="D9723" s="57" t="s">
        <v>373</v>
      </c>
      <c r="E9723" s="62" t="s">
        <v>372</v>
      </c>
      <c r="F9723" s="58">
        <v>0.4551376953609223</v>
      </c>
    </row>
    <row r="9724">
      <c r="A9724" s="61">
        <v>1.517622416E9</v>
      </c>
      <c r="B9724" s="61">
        <v>1.0</v>
      </c>
      <c r="C9724" s="61">
        <v>68.0</v>
      </c>
      <c r="D9724" s="57" t="s">
        <v>375</v>
      </c>
      <c r="E9724" s="62" t="s">
        <v>372</v>
      </c>
      <c r="F9724" s="58">
        <v>0.45514645536382836</v>
      </c>
    </row>
    <row r="9725">
      <c r="A9725" s="61">
        <v>1.519834365E9</v>
      </c>
      <c r="B9725" s="61">
        <v>1.0</v>
      </c>
      <c r="C9725" s="61">
        <v>2171.0</v>
      </c>
      <c r="D9725" s="57" t="s">
        <v>371</v>
      </c>
      <c r="E9725" s="62" t="s">
        <v>372</v>
      </c>
      <c r="F9725" s="58">
        <v>0.4552111560599489</v>
      </c>
    </row>
    <row r="9726">
      <c r="A9726" s="61">
        <v>1.517384106E9</v>
      </c>
      <c r="B9726" s="61">
        <v>1.0</v>
      </c>
      <c r="C9726" s="61">
        <v>465.0</v>
      </c>
      <c r="D9726" s="57" t="s">
        <v>375</v>
      </c>
      <c r="E9726" s="62" t="s">
        <v>372</v>
      </c>
      <c r="F9726" s="58">
        <v>0.45522294251310813</v>
      </c>
    </row>
    <row r="9727">
      <c r="A9727" s="61">
        <v>1.515571026E9</v>
      </c>
      <c r="B9727" s="61">
        <v>1.0</v>
      </c>
      <c r="C9727" s="61">
        <v>2929.0</v>
      </c>
      <c r="D9727" s="57" t="s">
        <v>371</v>
      </c>
      <c r="E9727" s="62" t="s">
        <v>372</v>
      </c>
      <c r="F9727" s="58">
        <v>0.4552507066753233</v>
      </c>
    </row>
    <row r="9728">
      <c r="A9728" s="61">
        <v>1.513032924E9</v>
      </c>
      <c r="B9728" s="61">
        <v>1.0</v>
      </c>
      <c r="C9728" s="61">
        <v>1078.0</v>
      </c>
      <c r="D9728" s="57" t="s">
        <v>371</v>
      </c>
      <c r="E9728" s="62" t="s">
        <v>372</v>
      </c>
      <c r="F9728" s="58">
        <v>0.45532636941948257</v>
      </c>
    </row>
    <row r="9729">
      <c r="A9729" s="61">
        <v>1.51724501E9</v>
      </c>
      <c r="B9729" s="61">
        <v>0.0</v>
      </c>
      <c r="C9729" s="61">
        <v>3083.0</v>
      </c>
      <c r="D9729" s="57" t="s">
        <v>374</v>
      </c>
      <c r="E9729" s="62" t="s">
        <v>372</v>
      </c>
      <c r="F9729" s="58">
        <v>0.4553362887278608</v>
      </c>
    </row>
    <row r="9730">
      <c r="A9730" s="61">
        <v>1.516617919E9</v>
      </c>
      <c r="B9730" s="61">
        <v>1.0</v>
      </c>
      <c r="C9730" s="61">
        <v>2285.0</v>
      </c>
      <c r="D9730" s="57" t="s">
        <v>371</v>
      </c>
      <c r="E9730" s="62" t="s">
        <v>372</v>
      </c>
      <c r="F9730" s="58">
        <v>0.4554656993952765</v>
      </c>
    </row>
    <row r="9731">
      <c r="A9731" s="61">
        <v>1.511570332E9</v>
      </c>
      <c r="B9731" s="61">
        <v>0.0</v>
      </c>
      <c r="C9731" s="61">
        <v>3298.0</v>
      </c>
      <c r="D9731" s="57" t="s">
        <v>371</v>
      </c>
      <c r="E9731" s="62" t="s">
        <v>372</v>
      </c>
      <c r="F9731" s="58">
        <v>0.4554924026978221</v>
      </c>
    </row>
    <row r="9732">
      <c r="A9732" s="61">
        <v>1.512815093E9</v>
      </c>
      <c r="B9732" s="61">
        <v>1.0</v>
      </c>
      <c r="C9732" s="61">
        <v>734.0</v>
      </c>
      <c r="D9732" s="57" t="s">
        <v>373</v>
      </c>
      <c r="E9732" s="62" t="s">
        <v>372</v>
      </c>
      <c r="F9732" s="58">
        <v>0.4554925935854247</v>
      </c>
    </row>
    <row r="9733">
      <c r="A9733" s="61">
        <v>1.515622126E9</v>
      </c>
      <c r="B9733" s="61">
        <v>1.0</v>
      </c>
      <c r="C9733" s="61">
        <v>466.0</v>
      </c>
      <c r="D9733" s="57" t="s">
        <v>375</v>
      </c>
      <c r="E9733" s="62" t="s">
        <v>372</v>
      </c>
      <c r="F9733" s="58">
        <v>0.45552114985765624</v>
      </c>
    </row>
    <row r="9734">
      <c r="A9734" s="61">
        <v>1.513597601E9</v>
      </c>
      <c r="B9734" s="61">
        <v>0.0</v>
      </c>
      <c r="C9734" s="61">
        <v>198.0</v>
      </c>
      <c r="D9734" s="57" t="s">
        <v>371</v>
      </c>
      <c r="E9734" s="62" t="s">
        <v>372</v>
      </c>
      <c r="F9734" s="58">
        <v>0.45554888421754913</v>
      </c>
    </row>
    <row r="9735">
      <c r="A9735" s="61">
        <v>1.514211373E9</v>
      </c>
      <c r="B9735" s="61">
        <v>1.0</v>
      </c>
      <c r="C9735" s="61">
        <v>3209.0</v>
      </c>
      <c r="D9735" s="57" t="s">
        <v>371</v>
      </c>
      <c r="E9735" s="62" t="s">
        <v>372</v>
      </c>
      <c r="F9735" s="58">
        <v>0.45557822435183526</v>
      </c>
    </row>
    <row r="9736">
      <c r="A9736" s="61">
        <v>1.512770102E9</v>
      </c>
      <c r="B9736" s="61">
        <v>0.0</v>
      </c>
      <c r="C9736" s="61">
        <v>595.0</v>
      </c>
      <c r="D9736" s="57" t="s">
        <v>373</v>
      </c>
      <c r="E9736" s="62" t="s">
        <v>372</v>
      </c>
      <c r="F9736" s="58">
        <v>0.45565514207621893</v>
      </c>
    </row>
    <row r="9737">
      <c r="A9737" s="61">
        <v>1.518189605E9</v>
      </c>
      <c r="B9737" s="61">
        <v>1.0</v>
      </c>
      <c r="C9737" s="61">
        <v>3005.0</v>
      </c>
      <c r="D9737" s="57" t="s">
        <v>374</v>
      </c>
      <c r="E9737" s="62" t="s">
        <v>372</v>
      </c>
      <c r="F9737" s="58">
        <v>0.4557075261963317</v>
      </c>
    </row>
    <row r="9738">
      <c r="A9738" s="61">
        <v>1.511672883E9</v>
      </c>
      <c r="B9738" s="61">
        <v>1.0</v>
      </c>
      <c r="C9738" s="61">
        <v>1196.0</v>
      </c>
      <c r="D9738" s="57" t="s">
        <v>371</v>
      </c>
      <c r="E9738" s="62" t="s">
        <v>372</v>
      </c>
      <c r="F9738" s="58">
        <v>0.455804231818404</v>
      </c>
    </row>
    <row r="9739">
      <c r="A9739" s="61">
        <v>1.511355409E9</v>
      </c>
      <c r="B9739" s="61">
        <v>1.0</v>
      </c>
      <c r="C9739" s="61">
        <v>3520.0</v>
      </c>
      <c r="D9739" s="57" t="s">
        <v>371</v>
      </c>
      <c r="E9739" s="62" t="s">
        <v>372</v>
      </c>
      <c r="F9739" s="58">
        <v>0.45582689389433884</v>
      </c>
    </row>
    <row r="9740">
      <c r="A9740" s="61">
        <v>1.514765081E9</v>
      </c>
      <c r="B9740" s="61">
        <v>0.0</v>
      </c>
      <c r="C9740" s="61">
        <v>1359.0</v>
      </c>
      <c r="D9740" s="57" t="s">
        <v>374</v>
      </c>
      <c r="E9740" s="62" t="s">
        <v>372</v>
      </c>
      <c r="F9740" s="58">
        <v>0.4559640601363558</v>
      </c>
    </row>
    <row r="9741">
      <c r="A9741" s="61">
        <v>1.511650647E9</v>
      </c>
      <c r="B9741" s="61">
        <v>1.0</v>
      </c>
      <c r="C9741" s="61">
        <v>2315.0</v>
      </c>
      <c r="D9741" s="57" t="s">
        <v>371</v>
      </c>
      <c r="E9741" s="62" t="s">
        <v>372</v>
      </c>
      <c r="F9741" s="58">
        <v>0.45604766143607667</v>
      </c>
    </row>
    <row r="9742">
      <c r="A9742" s="61">
        <v>1.512959477E9</v>
      </c>
      <c r="B9742" s="61">
        <v>1.0</v>
      </c>
      <c r="C9742" s="61">
        <v>2710.0</v>
      </c>
      <c r="D9742" s="57" t="s">
        <v>371</v>
      </c>
      <c r="E9742" s="62" t="s">
        <v>372</v>
      </c>
      <c r="F9742" s="58">
        <v>0.45616164916681834</v>
      </c>
    </row>
    <row r="9743">
      <c r="A9743" s="61">
        <v>1.511528143E9</v>
      </c>
      <c r="B9743" s="61">
        <v>1.0</v>
      </c>
      <c r="C9743" s="61">
        <v>1226.0</v>
      </c>
      <c r="D9743" s="57" t="s">
        <v>373</v>
      </c>
      <c r="E9743" s="62" t="s">
        <v>372</v>
      </c>
      <c r="F9743" s="58">
        <v>0.45635125426149814</v>
      </c>
    </row>
    <row r="9744">
      <c r="A9744" s="61">
        <v>1.519455043E9</v>
      </c>
      <c r="B9744" s="61">
        <v>1.0</v>
      </c>
      <c r="C9744" s="61">
        <v>408.0</v>
      </c>
      <c r="D9744" s="57" t="s">
        <v>371</v>
      </c>
      <c r="E9744" s="62" t="s">
        <v>372</v>
      </c>
      <c r="F9744" s="58">
        <v>0.45637735967528203</v>
      </c>
    </row>
    <row r="9745">
      <c r="A9745" s="61">
        <v>1.517151438E9</v>
      </c>
      <c r="B9745" s="61">
        <v>1.0</v>
      </c>
      <c r="C9745" s="61">
        <v>765.0</v>
      </c>
      <c r="D9745" s="57" t="s">
        <v>371</v>
      </c>
      <c r="E9745" s="62" t="s">
        <v>372</v>
      </c>
      <c r="F9745" s="58">
        <v>0.4564352411806386</v>
      </c>
    </row>
    <row r="9746">
      <c r="A9746" s="61">
        <v>1.516077883E9</v>
      </c>
      <c r="B9746" s="61">
        <v>1.0</v>
      </c>
      <c r="C9746" s="61">
        <v>3111.0</v>
      </c>
      <c r="D9746" s="57" t="s">
        <v>375</v>
      </c>
      <c r="E9746" s="62" t="s">
        <v>372</v>
      </c>
      <c r="F9746" s="58">
        <v>0.4564627498763393</v>
      </c>
    </row>
    <row r="9747">
      <c r="A9747" s="61">
        <v>1.518096441E9</v>
      </c>
      <c r="B9747" s="61">
        <v>0.0</v>
      </c>
      <c r="C9747" s="61">
        <v>1720.0</v>
      </c>
      <c r="D9747" s="57" t="s">
        <v>375</v>
      </c>
      <c r="E9747" s="62" t="s">
        <v>372</v>
      </c>
      <c r="F9747" s="58">
        <v>0.45651171861610285</v>
      </c>
    </row>
    <row r="9748">
      <c r="A9748" s="61">
        <v>1.518166564E9</v>
      </c>
      <c r="B9748" s="61">
        <v>1.0</v>
      </c>
      <c r="C9748" s="61">
        <v>3941.0</v>
      </c>
      <c r="D9748" s="57" t="s">
        <v>375</v>
      </c>
      <c r="E9748" s="62" t="s">
        <v>372</v>
      </c>
      <c r="F9748" s="58">
        <v>0.4565200283662133</v>
      </c>
    </row>
    <row r="9749">
      <c r="A9749" s="61">
        <v>1.511388601E9</v>
      </c>
      <c r="B9749" s="61">
        <v>0.0</v>
      </c>
      <c r="C9749" s="61">
        <v>2374.0</v>
      </c>
      <c r="D9749" s="57" t="s">
        <v>374</v>
      </c>
      <c r="E9749" s="62" t="s">
        <v>372</v>
      </c>
      <c r="F9749" s="58">
        <v>0.4565300192880969</v>
      </c>
    </row>
    <row r="9750">
      <c r="A9750" s="61">
        <v>1.51482101E9</v>
      </c>
      <c r="B9750" s="61">
        <v>0.0</v>
      </c>
      <c r="C9750" s="61">
        <v>3181.0</v>
      </c>
      <c r="D9750" s="57" t="s">
        <v>373</v>
      </c>
      <c r="E9750" s="62" t="s">
        <v>372</v>
      </c>
      <c r="F9750" s="58">
        <v>0.4565653105057854</v>
      </c>
    </row>
    <row r="9751">
      <c r="A9751" s="61">
        <v>1.518927114E9</v>
      </c>
      <c r="B9751" s="61">
        <v>1.0</v>
      </c>
      <c r="C9751" s="61">
        <v>2996.0</v>
      </c>
      <c r="D9751" s="57" t="s">
        <v>373</v>
      </c>
      <c r="E9751" s="62" t="s">
        <v>372</v>
      </c>
      <c r="F9751" s="58">
        <v>0.45672665122700984</v>
      </c>
    </row>
    <row r="9752">
      <c r="A9752" s="61">
        <v>1.516819736E9</v>
      </c>
      <c r="B9752" s="61">
        <v>1.0</v>
      </c>
      <c r="C9752" s="61">
        <v>507.0</v>
      </c>
      <c r="D9752" s="57" t="s">
        <v>373</v>
      </c>
      <c r="E9752" s="62" t="s">
        <v>372</v>
      </c>
      <c r="F9752" s="58">
        <v>0.4567893539137674</v>
      </c>
    </row>
    <row r="9753">
      <c r="A9753" s="61">
        <v>1.516381097E9</v>
      </c>
      <c r="B9753" s="61">
        <v>1.0</v>
      </c>
      <c r="C9753" s="61">
        <v>2154.0</v>
      </c>
      <c r="D9753" s="57" t="s">
        <v>374</v>
      </c>
      <c r="E9753" s="62" t="s">
        <v>372</v>
      </c>
      <c r="F9753" s="58">
        <v>0.4568075594990113</v>
      </c>
    </row>
    <row r="9754">
      <c r="A9754" s="61">
        <v>1.512859735E9</v>
      </c>
      <c r="B9754" s="61">
        <v>1.0</v>
      </c>
      <c r="C9754" s="61">
        <v>1750.0</v>
      </c>
      <c r="D9754" s="57" t="s">
        <v>375</v>
      </c>
      <c r="E9754" s="62" t="s">
        <v>372</v>
      </c>
      <c r="F9754" s="58">
        <v>0.4568504565638295</v>
      </c>
    </row>
    <row r="9755">
      <c r="A9755" s="61">
        <v>1.515707548E9</v>
      </c>
      <c r="B9755" s="61">
        <v>1.0</v>
      </c>
      <c r="C9755" s="61">
        <v>3596.0</v>
      </c>
      <c r="D9755" s="57" t="s">
        <v>371</v>
      </c>
      <c r="E9755" s="62" t="s">
        <v>372</v>
      </c>
      <c r="F9755" s="58">
        <v>0.45692901702252986</v>
      </c>
    </row>
    <row r="9756">
      <c r="A9756" s="61">
        <v>1.517431402E9</v>
      </c>
      <c r="B9756" s="61">
        <v>0.0</v>
      </c>
      <c r="C9756" s="61">
        <v>1299.0</v>
      </c>
      <c r="D9756" s="57" t="s">
        <v>375</v>
      </c>
      <c r="E9756" s="62" t="s">
        <v>372</v>
      </c>
      <c r="F9756" s="58">
        <v>0.45705298489676216</v>
      </c>
    </row>
    <row r="9757">
      <c r="A9757" s="61">
        <v>1.516546246E9</v>
      </c>
      <c r="B9757" s="61">
        <v>1.0</v>
      </c>
      <c r="C9757" s="61">
        <v>1237.0</v>
      </c>
      <c r="D9757" s="57" t="s">
        <v>374</v>
      </c>
      <c r="E9757" s="62" t="s">
        <v>372</v>
      </c>
      <c r="F9757" s="58">
        <v>0.45708968281633</v>
      </c>
    </row>
    <row r="9758">
      <c r="A9758" s="61">
        <v>1.511926542E9</v>
      </c>
      <c r="B9758" s="61">
        <v>0.0</v>
      </c>
      <c r="C9758" s="61">
        <v>5096.0</v>
      </c>
      <c r="D9758" s="57" t="s">
        <v>375</v>
      </c>
      <c r="E9758" s="62" t="s">
        <v>372</v>
      </c>
      <c r="F9758" s="58">
        <v>0.4571184953466175</v>
      </c>
    </row>
    <row r="9759">
      <c r="A9759" s="61">
        <v>1.516936544E9</v>
      </c>
      <c r="B9759" s="61">
        <v>1.0</v>
      </c>
      <c r="C9759" s="61">
        <v>2343.0</v>
      </c>
      <c r="D9759" s="57" t="s">
        <v>371</v>
      </c>
      <c r="E9759" s="62" t="s">
        <v>372</v>
      </c>
      <c r="F9759" s="58">
        <v>0.4571479916261887</v>
      </c>
    </row>
    <row r="9760">
      <c r="A9760" s="61">
        <v>1.517226331E9</v>
      </c>
      <c r="B9760" s="61">
        <v>0.0</v>
      </c>
      <c r="C9760" s="61">
        <v>2199.0</v>
      </c>
      <c r="D9760" s="57" t="s">
        <v>374</v>
      </c>
      <c r="E9760" s="62" t="s">
        <v>372</v>
      </c>
      <c r="F9760" s="58">
        <v>0.4571519782120781</v>
      </c>
    </row>
    <row r="9761">
      <c r="A9761" s="61">
        <v>1.515475821E9</v>
      </c>
      <c r="B9761" s="61">
        <v>0.0</v>
      </c>
      <c r="C9761" s="61">
        <v>509.0</v>
      </c>
      <c r="D9761" s="57" t="s">
        <v>375</v>
      </c>
      <c r="E9761" s="62" t="s">
        <v>372</v>
      </c>
      <c r="F9761" s="58">
        <v>0.4571672151867555</v>
      </c>
    </row>
    <row r="9762">
      <c r="A9762" s="61">
        <v>1.516264274E9</v>
      </c>
      <c r="B9762" s="61">
        <v>1.0</v>
      </c>
      <c r="C9762" s="61">
        <v>3758.0</v>
      </c>
      <c r="D9762" s="57" t="s">
        <v>373</v>
      </c>
      <c r="E9762" s="62" t="s">
        <v>372</v>
      </c>
      <c r="F9762" s="58">
        <v>0.45717101637324975</v>
      </c>
    </row>
    <row r="9763">
      <c r="A9763" s="61">
        <v>1.517813338E9</v>
      </c>
      <c r="B9763" s="61">
        <v>1.0</v>
      </c>
      <c r="C9763" s="61">
        <v>2511.0</v>
      </c>
      <c r="D9763" s="57" t="s">
        <v>374</v>
      </c>
      <c r="E9763" s="62" t="s">
        <v>372</v>
      </c>
      <c r="F9763" s="58">
        <v>0.4572171240973236</v>
      </c>
    </row>
    <row r="9764">
      <c r="A9764" s="61">
        <v>1.513760928E9</v>
      </c>
      <c r="B9764" s="61">
        <v>1.0</v>
      </c>
      <c r="C9764" s="61">
        <v>2961.0</v>
      </c>
      <c r="D9764" s="57" t="s">
        <v>374</v>
      </c>
      <c r="E9764" s="62" t="s">
        <v>372</v>
      </c>
      <c r="F9764" s="58">
        <v>0.45725284595316606</v>
      </c>
    </row>
    <row r="9765">
      <c r="A9765" s="61">
        <v>1.512955274E9</v>
      </c>
      <c r="B9765" s="61">
        <v>1.0</v>
      </c>
      <c r="C9765" s="61">
        <v>1327.0</v>
      </c>
      <c r="D9765" s="57" t="s">
        <v>375</v>
      </c>
      <c r="E9765" s="62" t="s">
        <v>372</v>
      </c>
      <c r="F9765" s="58">
        <v>0.45728855621609876</v>
      </c>
    </row>
    <row r="9766">
      <c r="A9766" s="61">
        <v>1.511751228E9</v>
      </c>
      <c r="B9766" s="61">
        <v>1.0</v>
      </c>
      <c r="C9766" s="61">
        <v>1011.0</v>
      </c>
      <c r="D9766" s="57" t="s">
        <v>371</v>
      </c>
      <c r="E9766" s="62" t="s">
        <v>372</v>
      </c>
      <c r="F9766" s="58">
        <v>0.45737165181879713</v>
      </c>
    </row>
    <row r="9767">
      <c r="A9767" s="61">
        <v>1.51276783E9</v>
      </c>
      <c r="B9767" s="61">
        <v>0.0</v>
      </c>
      <c r="C9767" s="61">
        <v>2779.0</v>
      </c>
      <c r="D9767" s="57" t="s">
        <v>371</v>
      </c>
      <c r="E9767" s="62" t="s">
        <v>372</v>
      </c>
      <c r="F9767" s="58">
        <v>0.45742682407878</v>
      </c>
    </row>
    <row r="9768">
      <c r="A9768" s="61">
        <v>1.519637066E9</v>
      </c>
      <c r="B9768" s="61">
        <v>1.0</v>
      </c>
      <c r="C9768" s="61">
        <v>1877.0</v>
      </c>
      <c r="D9768" s="57" t="s">
        <v>371</v>
      </c>
      <c r="E9768" s="62" t="s">
        <v>372</v>
      </c>
      <c r="F9768" s="58">
        <v>0.45742788808537616</v>
      </c>
    </row>
    <row r="9769">
      <c r="A9769" s="61">
        <v>1.51723072E9</v>
      </c>
      <c r="B9769" s="61">
        <v>0.0</v>
      </c>
      <c r="C9769" s="61">
        <v>1175.0</v>
      </c>
      <c r="D9769" s="57" t="s">
        <v>374</v>
      </c>
      <c r="E9769" s="62" t="s">
        <v>372</v>
      </c>
      <c r="F9769" s="58">
        <v>0.45744390191629325</v>
      </c>
    </row>
    <row r="9770">
      <c r="A9770" s="61">
        <v>1.516115524E9</v>
      </c>
      <c r="B9770" s="61">
        <v>1.0</v>
      </c>
      <c r="C9770" s="61">
        <v>1302.0</v>
      </c>
      <c r="D9770" s="57" t="s">
        <v>375</v>
      </c>
      <c r="E9770" s="62" t="s">
        <v>372</v>
      </c>
      <c r="F9770" s="58">
        <v>0.45746664085275135</v>
      </c>
    </row>
    <row r="9771">
      <c r="A9771" s="61">
        <v>1.515523156E9</v>
      </c>
      <c r="B9771" s="61">
        <v>1.0</v>
      </c>
      <c r="C9771" s="61">
        <v>1202.0</v>
      </c>
      <c r="D9771" s="57" t="s">
        <v>371</v>
      </c>
      <c r="E9771" s="62" t="s">
        <v>372</v>
      </c>
      <c r="F9771" s="58">
        <v>0.45763135716272596</v>
      </c>
    </row>
    <row r="9772">
      <c r="A9772" s="61">
        <v>1.516500176E9</v>
      </c>
      <c r="B9772" s="61">
        <v>1.0</v>
      </c>
      <c r="C9772" s="61">
        <v>1666.0</v>
      </c>
      <c r="D9772" s="57" t="s">
        <v>374</v>
      </c>
      <c r="E9772" s="62" t="s">
        <v>372</v>
      </c>
      <c r="F9772" s="58">
        <v>0.4577591676961241</v>
      </c>
    </row>
    <row r="9773">
      <c r="A9773" s="61">
        <v>1.514614938E9</v>
      </c>
      <c r="B9773" s="61">
        <v>1.0</v>
      </c>
      <c r="C9773" s="61">
        <v>2317.0</v>
      </c>
      <c r="D9773" s="57" t="s">
        <v>374</v>
      </c>
      <c r="E9773" s="62" t="s">
        <v>372</v>
      </c>
      <c r="F9773" s="58">
        <v>0.4577696250254073</v>
      </c>
    </row>
    <row r="9774">
      <c r="A9774" s="61">
        <v>1.512202437E9</v>
      </c>
      <c r="B9774" s="61">
        <v>1.0</v>
      </c>
      <c r="C9774" s="61">
        <v>1272.0</v>
      </c>
      <c r="D9774" s="57" t="s">
        <v>373</v>
      </c>
      <c r="E9774" s="62" t="s">
        <v>372</v>
      </c>
      <c r="F9774" s="58">
        <v>0.45778121244341696</v>
      </c>
    </row>
    <row r="9775">
      <c r="A9775" s="61">
        <v>1.51586125E9</v>
      </c>
      <c r="B9775" s="61">
        <v>0.0</v>
      </c>
      <c r="C9775" s="61">
        <v>2116.0</v>
      </c>
      <c r="D9775" s="57" t="s">
        <v>371</v>
      </c>
      <c r="E9775" s="62" t="s">
        <v>372</v>
      </c>
      <c r="F9775" s="58">
        <v>0.4578499424374375</v>
      </c>
    </row>
    <row r="9776">
      <c r="A9776" s="61">
        <v>1.517433015E9</v>
      </c>
      <c r="B9776" s="61">
        <v>1.0</v>
      </c>
      <c r="C9776" s="61">
        <v>3632.0</v>
      </c>
      <c r="D9776" s="57" t="s">
        <v>374</v>
      </c>
      <c r="E9776" s="62" t="s">
        <v>372</v>
      </c>
      <c r="F9776" s="58">
        <v>0.45785865601880527</v>
      </c>
    </row>
    <row r="9777">
      <c r="A9777" s="61">
        <v>1.511263141E9</v>
      </c>
      <c r="B9777" s="61">
        <v>0.0</v>
      </c>
      <c r="C9777" s="61">
        <v>3057.0</v>
      </c>
      <c r="D9777" s="57" t="s">
        <v>374</v>
      </c>
      <c r="E9777" s="62" t="s">
        <v>372</v>
      </c>
      <c r="F9777" s="58">
        <v>0.45786287902159417</v>
      </c>
    </row>
    <row r="9778">
      <c r="A9778" s="61">
        <v>1.515726148E9</v>
      </c>
      <c r="B9778" s="61">
        <v>1.0</v>
      </c>
      <c r="C9778" s="61">
        <v>1821.0</v>
      </c>
      <c r="D9778" s="57" t="s">
        <v>371</v>
      </c>
      <c r="E9778" s="62" t="s">
        <v>372</v>
      </c>
      <c r="F9778" s="58">
        <v>0.4579179710959881</v>
      </c>
    </row>
    <row r="9779">
      <c r="A9779" s="61">
        <v>1.512000713E9</v>
      </c>
      <c r="B9779" s="61">
        <v>1.0</v>
      </c>
      <c r="C9779" s="61">
        <v>1897.0</v>
      </c>
      <c r="D9779" s="57" t="s">
        <v>373</v>
      </c>
      <c r="E9779" s="62" t="s">
        <v>372</v>
      </c>
      <c r="F9779" s="58">
        <v>0.4579304812534948</v>
      </c>
    </row>
    <row r="9780">
      <c r="A9780" s="61">
        <v>1.517241194E9</v>
      </c>
      <c r="B9780" s="61">
        <v>1.0</v>
      </c>
      <c r="C9780" s="61">
        <v>22.0</v>
      </c>
      <c r="D9780" s="57" t="s">
        <v>371</v>
      </c>
      <c r="E9780" s="62" t="s">
        <v>372</v>
      </c>
      <c r="F9780" s="58">
        <v>0.4580742610523907</v>
      </c>
    </row>
    <row r="9781">
      <c r="A9781" s="61">
        <v>1.513005054E9</v>
      </c>
      <c r="B9781" s="61">
        <v>1.0</v>
      </c>
      <c r="C9781" s="61">
        <v>151.0</v>
      </c>
      <c r="D9781" s="57" t="s">
        <v>374</v>
      </c>
      <c r="E9781" s="62" t="s">
        <v>372</v>
      </c>
      <c r="F9781" s="58">
        <v>0.45808458563219456</v>
      </c>
    </row>
    <row r="9782">
      <c r="A9782" s="61">
        <v>1.51278444E9</v>
      </c>
      <c r="B9782" s="61">
        <v>0.0</v>
      </c>
      <c r="C9782" s="61">
        <v>4098.0</v>
      </c>
      <c r="D9782" s="57" t="s">
        <v>375</v>
      </c>
      <c r="E9782" s="62" t="s">
        <v>372</v>
      </c>
      <c r="F9782" s="58">
        <v>0.45810360623595825</v>
      </c>
    </row>
    <row r="9783">
      <c r="A9783" s="61">
        <v>1.515600571E9</v>
      </c>
      <c r="B9783" s="61">
        <v>0.0</v>
      </c>
      <c r="C9783" s="61">
        <v>3145.0</v>
      </c>
      <c r="D9783" s="57" t="s">
        <v>371</v>
      </c>
      <c r="E9783" s="62" t="s">
        <v>372</v>
      </c>
      <c r="F9783" s="58">
        <v>0.4581395254832422</v>
      </c>
    </row>
    <row r="9784">
      <c r="A9784" s="61">
        <v>1.518222178E9</v>
      </c>
      <c r="B9784" s="61">
        <v>1.0</v>
      </c>
      <c r="C9784" s="61">
        <v>1726.0</v>
      </c>
      <c r="D9784" s="57" t="s">
        <v>371</v>
      </c>
      <c r="E9784" s="62" t="s">
        <v>372</v>
      </c>
      <c r="F9784" s="58">
        <v>0.45815201835851715</v>
      </c>
    </row>
    <row r="9785">
      <c r="A9785" s="61">
        <v>1.511547925E9</v>
      </c>
      <c r="B9785" s="61">
        <v>1.0</v>
      </c>
      <c r="C9785" s="61">
        <v>20.0</v>
      </c>
      <c r="D9785" s="57" t="s">
        <v>374</v>
      </c>
      <c r="E9785" s="62" t="s">
        <v>372</v>
      </c>
      <c r="F9785" s="58">
        <v>0.4581947520601094</v>
      </c>
    </row>
    <row r="9786">
      <c r="A9786" s="61">
        <v>1.514428464E9</v>
      </c>
      <c r="B9786" s="61">
        <v>1.0</v>
      </c>
      <c r="C9786" s="61">
        <v>779.0</v>
      </c>
      <c r="D9786" s="57" t="s">
        <v>371</v>
      </c>
      <c r="E9786" s="62" t="s">
        <v>372</v>
      </c>
      <c r="F9786" s="58">
        <v>0.4582098998638736</v>
      </c>
    </row>
    <row r="9787">
      <c r="A9787" s="61">
        <v>1.512343675E9</v>
      </c>
      <c r="B9787" s="61">
        <v>1.0</v>
      </c>
      <c r="C9787" s="61">
        <v>1450.0</v>
      </c>
      <c r="D9787" s="57" t="s">
        <v>375</v>
      </c>
      <c r="E9787" s="62" t="s">
        <v>372</v>
      </c>
      <c r="F9787" s="58">
        <v>0.4582117500879095</v>
      </c>
    </row>
    <row r="9788">
      <c r="A9788" s="61">
        <v>1.511860199E9</v>
      </c>
      <c r="B9788" s="61">
        <v>1.0</v>
      </c>
      <c r="C9788" s="61">
        <v>28.0</v>
      </c>
      <c r="D9788" s="57" t="s">
        <v>374</v>
      </c>
      <c r="E9788" s="62" t="s">
        <v>372</v>
      </c>
      <c r="F9788" s="58">
        <v>0.4582530074052503</v>
      </c>
    </row>
    <row r="9789">
      <c r="A9789" s="61">
        <v>1.514439747E9</v>
      </c>
      <c r="B9789" s="61">
        <v>1.0</v>
      </c>
      <c r="C9789" s="61">
        <v>901.0</v>
      </c>
      <c r="D9789" s="57" t="s">
        <v>374</v>
      </c>
      <c r="E9789" s="62" t="s">
        <v>372</v>
      </c>
      <c r="F9789" s="58">
        <v>0.4582946621990853</v>
      </c>
    </row>
    <row r="9790">
      <c r="A9790" s="61">
        <v>1.516152794E9</v>
      </c>
      <c r="B9790" s="61">
        <v>1.0</v>
      </c>
      <c r="C9790" s="61">
        <v>440.0</v>
      </c>
      <c r="D9790" s="57" t="s">
        <v>374</v>
      </c>
      <c r="E9790" s="62" t="s">
        <v>372</v>
      </c>
      <c r="F9790" s="58">
        <v>0.45841034219253374</v>
      </c>
    </row>
    <row r="9791">
      <c r="A9791" s="61">
        <v>1.519772413E9</v>
      </c>
      <c r="B9791" s="61">
        <v>1.0</v>
      </c>
      <c r="C9791" s="61">
        <v>4049.0</v>
      </c>
      <c r="D9791" s="57" t="s">
        <v>375</v>
      </c>
      <c r="E9791" s="62" t="s">
        <v>372</v>
      </c>
      <c r="F9791" s="58">
        <v>0.458526579968179</v>
      </c>
    </row>
    <row r="9792">
      <c r="A9792" s="61">
        <v>1.512777935E9</v>
      </c>
      <c r="B9792" s="61">
        <v>1.0</v>
      </c>
      <c r="C9792" s="61">
        <v>2121.0</v>
      </c>
      <c r="D9792" s="57" t="s">
        <v>371</v>
      </c>
      <c r="E9792" s="62" t="s">
        <v>372</v>
      </c>
      <c r="F9792" s="58">
        <v>0.4585759459346612</v>
      </c>
    </row>
    <row r="9793">
      <c r="A9793" s="61">
        <v>1.515007376E9</v>
      </c>
      <c r="B9793" s="61">
        <v>1.0</v>
      </c>
      <c r="C9793" s="61">
        <v>203.0</v>
      </c>
      <c r="D9793" s="57" t="s">
        <v>374</v>
      </c>
      <c r="E9793" s="62" t="s">
        <v>372</v>
      </c>
      <c r="F9793" s="58">
        <v>0.45869529143612686</v>
      </c>
    </row>
    <row r="9794">
      <c r="A9794" s="61">
        <v>1.518759463E9</v>
      </c>
      <c r="B9794" s="61">
        <v>1.0</v>
      </c>
      <c r="C9794" s="61">
        <v>456.0</v>
      </c>
      <c r="D9794" s="57" t="s">
        <v>371</v>
      </c>
      <c r="E9794" s="62" t="s">
        <v>372</v>
      </c>
      <c r="F9794" s="58">
        <v>0.4588020479973004</v>
      </c>
    </row>
    <row r="9795">
      <c r="A9795" s="61">
        <v>1.518781695E9</v>
      </c>
      <c r="B9795" s="61">
        <v>1.0</v>
      </c>
      <c r="C9795" s="61">
        <v>3839.0</v>
      </c>
      <c r="D9795" s="57" t="s">
        <v>374</v>
      </c>
      <c r="E9795" s="62" t="s">
        <v>372</v>
      </c>
      <c r="F9795" s="58">
        <v>0.4588029868283514</v>
      </c>
    </row>
    <row r="9796">
      <c r="A9796" s="61">
        <v>1.519001764E9</v>
      </c>
      <c r="B9796" s="61">
        <v>1.0</v>
      </c>
      <c r="C9796" s="61">
        <v>2057.0</v>
      </c>
      <c r="D9796" s="57" t="s">
        <v>371</v>
      </c>
      <c r="E9796" s="62" t="s">
        <v>372</v>
      </c>
      <c r="F9796" s="58">
        <v>0.45880519913551177</v>
      </c>
    </row>
    <row r="9797">
      <c r="A9797" s="61">
        <v>1.516376595E9</v>
      </c>
      <c r="B9797" s="61">
        <v>1.0</v>
      </c>
      <c r="C9797" s="61">
        <v>1216.0</v>
      </c>
      <c r="D9797" s="57" t="s">
        <v>375</v>
      </c>
      <c r="E9797" s="62" t="s">
        <v>372</v>
      </c>
      <c r="F9797" s="58">
        <v>0.45885570649986807</v>
      </c>
    </row>
    <row r="9798">
      <c r="A9798" s="61">
        <v>1.518952976E9</v>
      </c>
      <c r="B9798" s="61">
        <v>1.0</v>
      </c>
      <c r="C9798" s="61">
        <v>142.0</v>
      </c>
      <c r="D9798" s="57" t="s">
        <v>373</v>
      </c>
      <c r="E9798" s="62" t="s">
        <v>372</v>
      </c>
      <c r="F9798" s="58">
        <v>0.45891803973068146</v>
      </c>
    </row>
    <row r="9799">
      <c r="A9799" s="61">
        <v>1.512787977E9</v>
      </c>
      <c r="B9799" s="61">
        <v>1.0</v>
      </c>
      <c r="C9799" s="61">
        <v>1961.0</v>
      </c>
      <c r="D9799" s="57" t="s">
        <v>371</v>
      </c>
      <c r="E9799" s="62" t="s">
        <v>372</v>
      </c>
      <c r="F9799" s="58">
        <v>0.4589389008844552</v>
      </c>
    </row>
    <row r="9800">
      <c r="A9800" s="61">
        <v>1.514789242E9</v>
      </c>
      <c r="B9800" s="61">
        <v>0.0</v>
      </c>
      <c r="C9800" s="61">
        <v>1182.0</v>
      </c>
      <c r="D9800" s="57" t="s">
        <v>374</v>
      </c>
      <c r="E9800" s="62" t="s">
        <v>372</v>
      </c>
      <c r="F9800" s="58">
        <v>0.4589556166388439</v>
      </c>
    </row>
    <row r="9801">
      <c r="A9801" s="61">
        <v>1.5125051E9</v>
      </c>
      <c r="B9801" s="61">
        <v>0.0</v>
      </c>
      <c r="C9801" s="61">
        <v>1795.0</v>
      </c>
      <c r="D9801" s="57" t="s">
        <v>371</v>
      </c>
      <c r="E9801" s="62" t="s">
        <v>372</v>
      </c>
      <c r="F9801" s="58">
        <v>0.4589675426811224</v>
      </c>
    </row>
    <row r="9802">
      <c r="A9802" s="61">
        <v>1.511843838E9</v>
      </c>
      <c r="B9802" s="61">
        <v>1.0</v>
      </c>
      <c r="C9802" s="61">
        <v>302.0</v>
      </c>
      <c r="D9802" s="57" t="s">
        <v>375</v>
      </c>
      <c r="E9802" s="62" t="s">
        <v>372</v>
      </c>
      <c r="F9802" s="58">
        <v>0.4590049753099458</v>
      </c>
    </row>
    <row r="9803">
      <c r="A9803" s="61">
        <v>1.51381812E9</v>
      </c>
      <c r="B9803" s="61">
        <v>0.0</v>
      </c>
      <c r="C9803" s="61">
        <v>1024.0</v>
      </c>
      <c r="D9803" s="57" t="s">
        <v>371</v>
      </c>
      <c r="E9803" s="62" t="s">
        <v>372</v>
      </c>
      <c r="F9803" s="58">
        <v>0.4590630673405217</v>
      </c>
    </row>
    <row r="9804">
      <c r="A9804" s="61">
        <v>1.516864896E9</v>
      </c>
      <c r="B9804" s="61">
        <v>1.0</v>
      </c>
      <c r="C9804" s="61">
        <v>66.0</v>
      </c>
      <c r="D9804" s="57" t="s">
        <v>373</v>
      </c>
      <c r="E9804" s="62" t="s">
        <v>372</v>
      </c>
      <c r="F9804" s="58">
        <v>0.459079603109376</v>
      </c>
    </row>
    <row r="9805">
      <c r="A9805" s="61">
        <v>1.51831041E9</v>
      </c>
      <c r="B9805" s="61">
        <v>0.0</v>
      </c>
      <c r="C9805" s="61">
        <v>335.0</v>
      </c>
      <c r="D9805" s="57" t="s">
        <v>374</v>
      </c>
      <c r="E9805" s="62" t="s">
        <v>372</v>
      </c>
      <c r="F9805" s="58">
        <v>0.45908791331280174</v>
      </c>
    </row>
    <row r="9806">
      <c r="A9806" s="61">
        <v>1.519594022E9</v>
      </c>
      <c r="B9806" s="61">
        <v>0.0</v>
      </c>
      <c r="C9806" s="61">
        <v>934.0</v>
      </c>
      <c r="D9806" s="57" t="s">
        <v>373</v>
      </c>
      <c r="E9806" s="62" t="s">
        <v>372</v>
      </c>
      <c r="F9806" s="58">
        <v>0.4591250506437219</v>
      </c>
    </row>
    <row r="9807">
      <c r="A9807" s="61">
        <v>1.517957406E9</v>
      </c>
      <c r="B9807" s="61">
        <v>1.0</v>
      </c>
      <c r="C9807" s="61">
        <v>733.0</v>
      </c>
      <c r="D9807" s="57" t="s">
        <v>374</v>
      </c>
      <c r="E9807" s="62" t="s">
        <v>372</v>
      </c>
      <c r="F9807" s="58">
        <v>0.459126671996014</v>
      </c>
    </row>
    <row r="9808">
      <c r="A9808" s="61">
        <v>1.513239932E9</v>
      </c>
      <c r="B9808" s="61">
        <v>0.0</v>
      </c>
      <c r="C9808" s="61">
        <v>3170.0</v>
      </c>
      <c r="D9808" s="57" t="s">
        <v>371</v>
      </c>
      <c r="E9808" s="62" t="s">
        <v>372</v>
      </c>
      <c r="F9808" s="58">
        <v>0.45915318894967583</v>
      </c>
    </row>
    <row r="9809">
      <c r="A9809" s="61">
        <v>1.514770733E9</v>
      </c>
      <c r="B9809" s="61">
        <v>1.0</v>
      </c>
      <c r="C9809" s="61">
        <v>782.0</v>
      </c>
      <c r="D9809" s="57" t="s">
        <v>375</v>
      </c>
      <c r="E9809" s="62" t="s">
        <v>372</v>
      </c>
      <c r="F9809" s="58">
        <v>0.4591650992386266</v>
      </c>
    </row>
    <row r="9810">
      <c r="A9810" s="61">
        <v>1.51565668E9</v>
      </c>
      <c r="B9810" s="61">
        <v>0.0</v>
      </c>
      <c r="C9810" s="61">
        <v>922.0</v>
      </c>
      <c r="D9810" s="57" t="s">
        <v>375</v>
      </c>
      <c r="E9810" s="62" t="s">
        <v>372</v>
      </c>
      <c r="F9810" s="58">
        <v>0.4592767984359223</v>
      </c>
    </row>
    <row r="9811">
      <c r="A9811" s="61">
        <v>1.511367469E9</v>
      </c>
      <c r="B9811" s="61">
        <v>1.0</v>
      </c>
      <c r="C9811" s="61">
        <v>1578.0</v>
      </c>
      <c r="D9811" s="57" t="s">
        <v>374</v>
      </c>
      <c r="E9811" s="62" t="s">
        <v>372</v>
      </c>
      <c r="F9811" s="58">
        <v>0.4592917126801481</v>
      </c>
    </row>
    <row r="9812">
      <c r="A9812" s="61">
        <v>1.515223331E9</v>
      </c>
      <c r="B9812" s="61">
        <v>0.0</v>
      </c>
      <c r="C9812" s="61">
        <v>2585.0</v>
      </c>
      <c r="D9812" s="57" t="s">
        <v>371</v>
      </c>
      <c r="E9812" s="62" t="s">
        <v>372</v>
      </c>
      <c r="F9812" s="58">
        <v>0.4593049081905717</v>
      </c>
    </row>
    <row r="9813">
      <c r="A9813" s="61">
        <v>1.517488223E9</v>
      </c>
      <c r="B9813" s="61">
        <v>1.0</v>
      </c>
      <c r="C9813" s="61">
        <v>679.0</v>
      </c>
      <c r="D9813" s="57" t="s">
        <v>371</v>
      </c>
      <c r="E9813" s="62" t="s">
        <v>372</v>
      </c>
      <c r="F9813" s="58">
        <v>0.45937286255639487</v>
      </c>
    </row>
    <row r="9814">
      <c r="A9814" s="61">
        <v>1.51875713E9</v>
      </c>
      <c r="B9814" s="61">
        <v>0.0</v>
      </c>
      <c r="C9814" s="61">
        <v>301.0</v>
      </c>
      <c r="D9814" s="57" t="s">
        <v>375</v>
      </c>
      <c r="E9814" s="62" t="s">
        <v>372</v>
      </c>
      <c r="F9814" s="58">
        <v>0.4594167294706648</v>
      </c>
    </row>
    <row r="9815">
      <c r="A9815" s="61">
        <v>1.518887434E9</v>
      </c>
      <c r="B9815" s="61">
        <v>1.0</v>
      </c>
      <c r="C9815" s="61">
        <v>1459.0</v>
      </c>
      <c r="D9815" s="57" t="s">
        <v>371</v>
      </c>
      <c r="E9815" s="62" t="s">
        <v>372</v>
      </c>
      <c r="F9815" s="58">
        <v>0.4594584784216442</v>
      </c>
    </row>
    <row r="9816">
      <c r="A9816" s="61">
        <v>1.515888851E9</v>
      </c>
      <c r="B9816" s="61">
        <v>0.0</v>
      </c>
      <c r="C9816" s="61">
        <v>775.0</v>
      </c>
      <c r="D9816" s="57" t="s">
        <v>374</v>
      </c>
      <c r="E9816" s="62" t="s">
        <v>372</v>
      </c>
      <c r="F9816" s="58">
        <v>0.45949747791111406</v>
      </c>
    </row>
    <row r="9817">
      <c r="A9817" s="61">
        <v>1.515208081E9</v>
      </c>
      <c r="B9817" s="61">
        <v>0.0</v>
      </c>
      <c r="C9817" s="61">
        <v>114.0</v>
      </c>
      <c r="D9817" s="57" t="s">
        <v>373</v>
      </c>
      <c r="E9817" s="62" t="s">
        <v>372</v>
      </c>
      <c r="F9817" s="58">
        <v>0.45950236023707547</v>
      </c>
    </row>
    <row r="9818">
      <c r="A9818" s="61">
        <v>1.519216583E9</v>
      </c>
      <c r="B9818" s="61">
        <v>1.0</v>
      </c>
      <c r="C9818" s="61">
        <v>2069.0</v>
      </c>
      <c r="D9818" s="57" t="s">
        <v>374</v>
      </c>
      <c r="E9818" s="62" t="s">
        <v>372</v>
      </c>
      <c r="F9818" s="58">
        <v>0.4595068510798189</v>
      </c>
    </row>
    <row r="9819">
      <c r="A9819" s="61">
        <v>1.512328127E9</v>
      </c>
      <c r="B9819" s="61">
        <v>1.0</v>
      </c>
      <c r="C9819" s="61">
        <v>1676.0</v>
      </c>
      <c r="D9819" s="57" t="s">
        <v>373</v>
      </c>
      <c r="E9819" s="62" t="s">
        <v>372</v>
      </c>
      <c r="F9819" s="58">
        <v>0.4595898544531284</v>
      </c>
    </row>
    <row r="9820">
      <c r="A9820" s="61">
        <v>1.519035291E9</v>
      </c>
      <c r="B9820" s="61">
        <v>0.0</v>
      </c>
      <c r="C9820" s="61">
        <v>1598.0</v>
      </c>
      <c r="D9820" s="57" t="s">
        <v>374</v>
      </c>
      <c r="E9820" s="62" t="s">
        <v>372</v>
      </c>
      <c r="F9820" s="58">
        <v>0.4596143009293303</v>
      </c>
    </row>
    <row r="9821">
      <c r="A9821" s="61">
        <v>1.514063779E9</v>
      </c>
      <c r="B9821" s="61">
        <v>1.0</v>
      </c>
      <c r="C9821" s="61">
        <v>2914.0</v>
      </c>
      <c r="D9821" s="57" t="s">
        <v>371</v>
      </c>
      <c r="E9821" s="62" t="s">
        <v>372</v>
      </c>
      <c r="F9821" s="58">
        <v>0.45965012262276783</v>
      </c>
    </row>
    <row r="9822">
      <c r="A9822" s="61">
        <v>1.514965463E9</v>
      </c>
      <c r="B9822" s="61">
        <v>1.0</v>
      </c>
      <c r="C9822" s="61">
        <v>1325.0</v>
      </c>
      <c r="D9822" s="57" t="s">
        <v>371</v>
      </c>
      <c r="E9822" s="62" t="s">
        <v>372</v>
      </c>
      <c r="F9822" s="58">
        <v>0.45969991679457967</v>
      </c>
    </row>
    <row r="9823">
      <c r="A9823" s="61">
        <v>1.516053754E9</v>
      </c>
      <c r="B9823" s="61">
        <v>1.0</v>
      </c>
      <c r="C9823" s="61">
        <v>1735.0</v>
      </c>
      <c r="D9823" s="57" t="s">
        <v>375</v>
      </c>
      <c r="E9823" s="62" t="s">
        <v>372</v>
      </c>
      <c r="F9823" s="58">
        <v>0.4597476298654173</v>
      </c>
    </row>
    <row r="9824">
      <c r="A9824" s="61">
        <v>1.519384387E9</v>
      </c>
      <c r="B9824" s="61">
        <v>1.0</v>
      </c>
      <c r="C9824" s="61">
        <v>3342.0</v>
      </c>
      <c r="D9824" s="57" t="s">
        <v>371</v>
      </c>
      <c r="E9824" s="62" t="s">
        <v>372</v>
      </c>
      <c r="F9824" s="58">
        <v>0.45981829919133665</v>
      </c>
    </row>
    <row r="9825">
      <c r="A9825" s="61">
        <v>1.512865993E9</v>
      </c>
      <c r="B9825" s="61">
        <v>1.0</v>
      </c>
      <c r="C9825" s="61">
        <v>727.0</v>
      </c>
      <c r="D9825" s="57" t="s">
        <v>375</v>
      </c>
      <c r="E9825" s="62" t="s">
        <v>372</v>
      </c>
      <c r="F9825" s="58">
        <v>0.4598915906599612</v>
      </c>
    </row>
    <row r="9826">
      <c r="A9826" s="61">
        <v>1.517670359E9</v>
      </c>
      <c r="B9826" s="61">
        <v>1.0</v>
      </c>
      <c r="C9826" s="61">
        <v>1130.0</v>
      </c>
      <c r="D9826" s="57" t="s">
        <v>371</v>
      </c>
      <c r="E9826" s="62" t="s">
        <v>372</v>
      </c>
      <c r="F9826" s="58">
        <v>0.45989193037420806</v>
      </c>
    </row>
    <row r="9827">
      <c r="A9827" s="61">
        <v>1.519820707E9</v>
      </c>
      <c r="B9827" s="61">
        <v>1.0</v>
      </c>
      <c r="C9827" s="61">
        <v>253.0</v>
      </c>
      <c r="D9827" s="57" t="s">
        <v>374</v>
      </c>
      <c r="E9827" s="62" t="s">
        <v>372</v>
      </c>
      <c r="F9827" s="58">
        <v>0.4599482680908866</v>
      </c>
    </row>
    <row r="9828">
      <c r="A9828" s="61">
        <v>1.51492078E9</v>
      </c>
      <c r="B9828" s="61">
        <v>0.0</v>
      </c>
      <c r="C9828" s="61">
        <v>2171.0</v>
      </c>
      <c r="D9828" s="57" t="s">
        <v>374</v>
      </c>
      <c r="E9828" s="62" t="s">
        <v>372</v>
      </c>
      <c r="F9828" s="58">
        <v>0.4599775760417798</v>
      </c>
    </row>
    <row r="9829">
      <c r="A9829" s="61">
        <v>1.514685936E9</v>
      </c>
      <c r="B9829" s="61">
        <v>1.0</v>
      </c>
      <c r="C9829" s="61">
        <v>3127.0</v>
      </c>
      <c r="D9829" s="57" t="s">
        <v>374</v>
      </c>
      <c r="E9829" s="62" t="s">
        <v>372</v>
      </c>
      <c r="F9829" s="58">
        <v>0.4600545468176408</v>
      </c>
    </row>
    <row r="9830">
      <c r="A9830" s="61">
        <v>1.511255275E9</v>
      </c>
      <c r="B9830" s="61">
        <v>1.0</v>
      </c>
      <c r="C9830" s="61">
        <v>3310.0</v>
      </c>
      <c r="D9830" s="57" t="s">
        <v>371</v>
      </c>
      <c r="E9830" s="62" t="s">
        <v>372</v>
      </c>
      <c r="F9830" s="58">
        <v>0.4602068255474917</v>
      </c>
    </row>
    <row r="9831">
      <c r="A9831" s="61">
        <v>1.514058595E9</v>
      </c>
      <c r="B9831" s="61">
        <v>1.0</v>
      </c>
      <c r="C9831" s="61">
        <v>2420.0</v>
      </c>
      <c r="D9831" s="57" t="s">
        <v>374</v>
      </c>
      <c r="E9831" s="62" t="s">
        <v>372</v>
      </c>
      <c r="F9831" s="58">
        <v>0.46036991303745767</v>
      </c>
    </row>
    <row r="9832">
      <c r="A9832" s="61">
        <v>1.514236576E9</v>
      </c>
      <c r="B9832" s="61">
        <v>1.0</v>
      </c>
      <c r="C9832" s="61">
        <v>1741.0</v>
      </c>
      <c r="D9832" s="57" t="s">
        <v>374</v>
      </c>
      <c r="E9832" s="62" t="s">
        <v>372</v>
      </c>
      <c r="F9832" s="58">
        <v>0.4603943574334507</v>
      </c>
    </row>
    <row r="9833">
      <c r="A9833" s="61">
        <v>1.51610547E9</v>
      </c>
      <c r="B9833" s="61">
        <v>0.0</v>
      </c>
      <c r="C9833" s="61">
        <v>1909.0</v>
      </c>
      <c r="D9833" s="57" t="s">
        <v>373</v>
      </c>
      <c r="E9833" s="62" t="s">
        <v>372</v>
      </c>
      <c r="F9833" s="58">
        <v>0.4604778386555687</v>
      </c>
    </row>
    <row r="9834">
      <c r="A9834" s="61">
        <v>1.518938697E9</v>
      </c>
      <c r="B9834" s="61">
        <v>1.0</v>
      </c>
      <c r="C9834" s="61">
        <v>1638.0</v>
      </c>
      <c r="D9834" s="57" t="s">
        <v>375</v>
      </c>
      <c r="E9834" s="62" t="s">
        <v>372</v>
      </c>
      <c r="F9834" s="58">
        <v>0.4606055129567598</v>
      </c>
    </row>
    <row r="9835">
      <c r="A9835" s="61">
        <v>1.511622559E9</v>
      </c>
      <c r="B9835" s="61">
        <v>1.0</v>
      </c>
      <c r="C9835" s="61">
        <v>769.0</v>
      </c>
      <c r="D9835" s="57" t="s">
        <v>371</v>
      </c>
      <c r="E9835" s="62" t="s">
        <v>372</v>
      </c>
      <c r="F9835" s="58">
        <v>0.4606092374318064</v>
      </c>
    </row>
    <row r="9836">
      <c r="A9836" s="61">
        <v>1.516418984E9</v>
      </c>
      <c r="B9836" s="61">
        <v>1.0</v>
      </c>
      <c r="C9836" s="61">
        <v>4446.0</v>
      </c>
      <c r="D9836" s="57" t="s">
        <v>374</v>
      </c>
      <c r="E9836" s="62" t="s">
        <v>372</v>
      </c>
      <c r="F9836" s="58">
        <v>0.4606476337821186</v>
      </c>
    </row>
    <row r="9837">
      <c r="A9837" s="61">
        <v>1.51371052E9</v>
      </c>
      <c r="B9837" s="61">
        <v>0.0</v>
      </c>
      <c r="C9837" s="61">
        <v>829.0</v>
      </c>
      <c r="D9837" s="57" t="s">
        <v>374</v>
      </c>
      <c r="E9837" s="62" t="s">
        <v>372</v>
      </c>
      <c r="F9837" s="58">
        <v>0.4606688480967428</v>
      </c>
    </row>
    <row r="9838">
      <c r="A9838" s="61">
        <v>1.512398255E9</v>
      </c>
      <c r="B9838" s="61">
        <v>1.0</v>
      </c>
      <c r="C9838" s="61">
        <v>2224.0</v>
      </c>
      <c r="D9838" s="57" t="s">
        <v>371</v>
      </c>
      <c r="E9838" s="62" t="s">
        <v>372</v>
      </c>
      <c r="F9838" s="58">
        <v>0.4607046317515753</v>
      </c>
    </row>
    <row r="9839">
      <c r="A9839" s="61">
        <v>1.518261577E9</v>
      </c>
      <c r="B9839" s="61">
        <v>1.0</v>
      </c>
      <c r="C9839" s="61">
        <v>4224.0</v>
      </c>
      <c r="D9839" s="57" t="s">
        <v>373</v>
      </c>
      <c r="E9839" s="62" t="s">
        <v>372</v>
      </c>
      <c r="F9839" s="58">
        <v>0.46075605319151636</v>
      </c>
    </row>
    <row r="9840">
      <c r="A9840" s="61">
        <v>1.515740393E9</v>
      </c>
      <c r="B9840" s="61">
        <v>1.0</v>
      </c>
      <c r="C9840" s="61">
        <v>1280.0</v>
      </c>
      <c r="D9840" s="57" t="s">
        <v>373</v>
      </c>
      <c r="E9840" s="62" t="s">
        <v>372</v>
      </c>
      <c r="F9840" s="58">
        <v>0.460803922031763</v>
      </c>
    </row>
    <row r="9841">
      <c r="A9841" s="61">
        <v>1.513678496E9</v>
      </c>
      <c r="B9841" s="61">
        <v>1.0</v>
      </c>
      <c r="C9841" s="61">
        <v>1783.0</v>
      </c>
      <c r="D9841" s="57" t="s">
        <v>371</v>
      </c>
      <c r="E9841" s="62" t="s">
        <v>372</v>
      </c>
      <c r="F9841" s="58">
        <v>0.46082785982990615</v>
      </c>
    </row>
    <row r="9842">
      <c r="A9842" s="61">
        <v>1.513725222E9</v>
      </c>
      <c r="B9842" s="61">
        <v>0.0</v>
      </c>
      <c r="C9842" s="61">
        <v>1229.0</v>
      </c>
      <c r="D9842" s="57" t="s">
        <v>374</v>
      </c>
      <c r="E9842" s="62" t="s">
        <v>372</v>
      </c>
      <c r="F9842" s="58">
        <v>0.4608691447919211</v>
      </c>
    </row>
    <row r="9843">
      <c r="A9843" s="61">
        <v>1.51531319E9</v>
      </c>
      <c r="B9843" s="61">
        <v>0.0</v>
      </c>
      <c r="C9843" s="61">
        <v>695.0</v>
      </c>
      <c r="D9843" s="57" t="s">
        <v>371</v>
      </c>
      <c r="E9843" s="62" t="s">
        <v>372</v>
      </c>
      <c r="F9843" s="58">
        <v>0.460885924161344</v>
      </c>
    </row>
    <row r="9844">
      <c r="A9844" s="61">
        <v>1.518390459E9</v>
      </c>
      <c r="B9844" s="61">
        <v>1.0</v>
      </c>
      <c r="C9844" s="61">
        <v>314.0</v>
      </c>
      <c r="D9844" s="57" t="s">
        <v>371</v>
      </c>
      <c r="E9844" s="62" t="s">
        <v>372</v>
      </c>
      <c r="F9844" s="58">
        <v>0.46091452320863613</v>
      </c>
    </row>
    <row r="9845">
      <c r="A9845" s="61">
        <v>1.514880952E9</v>
      </c>
      <c r="B9845" s="61">
        <v>0.0</v>
      </c>
      <c r="C9845" s="61">
        <v>1505.0</v>
      </c>
      <c r="D9845" s="57" t="s">
        <v>371</v>
      </c>
      <c r="E9845" s="62" t="s">
        <v>372</v>
      </c>
      <c r="F9845" s="58">
        <v>0.460941608998064</v>
      </c>
    </row>
    <row r="9846">
      <c r="A9846" s="61">
        <v>1.512569448E9</v>
      </c>
      <c r="B9846" s="61">
        <v>1.0</v>
      </c>
      <c r="C9846" s="61">
        <v>1867.0</v>
      </c>
      <c r="D9846" s="57" t="s">
        <v>374</v>
      </c>
      <c r="E9846" s="62" t="s">
        <v>372</v>
      </c>
      <c r="F9846" s="58">
        <v>0.4610140095891727</v>
      </c>
    </row>
    <row r="9847">
      <c r="A9847" s="61">
        <v>1.515504724E9</v>
      </c>
      <c r="B9847" s="61">
        <v>1.0</v>
      </c>
      <c r="C9847" s="61">
        <v>1554.0</v>
      </c>
      <c r="D9847" s="57" t="s">
        <v>371</v>
      </c>
      <c r="E9847" s="62" t="s">
        <v>372</v>
      </c>
      <c r="F9847" s="58">
        <v>0.46102873546493095</v>
      </c>
    </row>
    <row r="9848">
      <c r="A9848" s="61">
        <v>1.512065905E9</v>
      </c>
      <c r="B9848" s="61">
        <v>1.0</v>
      </c>
      <c r="C9848" s="61">
        <v>1099.0</v>
      </c>
      <c r="D9848" s="57" t="s">
        <v>374</v>
      </c>
      <c r="E9848" s="62" t="s">
        <v>372</v>
      </c>
      <c r="F9848" s="58">
        <v>0.46108382043309504</v>
      </c>
    </row>
    <row r="9849">
      <c r="A9849" s="61">
        <v>1.517095316E9</v>
      </c>
      <c r="B9849" s="61">
        <v>1.0</v>
      </c>
      <c r="C9849" s="61">
        <v>1469.0</v>
      </c>
      <c r="D9849" s="57" t="s">
        <v>371</v>
      </c>
      <c r="E9849" s="62" t="s">
        <v>372</v>
      </c>
      <c r="F9849" s="58">
        <v>0.4611363745350765</v>
      </c>
    </row>
    <row r="9850">
      <c r="A9850" s="61">
        <v>1.513483498E9</v>
      </c>
      <c r="B9850" s="61">
        <v>1.0</v>
      </c>
      <c r="C9850" s="61">
        <v>560.0</v>
      </c>
      <c r="D9850" s="57" t="s">
        <v>371</v>
      </c>
      <c r="E9850" s="62" t="s">
        <v>372</v>
      </c>
      <c r="F9850" s="58">
        <v>0.46119570447605596</v>
      </c>
    </row>
    <row r="9851">
      <c r="A9851" s="61">
        <v>1.513620492E9</v>
      </c>
      <c r="B9851" s="61">
        <v>0.0</v>
      </c>
      <c r="C9851" s="61">
        <v>1300.0</v>
      </c>
      <c r="D9851" s="57" t="s">
        <v>371</v>
      </c>
      <c r="E9851" s="62" t="s">
        <v>372</v>
      </c>
      <c r="F9851" s="58">
        <v>0.4612395862914871</v>
      </c>
    </row>
    <row r="9852">
      <c r="A9852" s="61">
        <v>1.513202913E9</v>
      </c>
      <c r="B9852" s="61">
        <v>1.0</v>
      </c>
      <c r="C9852" s="61">
        <v>1543.0</v>
      </c>
      <c r="D9852" s="57" t="s">
        <v>371</v>
      </c>
      <c r="E9852" s="62" t="s">
        <v>372</v>
      </c>
      <c r="F9852" s="58">
        <v>0.4612438507295832</v>
      </c>
    </row>
    <row r="9853">
      <c r="A9853" s="61">
        <v>1.514618299E9</v>
      </c>
      <c r="B9853" s="61">
        <v>1.0</v>
      </c>
      <c r="C9853" s="61">
        <v>1234.0</v>
      </c>
      <c r="D9853" s="57" t="s">
        <v>374</v>
      </c>
      <c r="E9853" s="62" t="s">
        <v>372</v>
      </c>
      <c r="F9853" s="58">
        <v>0.46127223987730726</v>
      </c>
    </row>
    <row r="9854">
      <c r="A9854" s="61">
        <v>1.518541601E9</v>
      </c>
      <c r="B9854" s="61">
        <v>0.0</v>
      </c>
      <c r="C9854" s="61">
        <v>1643.0</v>
      </c>
      <c r="D9854" s="57" t="s">
        <v>371</v>
      </c>
      <c r="E9854" s="62" t="s">
        <v>372</v>
      </c>
      <c r="F9854" s="58">
        <v>0.4613167768420564</v>
      </c>
    </row>
    <row r="9855">
      <c r="A9855" s="61">
        <v>1.514297064E9</v>
      </c>
      <c r="B9855" s="61">
        <v>1.0</v>
      </c>
      <c r="C9855" s="61">
        <v>2190.0</v>
      </c>
      <c r="D9855" s="57" t="s">
        <v>374</v>
      </c>
      <c r="E9855" s="62" t="s">
        <v>372</v>
      </c>
      <c r="F9855" s="58">
        <v>0.4613210515565692</v>
      </c>
    </row>
    <row r="9856">
      <c r="A9856" s="61">
        <v>1.519936343E9</v>
      </c>
      <c r="B9856" s="61">
        <v>1.0</v>
      </c>
      <c r="C9856" s="61">
        <v>2209.0</v>
      </c>
      <c r="D9856" s="57" t="s">
        <v>374</v>
      </c>
      <c r="E9856" s="62" t="s">
        <v>372</v>
      </c>
      <c r="F9856" s="58">
        <v>0.46132708050754</v>
      </c>
    </row>
    <row r="9857">
      <c r="A9857" s="61">
        <v>1.519375875E9</v>
      </c>
      <c r="B9857" s="61">
        <v>1.0</v>
      </c>
      <c r="C9857" s="61">
        <v>53.0</v>
      </c>
      <c r="D9857" s="57" t="s">
        <v>375</v>
      </c>
      <c r="E9857" s="62" t="s">
        <v>372</v>
      </c>
      <c r="F9857" s="58">
        <v>0.46134745226825635</v>
      </c>
    </row>
    <row r="9858">
      <c r="A9858" s="61">
        <v>1.514959858E9</v>
      </c>
      <c r="B9858" s="61">
        <v>1.0</v>
      </c>
      <c r="C9858" s="61">
        <v>745.0</v>
      </c>
      <c r="D9858" s="57" t="s">
        <v>371</v>
      </c>
      <c r="E9858" s="62" t="s">
        <v>372</v>
      </c>
      <c r="F9858" s="58">
        <v>0.46137545163371785</v>
      </c>
    </row>
    <row r="9859">
      <c r="A9859" s="61">
        <v>1.519626243E9</v>
      </c>
      <c r="B9859" s="61">
        <v>1.0</v>
      </c>
      <c r="C9859" s="61">
        <v>762.0</v>
      </c>
      <c r="D9859" s="57" t="s">
        <v>371</v>
      </c>
      <c r="E9859" s="62" t="s">
        <v>372</v>
      </c>
      <c r="F9859" s="58">
        <v>0.4614535726810659</v>
      </c>
    </row>
    <row r="9860">
      <c r="A9860" s="61">
        <v>1.51203436E9</v>
      </c>
      <c r="B9860" s="61">
        <v>0.0</v>
      </c>
      <c r="C9860" s="61">
        <v>3799.0</v>
      </c>
      <c r="D9860" s="57" t="s">
        <v>375</v>
      </c>
      <c r="E9860" s="62" t="s">
        <v>372</v>
      </c>
      <c r="F9860" s="58">
        <v>0.46159717314547943</v>
      </c>
    </row>
    <row r="9861">
      <c r="A9861" s="61">
        <v>1.515186084E9</v>
      </c>
      <c r="B9861" s="61">
        <v>1.0</v>
      </c>
      <c r="C9861" s="61">
        <v>3210.0</v>
      </c>
      <c r="D9861" s="57" t="s">
        <v>373</v>
      </c>
      <c r="E9861" s="62" t="s">
        <v>372</v>
      </c>
      <c r="F9861" s="58">
        <v>0.4617148020961914</v>
      </c>
    </row>
    <row r="9862">
      <c r="A9862" s="61">
        <v>1.517531111E9</v>
      </c>
      <c r="B9862" s="61">
        <v>0.0</v>
      </c>
      <c r="C9862" s="61">
        <v>1032.0</v>
      </c>
      <c r="D9862" s="57" t="s">
        <v>371</v>
      </c>
      <c r="E9862" s="62" t="s">
        <v>372</v>
      </c>
      <c r="F9862" s="58">
        <v>0.4617498178571331</v>
      </c>
    </row>
    <row r="9863">
      <c r="A9863" s="61">
        <v>1.515971828E9</v>
      </c>
      <c r="B9863" s="61">
        <v>1.0</v>
      </c>
      <c r="C9863" s="61">
        <v>327.0</v>
      </c>
      <c r="D9863" s="57" t="s">
        <v>375</v>
      </c>
      <c r="E9863" s="62" t="s">
        <v>372</v>
      </c>
      <c r="F9863" s="58">
        <v>0.46176433779505177</v>
      </c>
    </row>
    <row r="9864">
      <c r="A9864" s="61">
        <v>1.518868819E9</v>
      </c>
      <c r="B9864" s="61">
        <v>1.0</v>
      </c>
      <c r="C9864" s="61">
        <v>2030.0</v>
      </c>
      <c r="D9864" s="57" t="s">
        <v>371</v>
      </c>
      <c r="E9864" s="62" t="s">
        <v>372</v>
      </c>
      <c r="F9864" s="58">
        <v>0.46176541670280913</v>
      </c>
    </row>
    <row r="9865">
      <c r="A9865" s="61">
        <v>1.516240364E9</v>
      </c>
      <c r="B9865" s="61">
        <v>1.0</v>
      </c>
      <c r="C9865" s="61">
        <v>290.0</v>
      </c>
      <c r="D9865" s="57" t="s">
        <v>371</v>
      </c>
      <c r="E9865" s="62" t="s">
        <v>372</v>
      </c>
      <c r="F9865" s="58">
        <v>0.4617768887453998</v>
      </c>
    </row>
    <row r="9866">
      <c r="A9866" s="61">
        <v>1.514546691E9</v>
      </c>
      <c r="B9866" s="61">
        <v>0.0</v>
      </c>
      <c r="C9866" s="61">
        <v>2844.0</v>
      </c>
      <c r="D9866" s="57" t="s">
        <v>375</v>
      </c>
      <c r="E9866" s="62" t="s">
        <v>372</v>
      </c>
      <c r="F9866" s="58">
        <v>0.4618072497123702</v>
      </c>
    </row>
    <row r="9867">
      <c r="A9867" s="61">
        <v>1.519839641E9</v>
      </c>
      <c r="B9867" s="61">
        <v>0.0</v>
      </c>
      <c r="C9867" s="61">
        <v>1965.0</v>
      </c>
      <c r="D9867" s="57" t="s">
        <v>371</v>
      </c>
      <c r="E9867" s="62" t="s">
        <v>372</v>
      </c>
      <c r="F9867" s="58">
        <v>0.4618083137676273</v>
      </c>
    </row>
    <row r="9868">
      <c r="A9868" s="61">
        <v>1.518438458E9</v>
      </c>
      <c r="B9868" s="61">
        <v>1.0</v>
      </c>
      <c r="C9868" s="61">
        <v>2584.0</v>
      </c>
      <c r="D9868" s="57" t="s">
        <v>371</v>
      </c>
      <c r="E9868" s="62" t="s">
        <v>372</v>
      </c>
      <c r="F9868" s="58">
        <v>0.461822222995547</v>
      </c>
    </row>
    <row r="9869">
      <c r="A9869" s="61">
        <v>1.515210382E9</v>
      </c>
      <c r="B9869" s="61">
        <v>0.0</v>
      </c>
      <c r="C9869" s="61">
        <v>2017.0</v>
      </c>
      <c r="D9869" s="57" t="s">
        <v>371</v>
      </c>
      <c r="E9869" s="62" t="s">
        <v>372</v>
      </c>
      <c r="F9869" s="58">
        <v>0.4620191796988844</v>
      </c>
    </row>
    <row r="9870">
      <c r="A9870" s="61">
        <v>1.515554878E9</v>
      </c>
      <c r="B9870" s="61">
        <v>1.0</v>
      </c>
      <c r="C9870" s="61">
        <v>3015.0</v>
      </c>
      <c r="D9870" s="57" t="s">
        <v>371</v>
      </c>
      <c r="E9870" s="62" t="s">
        <v>372</v>
      </c>
      <c r="F9870" s="58">
        <v>0.46202798367920783</v>
      </c>
    </row>
    <row r="9871">
      <c r="A9871" s="61">
        <v>1.514801208E9</v>
      </c>
      <c r="B9871" s="61">
        <v>1.0</v>
      </c>
      <c r="C9871" s="61">
        <v>945.0</v>
      </c>
      <c r="D9871" s="57" t="s">
        <v>375</v>
      </c>
      <c r="E9871" s="62" t="s">
        <v>372</v>
      </c>
      <c r="F9871" s="58">
        <v>0.46208586887970293</v>
      </c>
    </row>
    <row r="9872">
      <c r="A9872" s="61">
        <v>1.513173742E9</v>
      </c>
      <c r="B9872" s="61">
        <v>0.0</v>
      </c>
      <c r="C9872" s="61">
        <v>2636.0</v>
      </c>
      <c r="D9872" s="57" t="s">
        <v>375</v>
      </c>
      <c r="E9872" s="62" t="s">
        <v>372</v>
      </c>
      <c r="F9872" s="58">
        <v>0.4621071536428403</v>
      </c>
    </row>
    <row r="9873">
      <c r="A9873" s="61">
        <v>1.514210788E9</v>
      </c>
      <c r="B9873" s="61">
        <v>1.0</v>
      </c>
      <c r="C9873" s="61">
        <v>3103.0</v>
      </c>
      <c r="D9873" s="57" t="s">
        <v>374</v>
      </c>
      <c r="E9873" s="62" t="s">
        <v>372</v>
      </c>
      <c r="F9873" s="58">
        <v>0.46218747105487046</v>
      </c>
    </row>
    <row r="9874">
      <c r="A9874" s="61">
        <v>1.517285854E9</v>
      </c>
      <c r="B9874" s="61">
        <v>1.0</v>
      </c>
      <c r="C9874" s="61">
        <v>5675.0</v>
      </c>
      <c r="D9874" s="57" t="s">
        <v>371</v>
      </c>
      <c r="E9874" s="62" t="s">
        <v>372</v>
      </c>
      <c r="F9874" s="58">
        <v>0.4622411669535772</v>
      </c>
    </row>
    <row r="9875">
      <c r="A9875" s="61">
        <v>1.517184484E9</v>
      </c>
      <c r="B9875" s="61">
        <v>1.0</v>
      </c>
      <c r="C9875" s="61">
        <v>3497.0</v>
      </c>
      <c r="D9875" s="57" t="s">
        <v>373</v>
      </c>
      <c r="E9875" s="62" t="s">
        <v>372</v>
      </c>
      <c r="F9875" s="58">
        <v>0.4622844994217835</v>
      </c>
    </row>
    <row r="9876">
      <c r="A9876" s="61">
        <v>1.516313353E9</v>
      </c>
      <c r="B9876" s="61">
        <v>1.0</v>
      </c>
      <c r="C9876" s="61">
        <v>14.0</v>
      </c>
      <c r="D9876" s="57" t="s">
        <v>373</v>
      </c>
      <c r="E9876" s="62" t="s">
        <v>372</v>
      </c>
      <c r="F9876" s="58">
        <v>0.462311095442278</v>
      </c>
    </row>
    <row r="9877">
      <c r="A9877" s="61">
        <v>1.511801587E9</v>
      </c>
      <c r="B9877" s="61">
        <v>1.0</v>
      </c>
      <c r="C9877" s="61">
        <v>1463.0</v>
      </c>
      <c r="D9877" s="57" t="s">
        <v>374</v>
      </c>
      <c r="E9877" s="62" t="s">
        <v>372</v>
      </c>
      <c r="F9877" s="58">
        <v>0.4623146355105854</v>
      </c>
    </row>
    <row r="9878">
      <c r="A9878" s="61">
        <v>1.512167564E9</v>
      </c>
      <c r="B9878" s="61">
        <v>1.0</v>
      </c>
      <c r="C9878" s="61">
        <v>756.0</v>
      </c>
      <c r="D9878" s="57" t="s">
        <v>371</v>
      </c>
      <c r="E9878" s="62" t="s">
        <v>372</v>
      </c>
      <c r="F9878" s="58">
        <v>0.462338676402536</v>
      </c>
    </row>
    <row r="9879">
      <c r="A9879" s="61">
        <v>1.519264546E9</v>
      </c>
      <c r="B9879" s="61">
        <v>1.0</v>
      </c>
      <c r="C9879" s="61">
        <v>2207.0</v>
      </c>
      <c r="D9879" s="57" t="s">
        <v>373</v>
      </c>
      <c r="E9879" s="62" t="s">
        <v>372</v>
      </c>
      <c r="F9879" s="58">
        <v>0.4623985747571697</v>
      </c>
    </row>
    <row r="9880">
      <c r="A9880" s="61">
        <v>1.512964611E9</v>
      </c>
      <c r="B9880" s="61">
        <v>0.0</v>
      </c>
      <c r="C9880" s="61">
        <v>37.0</v>
      </c>
      <c r="D9880" s="57" t="s">
        <v>373</v>
      </c>
      <c r="E9880" s="62" t="s">
        <v>372</v>
      </c>
      <c r="F9880" s="58">
        <v>0.46245727935115355</v>
      </c>
    </row>
    <row r="9881">
      <c r="A9881" s="61">
        <v>1.514454928E9</v>
      </c>
      <c r="B9881" s="61">
        <v>1.0</v>
      </c>
      <c r="C9881" s="61">
        <v>842.0</v>
      </c>
      <c r="D9881" s="57" t="s">
        <v>375</v>
      </c>
      <c r="E9881" s="62" t="s">
        <v>372</v>
      </c>
      <c r="F9881" s="58">
        <v>0.4624682078472674</v>
      </c>
    </row>
    <row r="9882">
      <c r="A9882" s="61">
        <v>1.518290147E9</v>
      </c>
      <c r="B9882" s="61">
        <v>1.0</v>
      </c>
      <c r="C9882" s="61">
        <v>3550.0</v>
      </c>
      <c r="D9882" s="57" t="s">
        <v>375</v>
      </c>
      <c r="E9882" s="62" t="s">
        <v>372</v>
      </c>
      <c r="F9882" s="58">
        <v>0.4624893908306652</v>
      </c>
    </row>
    <row r="9883">
      <c r="A9883" s="61">
        <v>1.516046786E9</v>
      </c>
      <c r="B9883" s="61">
        <v>1.0</v>
      </c>
      <c r="C9883" s="61">
        <v>1411.0</v>
      </c>
      <c r="D9883" s="57" t="s">
        <v>374</v>
      </c>
      <c r="E9883" s="62" t="s">
        <v>372</v>
      </c>
      <c r="F9883" s="58">
        <v>0.46252488158305416</v>
      </c>
    </row>
    <row r="9884">
      <c r="A9884" s="61">
        <v>1.515796822E9</v>
      </c>
      <c r="B9884" s="61">
        <v>0.0</v>
      </c>
      <c r="C9884" s="61">
        <v>2702.0</v>
      </c>
      <c r="D9884" s="57" t="s">
        <v>371</v>
      </c>
      <c r="E9884" s="62" t="s">
        <v>372</v>
      </c>
      <c r="F9884" s="58">
        <v>0.46253431726485117</v>
      </c>
    </row>
    <row r="9885">
      <c r="A9885" s="61">
        <v>1.519126012E9</v>
      </c>
      <c r="B9885" s="61">
        <v>0.0</v>
      </c>
      <c r="C9885" s="61">
        <v>2177.0</v>
      </c>
      <c r="D9885" s="57" t="s">
        <v>373</v>
      </c>
      <c r="E9885" s="62" t="s">
        <v>372</v>
      </c>
      <c r="F9885" s="58">
        <v>0.4625921757214997</v>
      </c>
    </row>
    <row r="9886">
      <c r="A9886" s="61">
        <v>1.519955358E9</v>
      </c>
      <c r="B9886" s="61">
        <v>1.0</v>
      </c>
      <c r="C9886" s="61">
        <v>856.0</v>
      </c>
      <c r="D9886" s="57" t="s">
        <v>375</v>
      </c>
      <c r="E9886" s="62" t="s">
        <v>372</v>
      </c>
      <c r="F9886" s="58">
        <v>0.46260495984692385</v>
      </c>
    </row>
    <row r="9887">
      <c r="A9887" s="61">
        <v>1.513927776E9</v>
      </c>
      <c r="B9887" s="61">
        <v>1.0</v>
      </c>
      <c r="C9887" s="61">
        <v>1112.0</v>
      </c>
      <c r="D9887" s="57" t="s">
        <v>375</v>
      </c>
      <c r="E9887" s="62" t="s">
        <v>372</v>
      </c>
      <c r="F9887" s="58">
        <v>0.46264810415878843</v>
      </c>
    </row>
    <row r="9888">
      <c r="A9888" s="61">
        <v>1.512741724E9</v>
      </c>
      <c r="B9888" s="61">
        <v>1.0</v>
      </c>
      <c r="C9888" s="61">
        <v>868.0</v>
      </c>
      <c r="D9888" s="57" t="s">
        <v>374</v>
      </c>
      <c r="E9888" s="62" t="s">
        <v>372</v>
      </c>
      <c r="F9888" s="58">
        <v>0.46267898596175394</v>
      </c>
    </row>
    <row r="9889">
      <c r="A9889" s="61">
        <v>1.511541843E9</v>
      </c>
      <c r="B9889" s="61">
        <v>1.0</v>
      </c>
      <c r="C9889" s="61">
        <v>1679.0</v>
      </c>
      <c r="D9889" s="57" t="s">
        <v>371</v>
      </c>
      <c r="E9889" s="62" t="s">
        <v>372</v>
      </c>
      <c r="F9889" s="58">
        <v>0.4627224185889671</v>
      </c>
    </row>
    <row r="9890">
      <c r="A9890" s="61">
        <v>1.519655308E9</v>
      </c>
      <c r="B9890" s="61">
        <v>1.0</v>
      </c>
      <c r="C9890" s="61">
        <v>4137.0</v>
      </c>
      <c r="D9890" s="57" t="s">
        <v>374</v>
      </c>
      <c r="E9890" s="62" t="s">
        <v>372</v>
      </c>
      <c r="F9890" s="58">
        <v>0.4627295785209058</v>
      </c>
    </row>
    <row r="9891">
      <c r="A9891" s="61">
        <v>1.51590685E9</v>
      </c>
      <c r="B9891" s="61">
        <v>0.0</v>
      </c>
      <c r="C9891" s="61">
        <v>1706.0</v>
      </c>
      <c r="D9891" s="57" t="s">
        <v>371</v>
      </c>
      <c r="E9891" s="62" t="s">
        <v>372</v>
      </c>
      <c r="F9891" s="58">
        <v>0.4628148662051459</v>
      </c>
    </row>
    <row r="9892">
      <c r="A9892" s="61">
        <v>1.518908268E9</v>
      </c>
      <c r="B9892" s="61">
        <v>1.0</v>
      </c>
      <c r="C9892" s="61">
        <v>3808.0</v>
      </c>
      <c r="D9892" s="57" t="s">
        <v>375</v>
      </c>
      <c r="E9892" s="62" t="s">
        <v>372</v>
      </c>
      <c r="F9892" s="58">
        <v>0.4628388504478026</v>
      </c>
    </row>
    <row r="9893">
      <c r="A9893" s="61">
        <v>1.517793339E9</v>
      </c>
      <c r="B9893" s="61">
        <v>1.0</v>
      </c>
      <c r="C9893" s="61">
        <v>2548.0</v>
      </c>
      <c r="D9893" s="57" t="s">
        <v>373</v>
      </c>
      <c r="E9893" s="62" t="s">
        <v>372</v>
      </c>
      <c r="F9893" s="58">
        <v>0.4629398394945359</v>
      </c>
    </row>
    <row r="9894">
      <c r="A9894" s="61">
        <v>1.513718927E9</v>
      </c>
      <c r="B9894" s="61">
        <v>1.0</v>
      </c>
      <c r="C9894" s="61">
        <v>3235.0</v>
      </c>
      <c r="D9894" s="57" t="s">
        <v>371</v>
      </c>
      <c r="E9894" s="62" t="s">
        <v>372</v>
      </c>
      <c r="F9894" s="58">
        <v>0.4629533899356182</v>
      </c>
    </row>
    <row r="9895">
      <c r="A9895" s="61">
        <v>1.518398777E9</v>
      </c>
      <c r="B9895" s="61">
        <v>1.0</v>
      </c>
      <c r="C9895" s="61">
        <v>972.0</v>
      </c>
      <c r="D9895" s="57" t="s">
        <v>375</v>
      </c>
      <c r="E9895" s="62" t="s">
        <v>372</v>
      </c>
      <c r="F9895" s="58">
        <v>0.46296996068217655</v>
      </c>
    </row>
    <row r="9896">
      <c r="A9896" s="61">
        <v>1.511518566E9</v>
      </c>
      <c r="B9896" s="61">
        <v>1.0</v>
      </c>
      <c r="C9896" s="61">
        <v>1013.0</v>
      </c>
      <c r="D9896" s="57" t="s">
        <v>374</v>
      </c>
      <c r="E9896" s="62" t="s">
        <v>372</v>
      </c>
      <c r="F9896" s="58">
        <v>0.46306670755040535</v>
      </c>
    </row>
    <row r="9897">
      <c r="A9897" s="61">
        <v>1.514413505E9</v>
      </c>
      <c r="B9897" s="61">
        <v>1.0</v>
      </c>
      <c r="C9897" s="61">
        <v>43.0</v>
      </c>
      <c r="D9897" s="57" t="s">
        <v>374</v>
      </c>
      <c r="E9897" s="62" t="s">
        <v>372</v>
      </c>
      <c r="F9897" s="58">
        <v>0.46309509669812954</v>
      </c>
    </row>
    <row r="9898">
      <c r="A9898" s="61">
        <v>1.517314135E9</v>
      </c>
      <c r="B9898" s="61">
        <v>1.0</v>
      </c>
      <c r="C9898" s="61">
        <v>3267.0</v>
      </c>
      <c r="D9898" s="57" t="s">
        <v>374</v>
      </c>
      <c r="E9898" s="62" t="s">
        <v>372</v>
      </c>
      <c r="F9898" s="58">
        <v>0.4630978708520551</v>
      </c>
    </row>
    <row r="9899">
      <c r="A9899" s="61">
        <v>1.512206252E9</v>
      </c>
      <c r="B9899" s="61">
        <v>0.0</v>
      </c>
      <c r="C9899" s="61">
        <v>1193.0</v>
      </c>
      <c r="D9899" s="57" t="s">
        <v>375</v>
      </c>
      <c r="E9899" s="62" t="s">
        <v>372</v>
      </c>
      <c r="F9899" s="58">
        <v>0.463114371304979</v>
      </c>
    </row>
    <row r="9900">
      <c r="A9900" s="61">
        <v>1.519891346E9</v>
      </c>
      <c r="B9900" s="61">
        <v>1.0</v>
      </c>
      <c r="C9900" s="61">
        <v>680.0</v>
      </c>
      <c r="D9900" s="57" t="s">
        <v>373</v>
      </c>
      <c r="E9900" s="62" t="s">
        <v>372</v>
      </c>
      <c r="F9900" s="58">
        <v>0.46316769659713863</v>
      </c>
    </row>
    <row r="9901">
      <c r="A9901" s="61">
        <v>1.517509937E9</v>
      </c>
      <c r="B9901" s="61">
        <v>1.0</v>
      </c>
      <c r="C9901" s="61">
        <v>1811.0</v>
      </c>
      <c r="D9901" s="57" t="s">
        <v>374</v>
      </c>
      <c r="E9901" s="62" t="s">
        <v>372</v>
      </c>
      <c r="F9901" s="58">
        <v>0.46318166544342454</v>
      </c>
    </row>
    <row r="9902">
      <c r="A9902" s="61">
        <v>1.519186445E9</v>
      </c>
      <c r="B9902" s="61">
        <v>1.0</v>
      </c>
      <c r="C9902" s="61">
        <v>747.0</v>
      </c>
      <c r="D9902" s="57" t="s">
        <v>373</v>
      </c>
      <c r="E9902" s="62" t="s">
        <v>372</v>
      </c>
      <c r="F9902" s="58">
        <v>0.46319079873547764</v>
      </c>
    </row>
    <row r="9903">
      <c r="A9903" s="61">
        <v>1.514725278E9</v>
      </c>
      <c r="B9903" s="61">
        <v>1.0</v>
      </c>
      <c r="C9903" s="61">
        <v>2366.0</v>
      </c>
      <c r="D9903" s="57" t="s">
        <v>374</v>
      </c>
      <c r="E9903" s="62" t="s">
        <v>372</v>
      </c>
      <c r="F9903" s="58">
        <v>0.46324060780845067</v>
      </c>
    </row>
    <row r="9904">
      <c r="A9904" s="61">
        <v>1.514887866E9</v>
      </c>
      <c r="B9904" s="61">
        <v>1.0</v>
      </c>
      <c r="C9904" s="61">
        <v>468.0</v>
      </c>
      <c r="D9904" s="57" t="s">
        <v>371</v>
      </c>
      <c r="E9904" s="62" t="s">
        <v>372</v>
      </c>
      <c r="F9904" s="58">
        <v>0.46325053046486997</v>
      </c>
    </row>
    <row r="9905">
      <c r="A9905" s="61">
        <v>1.516208191E9</v>
      </c>
      <c r="B9905" s="61">
        <v>0.0</v>
      </c>
      <c r="C9905" s="61">
        <v>2777.0</v>
      </c>
      <c r="D9905" s="57" t="s">
        <v>374</v>
      </c>
      <c r="E9905" s="62" t="s">
        <v>372</v>
      </c>
      <c r="F9905" s="58">
        <v>0.46332075639473314</v>
      </c>
    </row>
    <row r="9906">
      <c r="A9906" s="61">
        <v>1.514312521E9</v>
      </c>
      <c r="B9906" s="61">
        <v>0.0</v>
      </c>
      <c r="C9906" s="61">
        <v>1572.0</v>
      </c>
      <c r="D9906" s="57" t="s">
        <v>371</v>
      </c>
      <c r="E9906" s="62" t="s">
        <v>372</v>
      </c>
      <c r="F9906" s="58">
        <v>0.463385589498729</v>
      </c>
    </row>
    <row r="9907">
      <c r="A9907" s="61">
        <v>1.516977306E9</v>
      </c>
      <c r="B9907" s="61">
        <v>1.0</v>
      </c>
      <c r="C9907" s="61">
        <v>2803.0</v>
      </c>
      <c r="D9907" s="57" t="s">
        <v>374</v>
      </c>
      <c r="E9907" s="62" t="s">
        <v>372</v>
      </c>
      <c r="F9907" s="58">
        <v>0.46347757135856016</v>
      </c>
    </row>
    <row r="9908">
      <c r="A9908" s="61">
        <v>1.513816644E9</v>
      </c>
      <c r="B9908" s="61">
        <v>1.0</v>
      </c>
      <c r="C9908" s="61">
        <v>1393.0</v>
      </c>
      <c r="D9908" s="57" t="s">
        <v>371</v>
      </c>
      <c r="E9908" s="62" t="s">
        <v>372</v>
      </c>
      <c r="F9908" s="58">
        <v>0.46354007538604414</v>
      </c>
    </row>
    <row r="9909">
      <c r="A9909" s="61">
        <v>1.512099462E9</v>
      </c>
      <c r="B9909" s="61">
        <v>0.0</v>
      </c>
      <c r="C9909" s="61">
        <v>1457.0</v>
      </c>
      <c r="D9909" s="57" t="s">
        <v>371</v>
      </c>
      <c r="E9909" s="62" t="s">
        <v>372</v>
      </c>
      <c r="F9909" s="58">
        <v>0.4635594341487974</v>
      </c>
    </row>
    <row r="9910">
      <c r="A9910" s="61">
        <v>1.511399284E9</v>
      </c>
      <c r="B9910" s="61">
        <v>1.0</v>
      </c>
      <c r="C9910" s="61">
        <v>1071.0</v>
      </c>
      <c r="D9910" s="57" t="s">
        <v>371</v>
      </c>
      <c r="E9910" s="62" t="s">
        <v>372</v>
      </c>
      <c r="F9910" s="58">
        <v>0.463560899981456</v>
      </c>
    </row>
    <row r="9911">
      <c r="A9911" s="61">
        <v>1.512272907E9</v>
      </c>
      <c r="B9911" s="61">
        <v>1.0</v>
      </c>
      <c r="C9911" s="61">
        <v>2834.0</v>
      </c>
      <c r="D9911" s="57" t="s">
        <v>371</v>
      </c>
      <c r="E9911" s="62" t="s">
        <v>372</v>
      </c>
      <c r="F9911" s="58">
        <v>0.463586611605013</v>
      </c>
    </row>
    <row r="9912">
      <c r="A9912" s="61">
        <v>1.517149691E9</v>
      </c>
      <c r="B9912" s="61">
        <v>0.0</v>
      </c>
      <c r="C9912" s="61">
        <v>1693.0</v>
      </c>
      <c r="D9912" s="57" t="s">
        <v>371</v>
      </c>
      <c r="E9912" s="62" t="s">
        <v>372</v>
      </c>
      <c r="F9912" s="58">
        <v>0.46361432705335526</v>
      </c>
    </row>
    <row r="9913">
      <c r="A9913" s="61">
        <v>1.51846479E9</v>
      </c>
      <c r="B9913" s="61">
        <v>0.0</v>
      </c>
      <c r="C9913" s="61">
        <v>1019.0</v>
      </c>
      <c r="D9913" s="57" t="s">
        <v>374</v>
      </c>
      <c r="E9913" s="62" t="s">
        <v>372</v>
      </c>
      <c r="F9913" s="58">
        <v>0.46363998552502006</v>
      </c>
    </row>
    <row r="9914">
      <c r="A9914" s="61">
        <v>1.512166945E9</v>
      </c>
      <c r="B9914" s="61">
        <v>1.0</v>
      </c>
      <c r="C9914" s="61">
        <v>1991.0</v>
      </c>
      <c r="D9914" s="57" t="s">
        <v>374</v>
      </c>
      <c r="E9914" s="62" t="s">
        <v>372</v>
      </c>
      <c r="F9914" s="58">
        <v>0.4636740034389354</v>
      </c>
    </row>
    <row r="9915">
      <c r="A9915" s="61">
        <v>1.513507115E9</v>
      </c>
      <c r="B9915" s="61">
        <v>1.0</v>
      </c>
      <c r="C9915" s="61">
        <v>367.0</v>
      </c>
      <c r="D9915" s="57" t="s">
        <v>371</v>
      </c>
      <c r="E9915" s="62" t="s">
        <v>372</v>
      </c>
      <c r="F9915" s="58">
        <v>0.46367947249967467</v>
      </c>
    </row>
    <row r="9916">
      <c r="A9916" s="61">
        <v>1.518448937E9</v>
      </c>
      <c r="B9916" s="61">
        <v>1.0</v>
      </c>
      <c r="C9916" s="61">
        <v>1500.0</v>
      </c>
      <c r="D9916" s="57" t="s">
        <v>371</v>
      </c>
      <c r="E9916" s="62" t="s">
        <v>372</v>
      </c>
      <c r="F9916" s="58">
        <v>0.4637256162914307</v>
      </c>
    </row>
    <row r="9917">
      <c r="A9917" s="61">
        <v>1.518338046E9</v>
      </c>
      <c r="B9917" s="61">
        <v>1.0</v>
      </c>
      <c r="C9917" s="61">
        <v>1825.0</v>
      </c>
      <c r="D9917" s="57" t="s">
        <v>371</v>
      </c>
      <c r="E9917" s="62" t="s">
        <v>372</v>
      </c>
      <c r="F9917" s="58">
        <v>0.4638758093442239</v>
      </c>
    </row>
    <row r="9918">
      <c r="A9918" s="61">
        <v>1.514490571E9</v>
      </c>
      <c r="B9918" s="61">
        <v>0.0</v>
      </c>
      <c r="C9918" s="61">
        <v>921.0</v>
      </c>
      <c r="D9918" s="57" t="s">
        <v>373</v>
      </c>
      <c r="E9918" s="62" t="s">
        <v>372</v>
      </c>
      <c r="F9918" s="58">
        <v>0.4638937456637341</v>
      </c>
    </row>
    <row r="9919">
      <c r="A9919" s="61">
        <v>1.513059082E9</v>
      </c>
      <c r="B9919" s="61">
        <v>0.0</v>
      </c>
      <c r="C9919" s="61">
        <v>4047.0</v>
      </c>
      <c r="D9919" s="57" t="s">
        <v>375</v>
      </c>
      <c r="E9919" s="62" t="s">
        <v>372</v>
      </c>
      <c r="F9919" s="58">
        <v>0.4639757396457683</v>
      </c>
    </row>
    <row r="9920">
      <c r="A9920" s="61">
        <v>1.515754832E9</v>
      </c>
      <c r="B9920" s="61">
        <v>0.0</v>
      </c>
      <c r="C9920" s="61">
        <v>530.0</v>
      </c>
      <c r="D9920" s="57" t="s">
        <v>371</v>
      </c>
      <c r="E9920" s="62" t="s">
        <v>372</v>
      </c>
      <c r="F9920" s="58">
        <v>0.4639861969750515</v>
      </c>
    </row>
    <row r="9921">
      <c r="A9921" s="61">
        <v>1.516827463E9</v>
      </c>
      <c r="B9921" s="61">
        <v>1.0</v>
      </c>
      <c r="C9921" s="61">
        <v>1102.0</v>
      </c>
      <c r="D9921" s="57" t="s">
        <v>375</v>
      </c>
      <c r="E9921" s="62" t="s">
        <v>372</v>
      </c>
      <c r="F9921" s="58">
        <v>0.463996549340019</v>
      </c>
    </row>
    <row r="9922">
      <c r="A9922" s="61">
        <v>1.513784687E9</v>
      </c>
      <c r="B9922" s="61">
        <v>1.0</v>
      </c>
      <c r="C9922" s="61">
        <v>21.0</v>
      </c>
      <c r="D9922" s="57" t="s">
        <v>374</v>
      </c>
      <c r="E9922" s="62" t="s">
        <v>372</v>
      </c>
      <c r="F9922" s="58">
        <v>0.46403746031317383</v>
      </c>
    </row>
    <row r="9923">
      <c r="A9923" s="61">
        <v>1.516069045E9</v>
      </c>
      <c r="B9923" s="61">
        <v>1.0</v>
      </c>
      <c r="C9923" s="61">
        <v>569.0</v>
      </c>
      <c r="D9923" s="57" t="s">
        <v>374</v>
      </c>
      <c r="E9923" s="62" t="s">
        <v>372</v>
      </c>
      <c r="F9923" s="58">
        <v>0.464047827719792</v>
      </c>
    </row>
    <row r="9924">
      <c r="A9924" s="61">
        <v>1.512456547E9</v>
      </c>
      <c r="B9924" s="61">
        <v>1.0</v>
      </c>
      <c r="C9924" s="61">
        <v>1774.0</v>
      </c>
      <c r="D9924" s="57" t="s">
        <v>371</v>
      </c>
      <c r="E9924" s="62" t="s">
        <v>372</v>
      </c>
      <c r="F9924" s="58">
        <v>0.4640591581050185</v>
      </c>
    </row>
    <row r="9925">
      <c r="A9925" s="61">
        <v>1.514600513E9</v>
      </c>
      <c r="B9925" s="61">
        <v>1.0</v>
      </c>
      <c r="C9925" s="61">
        <v>212.0</v>
      </c>
      <c r="D9925" s="57" t="s">
        <v>371</v>
      </c>
      <c r="E9925" s="62" t="s">
        <v>372</v>
      </c>
      <c r="F9925" s="58">
        <v>0.46411808556888345</v>
      </c>
    </row>
    <row r="9926">
      <c r="A9926" s="61">
        <v>1.514300011E9</v>
      </c>
      <c r="B9926" s="61">
        <v>0.0</v>
      </c>
      <c r="C9926" s="61">
        <v>1847.0</v>
      </c>
      <c r="D9926" s="57" t="s">
        <v>374</v>
      </c>
      <c r="E9926" s="62" t="s">
        <v>372</v>
      </c>
      <c r="F9926" s="58">
        <v>0.46418430914823305</v>
      </c>
    </row>
    <row r="9927">
      <c r="A9927" s="61">
        <v>1.517154745E9</v>
      </c>
      <c r="B9927" s="61">
        <v>1.0</v>
      </c>
      <c r="C9927" s="61">
        <v>2732.0</v>
      </c>
      <c r="D9927" s="57" t="s">
        <v>373</v>
      </c>
      <c r="E9927" s="62" t="s">
        <v>372</v>
      </c>
      <c r="F9927" s="58">
        <v>0.46436855084377715</v>
      </c>
    </row>
    <row r="9928">
      <c r="A9928" s="61">
        <v>1.518956882E9</v>
      </c>
      <c r="B9928" s="61">
        <v>0.0</v>
      </c>
      <c r="C9928" s="61">
        <v>4469.0</v>
      </c>
      <c r="D9928" s="57" t="s">
        <v>371</v>
      </c>
      <c r="E9928" s="62" t="s">
        <v>372</v>
      </c>
      <c r="F9928" s="58">
        <v>0.46439943264674266</v>
      </c>
    </row>
    <row r="9929">
      <c r="A9929" s="61">
        <v>1.513123745E9</v>
      </c>
      <c r="B9929" s="61">
        <v>1.0</v>
      </c>
      <c r="C9929" s="61">
        <v>1675.0</v>
      </c>
      <c r="D9929" s="57" t="s">
        <v>373</v>
      </c>
      <c r="E9929" s="62" t="s">
        <v>372</v>
      </c>
      <c r="F9929" s="58">
        <v>0.4644541816101877</v>
      </c>
    </row>
    <row r="9930">
      <c r="A9930" s="61">
        <v>1.519573786E9</v>
      </c>
      <c r="B9930" s="61">
        <v>1.0</v>
      </c>
      <c r="C9930" s="61">
        <v>231.0</v>
      </c>
      <c r="D9930" s="57" t="s">
        <v>374</v>
      </c>
      <c r="E9930" s="62" t="s">
        <v>372</v>
      </c>
      <c r="F9930" s="58">
        <v>0.4644709460784494</v>
      </c>
    </row>
    <row r="9931">
      <c r="A9931" s="61">
        <v>1.512790273E9</v>
      </c>
      <c r="B9931" s="61">
        <v>1.0</v>
      </c>
      <c r="C9931" s="61">
        <v>2031.0</v>
      </c>
      <c r="D9931" s="57" t="s">
        <v>374</v>
      </c>
      <c r="E9931" s="62" t="s">
        <v>372</v>
      </c>
      <c r="F9931" s="58">
        <v>0.4645352375671016</v>
      </c>
    </row>
    <row r="9932">
      <c r="A9932" s="61">
        <v>1.512549311E9</v>
      </c>
      <c r="B9932" s="61">
        <v>0.0</v>
      </c>
      <c r="C9932" s="61">
        <v>504.0</v>
      </c>
      <c r="D9932" s="57" t="s">
        <v>371</v>
      </c>
      <c r="E9932" s="62" t="s">
        <v>372</v>
      </c>
      <c r="F9932" s="58">
        <v>0.46455207735839643</v>
      </c>
    </row>
    <row r="9933">
      <c r="A9933" s="61">
        <v>1.513941075E9</v>
      </c>
      <c r="B9933" s="61">
        <v>1.0</v>
      </c>
      <c r="C9933" s="61">
        <v>3485.0</v>
      </c>
      <c r="D9933" s="57" t="s">
        <v>371</v>
      </c>
      <c r="E9933" s="62" t="s">
        <v>372</v>
      </c>
      <c r="F9933" s="58">
        <v>0.46456485323557395</v>
      </c>
    </row>
    <row r="9934">
      <c r="A9934" s="61">
        <v>1.517899444E9</v>
      </c>
      <c r="B9934" s="61">
        <v>1.0</v>
      </c>
      <c r="C9934" s="61">
        <v>797.0</v>
      </c>
      <c r="D9934" s="57" t="s">
        <v>371</v>
      </c>
      <c r="E9934" s="62" t="s">
        <v>372</v>
      </c>
      <c r="F9934" s="58">
        <v>0.46459948506703985</v>
      </c>
    </row>
    <row r="9935">
      <c r="A9935" s="61">
        <v>1.516915022E9</v>
      </c>
      <c r="B9935" s="61">
        <v>0.0</v>
      </c>
      <c r="C9935" s="61">
        <v>423.0</v>
      </c>
      <c r="D9935" s="57" t="s">
        <v>375</v>
      </c>
      <c r="E9935" s="62" t="s">
        <v>372</v>
      </c>
      <c r="F9935" s="58">
        <v>0.4646088836511342</v>
      </c>
    </row>
    <row r="9936">
      <c r="A9936" s="61">
        <v>1.513374059E9</v>
      </c>
      <c r="B9936" s="61">
        <v>1.0</v>
      </c>
      <c r="C9936" s="61">
        <v>965.0</v>
      </c>
      <c r="D9936" s="57" t="s">
        <v>375</v>
      </c>
      <c r="E9936" s="62" t="s">
        <v>372</v>
      </c>
      <c r="F9936" s="58">
        <v>0.46461139243557925</v>
      </c>
    </row>
    <row r="9937">
      <c r="A9937" s="61">
        <v>1.514809375E9</v>
      </c>
      <c r="B9937" s="61">
        <v>1.0</v>
      </c>
      <c r="C9937" s="61">
        <v>2516.0</v>
      </c>
      <c r="D9937" s="57" t="s">
        <v>374</v>
      </c>
      <c r="E9937" s="62" t="s">
        <v>372</v>
      </c>
      <c r="F9937" s="58">
        <v>0.4646244824968102</v>
      </c>
    </row>
    <row r="9938">
      <c r="A9938" s="61">
        <v>1.517061964E9</v>
      </c>
      <c r="B9938" s="61">
        <v>1.0</v>
      </c>
      <c r="C9938" s="61">
        <v>137.0</v>
      </c>
      <c r="D9938" s="57" t="s">
        <v>371</v>
      </c>
      <c r="E9938" s="62" t="s">
        <v>372</v>
      </c>
      <c r="F9938" s="58">
        <v>0.46468883601096744</v>
      </c>
    </row>
    <row r="9939">
      <c r="A9939" s="61">
        <v>1.516273634E9</v>
      </c>
      <c r="B9939" s="61">
        <v>1.0</v>
      </c>
      <c r="C9939" s="61">
        <v>2051.0</v>
      </c>
      <c r="D9939" s="57" t="s">
        <v>371</v>
      </c>
      <c r="E9939" s="62" t="s">
        <v>372</v>
      </c>
      <c r="F9939" s="58">
        <v>0.4646959634699479</v>
      </c>
    </row>
    <row r="9940">
      <c r="A9940" s="61">
        <v>1.515009888E9</v>
      </c>
      <c r="B9940" s="61">
        <v>1.0</v>
      </c>
      <c r="C9940" s="61">
        <v>113.0</v>
      </c>
      <c r="D9940" s="57" t="s">
        <v>373</v>
      </c>
      <c r="E9940" s="62" t="s">
        <v>372</v>
      </c>
      <c r="F9940" s="58">
        <v>0.46470987269786745</v>
      </c>
    </row>
    <row r="9941">
      <c r="A9941" s="61">
        <v>1.518237976E9</v>
      </c>
      <c r="B9941" s="61">
        <v>1.0</v>
      </c>
      <c r="C9941" s="61">
        <v>1932.0</v>
      </c>
      <c r="D9941" s="57" t="s">
        <v>371</v>
      </c>
      <c r="E9941" s="62" t="s">
        <v>372</v>
      </c>
      <c r="F9941" s="58">
        <v>0.4647376331649441</v>
      </c>
    </row>
    <row r="9942">
      <c r="A9942" s="61">
        <v>1.513364056E9</v>
      </c>
      <c r="B9942" s="61">
        <v>1.0</v>
      </c>
      <c r="C9942" s="61">
        <v>2651.0</v>
      </c>
      <c r="D9942" s="57" t="s">
        <v>373</v>
      </c>
      <c r="E9942" s="62" t="s">
        <v>372</v>
      </c>
      <c r="F9942" s="58">
        <v>0.46474704579803305</v>
      </c>
    </row>
    <row r="9943">
      <c r="A9943" s="61">
        <v>1.514901648E9</v>
      </c>
      <c r="B9943" s="61">
        <v>1.0</v>
      </c>
      <c r="C9943" s="61">
        <v>1985.0</v>
      </c>
      <c r="D9943" s="57" t="s">
        <v>371</v>
      </c>
      <c r="E9943" s="62" t="s">
        <v>372</v>
      </c>
      <c r="F9943" s="58">
        <v>0.4649670356457539</v>
      </c>
    </row>
    <row r="9944">
      <c r="A9944" s="61">
        <v>1.513844492E9</v>
      </c>
      <c r="B9944" s="61">
        <v>0.0</v>
      </c>
      <c r="C9944" s="61">
        <v>1050.0</v>
      </c>
      <c r="D9944" s="57" t="s">
        <v>374</v>
      </c>
      <c r="E9944" s="62" t="s">
        <v>372</v>
      </c>
      <c r="F9944" s="58">
        <v>0.465040787993781</v>
      </c>
    </row>
    <row r="9945">
      <c r="A9945" s="61">
        <v>1.519261229E9</v>
      </c>
      <c r="B9945" s="61">
        <v>1.0</v>
      </c>
      <c r="C9945" s="61">
        <v>817.0</v>
      </c>
      <c r="D9945" s="57" t="s">
        <v>374</v>
      </c>
      <c r="E9945" s="62" t="s">
        <v>372</v>
      </c>
      <c r="F9945" s="58">
        <v>0.46505467957488933</v>
      </c>
    </row>
    <row r="9946">
      <c r="A9946" s="61">
        <v>1.514615861E9</v>
      </c>
      <c r="B9946" s="61">
        <v>0.0</v>
      </c>
      <c r="C9946" s="61">
        <v>3989.0</v>
      </c>
      <c r="D9946" s="57" t="s">
        <v>375</v>
      </c>
      <c r="E9946" s="62" t="s">
        <v>372</v>
      </c>
      <c r="F9946" s="58">
        <v>0.4650711600773707</v>
      </c>
    </row>
    <row r="9947">
      <c r="A9947" s="61">
        <v>1.511285862E9</v>
      </c>
      <c r="B9947" s="61">
        <v>0.0</v>
      </c>
      <c r="C9947" s="61">
        <v>2350.0</v>
      </c>
      <c r="D9947" s="57" t="s">
        <v>374</v>
      </c>
      <c r="E9947" s="62" t="s">
        <v>372</v>
      </c>
      <c r="F9947" s="58">
        <v>0.4651116108828002</v>
      </c>
    </row>
    <row r="9948">
      <c r="A9948" s="61">
        <v>1.512958182E9</v>
      </c>
      <c r="B9948" s="61">
        <v>0.0</v>
      </c>
      <c r="C9948" s="61">
        <v>3198.0</v>
      </c>
      <c r="D9948" s="57" t="s">
        <v>374</v>
      </c>
      <c r="E9948" s="62" t="s">
        <v>372</v>
      </c>
      <c r="F9948" s="58">
        <v>0.46529812603586773</v>
      </c>
    </row>
    <row r="9949">
      <c r="A9949" s="61">
        <v>1.516154798E9</v>
      </c>
      <c r="B9949" s="61">
        <v>1.0</v>
      </c>
      <c r="C9949" s="61">
        <v>3456.0</v>
      </c>
      <c r="D9949" s="57" t="s">
        <v>374</v>
      </c>
      <c r="E9949" s="62" t="s">
        <v>372</v>
      </c>
      <c r="F9949" s="58">
        <v>0.4652990171799736</v>
      </c>
    </row>
    <row r="9950">
      <c r="A9950" s="61">
        <v>1.51200175E9</v>
      </c>
      <c r="B9950" s="61">
        <v>0.0</v>
      </c>
      <c r="C9950" s="61">
        <v>1147.0</v>
      </c>
      <c r="D9950" s="57" t="s">
        <v>371</v>
      </c>
      <c r="E9950" s="62" t="s">
        <v>372</v>
      </c>
      <c r="F9950" s="58">
        <v>0.46533480596152677</v>
      </c>
    </row>
    <row r="9951">
      <c r="A9951" s="61">
        <v>1.511593173E9</v>
      </c>
      <c r="B9951" s="61">
        <v>1.0</v>
      </c>
      <c r="C9951" s="61">
        <v>356.0</v>
      </c>
      <c r="D9951" s="57" t="s">
        <v>375</v>
      </c>
      <c r="E9951" s="62" t="s">
        <v>372</v>
      </c>
      <c r="F9951" s="58">
        <v>0.4653385283309638</v>
      </c>
    </row>
    <row r="9952">
      <c r="A9952" s="61">
        <v>1.511455441E9</v>
      </c>
      <c r="B9952" s="61">
        <v>0.0</v>
      </c>
      <c r="C9952" s="61">
        <v>2890.0</v>
      </c>
      <c r="D9952" s="57" t="s">
        <v>374</v>
      </c>
      <c r="E9952" s="62" t="s">
        <v>372</v>
      </c>
      <c r="F9952" s="58">
        <v>0.46539910103360627</v>
      </c>
    </row>
    <row r="9953">
      <c r="A9953" s="61">
        <v>1.514566877E9</v>
      </c>
      <c r="B9953" s="61">
        <v>1.0</v>
      </c>
      <c r="C9953" s="61">
        <v>1712.0</v>
      </c>
      <c r="D9953" s="57" t="s">
        <v>375</v>
      </c>
      <c r="E9953" s="62" t="s">
        <v>372</v>
      </c>
      <c r="F9953" s="58">
        <v>0.4654760497763907</v>
      </c>
    </row>
    <row r="9954">
      <c r="A9954" s="61">
        <v>1.515651799E9</v>
      </c>
      <c r="B9954" s="61">
        <v>1.0</v>
      </c>
      <c r="C9954" s="61">
        <v>1309.0</v>
      </c>
      <c r="D9954" s="57" t="s">
        <v>374</v>
      </c>
      <c r="E9954" s="62" t="s">
        <v>372</v>
      </c>
      <c r="F9954" s="58">
        <v>0.4655481259302896</v>
      </c>
    </row>
    <row r="9955">
      <c r="A9955" s="61">
        <v>1.511496322E9</v>
      </c>
      <c r="B9955" s="61">
        <v>0.0</v>
      </c>
      <c r="C9955" s="61">
        <v>4957.0</v>
      </c>
      <c r="D9955" s="57" t="s">
        <v>373</v>
      </c>
      <c r="E9955" s="62" t="s">
        <v>372</v>
      </c>
      <c r="F9955" s="58">
        <v>0.4655821167875326</v>
      </c>
    </row>
    <row r="9956">
      <c r="A9956" s="61">
        <v>1.513456349E9</v>
      </c>
      <c r="B9956" s="61">
        <v>1.0</v>
      </c>
      <c r="C9956" s="61">
        <v>1736.0</v>
      </c>
      <c r="D9956" s="57" t="s">
        <v>374</v>
      </c>
      <c r="E9956" s="62" t="s">
        <v>372</v>
      </c>
      <c r="F9956" s="58">
        <v>0.46560217421511974</v>
      </c>
    </row>
    <row r="9957">
      <c r="A9957" s="61">
        <v>1.5194417E9</v>
      </c>
      <c r="B9957" s="61">
        <v>0.0</v>
      </c>
      <c r="C9957" s="61">
        <v>1241.0</v>
      </c>
      <c r="D9957" s="57" t="s">
        <v>375</v>
      </c>
      <c r="E9957" s="62" t="s">
        <v>372</v>
      </c>
      <c r="F9957" s="58">
        <v>0.465605992534485</v>
      </c>
    </row>
    <row r="9958">
      <c r="A9958" s="61">
        <v>1.516946299E9</v>
      </c>
      <c r="B9958" s="61">
        <v>1.0</v>
      </c>
      <c r="C9958" s="61">
        <v>1197.0</v>
      </c>
      <c r="D9958" s="57" t="s">
        <v>373</v>
      </c>
      <c r="E9958" s="62" t="s">
        <v>372</v>
      </c>
      <c r="F9958" s="58">
        <v>0.46565285406609047</v>
      </c>
    </row>
    <row r="9959">
      <c r="A9959" s="61">
        <v>1.518576553E9</v>
      </c>
      <c r="B9959" s="61">
        <v>1.0</v>
      </c>
      <c r="C9959" s="61">
        <v>1955.0</v>
      </c>
      <c r="D9959" s="57" t="s">
        <v>374</v>
      </c>
      <c r="E9959" s="62" t="s">
        <v>372</v>
      </c>
      <c r="F9959" s="58">
        <v>0.46572471931889414</v>
      </c>
    </row>
    <row r="9960">
      <c r="A9960" s="61">
        <v>1.516637221E9</v>
      </c>
      <c r="B9960" s="61">
        <v>0.0</v>
      </c>
      <c r="C9960" s="61">
        <v>988.0</v>
      </c>
      <c r="D9960" s="57" t="s">
        <v>371</v>
      </c>
      <c r="E9960" s="62" t="s">
        <v>372</v>
      </c>
      <c r="F9960" s="58">
        <v>0.46572650015012307</v>
      </c>
    </row>
    <row r="9961">
      <c r="A9961" s="61">
        <v>1.519451563E9</v>
      </c>
      <c r="B9961" s="61">
        <v>1.0</v>
      </c>
      <c r="C9961" s="61">
        <v>2685.0</v>
      </c>
      <c r="D9961" s="57" t="s">
        <v>371</v>
      </c>
      <c r="E9961" s="62" t="s">
        <v>372</v>
      </c>
      <c r="F9961" s="58">
        <v>0.4657704761226986</v>
      </c>
    </row>
    <row r="9962">
      <c r="A9962" s="61">
        <v>1.513915652E9</v>
      </c>
      <c r="B9962" s="61">
        <v>0.0</v>
      </c>
      <c r="C9962" s="61">
        <v>2249.0</v>
      </c>
      <c r="D9962" s="57" t="s">
        <v>371</v>
      </c>
      <c r="E9962" s="62" t="s">
        <v>372</v>
      </c>
      <c r="F9962" s="58">
        <v>0.46580998137224106</v>
      </c>
    </row>
    <row r="9963">
      <c r="A9963" s="61">
        <v>1.512222421E9</v>
      </c>
      <c r="B9963" s="61">
        <v>0.0</v>
      </c>
      <c r="C9963" s="61">
        <v>2576.0</v>
      </c>
      <c r="D9963" s="57" t="s">
        <v>371</v>
      </c>
      <c r="E9963" s="62" t="s">
        <v>372</v>
      </c>
      <c r="F9963" s="58">
        <v>0.46583774553445634</v>
      </c>
    </row>
    <row r="9964">
      <c r="A9964" s="61">
        <v>1.512818408E9</v>
      </c>
      <c r="B9964" s="61">
        <v>1.0</v>
      </c>
      <c r="C9964" s="61">
        <v>2533.0</v>
      </c>
      <c r="D9964" s="57" t="s">
        <v>371</v>
      </c>
      <c r="E9964" s="62" t="s">
        <v>372</v>
      </c>
      <c r="F9964" s="58">
        <v>0.4659543572527258</v>
      </c>
    </row>
    <row r="9965">
      <c r="A9965" s="61">
        <v>1.511985248E9</v>
      </c>
      <c r="B9965" s="61">
        <v>1.0</v>
      </c>
      <c r="C9965" s="61">
        <v>3757.0</v>
      </c>
      <c r="D9965" s="57" t="s">
        <v>373</v>
      </c>
      <c r="E9965" s="62" t="s">
        <v>372</v>
      </c>
      <c r="F9965" s="58">
        <v>0.4660378384748438</v>
      </c>
    </row>
    <row r="9966">
      <c r="A9966" s="61">
        <v>1.515398349E9</v>
      </c>
      <c r="B9966" s="61">
        <v>1.0</v>
      </c>
      <c r="C9966" s="61">
        <v>355.0</v>
      </c>
      <c r="D9966" s="57" t="s">
        <v>374</v>
      </c>
      <c r="E9966" s="62" t="s">
        <v>372</v>
      </c>
      <c r="F9966" s="58">
        <v>0.4660608004590372</v>
      </c>
    </row>
    <row r="9967">
      <c r="A9967" s="61">
        <v>1.512220451E9</v>
      </c>
      <c r="B9967" s="61">
        <v>0.0</v>
      </c>
      <c r="C9967" s="61">
        <v>1403.0</v>
      </c>
      <c r="D9967" s="57" t="s">
        <v>371</v>
      </c>
      <c r="E9967" s="62" t="s">
        <v>372</v>
      </c>
      <c r="F9967" s="58">
        <v>0.46609706525896555</v>
      </c>
    </row>
    <row r="9968">
      <c r="A9968" s="61">
        <v>1.519404982E9</v>
      </c>
      <c r="B9968" s="61">
        <v>0.0</v>
      </c>
      <c r="C9968" s="61">
        <v>1323.0</v>
      </c>
      <c r="D9968" s="57" t="s">
        <v>371</v>
      </c>
      <c r="E9968" s="62" t="s">
        <v>372</v>
      </c>
      <c r="F9968" s="58">
        <v>0.46619140766459943</v>
      </c>
    </row>
    <row r="9969">
      <c r="A9969" s="61">
        <v>1.514238639E9</v>
      </c>
      <c r="B9969" s="61">
        <v>1.0</v>
      </c>
      <c r="C9969" s="61">
        <v>46.0</v>
      </c>
      <c r="D9969" s="57" t="s">
        <v>374</v>
      </c>
      <c r="E9969" s="62" t="s">
        <v>372</v>
      </c>
      <c r="F9969" s="58">
        <v>0.46628691742283757</v>
      </c>
    </row>
    <row r="9970">
      <c r="A9970" s="61">
        <v>1.518139081E9</v>
      </c>
      <c r="B9970" s="61">
        <v>0.0</v>
      </c>
      <c r="C9970" s="61">
        <v>1171.0</v>
      </c>
      <c r="D9970" s="57" t="s">
        <v>373</v>
      </c>
      <c r="E9970" s="62" t="s">
        <v>372</v>
      </c>
      <c r="F9970" s="58">
        <v>0.46631664202594036</v>
      </c>
    </row>
    <row r="9971">
      <c r="A9971" s="61">
        <v>1.519284854E9</v>
      </c>
      <c r="B9971" s="61">
        <v>1.0</v>
      </c>
      <c r="C9971" s="61">
        <v>326.0</v>
      </c>
      <c r="D9971" s="57" t="s">
        <v>373</v>
      </c>
      <c r="E9971" s="62" t="s">
        <v>372</v>
      </c>
      <c r="F9971" s="58">
        <v>0.4663349013400667</v>
      </c>
    </row>
    <row r="9972">
      <c r="A9972" s="61">
        <v>1.512830004E9</v>
      </c>
      <c r="B9972" s="61">
        <v>1.0</v>
      </c>
      <c r="C9972" s="61">
        <v>442.0</v>
      </c>
      <c r="D9972" s="57" t="s">
        <v>371</v>
      </c>
      <c r="E9972" s="62" t="s">
        <v>372</v>
      </c>
      <c r="F9972" s="58">
        <v>0.46659487146304923</v>
      </c>
    </row>
    <row r="9973">
      <c r="A9973" s="61">
        <v>1.512375074E9</v>
      </c>
      <c r="B9973" s="61">
        <v>1.0</v>
      </c>
      <c r="C9973" s="61">
        <v>220.0</v>
      </c>
      <c r="D9973" s="57" t="s">
        <v>375</v>
      </c>
      <c r="E9973" s="62" t="s">
        <v>372</v>
      </c>
      <c r="F9973" s="58">
        <v>0.4666306602446024</v>
      </c>
    </row>
    <row r="9974">
      <c r="A9974" s="61">
        <v>1.512665074E9</v>
      </c>
      <c r="B9974" s="61">
        <v>1.0</v>
      </c>
      <c r="C9974" s="61">
        <v>1290.0</v>
      </c>
      <c r="D9974" s="57" t="s">
        <v>374</v>
      </c>
      <c r="E9974" s="62" t="s">
        <v>372</v>
      </c>
      <c r="F9974" s="58">
        <v>0.4666489046575676</v>
      </c>
    </row>
    <row r="9975">
      <c r="A9975" s="61">
        <v>1.512413033E9</v>
      </c>
      <c r="B9975" s="61">
        <v>1.0</v>
      </c>
      <c r="C9975" s="61">
        <v>3584.0</v>
      </c>
      <c r="D9975" s="57" t="s">
        <v>373</v>
      </c>
      <c r="E9975" s="62" t="s">
        <v>372</v>
      </c>
      <c r="F9975" s="58">
        <v>0.46683689684593865</v>
      </c>
    </row>
    <row r="9976">
      <c r="A9976" s="61">
        <v>1.519322608E9</v>
      </c>
      <c r="B9976" s="61">
        <v>1.0</v>
      </c>
      <c r="C9976" s="61">
        <v>2056.0</v>
      </c>
      <c r="D9976" s="57" t="s">
        <v>371</v>
      </c>
      <c r="E9976" s="62" t="s">
        <v>372</v>
      </c>
      <c r="F9976" s="58">
        <v>0.4668866067987967</v>
      </c>
    </row>
    <row r="9977">
      <c r="A9977" s="61">
        <v>1.515292534E9</v>
      </c>
      <c r="B9977" s="61">
        <v>1.0</v>
      </c>
      <c r="C9977" s="61">
        <v>622.0</v>
      </c>
      <c r="D9977" s="57" t="s">
        <v>374</v>
      </c>
      <c r="E9977" s="62" t="s">
        <v>372</v>
      </c>
      <c r="F9977" s="58">
        <v>0.4668871801356319</v>
      </c>
    </row>
    <row r="9978">
      <c r="A9978" s="61">
        <v>1.519608311E9</v>
      </c>
      <c r="B9978" s="61">
        <v>0.0</v>
      </c>
      <c r="C9978" s="61">
        <v>3048.0</v>
      </c>
      <c r="D9978" s="57" t="s">
        <v>373</v>
      </c>
      <c r="E9978" s="62" t="s">
        <v>372</v>
      </c>
      <c r="F9978" s="58">
        <v>0.46691177616696933</v>
      </c>
    </row>
    <row r="9979">
      <c r="A9979" s="61">
        <v>1.518096352E9</v>
      </c>
      <c r="B9979" s="61">
        <v>0.0</v>
      </c>
      <c r="C9979" s="61">
        <v>2134.0</v>
      </c>
      <c r="D9979" s="57" t="s">
        <v>371</v>
      </c>
      <c r="E9979" s="62" t="s">
        <v>372</v>
      </c>
      <c r="F9979" s="58">
        <v>0.4669211493356742</v>
      </c>
    </row>
    <row r="9980">
      <c r="A9980" s="61">
        <v>1.514389441E9</v>
      </c>
      <c r="B9980" s="61">
        <v>0.0</v>
      </c>
      <c r="C9980" s="61">
        <v>867.0</v>
      </c>
      <c r="D9980" s="57" t="s">
        <v>374</v>
      </c>
      <c r="E9980" s="62" t="s">
        <v>372</v>
      </c>
      <c r="F9980" s="58">
        <v>0.46694889859672817</v>
      </c>
    </row>
    <row r="9981">
      <c r="A9981" s="61">
        <v>1.515434876E9</v>
      </c>
      <c r="B9981" s="61">
        <v>1.0</v>
      </c>
      <c r="C9981" s="61">
        <v>2022.0</v>
      </c>
      <c r="D9981" s="57" t="s">
        <v>371</v>
      </c>
      <c r="E9981" s="62" t="s">
        <v>372</v>
      </c>
      <c r="F9981" s="58">
        <v>0.4670014667477044</v>
      </c>
    </row>
    <row r="9982">
      <c r="A9982" s="61">
        <v>1.512434792E9</v>
      </c>
      <c r="B9982" s="61">
        <v>0.0</v>
      </c>
      <c r="C9982" s="61">
        <v>1659.0</v>
      </c>
      <c r="D9982" s="57" t="s">
        <v>373</v>
      </c>
      <c r="E9982" s="62" t="s">
        <v>372</v>
      </c>
      <c r="F9982" s="58">
        <v>0.4670014675998708</v>
      </c>
    </row>
    <row r="9983">
      <c r="A9983" s="61">
        <v>1.516172225E9</v>
      </c>
      <c r="B9983" s="61">
        <v>1.0</v>
      </c>
      <c r="C9983" s="61">
        <v>3550.0</v>
      </c>
      <c r="D9983" s="57" t="s">
        <v>371</v>
      </c>
      <c r="E9983" s="62" t="s">
        <v>372</v>
      </c>
      <c r="F9983" s="58">
        <v>0.46701193897814874</v>
      </c>
    </row>
    <row r="9984">
      <c r="A9984" s="61">
        <v>1.511681115E9</v>
      </c>
      <c r="B9984" s="61">
        <v>1.0</v>
      </c>
      <c r="C9984" s="61">
        <v>3094.0</v>
      </c>
      <c r="D9984" s="57" t="s">
        <v>373</v>
      </c>
      <c r="E9984" s="62" t="s">
        <v>372</v>
      </c>
      <c r="F9984" s="58">
        <v>0.4670294064718241</v>
      </c>
    </row>
    <row r="9985">
      <c r="A9985" s="61">
        <v>1.516015842E9</v>
      </c>
      <c r="B9985" s="61">
        <v>0.0</v>
      </c>
      <c r="C9985" s="61">
        <v>2864.0</v>
      </c>
      <c r="D9985" s="57" t="s">
        <v>371</v>
      </c>
      <c r="E9985" s="62" t="s">
        <v>372</v>
      </c>
      <c r="F9985" s="58">
        <v>0.46714367903490184</v>
      </c>
    </row>
    <row r="9986">
      <c r="A9986" s="61">
        <v>1.518351203E9</v>
      </c>
      <c r="B9986" s="61">
        <v>1.0</v>
      </c>
      <c r="C9986" s="61">
        <v>1233.0</v>
      </c>
      <c r="D9986" s="57" t="s">
        <v>373</v>
      </c>
      <c r="E9986" s="62" t="s">
        <v>372</v>
      </c>
      <c r="F9986" s="58">
        <v>0.46719936387162186</v>
      </c>
    </row>
    <row r="9987">
      <c r="A9987" s="61">
        <v>1.515866483E9</v>
      </c>
      <c r="B9987" s="61">
        <v>1.0</v>
      </c>
      <c r="C9987" s="61">
        <v>1801.0</v>
      </c>
      <c r="D9987" s="57" t="s">
        <v>373</v>
      </c>
      <c r="E9987" s="62" t="s">
        <v>372</v>
      </c>
      <c r="F9987" s="58">
        <v>0.467238229773835</v>
      </c>
    </row>
    <row r="9988">
      <c r="A9988" s="61">
        <v>1.517248917E9</v>
      </c>
      <c r="B9988" s="61">
        <v>1.0</v>
      </c>
      <c r="C9988" s="61">
        <v>1302.0</v>
      </c>
      <c r="D9988" s="57" t="s">
        <v>371</v>
      </c>
      <c r="E9988" s="62" t="s">
        <v>372</v>
      </c>
      <c r="F9988" s="58">
        <v>0.467240842265775</v>
      </c>
    </row>
    <row r="9989">
      <c r="A9989" s="61">
        <v>1.515792917E9</v>
      </c>
      <c r="B9989" s="61">
        <v>1.0</v>
      </c>
      <c r="C9989" s="61">
        <v>1834.0</v>
      </c>
      <c r="D9989" s="57" t="s">
        <v>371</v>
      </c>
      <c r="E9989" s="62" t="s">
        <v>372</v>
      </c>
      <c r="F9989" s="58">
        <v>0.4672650985828656</v>
      </c>
    </row>
    <row r="9990">
      <c r="A9990" s="61">
        <v>1.516467921E9</v>
      </c>
      <c r="B9990" s="61">
        <v>0.0</v>
      </c>
      <c r="C9990" s="61">
        <v>3378.0</v>
      </c>
      <c r="D9990" s="57" t="s">
        <v>374</v>
      </c>
      <c r="E9990" s="62" t="s">
        <v>372</v>
      </c>
      <c r="F9990" s="58">
        <v>0.46727680744701006</v>
      </c>
    </row>
    <row r="9991">
      <c r="A9991" s="61">
        <v>1.51386311E9</v>
      </c>
      <c r="B9991" s="61">
        <v>0.0</v>
      </c>
      <c r="C9991" s="61">
        <v>1628.0</v>
      </c>
      <c r="D9991" s="57" t="s">
        <v>371</v>
      </c>
      <c r="E9991" s="62" t="s">
        <v>372</v>
      </c>
      <c r="F9991" s="58">
        <v>0.46729893429635094</v>
      </c>
    </row>
    <row r="9992">
      <c r="A9992" s="61">
        <v>1.517088745E9</v>
      </c>
      <c r="B9992" s="61">
        <v>1.0</v>
      </c>
      <c r="C9992" s="61">
        <v>2561.0</v>
      </c>
      <c r="D9992" s="57" t="s">
        <v>374</v>
      </c>
      <c r="E9992" s="62" t="s">
        <v>372</v>
      </c>
      <c r="F9992" s="58">
        <v>0.46734183131250817</v>
      </c>
    </row>
    <row r="9993">
      <c r="A9993" s="61">
        <v>1.51749199E9</v>
      </c>
      <c r="B9993" s="61">
        <v>0.0</v>
      </c>
      <c r="C9993" s="61">
        <v>2795.0</v>
      </c>
      <c r="D9993" s="57" t="s">
        <v>373</v>
      </c>
      <c r="E9993" s="62" t="s">
        <v>372</v>
      </c>
      <c r="F9993" s="58">
        <v>0.4673432036877355</v>
      </c>
    </row>
    <row r="9994">
      <c r="A9994" s="61">
        <v>1.515854421E9</v>
      </c>
      <c r="B9994" s="61">
        <v>0.0</v>
      </c>
      <c r="C9994" s="61">
        <v>882.0</v>
      </c>
      <c r="D9994" s="57" t="s">
        <v>371</v>
      </c>
      <c r="E9994" s="62" t="s">
        <v>372</v>
      </c>
      <c r="F9994" s="58">
        <v>0.4673482921152863</v>
      </c>
    </row>
    <row r="9995">
      <c r="A9995" s="61">
        <v>1.518799239E9</v>
      </c>
      <c r="B9995" s="61">
        <v>1.0</v>
      </c>
      <c r="C9995" s="61">
        <v>993.0</v>
      </c>
      <c r="D9995" s="57" t="s">
        <v>375</v>
      </c>
      <c r="E9995" s="62" t="s">
        <v>372</v>
      </c>
      <c r="F9995" s="58">
        <v>0.4673650087218415</v>
      </c>
    </row>
    <row r="9996">
      <c r="A9996" s="61">
        <v>1.518709028E9</v>
      </c>
      <c r="B9996" s="61">
        <v>1.0</v>
      </c>
      <c r="C9996" s="61">
        <v>356.0</v>
      </c>
      <c r="D9996" s="57" t="s">
        <v>375</v>
      </c>
      <c r="E9996" s="62" t="s">
        <v>372</v>
      </c>
      <c r="F9996" s="58">
        <v>0.46736622843479647</v>
      </c>
    </row>
    <row r="9997">
      <c r="A9997" s="61">
        <v>1.516206472E9</v>
      </c>
      <c r="B9997" s="61">
        <v>0.0</v>
      </c>
      <c r="C9997" s="61">
        <v>3032.0</v>
      </c>
      <c r="D9997" s="57" t="s">
        <v>375</v>
      </c>
      <c r="E9997" s="62" t="s">
        <v>372</v>
      </c>
      <c r="F9997" s="58">
        <v>0.46745511912497306</v>
      </c>
    </row>
    <row r="9998">
      <c r="A9998" s="61">
        <v>1.518280258E9</v>
      </c>
      <c r="B9998" s="61">
        <v>1.0</v>
      </c>
      <c r="C9998" s="61">
        <v>1478.0</v>
      </c>
      <c r="D9998" s="57" t="s">
        <v>374</v>
      </c>
      <c r="E9998" s="62" t="s">
        <v>372</v>
      </c>
      <c r="F9998" s="58">
        <v>0.4675296108700504</v>
      </c>
    </row>
    <row r="9999">
      <c r="A9999" s="61">
        <v>1.517804671E9</v>
      </c>
      <c r="B9999" s="61">
        <v>0.0</v>
      </c>
      <c r="C9999" s="61">
        <v>1026.0</v>
      </c>
      <c r="D9999" s="57" t="s">
        <v>375</v>
      </c>
      <c r="E9999" s="62" t="s">
        <v>372</v>
      </c>
      <c r="F9999" s="58">
        <v>0.46754756123855523</v>
      </c>
    </row>
    <row r="10000">
      <c r="A10000" s="61">
        <v>1.517888056E9</v>
      </c>
      <c r="B10000" s="61">
        <v>1.0</v>
      </c>
      <c r="C10000" s="61">
        <v>1085.0</v>
      </c>
      <c r="D10000" s="57" t="s">
        <v>374</v>
      </c>
      <c r="E10000" s="62" t="s">
        <v>372</v>
      </c>
      <c r="F10000" s="58">
        <v>0.4676319722920108</v>
      </c>
    </row>
    <row r="10001">
      <c r="A10001" s="61">
        <v>1.517511702E9</v>
      </c>
      <c r="B10001" s="61">
        <v>0.0</v>
      </c>
      <c r="C10001" s="61">
        <v>2459.0</v>
      </c>
      <c r="D10001" s="57" t="s">
        <v>374</v>
      </c>
      <c r="E10001" s="62" t="s">
        <v>372</v>
      </c>
      <c r="F10001" s="58">
        <v>0.4676400237558952</v>
      </c>
    </row>
    <row r="10002">
      <c r="A10002" s="61">
        <v>1.512652539E9</v>
      </c>
      <c r="B10002" s="61">
        <v>1.0</v>
      </c>
      <c r="C10002" s="61">
        <v>1839.0</v>
      </c>
      <c r="D10002" s="57" t="s">
        <v>371</v>
      </c>
      <c r="E10002" s="62" t="s">
        <v>372</v>
      </c>
      <c r="F10002" s="58">
        <v>0.4676432232577892</v>
      </c>
    </row>
    <row r="10003">
      <c r="A10003" s="61">
        <v>1.517254682E9</v>
      </c>
      <c r="B10003" s="61">
        <v>0.0</v>
      </c>
      <c r="C10003" s="61">
        <v>1812.0</v>
      </c>
      <c r="D10003" s="57" t="s">
        <v>371</v>
      </c>
      <c r="E10003" s="62" t="s">
        <v>372</v>
      </c>
      <c r="F10003" s="58">
        <v>0.4676708042180472</v>
      </c>
    </row>
    <row r="10004">
      <c r="A10004" s="61">
        <v>1.517535232E9</v>
      </c>
      <c r="B10004" s="61">
        <v>0.0</v>
      </c>
      <c r="C10004" s="61">
        <v>2335.0</v>
      </c>
      <c r="D10004" s="57" t="s">
        <v>371</v>
      </c>
      <c r="E10004" s="62" t="s">
        <v>372</v>
      </c>
      <c r="F10004" s="58">
        <v>0.46784020962538475</v>
      </c>
    </row>
    <row r="10005">
      <c r="A10005" s="61">
        <v>1.511337277E9</v>
      </c>
      <c r="B10005" s="61">
        <v>1.0</v>
      </c>
      <c r="C10005" s="61">
        <v>117.0</v>
      </c>
      <c r="D10005" s="57" t="s">
        <v>375</v>
      </c>
      <c r="E10005" s="62" t="s">
        <v>372</v>
      </c>
      <c r="F10005" s="58">
        <v>0.46800865916921497</v>
      </c>
    </row>
    <row r="10006">
      <c r="A10006" s="61">
        <v>1.516384206E9</v>
      </c>
      <c r="B10006" s="61">
        <v>1.0</v>
      </c>
      <c r="C10006" s="61">
        <v>1701.0</v>
      </c>
      <c r="D10006" s="57" t="s">
        <v>371</v>
      </c>
      <c r="E10006" s="62" t="s">
        <v>372</v>
      </c>
      <c r="F10006" s="58">
        <v>0.4680373509077975</v>
      </c>
    </row>
    <row r="10007">
      <c r="A10007" s="61">
        <v>1.517410632E9</v>
      </c>
      <c r="B10007" s="61">
        <v>0.0</v>
      </c>
      <c r="C10007" s="61">
        <v>2608.0</v>
      </c>
      <c r="D10007" s="57" t="s">
        <v>373</v>
      </c>
      <c r="E10007" s="62" t="s">
        <v>372</v>
      </c>
      <c r="F10007" s="58">
        <v>0.4680759285809726</v>
      </c>
    </row>
    <row r="10008">
      <c r="A10008" s="61">
        <v>1.511457836E9</v>
      </c>
      <c r="B10008" s="61">
        <v>1.0</v>
      </c>
      <c r="C10008" s="61">
        <v>1583.0</v>
      </c>
      <c r="D10008" s="57" t="s">
        <v>371</v>
      </c>
      <c r="E10008" s="62" t="s">
        <v>372</v>
      </c>
      <c r="F10008" s="58">
        <v>0.46810249679304305</v>
      </c>
    </row>
    <row r="10009">
      <c r="A10009" s="61">
        <v>1.515566662E9</v>
      </c>
      <c r="B10009" s="61">
        <v>0.0</v>
      </c>
      <c r="C10009" s="61">
        <v>1039.0</v>
      </c>
      <c r="D10009" s="57" t="s">
        <v>371</v>
      </c>
      <c r="E10009" s="62" t="s">
        <v>372</v>
      </c>
      <c r="F10009" s="58">
        <v>0.46815205364712786</v>
      </c>
    </row>
    <row r="10010">
      <c r="A10010" s="61">
        <v>1.511296002E9</v>
      </c>
      <c r="B10010" s="61">
        <v>0.0</v>
      </c>
      <c r="C10010" s="61">
        <v>2486.0</v>
      </c>
      <c r="D10010" s="57" t="s">
        <v>373</v>
      </c>
      <c r="E10010" s="62" t="s">
        <v>372</v>
      </c>
      <c r="F10010" s="58">
        <v>0.46816130388086863</v>
      </c>
    </row>
    <row r="10011">
      <c r="A10011" s="61">
        <v>1.518547943E9</v>
      </c>
      <c r="B10011" s="61">
        <v>1.0</v>
      </c>
      <c r="C10011" s="61">
        <v>81.0</v>
      </c>
      <c r="D10011" s="57" t="s">
        <v>374</v>
      </c>
      <c r="E10011" s="62" t="s">
        <v>372</v>
      </c>
      <c r="F10011" s="58">
        <v>0.46818950117711244</v>
      </c>
    </row>
    <row r="10012">
      <c r="A10012" s="61">
        <v>1.513707978E9</v>
      </c>
      <c r="B10012" s="61">
        <v>1.0</v>
      </c>
      <c r="C10012" s="61">
        <v>3258.0</v>
      </c>
      <c r="D10012" s="57" t="s">
        <v>374</v>
      </c>
      <c r="E10012" s="62" t="s">
        <v>372</v>
      </c>
      <c r="F10012" s="58">
        <v>0.4682133379616569</v>
      </c>
    </row>
    <row r="10013">
      <c r="A10013" s="61">
        <v>1.518068589E9</v>
      </c>
      <c r="B10013" s="61">
        <v>1.0</v>
      </c>
      <c r="C10013" s="61">
        <v>559.0</v>
      </c>
      <c r="D10013" s="57" t="s">
        <v>374</v>
      </c>
      <c r="E10013" s="62" t="s">
        <v>372</v>
      </c>
      <c r="F10013" s="58">
        <v>0.4682987281627141</v>
      </c>
    </row>
    <row r="10014">
      <c r="A10014" s="61">
        <v>1.515428939E9</v>
      </c>
      <c r="B10014" s="61">
        <v>1.0</v>
      </c>
      <c r="C10014" s="61">
        <v>4200.0</v>
      </c>
      <c r="D10014" s="57" t="s">
        <v>374</v>
      </c>
      <c r="E10014" s="62" t="s">
        <v>372</v>
      </c>
      <c r="F10014" s="58">
        <v>0.4683226699832107</v>
      </c>
    </row>
    <row r="10015">
      <c r="A10015" s="61">
        <v>1.513680155E9</v>
      </c>
      <c r="B10015" s="61">
        <v>1.0</v>
      </c>
      <c r="C10015" s="61">
        <v>793.0</v>
      </c>
      <c r="D10015" s="57" t="s">
        <v>374</v>
      </c>
      <c r="E10015" s="62" t="s">
        <v>372</v>
      </c>
      <c r="F10015" s="58">
        <v>0.46843732101081725</v>
      </c>
    </row>
    <row r="10016">
      <c r="A10016" s="61">
        <v>1.515342471E9</v>
      </c>
      <c r="B10016" s="61">
        <v>0.0</v>
      </c>
      <c r="C10016" s="61">
        <v>2358.0</v>
      </c>
      <c r="D10016" s="57" t="s">
        <v>371</v>
      </c>
      <c r="E10016" s="62" t="s">
        <v>372</v>
      </c>
      <c r="F10016" s="58">
        <v>0.4684999748918732</v>
      </c>
    </row>
    <row r="10017">
      <c r="A10017" s="61">
        <v>1.513634607E9</v>
      </c>
      <c r="B10017" s="61">
        <v>1.0</v>
      </c>
      <c r="C10017" s="61">
        <v>1903.0</v>
      </c>
      <c r="D10017" s="57" t="s">
        <v>375</v>
      </c>
      <c r="E10017" s="62" t="s">
        <v>372</v>
      </c>
      <c r="F10017" s="58">
        <v>0.4685156583841328</v>
      </c>
    </row>
    <row r="10018">
      <c r="A10018" s="61">
        <v>1.513065083E9</v>
      </c>
      <c r="B10018" s="61">
        <v>1.0</v>
      </c>
      <c r="C10018" s="61">
        <v>62.0</v>
      </c>
      <c r="D10018" s="57" t="s">
        <v>371</v>
      </c>
      <c r="E10018" s="62" t="s">
        <v>372</v>
      </c>
      <c r="F10018" s="58">
        <v>0.4686275859282205</v>
      </c>
    </row>
    <row r="10019">
      <c r="A10019" s="61">
        <v>1.519331105E9</v>
      </c>
      <c r="B10019" s="61">
        <v>1.0</v>
      </c>
      <c r="C10019" s="61">
        <v>2830.0</v>
      </c>
      <c r="D10019" s="57" t="s">
        <v>371</v>
      </c>
      <c r="E10019" s="62" t="s">
        <v>372</v>
      </c>
      <c r="F10019" s="58">
        <v>0.46864898732021976</v>
      </c>
    </row>
    <row r="10020">
      <c r="A10020" s="61">
        <v>1.512192455E9</v>
      </c>
      <c r="B10020" s="61">
        <v>1.0</v>
      </c>
      <c r="C10020" s="61">
        <v>1622.0</v>
      </c>
      <c r="D10020" s="57" t="s">
        <v>374</v>
      </c>
      <c r="E10020" s="62" t="s">
        <v>372</v>
      </c>
      <c r="F10020" s="58">
        <v>0.4686755191750429</v>
      </c>
    </row>
    <row r="10021">
      <c r="A10021" s="61">
        <v>1.519089831E9</v>
      </c>
      <c r="B10021" s="61">
        <v>0.0</v>
      </c>
      <c r="C10021" s="61">
        <v>1529.0</v>
      </c>
      <c r="D10021" s="57" t="s">
        <v>374</v>
      </c>
      <c r="E10021" s="62" t="s">
        <v>372</v>
      </c>
      <c r="F10021" s="58">
        <v>0.46872445571702426</v>
      </c>
    </row>
    <row r="10022">
      <c r="A10022" s="61">
        <v>1.513677888E9</v>
      </c>
      <c r="B10022" s="61">
        <v>1.0</v>
      </c>
      <c r="C10022" s="61">
        <v>2179.0</v>
      </c>
      <c r="D10022" s="57" t="s">
        <v>371</v>
      </c>
      <c r="E10022" s="62" t="s">
        <v>372</v>
      </c>
      <c r="F10022" s="58">
        <v>0.46876113504029226</v>
      </c>
    </row>
    <row r="10023">
      <c r="A10023" s="61">
        <v>1.518641908E9</v>
      </c>
      <c r="B10023" s="61">
        <v>1.0</v>
      </c>
      <c r="C10023" s="61">
        <v>345.0</v>
      </c>
      <c r="D10023" s="57" t="s">
        <v>371</v>
      </c>
      <c r="E10023" s="62" t="s">
        <v>372</v>
      </c>
      <c r="F10023" s="58">
        <v>0.4687917102276207</v>
      </c>
    </row>
    <row r="10024">
      <c r="A10024" s="61">
        <v>1.513107363E9</v>
      </c>
      <c r="B10024" s="61">
        <v>1.0</v>
      </c>
      <c r="C10024" s="61">
        <v>1684.0</v>
      </c>
      <c r="D10024" s="57" t="s">
        <v>374</v>
      </c>
      <c r="E10024" s="62" t="s">
        <v>372</v>
      </c>
      <c r="F10024" s="58">
        <v>0.46886858488980354</v>
      </c>
    </row>
    <row r="10025">
      <c r="A10025" s="61">
        <v>1.514195484E9</v>
      </c>
      <c r="B10025" s="61">
        <v>1.0</v>
      </c>
      <c r="C10025" s="61">
        <v>3489.0</v>
      </c>
      <c r="D10025" s="57" t="s">
        <v>375</v>
      </c>
      <c r="E10025" s="62" t="s">
        <v>372</v>
      </c>
      <c r="F10025" s="58">
        <v>0.4688771004286779</v>
      </c>
    </row>
    <row r="10026">
      <c r="A10026" s="61">
        <v>1.518268479E9</v>
      </c>
      <c r="B10026" s="61">
        <v>1.0</v>
      </c>
      <c r="C10026" s="61">
        <v>1136.0</v>
      </c>
      <c r="D10026" s="57" t="s">
        <v>373</v>
      </c>
      <c r="E10026" s="62" t="s">
        <v>372</v>
      </c>
      <c r="F10026" s="58">
        <v>0.4689282104559013</v>
      </c>
    </row>
    <row r="10027">
      <c r="A10027" s="61">
        <v>1.514200669E9</v>
      </c>
      <c r="B10027" s="61">
        <v>1.0</v>
      </c>
      <c r="C10027" s="61">
        <v>2916.0</v>
      </c>
      <c r="D10027" s="57" t="s">
        <v>374</v>
      </c>
      <c r="E10027" s="62" t="s">
        <v>372</v>
      </c>
      <c r="F10027" s="58">
        <v>0.4690443072252344</v>
      </c>
    </row>
    <row r="10028">
      <c r="A10028" s="61">
        <v>1.516158857E9</v>
      </c>
      <c r="B10028" s="61">
        <v>1.0</v>
      </c>
      <c r="C10028" s="61">
        <v>3089.0</v>
      </c>
      <c r="D10028" s="57" t="s">
        <v>375</v>
      </c>
      <c r="E10028" s="62" t="s">
        <v>372</v>
      </c>
      <c r="F10028" s="58">
        <v>0.46907359297958606</v>
      </c>
    </row>
    <row r="10029">
      <c r="A10029" s="61">
        <v>1.516974813E9</v>
      </c>
      <c r="B10029" s="61">
        <v>1.0</v>
      </c>
      <c r="C10029" s="61">
        <v>922.0</v>
      </c>
      <c r="D10029" s="57" t="s">
        <v>374</v>
      </c>
      <c r="E10029" s="62" t="s">
        <v>372</v>
      </c>
      <c r="F10029" s="58">
        <v>0.46913696995372733</v>
      </c>
    </row>
    <row r="10030">
      <c r="A10030" s="61">
        <v>1.511719816E9</v>
      </c>
      <c r="B10030" s="61">
        <v>1.0</v>
      </c>
      <c r="C10030" s="61">
        <v>2370.0</v>
      </c>
      <c r="D10030" s="57" t="s">
        <v>375</v>
      </c>
      <c r="E10030" s="62" t="s">
        <v>372</v>
      </c>
      <c r="F10030" s="58">
        <v>0.4691519313942186</v>
      </c>
    </row>
    <row r="10031">
      <c r="A10031" s="61">
        <v>1.516606566E9</v>
      </c>
      <c r="B10031" s="61">
        <v>1.0</v>
      </c>
      <c r="C10031" s="61">
        <v>12.0</v>
      </c>
      <c r="D10031" s="57" t="s">
        <v>375</v>
      </c>
      <c r="E10031" s="62" t="s">
        <v>372</v>
      </c>
      <c r="F10031" s="58">
        <v>0.46917793133312435</v>
      </c>
    </row>
    <row r="10032">
      <c r="A10032" s="61">
        <v>1.512201905E9</v>
      </c>
      <c r="B10032" s="61">
        <v>1.0</v>
      </c>
      <c r="C10032" s="61">
        <v>178.0</v>
      </c>
      <c r="D10032" s="57" t="s">
        <v>371</v>
      </c>
      <c r="E10032" s="62" t="s">
        <v>372</v>
      </c>
      <c r="F10032" s="58">
        <v>0.4691865186602654</v>
      </c>
    </row>
    <row r="10033">
      <c r="A10033" s="61">
        <v>1.514545525E9</v>
      </c>
      <c r="B10033" s="61">
        <v>1.0</v>
      </c>
      <c r="C10033" s="61">
        <v>191.0</v>
      </c>
      <c r="D10033" s="57" t="s">
        <v>371</v>
      </c>
      <c r="E10033" s="62" t="s">
        <v>372</v>
      </c>
      <c r="F10033" s="58">
        <v>0.46919517402607047</v>
      </c>
    </row>
    <row r="10034">
      <c r="A10034" s="61">
        <v>1.514699407E9</v>
      </c>
      <c r="B10034" s="61">
        <v>1.0</v>
      </c>
      <c r="C10034" s="61">
        <v>919.0</v>
      </c>
      <c r="D10034" s="57" t="s">
        <v>375</v>
      </c>
      <c r="E10034" s="62" t="s">
        <v>372</v>
      </c>
      <c r="F10034" s="58">
        <v>0.46922226192110783</v>
      </c>
    </row>
    <row r="10035">
      <c r="A10035" s="61">
        <v>1.511300365E9</v>
      </c>
      <c r="B10035" s="61">
        <v>1.0</v>
      </c>
      <c r="C10035" s="61">
        <v>4213.0</v>
      </c>
      <c r="D10035" s="57" t="s">
        <v>375</v>
      </c>
      <c r="E10035" s="62" t="s">
        <v>372</v>
      </c>
      <c r="F10035" s="58">
        <v>0.469266836924462</v>
      </c>
    </row>
    <row r="10036">
      <c r="A10036" s="61">
        <v>1.514387986E9</v>
      </c>
      <c r="B10036" s="61">
        <v>1.0</v>
      </c>
      <c r="C10036" s="61">
        <v>3563.0</v>
      </c>
      <c r="D10036" s="57" t="s">
        <v>374</v>
      </c>
      <c r="E10036" s="62" t="s">
        <v>372</v>
      </c>
      <c r="F10036" s="58">
        <v>0.46927131399338695</v>
      </c>
    </row>
    <row r="10037">
      <c r="A10037" s="61">
        <v>1.517092373E9</v>
      </c>
      <c r="B10037" s="61">
        <v>1.0</v>
      </c>
      <c r="C10037" s="61">
        <v>1615.0</v>
      </c>
      <c r="D10037" s="57" t="s">
        <v>375</v>
      </c>
      <c r="E10037" s="62" t="s">
        <v>372</v>
      </c>
      <c r="F10037" s="58">
        <v>0.4692823153940987</v>
      </c>
    </row>
    <row r="10038">
      <c r="A10038" s="61">
        <v>1.517778115E9</v>
      </c>
      <c r="B10038" s="61">
        <v>1.0</v>
      </c>
      <c r="C10038" s="61">
        <v>2046.0</v>
      </c>
      <c r="D10038" s="57" t="s">
        <v>371</v>
      </c>
      <c r="E10038" s="62" t="s">
        <v>372</v>
      </c>
      <c r="F10038" s="58">
        <v>0.46936099052512725</v>
      </c>
    </row>
    <row r="10039">
      <c r="A10039" s="61">
        <v>1.513802058E9</v>
      </c>
      <c r="B10039" s="61">
        <v>1.0</v>
      </c>
      <c r="C10039" s="61">
        <v>414.0</v>
      </c>
      <c r="D10039" s="57" t="s">
        <v>375</v>
      </c>
      <c r="E10039" s="62" t="s">
        <v>372</v>
      </c>
      <c r="F10039" s="58">
        <v>0.46936621945943924</v>
      </c>
    </row>
    <row r="10040">
      <c r="A10040" s="61">
        <v>1.515886724E9</v>
      </c>
      <c r="B10040" s="61">
        <v>1.0</v>
      </c>
      <c r="C10040" s="61">
        <v>1944.0</v>
      </c>
      <c r="D10040" s="57" t="s">
        <v>373</v>
      </c>
      <c r="E10040" s="62" t="s">
        <v>372</v>
      </c>
      <c r="F10040" s="58">
        <v>0.4693922230934835</v>
      </c>
    </row>
    <row r="10041">
      <c r="A10041" s="61">
        <v>1.519635817E9</v>
      </c>
      <c r="B10041" s="61">
        <v>1.0</v>
      </c>
      <c r="C10041" s="61">
        <v>1055.0</v>
      </c>
      <c r="D10041" s="57" t="s">
        <v>373</v>
      </c>
      <c r="E10041" s="62" t="s">
        <v>372</v>
      </c>
      <c r="F10041" s="58">
        <v>0.46943107447041144</v>
      </c>
    </row>
    <row r="10042">
      <c r="A10042" s="61">
        <v>1.512790483E9</v>
      </c>
      <c r="B10042" s="61">
        <v>1.0</v>
      </c>
      <c r="C10042" s="61">
        <v>472.0</v>
      </c>
      <c r="D10042" s="57" t="s">
        <v>374</v>
      </c>
      <c r="E10042" s="62" t="s">
        <v>372</v>
      </c>
      <c r="F10042" s="58">
        <v>0.4695993329289022</v>
      </c>
    </row>
    <row r="10043">
      <c r="A10043" s="61">
        <v>1.516408014E9</v>
      </c>
      <c r="B10043" s="61">
        <v>1.0</v>
      </c>
      <c r="C10043" s="61">
        <v>1717.0</v>
      </c>
      <c r="D10043" s="57" t="s">
        <v>374</v>
      </c>
      <c r="E10043" s="62" t="s">
        <v>372</v>
      </c>
      <c r="F10043" s="58">
        <v>0.4696246364092833</v>
      </c>
    </row>
    <row r="10044">
      <c r="A10044" s="61">
        <v>1.519908131E9</v>
      </c>
      <c r="B10044" s="61">
        <v>0.0</v>
      </c>
      <c r="C10044" s="61">
        <v>1135.0</v>
      </c>
      <c r="D10044" s="57" t="s">
        <v>371</v>
      </c>
      <c r="E10044" s="62" t="s">
        <v>372</v>
      </c>
      <c r="F10044" s="58">
        <v>0.46966662706734785</v>
      </c>
    </row>
    <row r="10045">
      <c r="A10045" s="61">
        <v>1.511986832E9</v>
      </c>
      <c r="B10045" s="61">
        <v>0.0</v>
      </c>
      <c r="C10045" s="61">
        <v>3014.0</v>
      </c>
      <c r="D10045" s="57" t="s">
        <v>371</v>
      </c>
      <c r="E10045" s="62" t="s">
        <v>372</v>
      </c>
      <c r="F10045" s="58">
        <v>0.46972795705166326</v>
      </c>
    </row>
    <row r="10046">
      <c r="A10046" s="61">
        <v>1.51162233E9</v>
      </c>
      <c r="B10046" s="61">
        <v>0.0</v>
      </c>
      <c r="C10046" s="61">
        <v>913.0</v>
      </c>
      <c r="D10046" s="57" t="s">
        <v>374</v>
      </c>
      <c r="E10046" s="62" t="s">
        <v>372</v>
      </c>
      <c r="F10046" s="58">
        <v>0.46984115972995755</v>
      </c>
    </row>
    <row r="10047">
      <c r="A10047" s="61">
        <v>1.518694435E9</v>
      </c>
      <c r="B10047" s="61">
        <v>1.0</v>
      </c>
      <c r="C10047" s="61">
        <v>3600.0</v>
      </c>
      <c r="D10047" s="57" t="s">
        <v>371</v>
      </c>
      <c r="E10047" s="62" t="s">
        <v>372</v>
      </c>
      <c r="F10047" s="58">
        <v>0.4699928255205247</v>
      </c>
    </row>
    <row r="10048">
      <c r="A10048" s="61">
        <v>1.515419184E9</v>
      </c>
      <c r="B10048" s="61">
        <v>1.0</v>
      </c>
      <c r="C10048" s="61">
        <v>3583.0</v>
      </c>
      <c r="D10048" s="57" t="s">
        <v>371</v>
      </c>
      <c r="E10048" s="62" t="s">
        <v>372</v>
      </c>
      <c r="F10048" s="58">
        <v>0.4701079898389704</v>
      </c>
    </row>
    <row r="10049">
      <c r="A10049" s="61">
        <v>1.51422514E9</v>
      </c>
      <c r="B10049" s="61">
        <v>0.0</v>
      </c>
      <c r="C10049" s="61">
        <v>3966.0</v>
      </c>
      <c r="D10049" s="57" t="s">
        <v>375</v>
      </c>
      <c r="E10049" s="62" t="s">
        <v>372</v>
      </c>
      <c r="F10049" s="58">
        <v>0.470132580844287</v>
      </c>
    </row>
    <row r="10050">
      <c r="A10050" s="61">
        <v>1.516035639E9</v>
      </c>
      <c r="B10050" s="61">
        <v>1.0</v>
      </c>
      <c r="C10050" s="61">
        <v>1321.0</v>
      </c>
      <c r="D10050" s="57" t="s">
        <v>371</v>
      </c>
      <c r="E10050" s="62" t="s">
        <v>372</v>
      </c>
      <c r="F10050" s="58">
        <v>0.4701636858817131</v>
      </c>
    </row>
    <row r="10051">
      <c r="A10051" s="61">
        <v>1.51237232E9</v>
      </c>
      <c r="B10051" s="61">
        <v>0.0</v>
      </c>
      <c r="C10051" s="61">
        <v>1429.0</v>
      </c>
      <c r="D10051" s="57" t="s">
        <v>373</v>
      </c>
      <c r="E10051" s="62" t="s">
        <v>372</v>
      </c>
      <c r="F10051" s="58">
        <v>0.47016459562211865</v>
      </c>
    </row>
    <row r="10052">
      <c r="A10052" s="61">
        <v>1.518120391E9</v>
      </c>
      <c r="B10052" s="61">
        <v>0.0</v>
      </c>
      <c r="C10052" s="61">
        <v>3349.0</v>
      </c>
      <c r="D10052" s="57" t="s">
        <v>374</v>
      </c>
      <c r="E10052" s="62" t="s">
        <v>372</v>
      </c>
      <c r="F10052" s="58">
        <v>0.47017546003887156</v>
      </c>
    </row>
    <row r="10053">
      <c r="A10053" s="61">
        <v>1.51752955E9</v>
      </c>
      <c r="B10053" s="61">
        <v>0.0</v>
      </c>
      <c r="C10053" s="61">
        <v>701.0</v>
      </c>
      <c r="D10053" s="57" t="s">
        <v>375</v>
      </c>
      <c r="E10053" s="62" t="s">
        <v>372</v>
      </c>
      <c r="F10053" s="58">
        <v>0.4702234027099442</v>
      </c>
    </row>
    <row r="10054">
      <c r="A10054" s="61">
        <v>1.512787293E9</v>
      </c>
      <c r="B10054" s="61">
        <v>1.0</v>
      </c>
      <c r="C10054" s="61">
        <v>1464.0</v>
      </c>
      <c r="D10054" s="57" t="s">
        <v>371</v>
      </c>
      <c r="E10054" s="62" t="s">
        <v>372</v>
      </c>
      <c r="F10054" s="58">
        <v>0.47022802818984777</v>
      </c>
    </row>
    <row r="10055">
      <c r="A10055" s="61">
        <v>1.518409513E9</v>
      </c>
      <c r="B10055" s="61">
        <v>1.0</v>
      </c>
      <c r="C10055" s="61">
        <v>2903.0</v>
      </c>
      <c r="D10055" s="57" t="s">
        <v>374</v>
      </c>
      <c r="E10055" s="62" t="s">
        <v>372</v>
      </c>
      <c r="F10055" s="58">
        <v>0.47027680908852043</v>
      </c>
    </row>
    <row r="10056">
      <c r="A10056" s="61">
        <v>1.516696872E9</v>
      </c>
      <c r="B10056" s="61">
        <v>0.0</v>
      </c>
      <c r="C10056" s="61">
        <v>2222.0</v>
      </c>
      <c r="D10056" s="57" t="s">
        <v>371</v>
      </c>
      <c r="E10056" s="62" t="s">
        <v>372</v>
      </c>
      <c r="F10056" s="58">
        <v>0.470367598730995</v>
      </c>
    </row>
    <row r="10057">
      <c r="A10057" s="61">
        <v>1.518003665E9</v>
      </c>
      <c r="B10057" s="61">
        <v>1.0</v>
      </c>
      <c r="C10057" s="61">
        <v>41.0</v>
      </c>
      <c r="D10057" s="57" t="s">
        <v>371</v>
      </c>
      <c r="E10057" s="62" t="s">
        <v>372</v>
      </c>
      <c r="F10057" s="58">
        <v>0.4704416576946592</v>
      </c>
    </row>
    <row r="10058">
      <c r="A10058" s="61">
        <v>1.518206778E9</v>
      </c>
      <c r="B10058" s="61">
        <v>1.0</v>
      </c>
      <c r="C10058" s="61">
        <v>2490.0</v>
      </c>
      <c r="D10058" s="57" t="s">
        <v>374</v>
      </c>
      <c r="E10058" s="62" t="s">
        <v>372</v>
      </c>
      <c r="F10058" s="58">
        <v>0.4704743805471858</v>
      </c>
    </row>
    <row r="10059">
      <c r="A10059" s="61">
        <v>1.516756682E9</v>
      </c>
      <c r="B10059" s="61">
        <v>0.0</v>
      </c>
      <c r="C10059" s="61">
        <v>3484.0</v>
      </c>
      <c r="D10059" s="57" t="s">
        <v>374</v>
      </c>
      <c r="E10059" s="62" t="s">
        <v>372</v>
      </c>
      <c r="F10059" s="58">
        <v>0.4705129625322796</v>
      </c>
    </row>
    <row r="10060">
      <c r="A10060" s="61">
        <v>1.517426393E9</v>
      </c>
      <c r="B10060" s="61">
        <v>1.0</v>
      </c>
      <c r="C10060" s="61">
        <v>2774.0</v>
      </c>
      <c r="D10060" s="57" t="s">
        <v>371</v>
      </c>
      <c r="E10060" s="62" t="s">
        <v>372</v>
      </c>
      <c r="F10060" s="58">
        <v>0.4705254935321851</v>
      </c>
    </row>
    <row r="10061">
      <c r="A10061" s="61">
        <v>1.518638302E9</v>
      </c>
      <c r="B10061" s="61">
        <v>0.0</v>
      </c>
      <c r="C10061" s="61">
        <v>2839.0</v>
      </c>
      <c r="D10061" s="57" t="s">
        <v>371</v>
      </c>
      <c r="E10061" s="62" t="s">
        <v>372</v>
      </c>
      <c r="F10061" s="58">
        <v>0.470551824122574</v>
      </c>
    </row>
    <row r="10062">
      <c r="A10062" s="61">
        <v>1.519528951E9</v>
      </c>
      <c r="B10062" s="61">
        <v>0.0</v>
      </c>
      <c r="C10062" s="61">
        <v>1127.0</v>
      </c>
      <c r="D10062" s="57" t="s">
        <v>375</v>
      </c>
      <c r="E10062" s="62" t="s">
        <v>372</v>
      </c>
      <c r="F10062" s="58">
        <v>0.4706058109442153</v>
      </c>
    </row>
    <row r="10063">
      <c r="A10063" s="61">
        <v>1.51229572E9</v>
      </c>
      <c r="B10063" s="61">
        <v>0.0</v>
      </c>
      <c r="C10063" s="61">
        <v>499.0</v>
      </c>
      <c r="D10063" s="57" t="s">
        <v>371</v>
      </c>
      <c r="E10063" s="62" t="s">
        <v>372</v>
      </c>
      <c r="F10063" s="58">
        <v>0.4706247838123728</v>
      </c>
    </row>
    <row r="10064">
      <c r="A10064" s="61">
        <v>1.518070434E9</v>
      </c>
      <c r="B10064" s="61">
        <v>1.0</v>
      </c>
      <c r="C10064" s="61">
        <v>2010.0</v>
      </c>
      <c r="D10064" s="57" t="s">
        <v>371</v>
      </c>
      <c r="E10064" s="62" t="s">
        <v>372</v>
      </c>
      <c r="F10064" s="58">
        <v>0.47072178777643503</v>
      </c>
    </row>
    <row r="10065">
      <c r="A10065" s="61">
        <v>1.518609593E9</v>
      </c>
      <c r="B10065" s="61">
        <v>1.0</v>
      </c>
      <c r="C10065" s="61">
        <v>2518.0</v>
      </c>
      <c r="D10065" s="57" t="s">
        <v>373</v>
      </c>
      <c r="E10065" s="62" t="s">
        <v>372</v>
      </c>
      <c r="F10065" s="58">
        <v>0.47074624617276173</v>
      </c>
    </row>
    <row r="10066">
      <c r="A10066" s="61">
        <v>1.51245494E9</v>
      </c>
      <c r="B10066" s="61">
        <v>0.0</v>
      </c>
      <c r="C10066" s="61">
        <v>2377.0</v>
      </c>
      <c r="D10066" s="57" t="s">
        <v>373</v>
      </c>
      <c r="E10066" s="62" t="s">
        <v>372</v>
      </c>
      <c r="F10066" s="58">
        <v>0.47088131775239694</v>
      </c>
    </row>
    <row r="10067">
      <c r="A10067" s="61">
        <v>1.516238934E9</v>
      </c>
      <c r="B10067" s="61">
        <v>1.0</v>
      </c>
      <c r="C10067" s="61">
        <v>3886.0</v>
      </c>
      <c r="D10067" s="57" t="s">
        <v>374</v>
      </c>
      <c r="E10067" s="62" t="s">
        <v>372</v>
      </c>
      <c r="F10067" s="58">
        <v>0.47088895417900145</v>
      </c>
    </row>
    <row r="10068">
      <c r="A10068" s="61">
        <v>1.513329502E9</v>
      </c>
      <c r="B10068" s="61">
        <v>0.0</v>
      </c>
      <c r="C10068" s="61">
        <v>711.0</v>
      </c>
      <c r="D10068" s="57" t="s">
        <v>375</v>
      </c>
      <c r="E10068" s="62" t="s">
        <v>372</v>
      </c>
      <c r="F10068" s="58">
        <v>0.4709486118908425</v>
      </c>
    </row>
    <row r="10069">
      <c r="A10069" s="61">
        <v>1.514802447E9</v>
      </c>
      <c r="B10069" s="61">
        <v>1.0</v>
      </c>
      <c r="C10069" s="61">
        <v>755.0</v>
      </c>
      <c r="D10069" s="57" t="s">
        <v>371</v>
      </c>
      <c r="E10069" s="62" t="s">
        <v>372</v>
      </c>
      <c r="F10069" s="58">
        <v>0.4709500455401081</v>
      </c>
    </row>
    <row r="10070">
      <c r="A10070" s="61">
        <v>1.514238323E9</v>
      </c>
      <c r="B10070" s="61">
        <v>1.0</v>
      </c>
      <c r="C10070" s="61">
        <v>2267.0</v>
      </c>
      <c r="D10070" s="57" t="s">
        <v>373</v>
      </c>
      <c r="E10070" s="62" t="s">
        <v>372</v>
      </c>
      <c r="F10070" s="58">
        <v>0.47096909490730243</v>
      </c>
    </row>
    <row r="10071">
      <c r="A10071" s="61">
        <v>1.511637111E9</v>
      </c>
      <c r="B10071" s="61">
        <v>0.0</v>
      </c>
      <c r="C10071" s="61">
        <v>598.0</v>
      </c>
      <c r="D10071" s="57" t="s">
        <v>371</v>
      </c>
      <c r="E10071" s="62" t="s">
        <v>372</v>
      </c>
      <c r="F10071" s="58">
        <v>0.4709816169074945</v>
      </c>
    </row>
    <row r="10072">
      <c r="A10072" s="61">
        <v>1.518952389E9</v>
      </c>
      <c r="B10072" s="61">
        <v>1.0</v>
      </c>
      <c r="C10072" s="61">
        <v>3222.0</v>
      </c>
      <c r="D10072" s="57" t="s">
        <v>371</v>
      </c>
      <c r="E10072" s="62" t="s">
        <v>372</v>
      </c>
      <c r="F10072" s="58">
        <v>0.4710720640414112</v>
      </c>
    </row>
    <row r="10073">
      <c r="A10073" s="61">
        <v>1.518108984E9</v>
      </c>
      <c r="B10073" s="61">
        <v>1.0</v>
      </c>
      <c r="C10073" s="61">
        <v>586.0</v>
      </c>
      <c r="D10073" s="57" t="s">
        <v>374</v>
      </c>
      <c r="E10073" s="62" t="s">
        <v>372</v>
      </c>
      <c r="F10073" s="58">
        <v>0.4711168112816042</v>
      </c>
    </row>
    <row r="10074">
      <c r="A10074" s="61">
        <v>1.516713078E9</v>
      </c>
      <c r="B10074" s="61">
        <v>1.0</v>
      </c>
      <c r="C10074" s="61">
        <v>1812.0</v>
      </c>
      <c r="D10074" s="57" t="s">
        <v>374</v>
      </c>
      <c r="E10074" s="62" t="s">
        <v>372</v>
      </c>
      <c r="F10074" s="58">
        <v>0.4711512331528771</v>
      </c>
    </row>
    <row r="10075">
      <c r="A10075" s="61">
        <v>1.518757708E9</v>
      </c>
      <c r="B10075" s="61">
        <v>1.0</v>
      </c>
      <c r="C10075" s="61">
        <v>4429.0</v>
      </c>
      <c r="D10075" s="57" t="s">
        <v>371</v>
      </c>
      <c r="E10075" s="62" t="s">
        <v>372</v>
      </c>
      <c r="F10075" s="58">
        <v>0.4712191727035647</v>
      </c>
    </row>
    <row r="10076">
      <c r="A10076" s="61">
        <v>1.517853121E9</v>
      </c>
      <c r="B10076" s="61">
        <v>0.0</v>
      </c>
      <c r="C10076" s="61">
        <v>1523.0</v>
      </c>
      <c r="D10076" s="57" t="s">
        <v>371</v>
      </c>
      <c r="E10076" s="62" t="s">
        <v>372</v>
      </c>
      <c r="F10076" s="58">
        <v>0.4712234726587057</v>
      </c>
    </row>
    <row r="10077">
      <c r="A10077" s="61">
        <v>1.513007131E9</v>
      </c>
      <c r="B10077" s="61">
        <v>0.0</v>
      </c>
      <c r="C10077" s="61">
        <v>1022.0</v>
      </c>
      <c r="D10077" s="57" t="s">
        <v>374</v>
      </c>
      <c r="E10077" s="62" t="s">
        <v>372</v>
      </c>
      <c r="F10077" s="58">
        <v>0.4712400338573385</v>
      </c>
    </row>
    <row r="10078">
      <c r="A10078" s="61">
        <v>1.512467094E9</v>
      </c>
      <c r="B10078" s="61">
        <v>1.0</v>
      </c>
      <c r="C10078" s="61">
        <v>2198.0</v>
      </c>
      <c r="D10078" s="57" t="s">
        <v>374</v>
      </c>
      <c r="E10078" s="62" t="s">
        <v>372</v>
      </c>
      <c r="F10078" s="58">
        <v>0.47137337769458676</v>
      </c>
    </row>
    <row r="10079">
      <c r="A10079" s="61">
        <v>1.514152301E9</v>
      </c>
      <c r="B10079" s="61">
        <v>0.0</v>
      </c>
      <c r="C10079" s="61">
        <v>520.0</v>
      </c>
      <c r="D10079" s="57" t="s">
        <v>374</v>
      </c>
      <c r="E10079" s="62" t="s">
        <v>372</v>
      </c>
      <c r="F10079" s="58">
        <v>0.47143129717549803</v>
      </c>
    </row>
    <row r="10080">
      <c r="A10080" s="61">
        <v>1.519509771E9</v>
      </c>
      <c r="B10080" s="61">
        <v>0.0</v>
      </c>
      <c r="C10080" s="61">
        <v>1176.0</v>
      </c>
      <c r="D10080" s="57" t="s">
        <v>371</v>
      </c>
      <c r="E10080" s="62" t="s">
        <v>372</v>
      </c>
      <c r="F10080" s="58">
        <v>0.47157838578436917</v>
      </c>
    </row>
    <row r="10081">
      <c r="A10081" s="61">
        <v>1.514634356E9</v>
      </c>
      <c r="B10081" s="61">
        <v>1.0</v>
      </c>
      <c r="C10081" s="61">
        <v>2022.0</v>
      </c>
      <c r="D10081" s="57" t="s">
        <v>375</v>
      </c>
      <c r="E10081" s="62" t="s">
        <v>372</v>
      </c>
      <c r="F10081" s="58">
        <v>0.4716024117751586</v>
      </c>
    </row>
    <row r="10082">
      <c r="A10082" s="61">
        <v>1.519910192E9</v>
      </c>
      <c r="B10082" s="61">
        <v>0.0</v>
      </c>
      <c r="C10082" s="61">
        <v>349.0</v>
      </c>
      <c r="D10082" s="57" t="s">
        <v>374</v>
      </c>
      <c r="E10082" s="62" t="s">
        <v>372</v>
      </c>
      <c r="F10082" s="58">
        <v>0.4716093432972551</v>
      </c>
    </row>
    <row r="10083">
      <c r="A10083" s="61">
        <v>1.517883925E9</v>
      </c>
      <c r="B10083" s="61">
        <v>1.0</v>
      </c>
      <c r="C10083" s="61">
        <v>4323.0</v>
      </c>
      <c r="D10083" s="57" t="s">
        <v>373</v>
      </c>
      <c r="E10083" s="62" t="s">
        <v>372</v>
      </c>
      <c r="F10083" s="58">
        <v>0.4716276166603762</v>
      </c>
    </row>
    <row r="10084">
      <c r="A10084" s="61">
        <v>1.519520685E9</v>
      </c>
      <c r="B10084" s="61">
        <v>1.0</v>
      </c>
      <c r="C10084" s="61">
        <v>1227.0</v>
      </c>
      <c r="D10084" s="57" t="s">
        <v>371</v>
      </c>
      <c r="E10084" s="62" t="s">
        <v>372</v>
      </c>
      <c r="F10084" s="58">
        <v>0.47164878474261274</v>
      </c>
    </row>
    <row r="10085">
      <c r="A10085" s="61">
        <v>1.517876174E9</v>
      </c>
      <c r="B10085" s="61">
        <v>1.0</v>
      </c>
      <c r="C10085" s="61">
        <v>3113.0</v>
      </c>
      <c r="D10085" s="57" t="s">
        <v>371</v>
      </c>
      <c r="E10085" s="62" t="s">
        <v>372</v>
      </c>
      <c r="F10085" s="58">
        <v>0.4716708592922281</v>
      </c>
    </row>
    <row r="10086">
      <c r="A10086" s="61">
        <v>1.516082411E9</v>
      </c>
      <c r="B10086" s="61">
        <v>0.0</v>
      </c>
      <c r="C10086" s="61">
        <v>1155.0</v>
      </c>
      <c r="D10086" s="57" t="s">
        <v>371</v>
      </c>
      <c r="E10086" s="62" t="s">
        <v>372</v>
      </c>
      <c r="F10086" s="58">
        <v>0.47167934502877995</v>
      </c>
    </row>
    <row r="10087">
      <c r="A10087" s="61">
        <v>1.515350964E9</v>
      </c>
      <c r="B10087" s="61">
        <v>1.0</v>
      </c>
      <c r="C10087" s="61">
        <v>1676.0</v>
      </c>
      <c r="D10087" s="57" t="s">
        <v>375</v>
      </c>
      <c r="E10087" s="62" t="s">
        <v>372</v>
      </c>
      <c r="F10087" s="58">
        <v>0.4719126711921221</v>
      </c>
    </row>
    <row r="10088">
      <c r="A10088" s="61">
        <v>1.515753419E9</v>
      </c>
      <c r="B10088" s="61">
        <v>1.0</v>
      </c>
      <c r="C10088" s="61">
        <v>1269.0</v>
      </c>
      <c r="D10088" s="57" t="s">
        <v>371</v>
      </c>
      <c r="E10088" s="62" t="s">
        <v>372</v>
      </c>
      <c r="F10088" s="58">
        <v>0.47194269244484577</v>
      </c>
    </row>
    <row r="10089">
      <c r="A10089" s="61">
        <v>1.514492063E9</v>
      </c>
      <c r="B10089" s="61">
        <v>1.0</v>
      </c>
      <c r="C10089" s="61">
        <v>1537.0</v>
      </c>
      <c r="D10089" s="57" t="s">
        <v>371</v>
      </c>
      <c r="E10089" s="62" t="s">
        <v>372</v>
      </c>
      <c r="F10089" s="58">
        <v>0.4719512555956511</v>
      </c>
    </row>
    <row r="10090">
      <c r="A10090" s="61">
        <v>1.518946323E9</v>
      </c>
      <c r="B10090" s="61">
        <v>1.0</v>
      </c>
      <c r="C10090" s="61">
        <v>2793.0</v>
      </c>
      <c r="D10090" s="57" t="s">
        <v>374</v>
      </c>
      <c r="E10090" s="62" t="s">
        <v>372</v>
      </c>
      <c r="F10090" s="58">
        <v>0.47195420579664316</v>
      </c>
    </row>
    <row r="10091">
      <c r="A10091" s="61">
        <v>1.512848597E9</v>
      </c>
      <c r="B10091" s="61">
        <v>1.0</v>
      </c>
      <c r="C10091" s="61">
        <v>2125.0</v>
      </c>
      <c r="D10091" s="57" t="s">
        <v>371</v>
      </c>
      <c r="E10091" s="62" t="s">
        <v>372</v>
      </c>
      <c r="F10091" s="58">
        <v>0.47195516814960004</v>
      </c>
    </row>
    <row r="10092">
      <c r="A10092" s="61">
        <v>1.51622534E9</v>
      </c>
      <c r="B10092" s="61">
        <v>0.0</v>
      </c>
      <c r="C10092" s="61">
        <v>2804.0</v>
      </c>
      <c r="D10092" s="57" t="s">
        <v>371</v>
      </c>
      <c r="E10092" s="62" t="s">
        <v>372</v>
      </c>
      <c r="F10092" s="58">
        <v>0.47196062876435596</v>
      </c>
    </row>
    <row r="10093">
      <c r="A10093" s="61">
        <v>1.511482766E9</v>
      </c>
      <c r="B10093" s="61">
        <v>1.0</v>
      </c>
      <c r="C10093" s="61">
        <v>1031.0</v>
      </c>
      <c r="D10093" s="57" t="s">
        <v>371</v>
      </c>
      <c r="E10093" s="62" t="s">
        <v>372</v>
      </c>
      <c r="F10093" s="58">
        <v>0.4719652393430982</v>
      </c>
    </row>
    <row r="10094">
      <c r="A10094" s="61">
        <v>1.518152397E9</v>
      </c>
      <c r="B10094" s="61">
        <v>1.0</v>
      </c>
      <c r="C10094" s="61">
        <v>3665.0</v>
      </c>
      <c r="D10094" s="57" t="s">
        <v>373</v>
      </c>
      <c r="E10094" s="62" t="s">
        <v>372</v>
      </c>
      <c r="F10094" s="58">
        <v>0.47199825926091143</v>
      </c>
    </row>
    <row r="10095">
      <c r="A10095" s="61">
        <v>1.518196199E9</v>
      </c>
      <c r="B10095" s="61">
        <v>1.0</v>
      </c>
      <c r="C10095" s="61">
        <v>2495.0</v>
      </c>
      <c r="D10095" s="57" t="s">
        <v>371</v>
      </c>
      <c r="E10095" s="62" t="s">
        <v>372</v>
      </c>
      <c r="F10095" s="58">
        <v>0.4720241817081243</v>
      </c>
    </row>
    <row r="10096">
      <c r="A10096" s="61">
        <v>1.518133874E9</v>
      </c>
      <c r="B10096" s="61">
        <v>1.0</v>
      </c>
      <c r="C10096" s="61">
        <v>4137.0</v>
      </c>
      <c r="D10096" s="57" t="s">
        <v>375</v>
      </c>
      <c r="E10096" s="62" t="s">
        <v>372</v>
      </c>
      <c r="F10096" s="58">
        <v>0.4720346889560625</v>
      </c>
    </row>
    <row r="10097">
      <c r="A10097" s="61">
        <v>1.519805526E9</v>
      </c>
      <c r="B10097" s="61">
        <v>1.0</v>
      </c>
      <c r="C10097" s="61">
        <v>1273.0</v>
      </c>
      <c r="D10097" s="57" t="s">
        <v>373</v>
      </c>
      <c r="E10097" s="62" t="s">
        <v>372</v>
      </c>
      <c r="F10097" s="58">
        <v>0.47209059493264505</v>
      </c>
    </row>
    <row r="10098">
      <c r="A10098" s="61">
        <v>1.512811671E9</v>
      </c>
      <c r="B10098" s="61">
        <v>0.0</v>
      </c>
      <c r="C10098" s="61">
        <v>1102.0</v>
      </c>
      <c r="D10098" s="57" t="s">
        <v>375</v>
      </c>
      <c r="E10098" s="62" t="s">
        <v>372</v>
      </c>
      <c r="F10098" s="58">
        <v>0.4722137868028041</v>
      </c>
    </row>
    <row r="10099">
      <c r="A10099" s="61">
        <v>1.515603586E9</v>
      </c>
      <c r="B10099" s="61">
        <v>1.0</v>
      </c>
      <c r="C10099" s="61">
        <v>4494.0</v>
      </c>
      <c r="D10099" s="57" t="s">
        <v>371</v>
      </c>
      <c r="E10099" s="62" t="s">
        <v>372</v>
      </c>
      <c r="F10099" s="58">
        <v>0.47222250259048115</v>
      </c>
    </row>
    <row r="10100">
      <c r="A10100" s="61">
        <v>1.517028807E9</v>
      </c>
      <c r="B10100" s="61">
        <v>1.0</v>
      </c>
      <c r="C10100" s="61">
        <v>74.0</v>
      </c>
      <c r="D10100" s="57" t="s">
        <v>374</v>
      </c>
      <c r="E10100" s="62" t="s">
        <v>372</v>
      </c>
      <c r="F10100" s="58">
        <v>0.472226101462353</v>
      </c>
    </row>
    <row r="10101">
      <c r="A10101" s="61">
        <v>1.519871104E9</v>
      </c>
      <c r="B10101" s="61">
        <v>1.0</v>
      </c>
      <c r="C10101" s="61">
        <v>2818.0</v>
      </c>
      <c r="D10101" s="57" t="s">
        <v>373</v>
      </c>
      <c r="E10101" s="62" t="s">
        <v>372</v>
      </c>
      <c r="F10101" s="58">
        <v>0.4722344277805931</v>
      </c>
    </row>
    <row r="10102">
      <c r="A10102" s="61">
        <v>1.515625255E9</v>
      </c>
      <c r="B10102" s="61">
        <v>1.0</v>
      </c>
      <c r="C10102" s="61">
        <v>3220.0</v>
      </c>
      <c r="D10102" s="57" t="s">
        <v>371</v>
      </c>
      <c r="E10102" s="62" t="s">
        <v>372</v>
      </c>
      <c r="F10102" s="58">
        <v>0.47226336621491716</v>
      </c>
    </row>
    <row r="10103">
      <c r="A10103" s="61">
        <v>1.516232383E9</v>
      </c>
      <c r="B10103" s="61">
        <v>1.0</v>
      </c>
      <c r="C10103" s="61">
        <v>1866.0</v>
      </c>
      <c r="D10103" s="57" t="s">
        <v>373</v>
      </c>
      <c r="E10103" s="62" t="s">
        <v>372</v>
      </c>
      <c r="F10103" s="58">
        <v>0.47228104131340065</v>
      </c>
    </row>
    <row r="10104">
      <c r="A10104" s="61">
        <v>1.517997598E9</v>
      </c>
      <c r="B10104" s="61">
        <v>1.0</v>
      </c>
      <c r="C10104" s="61">
        <v>2893.0</v>
      </c>
      <c r="D10104" s="57" t="s">
        <v>371</v>
      </c>
      <c r="E10104" s="62" t="s">
        <v>372</v>
      </c>
      <c r="F10104" s="58">
        <v>0.47234106020753863</v>
      </c>
    </row>
    <row r="10105">
      <c r="A10105" s="61">
        <v>1.516010977E9</v>
      </c>
      <c r="B10105" s="61">
        <v>1.0</v>
      </c>
      <c r="C10105" s="61">
        <v>907.0</v>
      </c>
      <c r="D10105" s="57" t="s">
        <v>374</v>
      </c>
      <c r="E10105" s="62" t="s">
        <v>372</v>
      </c>
      <c r="F10105" s="58">
        <v>0.4723688094685927</v>
      </c>
    </row>
    <row r="10106">
      <c r="A10106" s="61">
        <v>1.511514603E9</v>
      </c>
      <c r="B10106" s="61">
        <v>1.0</v>
      </c>
      <c r="C10106" s="61">
        <v>4280.0</v>
      </c>
      <c r="D10106" s="57" t="s">
        <v>374</v>
      </c>
      <c r="E10106" s="62" t="s">
        <v>372</v>
      </c>
      <c r="F10106" s="58">
        <v>0.4724438638838234</v>
      </c>
    </row>
    <row r="10107">
      <c r="A10107" s="61">
        <v>1.514906643E9</v>
      </c>
      <c r="B10107" s="61">
        <v>1.0</v>
      </c>
      <c r="C10107" s="61">
        <v>645.0</v>
      </c>
      <c r="D10107" s="57" t="s">
        <v>373</v>
      </c>
      <c r="E10107" s="62" t="s">
        <v>372</v>
      </c>
      <c r="F10107" s="58">
        <v>0.47254854207528374</v>
      </c>
    </row>
    <row r="10108">
      <c r="A10108" s="61">
        <v>1.511987404E9</v>
      </c>
      <c r="B10108" s="61">
        <v>1.0</v>
      </c>
      <c r="C10108" s="61">
        <v>650.0</v>
      </c>
      <c r="D10108" s="57" t="s">
        <v>374</v>
      </c>
      <c r="E10108" s="62" t="s">
        <v>372</v>
      </c>
      <c r="F10108" s="58">
        <v>0.47258379366512315</v>
      </c>
    </row>
    <row r="10109">
      <c r="A10109" s="61">
        <v>1.51254795E9</v>
      </c>
      <c r="B10109" s="61">
        <v>0.0</v>
      </c>
      <c r="C10109" s="61">
        <v>2630.0</v>
      </c>
      <c r="D10109" s="57" t="s">
        <v>374</v>
      </c>
      <c r="E10109" s="62" t="s">
        <v>372</v>
      </c>
      <c r="F10109" s="58">
        <v>0.4726416751704796</v>
      </c>
    </row>
    <row r="10110">
      <c r="A10110" s="61">
        <v>1.51454156E9</v>
      </c>
      <c r="B10110" s="61">
        <v>0.0</v>
      </c>
      <c r="C10110" s="61">
        <v>678.0</v>
      </c>
      <c r="D10110" s="57" t="s">
        <v>371</v>
      </c>
      <c r="E10110" s="62" t="s">
        <v>372</v>
      </c>
      <c r="F10110" s="58">
        <v>0.47265815194904415</v>
      </c>
    </row>
    <row r="10111">
      <c r="A10111" s="61">
        <v>1.516727022E9</v>
      </c>
      <c r="B10111" s="61">
        <v>0.0</v>
      </c>
      <c r="C10111" s="61">
        <v>556.0</v>
      </c>
      <c r="D10111" s="57" t="s">
        <v>373</v>
      </c>
      <c r="E10111" s="62" t="s">
        <v>372</v>
      </c>
      <c r="F10111" s="58">
        <v>0.47271041490157606</v>
      </c>
    </row>
    <row r="10112">
      <c r="A10112" s="61">
        <v>1.518494874E9</v>
      </c>
      <c r="B10112" s="61">
        <v>1.0</v>
      </c>
      <c r="C10112" s="61">
        <v>2461.0</v>
      </c>
      <c r="D10112" s="57" t="s">
        <v>371</v>
      </c>
      <c r="E10112" s="62" t="s">
        <v>372</v>
      </c>
      <c r="F10112" s="58">
        <v>0.47271884296190614</v>
      </c>
    </row>
    <row r="10113">
      <c r="A10113" s="61">
        <v>1.513994068E9</v>
      </c>
      <c r="B10113" s="61">
        <v>1.0</v>
      </c>
      <c r="C10113" s="61">
        <v>1428.0</v>
      </c>
      <c r="D10113" s="57" t="s">
        <v>371</v>
      </c>
      <c r="E10113" s="62" t="s">
        <v>372</v>
      </c>
      <c r="F10113" s="58">
        <v>0.47272030879456484</v>
      </c>
    </row>
    <row r="10114">
      <c r="A10114" s="61">
        <v>1.51723335E9</v>
      </c>
      <c r="B10114" s="61">
        <v>0.0</v>
      </c>
      <c r="C10114" s="61">
        <v>1404.0</v>
      </c>
      <c r="D10114" s="57" t="s">
        <v>375</v>
      </c>
      <c r="E10114" s="62" t="s">
        <v>372</v>
      </c>
      <c r="F10114" s="58">
        <v>0.47278388660551063</v>
      </c>
    </row>
    <row r="10115">
      <c r="A10115" s="61">
        <v>1.514590362E9</v>
      </c>
      <c r="B10115" s="61">
        <v>0.0</v>
      </c>
      <c r="C10115" s="61">
        <v>3909.0</v>
      </c>
      <c r="D10115" s="57" t="s">
        <v>373</v>
      </c>
      <c r="E10115" s="62" t="s">
        <v>372</v>
      </c>
      <c r="F10115" s="58">
        <v>0.47281138904714803</v>
      </c>
    </row>
    <row r="10116">
      <c r="A10116" s="61">
        <v>1.515669216E9</v>
      </c>
      <c r="B10116" s="61">
        <v>1.0</v>
      </c>
      <c r="C10116" s="61">
        <v>3758.0</v>
      </c>
      <c r="D10116" s="57" t="s">
        <v>371</v>
      </c>
      <c r="E10116" s="62" t="s">
        <v>372</v>
      </c>
      <c r="F10116" s="58">
        <v>0.47283458135764256</v>
      </c>
    </row>
    <row r="10117">
      <c r="A10117" s="61">
        <v>1.513707999E9</v>
      </c>
      <c r="B10117" s="61">
        <v>1.0</v>
      </c>
      <c r="C10117" s="61">
        <v>190.0</v>
      </c>
      <c r="D10117" s="57" t="s">
        <v>374</v>
      </c>
      <c r="E10117" s="62" t="s">
        <v>372</v>
      </c>
      <c r="F10117" s="58">
        <v>0.47287513121155067</v>
      </c>
    </row>
    <row r="10118">
      <c r="A10118" s="61">
        <v>1.517260602E9</v>
      </c>
      <c r="B10118" s="61">
        <v>0.0</v>
      </c>
      <c r="C10118" s="61">
        <v>133.0</v>
      </c>
      <c r="D10118" s="57" t="s">
        <v>374</v>
      </c>
      <c r="E10118" s="62" t="s">
        <v>372</v>
      </c>
      <c r="F10118" s="58">
        <v>0.4729388177679763</v>
      </c>
    </row>
    <row r="10119">
      <c r="A10119" s="61">
        <v>1.519229334E9</v>
      </c>
      <c r="B10119" s="61">
        <v>1.0</v>
      </c>
      <c r="C10119" s="61">
        <v>1103.0</v>
      </c>
      <c r="D10119" s="57" t="s">
        <v>375</v>
      </c>
      <c r="E10119" s="62" t="s">
        <v>372</v>
      </c>
      <c r="F10119" s="58">
        <v>0.47311312525398097</v>
      </c>
    </row>
    <row r="10120">
      <c r="A10120" s="61">
        <v>1.514625795E9</v>
      </c>
      <c r="B10120" s="61">
        <v>1.0</v>
      </c>
      <c r="C10120" s="61">
        <v>2688.0</v>
      </c>
      <c r="D10120" s="57" t="s">
        <v>373</v>
      </c>
      <c r="E10120" s="62" t="s">
        <v>372</v>
      </c>
      <c r="F10120" s="58">
        <v>0.47319141476559</v>
      </c>
    </row>
    <row r="10121">
      <c r="A10121" s="61">
        <v>1.514532991E9</v>
      </c>
      <c r="B10121" s="61">
        <v>0.0</v>
      </c>
      <c r="C10121" s="61">
        <v>339.0</v>
      </c>
      <c r="D10121" s="57" t="s">
        <v>371</v>
      </c>
      <c r="E10121" s="62" t="s">
        <v>372</v>
      </c>
      <c r="F10121" s="58">
        <v>0.473228965704633</v>
      </c>
    </row>
    <row r="10122">
      <c r="A10122" s="61">
        <v>1.515860692E9</v>
      </c>
      <c r="B10122" s="61">
        <v>0.0</v>
      </c>
      <c r="C10122" s="61">
        <v>1807.0</v>
      </c>
      <c r="D10122" s="57" t="s">
        <v>371</v>
      </c>
      <c r="E10122" s="62" t="s">
        <v>372</v>
      </c>
      <c r="F10122" s="58">
        <v>0.47334080188588734</v>
      </c>
    </row>
    <row r="10123">
      <c r="A10123" s="61">
        <v>1.516111764E9</v>
      </c>
      <c r="B10123" s="61">
        <v>1.0</v>
      </c>
      <c r="C10123" s="61">
        <v>1.0</v>
      </c>
      <c r="D10123" s="57" t="s">
        <v>371</v>
      </c>
      <c r="E10123" s="62" t="s">
        <v>372</v>
      </c>
      <c r="F10123" s="58">
        <v>0.47335438212929215</v>
      </c>
    </row>
    <row r="10124">
      <c r="A10124" s="61">
        <v>1.516538777E9</v>
      </c>
      <c r="B10124" s="61">
        <v>1.0</v>
      </c>
      <c r="C10124" s="61">
        <v>89.0</v>
      </c>
      <c r="D10124" s="57" t="s">
        <v>375</v>
      </c>
      <c r="E10124" s="62" t="s">
        <v>372</v>
      </c>
      <c r="F10124" s="58">
        <v>0.47338098308978194</v>
      </c>
    </row>
    <row r="10125">
      <c r="A10125" s="61">
        <v>1.512722575E9</v>
      </c>
      <c r="B10125" s="61">
        <v>1.0</v>
      </c>
      <c r="C10125" s="61">
        <v>3518.0</v>
      </c>
      <c r="D10125" s="57" t="s">
        <v>371</v>
      </c>
      <c r="E10125" s="62" t="s">
        <v>372</v>
      </c>
      <c r="F10125" s="58">
        <v>0.47344800158233014</v>
      </c>
    </row>
    <row r="10126">
      <c r="A10126" s="61">
        <v>1.512238356E9</v>
      </c>
      <c r="B10126" s="61">
        <v>1.0</v>
      </c>
      <c r="C10126" s="61">
        <v>3201.0</v>
      </c>
      <c r="D10126" s="57" t="s">
        <v>374</v>
      </c>
      <c r="E10126" s="62" t="s">
        <v>372</v>
      </c>
      <c r="F10126" s="58">
        <v>0.4734934465975411</v>
      </c>
    </row>
    <row r="10127">
      <c r="A10127" s="61">
        <v>1.515130514E9</v>
      </c>
      <c r="B10127" s="61">
        <v>1.0</v>
      </c>
      <c r="C10127" s="61">
        <v>679.0</v>
      </c>
      <c r="D10127" s="57" t="s">
        <v>374</v>
      </c>
      <c r="E10127" s="62" t="s">
        <v>372</v>
      </c>
      <c r="F10127" s="58">
        <v>0.47355036300429065</v>
      </c>
    </row>
    <row r="10128">
      <c r="A10128" s="61">
        <v>1.512360011E9</v>
      </c>
      <c r="B10128" s="61">
        <v>0.0</v>
      </c>
      <c r="C10128" s="61">
        <v>1570.0</v>
      </c>
      <c r="D10128" s="57" t="s">
        <v>373</v>
      </c>
      <c r="E10128" s="62" t="s">
        <v>372</v>
      </c>
      <c r="F10128" s="58">
        <v>0.4735597905385408</v>
      </c>
    </row>
    <row r="10129">
      <c r="A10129" s="61">
        <v>1.512005695E9</v>
      </c>
      <c r="B10129" s="61">
        <v>1.0</v>
      </c>
      <c r="C10129" s="61">
        <v>853.0</v>
      </c>
      <c r="D10129" s="57" t="s">
        <v>373</v>
      </c>
      <c r="E10129" s="62" t="s">
        <v>372</v>
      </c>
      <c r="F10129" s="58">
        <v>0.47361357552213534</v>
      </c>
    </row>
    <row r="10130">
      <c r="A10130" s="61">
        <v>1.519821475E9</v>
      </c>
      <c r="B10130" s="61">
        <v>1.0</v>
      </c>
      <c r="C10130" s="61">
        <v>2872.0</v>
      </c>
      <c r="D10130" s="57" t="s">
        <v>375</v>
      </c>
      <c r="E10130" s="62" t="s">
        <v>372</v>
      </c>
      <c r="F10130" s="58">
        <v>0.4736160268051198</v>
      </c>
    </row>
    <row r="10131">
      <c r="A10131" s="61">
        <v>1.512166968E9</v>
      </c>
      <c r="B10131" s="61">
        <v>1.0</v>
      </c>
      <c r="C10131" s="61">
        <v>700.0</v>
      </c>
      <c r="D10131" s="57" t="s">
        <v>371</v>
      </c>
      <c r="E10131" s="62" t="s">
        <v>372</v>
      </c>
      <c r="F10131" s="58">
        <v>0.4736537315083772</v>
      </c>
    </row>
    <row r="10132">
      <c r="A10132" s="61">
        <v>1.517511867E9</v>
      </c>
      <c r="B10132" s="61">
        <v>1.0</v>
      </c>
      <c r="C10132" s="61">
        <v>2833.0</v>
      </c>
      <c r="D10132" s="57" t="s">
        <v>371</v>
      </c>
      <c r="E10132" s="62" t="s">
        <v>372</v>
      </c>
      <c r="F10132" s="58">
        <v>0.4737454256785111</v>
      </c>
    </row>
    <row r="10133">
      <c r="A10133" s="61">
        <v>1.517730853E9</v>
      </c>
      <c r="B10133" s="61">
        <v>1.0</v>
      </c>
      <c r="C10133" s="61">
        <v>1275.0</v>
      </c>
      <c r="D10133" s="57" t="s">
        <v>374</v>
      </c>
      <c r="E10133" s="62" t="s">
        <v>372</v>
      </c>
      <c r="F10133" s="58">
        <v>0.473746331723778</v>
      </c>
    </row>
    <row r="10134">
      <c r="A10134" s="61">
        <v>1.517567752E9</v>
      </c>
      <c r="B10134" s="61">
        <v>0.0</v>
      </c>
      <c r="C10134" s="61">
        <v>653.0</v>
      </c>
      <c r="D10134" s="57" t="s">
        <v>371</v>
      </c>
      <c r="E10134" s="62" t="s">
        <v>372</v>
      </c>
      <c r="F10134" s="58">
        <v>0.473768292464243</v>
      </c>
    </row>
    <row r="10135">
      <c r="A10135" s="61">
        <v>1.513156834E9</v>
      </c>
      <c r="B10135" s="61">
        <v>1.0</v>
      </c>
      <c r="C10135" s="61">
        <v>1850.0</v>
      </c>
      <c r="D10135" s="57" t="s">
        <v>374</v>
      </c>
      <c r="E10135" s="62" t="s">
        <v>372</v>
      </c>
      <c r="F10135" s="58">
        <v>0.4739597286448929</v>
      </c>
    </row>
    <row r="10136">
      <c r="A10136" s="61">
        <v>1.513911132E9</v>
      </c>
      <c r="B10136" s="61">
        <v>0.0</v>
      </c>
      <c r="C10136" s="61">
        <v>1696.0</v>
      </c>
      <c r="D10136" s="57" t="s">
        <v>375</v>
      </c>
      <c r="E10136" s="62" t="s">
        <v>372</v>
      </c>
      <c r="F10136" s="58">
        <v>0.47401420475917677</v>
      </c>
    </row>
    <row r="10137">
      <c r="A10137" s="61">
        <v>1.514803514E9</v>
      </c>
      <c r="B10137" s="61">
        <v>1.0</v>
      </c>
      <c r="C10137" s="61">
        <v>1920.0</v>
      </c>
      <c r="D10137" s="57" t="s">
        <v>371</v>
      </c>
      <c r="E10137" s="62" t="s">
        <v>372</v>
      </c>
      <c r="F10137" s="58">
        <v>0.4740254747999708</v>
      </c>
    </row>
    <row r="10138">
      <c r="A10138" s="61">
        <v>1.516130445E9</v>
      </c>
      <c r="B10138" s="61">
        <v>1.0</v>
      </c>
      <c r="C10138" s="61">
        <v>2978.0</v>
      </c>
      <c r="D10138" s="57" t="s">
        <v>373</v>
      </c>
      <c r="E10138" s="62" t="s">
        <v>372</v>
      </c>
      <c r="F10138" s="58">
        <v>0.4740423082597629</v>
      </c>
    </row>
    <row r="10139">
      <c r="A10139" s="61">
        <v>1.514982621E9</v>
      </c>
      <c r="B10139" s="61">
        <v>0.0</v>
      </c>
      <c r="C10139" s="61">
        <v>1280.0</v>
      </c>
      <c r="D10139" s="57" t="s">
        <v>371</v>
      </c>
      <c r="E10139" s="62" t="s">
        <v>372</v>
      </c>
      <c r="F10139" s="58">
        <v>0.474068907427184</v>
      </c>
    </row>
    <row r="10140">
      <c r="A10140" s="61">
        <v>1.518979896E9</v>
      </c>
      <c r="B10140" s="61">
        <v>1.0</v>
      </c>
      <c r="C10140" s="61">
        <v>2284.0</v>
      </c>
      <c r="D10140" s="57" t="s">
        <v>374</v>
      </c>
      <c r="E10140" s="62" t="s">
        <v>372</v>
      </c>
      <c r="F10140" s="58">
        <v>0.4740964574951415</v>
      </c>
    </row>
    <row r="10141">
      <c r="A10141" s="61">
        <v>1.517229227E9</v>
      </c>
      <c r="B10141" s="61">
        <v>1.0</v>
      </c>
      <c r="C10141" s="61">
        <v>5874.0</v>
      </c>
      <c r="D10141" s="57" t="s">
        <v>375</v>
      </c>
      <c r="E10141" s="62" t="s">
        <v>372</v>
      </c>
      <c r="F10141" s="58">
        <v>0.4741165661811373</v>
      </c>
    </row>
    <row r="10142">
      <c r="A10142" s="61">
        <v>1.518289307E9</v>
      </c>
      <c r="B10142" s="61">
        <v>1.0</v>
      </c>
      <c r="C10142" s="61">
        <v>1092.0</v>
      </c>
      <c r="D10142" s="57" t="s">
        <v>371</v>
      </c>
      <c r="E10142" s="62" t="s">
        <v>372</v>
      </c>
      <c r="F10142" s="58">
        <v>0.47418010422374457</v>
      </c>
    </row>
    <row r="10143">
      <c r="A10143" s="61">
        <v>1.516323382E9</v>
      </c>
      <c r="B10143" s="61">
        <v>0.0</v>
      </c>
      <c r="C10143" s="61">
        <v>838.0</v>
      </c>
      <c r="D10143" s="57" t="s">
        <v>375</v>
      </c>
      <c r="E10143" s="62" t="s">
        <v>372</v>
      </c>
      <c r="F10143" s="58">
        <v>0.47419086231345275</v>
      </c>
    </row>
    <row r="10144">
      <c r="A10144" s="61">
        <v>1.5197147E9</v>
      </c>
      <c r="B10144" s="61">
        <v>0.0</v>
      </c>
      <c r="C10144" s="61">
        <v>4625.0</v>
      </c>
      <c r="D10144" s="57" t="s">
        <v>373</v>
      </c>
      <c r="E10144" s="62" t="s">
        <v>372</v>
      </c>
      <c r="F10144" s="58">
        <v>0.47426102739690723</v>
      </c>
    </row>
    <row r="10145">
      <c r="A10145" s="61">
        <v>1.51310202E9</v>
      </c>
      <c r="B10145" s="61">
        <v>0.0</v>
      </c>
      <c r="C10145" s="61">
        <v>2013.0</v>
      </c>
      <c r="D10145" s="57" t="s">
        <v>374</v>
      </c>
      <c r="E10145" s="62" t="s">
        <v>372</v>
      </c>
      <c r="F10145" s="58">
        <v>0.4743193578009165</v>
      </c>
    </row>
    <row r="10146">
      <c r="A10146" s="61">
        <v>1.514219657E9</v>
      </c>
      <c r="B10146" s="61">
        <v>1.0</v>
      </c>
      <c r="C10146" s="61">
        <v>2891.0</v>
      </c>
      <c r="D10146" s="57" t="s">
        <v>375</v>
      </c>
      <c r="E10146" s="62" t="s">
        <v>372</v>
      </c>
      <c r="F10146" s="58">
        <v>0.4744063950194308</v>
      </c>
    </row>
    <row r="10147">
      <c r="A10147" s="61">
        <v>1.516796745E9</v>
      </c>
      <c r="B10147" s="61">
        <v>1.0</v>
      </c>
      <c r="C10147" s="61">
        <v>485.0</v>
      </c>
      <c r="D10147" s="57" t="s">
        <v>371</v>
      </c>
      <c r="E10147" s="62" t="s">
        <v>372</v>
      </c>
      <c r="F10147" s="58">
        <v>0.4744168672498752</v>
      </c>
    </row>
    <row r="10148">
      <c r="A10148" s="61">
        <v>1.518508249E9</v>
      </c>
      <c r="B10148" s="61">
        <v>1.0</v>
      </c>
      <c r="C10148" s="61">
        <v>2602.0</v>
      </c>
      <c r="D10148" s="57" t="s">
        <v>373</v>
      </c>
      <c r="E10148" s="62" t="s">
        <v>372</v>
      </c>
      <c r="F10148" s="58">
        <v>0.474458584806578</v>
      </c>
    </row>
    <row r="10149">
      <c r="A10149" s="61">
        <v>1.513643979E9</v>
      </c>
      <c r="B10149" s="61">
        <v>1.0</v>
      </c>
      <c r="C10149" s="61">
        <v>2793.0</v>
      </c>
      <c r="D10149" s="57" t="s">
        <v>375</v>
      </c>
      <c r="E10149" s="62" t="s">
        <v>372</v>
      </c>
      <c r="F10149" s="58">
        <v>0.4747424761595739</v>
      </c>
    </row>
    <row r="10150">
      <c r="A10150" s="61">
        <v>1.518081983E9</v>
      </c>
      <c r="B10150" s="61">
        <v>1.0</v>
      </c>
      <c r="C10150" s="61">
        <v>4491.0</v>
      </c>
      <c r="D10150" s="57" t="s">
        <v>374</v>
      </c>
      <c r="E10150" s="62" t="s">
        <v>372</v>
      </c>
      <c r="F10150" s="58">
        <v>0.4748014185246</v>
      </c>
    </row>
    <row r="10151">
      <c r="A10151" s="61">
        <v>1.513052213E9</v>
      </c>
      <c r="B10151" s="61">
        <v>1.0</v>
      </c>
      <c r="C10151" s="61">
        <v>2190.0</v>
      </c>
      <c r="D10151" s="57" t="s">
        <v>375</v>
      </c>
      <c r="E10151" s="62" t="s">
        <v>372</v>
      </c>
      <c r="F10151" s="58">
        <v>0.47500424864488566</v>
      </c>
    </row>
    <row r="10152">
      <c r="A10152" s="61">
        <v>1.511444402E9</v>
      </c>
      <c r="B10152" s="61">
        <v>0.0</v>
      </c>
      <c r="C10152" s="61">
        <v>456.0</v>
      </c>
      <c r="D10152" s="57" t="s">
        <v>374</v>
      </c>
      <c r="E10152" s="62" t="s">
        <v>372</v>
      </c>
      <c r="F10152" s="58">
        <v>0.4750917428609386</v>
      </c>
    </row>
    <row r="10153">
      <c r="A10153" s="61">
        <v>1.514062273E9</v>
      </c>
      <c r="B10153" s="61">
        <v>1.0</v>
      </c>
      <c r="C10153" s="61">
        <v>3668.0</v>
      </c>
      <c r="D10153" s="57" t="s">
        <v>375</v>
      </c>
      <c r="E10153" s="62" t="s">
        <v>372</v>
      </c>
      <c r="F10153" s="58">
        <v>0.4751149351714331</v>
      </c>
    </row>
    <row r="10154">
      <c r="A10154" s="61">
        <v>1.519533799E9</v>
      </c>
      <c r="B10154" s="61">
        <v>1.0</v>
      </c>
      <c r="C10154" s="61">
        <v>5972.0</v>
      </c>
      <c r="D10154" s="57" t="s">
        <v>371</v>
      </c>
      <c r="E10154" s="62" t="s">
        <v>372</v>
      </c>
      <c r="F10154" s="58">
        <v>0.4751488446383051</v>
      </c>
    </row>
    <row r="10155">
      <c r="A10155" s="61">
        <v>1.518104129E9</v>
      </c>
      <c r="B10155" s="61">
        <v>1.0</v>
      </c>
      <c r="C10155" s="61">
        <v>1020.0</v>
      </c>
      <c r="D10155" s="57" t="s">
        <v>374</v>
      </c>
      <c r="E10155" s="62" t="s">
        <v>372</v>
      </c>
      <c r="F10155" s="58">
        <v>0.47518343190435175</v>
      </c>
    </row>
    <row r="10156">
      <c r="A10156" s="61">
        <v>1.512714827E9</v>
      </c>
      <c r="B10156" s="61">
        <v>1.0</v>
      </c>
      <c r="C10156" s="61">
        <v>726.0</v>
      </c>
      <c r="D10156" s="57" t="s">
        <v>371</v>
      </c>
      <c r="E10156" s="62" t="s">
        <v>372</v>
      </c>
      <c r="F10156" s="58">
        <v>0.4751862251078923</v>
      </c>
    </row>
    <row r="10157">
      <c r="A10157" s="61">
        <v>1.517150142E9</v>
      </c>
      <c r="B10157" s="61">
        <v>0.0</v>
      </c>
      <c r="C10157" s="61">
        <v>2863.0</v>
      </c>
      <c r="D10157" s="57" t="s">
        <v>375</v>
      </c>
      <c r="E10157" s="62" t="s">
        <v>372</v>
      </c>
      <c r="F10157" s="58">
        <v>0.4751865090250117</v>
      </c>
    </row>
    <row r="10158">
      <c r="A10158" s="61">
        <v>1.516749148E9</v>
      </c>
      <c r="B10158" s="61">
        <v>1.0</v>
      </c>
      <c r="C10158" s="61">
        <v>247.0</v>
      </c>
      <c r="D10158" s="57" t="s">
        <v>374</v>
      </c>
      <c r="E10158" s="62" t="s">
        <v>372</v>
      </c>
      <c r="F10158" s="58">
        <v>0.47522508669818675</v>
      </c>
    </row>
    <row r="10159">
      <c r="A10159" s="61">
        <v>1.519958226E9</v>
      </c>
      <c r="B10159" s="61">
        <v>1.0</v>
      </c>
      <c r="C10159" s="61">
        <v>65.0</v>
      </c>
      <c r="D10159" s="57" t="s">
        <v>371</v>
      </c>
      <c r="E10159" s="62" t="s">
        <v>372</v>
      </c>
      <c r="F10159" s="58">
        <v>0.47535080157654697</v>
      </c>
    </row>
    <row r="10160">
      <c r="A10160" s="61">
        <v>1.512683239E9</v>
      </c>
      <c r="B10160" s="61">
        <v>1.0</v>
      </c>
      <c r="C10160" s="61">
        <v>405.0</v>
      </c>
      <c r="D10160" s="57" t="s">
        <v>373</v>
      </c>
      <c r="E10160" s="62" t="s">
        <v>372</v>
      </c>
      <c r="F10160" s="58">
        <v>0.4753839491513907</v>
      </c>
    </row>
    <row r="10161">
      <c r="A10161" s="61">
        <v>1.518701726E9</v>
      </c>
      <c r="B10161" s="61">
        <v>1.0</v>
      </c>
      <c r="C10161" s="61">
        <v>3022.0</v>
      </c>
      <c r="D10161" s="57" t="s">
        <v>374</v>
      </c>
      <c r="E10161" s="62" t="s">
        <v>372</v>
      </c>
      <c r="F10161" s="58">
        <v>0.47546472356095937</v>
      </c>
    </row>
    <row r="10162">
      <c r="A10162" s="61">
        <v>1.519512406E9</v>
      </c>
      <c r="B10162" s="61">
        <v>1.0</v>
      </c>
      <c r="C10162" s="61">
        <v>124.0</v>
      </c>
      <c r="D10162" s="57" t="s">
        <v>375</v>
      </c>
      <c r="E10162" s="62" t="s">
        <v>372</v>
      </c>
      <c r="F10162" s="58">
        <v>0.4754714433674436</v>
      </c>
    </row>
    <row r="10163">
      <c r="A10163" s="61">
        <v>1.512151519E9</v>
      </c>
      <c r="B10163" s="61">
        <v>1.0</v>
      </c>
      <c r="C10163" s="61">
        <v>2497.0</v>
      </c>
      <c r="D10163" s="57" t="s">
        <v>374</v>
      </c>
      <c r="E10163" s="62" t="s">
        <v>372</v>
      </c>
      <c r="F10163" s="58">
        <v>0.4755025067684481</v>
      </c>
    </row>
    <row r="10164">
      <c r="A10164" s="61">
        <v>1.515911526E9</v>
      </c>
      <c r="B10164" s="61">
        <v>1.0</v>
      </c>
      <c r="C10164" s="61">
        <v>2796.0</v>
      </c>
      <c r="D10164" s="57" t="s">
        <v>375</v>
      </c>
      <c r="E10164" s="62" t="s">
        <v>372</v>
      </c>
      <c r="F10164" s="58">
        <v>0.4755515737418884</v>
      </c>
    </row>
    <row r="10165">
      <c r="A10165" s="61">
        <v>1.512676624E9</v>
      </c>
      <c r="B10165" s="61">
        <v>1.0</v>
      </c>
      <c r="C10165" s="61">
        <v>210.0</v>
      </c>
      <c r="D10165" s="57" t="s">
        <v>374</v>
      </c>
      <c r="E10165" s="62" t="s">
        <v>372</v>
      </c>
      <c r="F10165" s="58">
        <v>0.4756218893676164</v>
      </c>
    </row>
    <row r="10166">
      <c r="A10166" s="61">
        <v>1.515392329E9</v>
      </c>
      <c r="B10166" s="61">
        <v>1.0</v>
      </c>
      <c r="C10166" s="61">
        <v>3408.0</v>
      </c>
      <c r="D10166" s="57" t="s">
        <v>373</v>
      </c>
      <c r="E10166" s="62" t="s">
        <v>372</v>
      </c>
      <c r="F10166" s="58">
        <v>0.47575183967086665</v>
      </c>
    </row>
    <row r="10167">
      <c r="A10167" s="61">
        <v>1.519493686E9</v>
      </c>
      <c r="B10167" s="61">
        <v>1.0</v>
      </c>
      <c r="C10167" s="61">
        <v>2434.0</v>
      </c>
      <c r="D10167" s="57" t="s">
        <v>371</v>
      </c>
      <c r="E10167" s="62" t="s">
        <v>372</v>
      </c>
      <c r="F10167" s="58">
        <v>0.4758075245075867</v>
      </c>
    </row>
    <row r="10168">
      <c r="A10168" s="61">
        <v>1.516110641E9</v>
      </c>
      <c r="B10168" s="61">
        <v>0.0</v>
      </c>
      <c r="C10168" s="61">
        <v>2242.0</v>
      </c>
      <c r="D10168" s="57" t="s">
        <v>374</v>
      </c>
      <c r="E10168" s="62" t="s">
        <v>372</v>
      </c>
      <c r="F10168" s="58">
        <v>0.4758963806189104</v>
      </c>
    </row>
    <row r="10169">
      <c r="A10169" s="61">
        <v>1.518777773E9</v>
      </c>
      <c r="B10169" s="61">
        <v>1.0</v>
      </c>
      <c r="C10169" s="61">
        <v>3812.0</v>
      </c>
      <c r="D10169" s="57" t="s">
        <v>371</v>
      </c>
      <c r="E10169" s="62" t="s">
        <v>372</v>
      </c>
      <c r="F10169" s="58">
        <v>0.47605077604421975</v>
      </c>
    </row>
    <row r="10170">
      <c r="A10170" s="61">
        <v>1.513735345E9</v>
      </c>
      <c r="B10170" s="61">
        <v>1.0</v>
      </c>
      <c r="C10170" s="61">
        <v>920.0</v>
      </c>
      <c r="D10170" s="57" t="s">
        <v>373</v>
      </c>
      <c r="E10170" s="62" t="s">
        <v>372</v>
      </c>
      <c r="F10170" s="58">
        <v>0.47609701606445776</v>
      </c>
    </row>
    <row r="10171">
      <c r="A10171" s="61">
        <v>1.516929243E9</v>
      </c>
      <c r="B10171" s="61">
        <v>1.0</v>
      </c>
      <c r="C10171" s="61">
        <v>1600.0</v>
      </c>
      <c r="D10171" s="57" t="s">
        <v>371</v>
      </c>
      <c r="E10171" s="62" t="s">
        <v>372</v>
      </c>
      <c r="F10171" s="58">
        <v>0.47616706370115547</v>
      </c>
    </row>
    <row r="10172">
      <c r="A10172" s="61">
        <v>1.517674502E9</v>
      </c>
      <c r="B10172" s="61">
        <v>0.0</v>
      </c>
      <c r="C10172" s="61">
        <v>4432.0</v>
      </c>
      <c r="D10172" s="57" t="s">
        <v>374</v>
      </c>
      <c r="E10172" s="62" t="s">
        <v>372</v>
      </c>
      <c r="F10172" s="58">
        <v>0.4762397240706975</v>
      </c>
    </row>
    <row r="10173">
      <c r="A10173" s="61">
        <v>1.517755005E9</v>
      </c>
      <c r="B10173" s="61">
        <v>1.0</v>
      </c>
      <c r="C10173" s="61">
        <v>1316.0</v>
      </c>
      <c r="D10173" s="57" t="s">
        <v>371</v>
      </c>
      <c r="E10173" s="62" t="s">
        <v>372</v>
      </c>
      <c r="F10173" s="58">
        <v>0.4763370273550165</v>
      </c>
    </row>
    <row r="10174">
      <c r="A10174" s="61">
        <v>1.517474869E9</v>
      </c>
      <c r="B10174" s="61">
        <v>1.0</v>
      </c>
      <c r="C10174" s="61">
        <v>4846.0</v>
      </c>
      <c r="D10174" s="57" t="s">
        <v>371</v>
      </c>
      <c r="E10174" s="62" t="s">
        <v>372</v>
      </c>
      <c r="F10174" s="58">
        <v>0.4764712310284045</v>
      </c>
    </row>
    <row r="10175">
      <c r="A10175" s="61">
        <v>1.516647889E9</v>
      </c>
      <c r="B10175" s="61">
        <v>1.0</v>
      </c>
      <c r="C10175" s="61">
        <v>1283.0</v>
      </c>
      <c r="D10175" s="57" t="s">
        <v>374</v>
      </c>
      <c r="E10175" s="62" t="s">
        <v>372</v>
      </c>
      <c r="F10175" s="58">
        <v>0.47647229503500055</v>
      </c>
    </row>
    <row r="10176">
      <c r="A10176" s="61">
        <v>1.519609041E9</v>
      </c>
      <c r="B10176" s="61">
        <v>0.0</v>
      </c>
      <c r="C10176" s="61">
        <v>457.0</v>
      </c>
      <c r="D10176" s="57" t="s">
        <v>374</v>
      </c>
      <c r="E10176" s="62" t="s">
        <v>372</v>
      </c>
      <c r="F10176" s="58">
        <v>0.47649515367318573</v>
      </c>
    </row>
    <row r="10177">
      <c r="A10177" s="61">
        <v>1.513080258E9</v>
      </c>
      <c r="B10177" s="61">
        <v>1.0</v>
      </c>
      <c r="C10177" s="61">
        <v>2932.0</v>
      </c>
      <c r="D10177" s="57" t="s">
        <v>375</v>
      </c>
      <c r="E10177" s="62" t="s">
        <v>372</v>
      </c>
      <c r="F10177" s="58">
        <v>0.47654138121069767</v>
      </c>
    </row>
    <row r="10178">
      <c r="A10178" s="61">
        <v>1.517977037E9</v>
      </c>
      <c r="B10178" s="61">
        <v>1.0</v>
      </c>
      <c r="C10178" s="61">
        <v>2864.0</v>
      </c>
      <c r="D10178" s="57" t="s">
        <v>375</v>
      </c>
      <c r="E10178" s="62" t="s">
        <v>372</v>
      </c>
      <c r="F10178" s="58">
        <v>0.4766134573645967</v>
      </c>
    </row>
    <row r="10179">
      <c r="A10179" s="61">
        <v>1.516575761E9</v>
      </c>
      <c r="B10179" s="61">
        <v>0.0</v>
      </c>
      <c r="C10179" s="61">
        <v>2308.0</v>
      </c>
      <c r="D10179" s="57" t="s">
        <v>371</v>
      </c>
      <c r="E10179" s="62" t="s">
        <v>372</v>
      </c>
      <c r="F10179" s="58">
        <v>0.47667132396879197</v>
      </c>
    </row>
    <row r="10180">
      <c r="A10180" s="61">
        <v>1.514148331E9</v>
      </c>
      <c r="B10180" s="61">
        <v>0.0</v>
      </c>
      <c r="C10180" s="61">
        <v>1554.0</v>
      </c>
      <c r="D10180" s="57" t="s">
        <v>371</v>
      </c>
      <c r="E10180" s="62" t="s">
        <v>372</v>
      </c>
      <c r="F10180" s="58">
        <v>0.4766840892169374</v>
      </c>
    </row>
    <row r="10181">
      <c r="A10181" s="61">
        <v>1.514269291E9</v>
      </c>
      <c r="B10181" s="61">
        <v>0.0</v>
      </c>
      <c r="C10181" s="61">
        <v>1172.0</v>
      </c>
      <c r="D10181" s="57" t="s">
        <v>375</v>
      </c>
      <c r="E10181" s="62" t="s">
        <v>372</v>
      </c>
      <c r="F10181" s="58">
        <v>0.47668901968315913</v>
      </c>
    </row>
    <row r="10182">
      <c r="A10182" s="61">
        <v>1.514471446E9</v>
      </c>
      <c r="B10182" s="61">
        <v>1.0</v>
      </c>
      <c r="C10182" s="61">
        <v>3432.0</v>
      </c>
      <c r="D10182" s="57" t="s">
        <v>373</v>
      </c>
      <c r="E10182" s="62" t="s">
        <v>372</v>
      </c>
      <c r="F10182" s="58">
        <v>0.47671074380560996</v>
      </c>
    </row>
    <row r="10183">
      <c r="A10183" s="61">
        <v>1.51995213E9</v>
      </c>
      <c r="B10183" s="61">
        <v>0.0</v>
      </c>
      <c r="C10183" s="61">
        <v>324.0</v>
      </c>
      <c r="D10183" s="57" t="s">
        <v>374</v>
      </c>
      <c r="E10183" s="62" t="s">
        <v>372</v>
      </c>
      <c r="F10183" s="58">
        <v>0.4767277724505343</v>
      </c>
    </row>
    <row r="10184">
      <c r="A10184" s="61">
        <v>1.516404271E9</v>
      </c>
      <c r="B10184" s="61">
        <v>0.0</v>
      </c>
      <c r="C10184" s="61">
        <v>2137.0</v>
      </c>
      <c r="D10184" s="57" t="s">
        <v>374</v>
      </c>
      <c r="E10184" s="62" t="s">
        <v>372</v>
      </c>
      <c r="F10184" s="58">
        <v>0.4768860557915555</v>
      </c>
    </row>
    <row r="10185">
      <c r="A10185" s="61">
        <v>1.514306026E9</v>
      </c>
      <c r="B10185" s="61">
        <v>1.0</v>
      </c>
      <c r="C10185" s="61">
        <v>958.0</v>
      </c>
      <c r="D10185" s="57" t="s">
        <v>374</v>
      </c>
      <c r="E10185" s="62" t="s">
        <v>372</v>
      </c>
      <c r="F10185" s="58">
        <v>0.4768913980960918</v>
      </c>
    </row>
    <row r="10186">
      <c r="A10186" s="61">
        <v>1.515082792E9</v>
      </c>
      <c r="B10186" s="61">
        <v>0.0</v>
      </c>
      <c r="C10186" s="61">
        <v>4051.0</v>
      </c>
      <c r="D10186" s="57" t="s">
        <v>373</v>
      </c>
      <c r="E10186" s="62" t="s">
        <v>372</v>
      </c>
      <c r="F10186" s="58">
        <v>0.4769068952881286</v>
      </c>
    </row>
    <row r="10187">
      <c r="A10187" s="61">
        <v>1.517898815E9</v>
      </c>
      <c r="B10187" s="61">
        <v>1.0</v>
      </c>
      <c r="C10187" s="61">
        <v>671.0</v>
      </c>
      <c r="D10187" s="57" t="s">
        <v>374</v>
      </c>
      <c r="E10187" s="62" t="s">
        <v>372</v>
      </c>
      <c r="F10187" s="58">
        <v>0.4769366436916911</v>
      </c>
    </row>
    <row r="10188">
      <c r="A10188" s="61">
        <v>1.514922137E9</v>
      </c>
      <c r="B10188" s="61">
        <v>1.0</v>
      </c>
      <c r="C10188" s="61">
        <v>388.0</v>
      </c>
      <c r="D10188" s="57" t="s">
        <v>371</v>
      </c>
      <c r="E10188" s="62" t="s">
        <v>372</v>
      </c>
      <c r="F10188" s="58">
        <v>0.47711712645943616</v>
      </c>
    </row>
    <row r="10189">
      <c r="A10189" s="61">
        <v>1.512170193E9</v>
      </c>
      <c r="B10189" s="61">
        <v>1.0</v>
      </c>
      <c r="C10189" s="61">
        <v>6330.0</v>
      </c>
      <c r="D10189" s="57" t="s">
        <v>373</v>
      </c>
      <c r="E10189" s="62" t="s">
        <v>372</v>
      </c>
      <c r="F10189" s="58">
        <v>0.47718282006258783</v>
      </c>
    </row>
    <row r="10190">
      <c r="A10190" s="61">
        <v>1.515517583E9</v>
      </c>
      <c r="B10190" s="61">
        <v>1.0</v>
      </c>
      <c r="C10190" s="61">
        <v>1497.0</v>
      </c>
      <c r="D10190" s="57" t="s">
        <v>371</v>
      </c>
      <c r="E10190" s="62" t="s">
        <v>372</v>
      </c>
      <c r="F10190" s="58">
        <v>0.4771918296305605</v>
      </c>
    </row>
    <row r="10191">
      <c r="A10191" s="61">
        <v>1.512623722E9</v>
      </c>
      <c r="B10191" s="61">
        <v>0.0</v>
      </c>
      <c r="C10191" s="61">
        <v>172.0</v>
      </c>
      <c r="D10191" s="57" t="s">
        <v>374</v>
      </c>
      <c r="E10191" s="62" t="s">
        <v>372</v>
      </c>
      <c r="F10191" s="58">
        <v>0.47722044357901383</v>
      </c>
    </row>
    <row r="10192">
      <c r="A10192" s="61">
        <v>1.519164697E9</v>
      </c>
      <c r="B10192" s="61">
        <v>1.0</v>
      </c>
      <c r="C10192" s="61">
        <v>678.0</v>
      </c>
      <c r="D10192" s="57" t="s">
        <v>374</v>
      </c>
      <c r="E10192" s="62" t="s">
        <v>372</v>
      </c>
      <c r="F10192" s="58">
        <v>0.47739459934336337</v>
      </c>
    </row>
    <row r="10193">
      <c r="A10193" s="61">
        <v>1.514562605E9</v>
      </c>
      <c r="B10193" s="61">
        <v>1.0</v>
      </c>
      <c r="C10193" s="61">
        <v>1550.0</v>
      </c>
      <c r="D10193" s="57" t="s">
        <v>373</v>
      </c>
      <c r="E10193" s="62" t="s">
        <v>372</v>
      </c>
      <c r="F10193" s="58">
        <v>0.47740172108762136</v>
      </c>
    </row>
    <row r="10194">
      <c r="A10194" s="61">
        <v>1.516751566E9</v>
      </c>
      <c r="B10194" s="61">
        <v>1.0</v>
      </c>
      <c r="C10194" s="61">
        <v>2780.0</v>
      </c>
      <c r="D10194" s="57" t="s">
        <v>375</v>
      </c>
      <c r="E10194" s="62" t="s">
        <v>372</v>
      </c>
      <c r="F10194" s="58">
        <v>0.47746773950385846</v>
      </c>
    </row>
    <row r="10195">
      <c r="A10195" s="61">
        <v>1.513432491E9</v>
      </c>
      <c r="B10195" s="61">
        <v>0.0</v>
      </c>
      <c r="C10195" s="61">
        <v>4283.0</v>
      </c>
      <c r="D10195" s="57" t="s">
        <v>374</v>
      </c>
      <c r="E10195" s="62" t="s">
        <v>372</v>
      </c>
      <c r="F10195" s="58">
        <v>0.4775080147155367</v>
      </c>
    </row>
    <row r="10196">
      <c r="A10196" s="61">
        <v>1.51815748E9</v>
      </c>
      <c r="B10196" s="61">
        <v>0.0</v>
      </c>
      <c r="C10196" s="61">
        <v>10.0</v>
      </c>
      <c r="D10196" s="57" t="s">
        <v>374</v>
      </c>
      <c r="E10196" s="62" t="s">
        <v>372</v>
      </c>
      <c r="F10196" s="58">
        <v>0.4775202936058399</v>
      </c>
    </row>
    <row r="10197">
      <c r="A10197" s="61">
        <v>1.514953201E9</v>
      </c>
      <c r="B10197" s="61">
        <v>0.0</v>
      </c>
      <c r="C10197" s="61">
        <v>3353.0</v>
      </c>
      <c r="D10197" s="57" t="s">
        <v>375</v>
      </c>
      <c r="E10197" s="62" t="s">
        <v>372</v>
      </c>
      <c r="F10197" s="58">
        <v>0.47759550893158964</v>
      </c>
    </row>
    <row r="10198">
      <c r="A10198" s="61">
        <v>1.511713189E9</v>
      </c>
      <c r="B10198" s="61">
        <v>1.0</v>
      </c>
      <c r="C10198" s="61">
        <v>2514.0</v>
      </c>
      <c r="D10198" s="57" t="s">
        <v>373</v>
      </c>
      <c r="E10198" s="62" t="s">
        <v>372</v>
      </c>
      <c r="F10198" s="58">
        <v>0.4777191333189972</v>
      </c>
    </row>
    <row r="10199">
      <c r="A10199" s="61">
        <v>1.514601323E9</v>
      </c>
      <c r="B10199" s="61">
        <v>1.0</v>
      </c>
      <c r="C10199" s="61">
        <v>3712.0</v>
      </c>
      <c r="D10199" s="57" t="s">
        <v>374</v>
      </c>
      <c r="E10199" s="62" t="s">
        <v>372</v>
      </c>
      <c r="F10199" s="58">
        <v>0.47775538321776445</v>
      </c>
    </row>
    <row r="10200">
      <c r="A10200" s="61">
        <v>1.511919267E9</v>
      </c>
      <c r="B10200" s="61">
        <v>1.0</v>
      </c>
      <c r="C10200" s="61">
        <v>1208.0</v>
      </c>
      <c r="D10200" s="57" t="s">
        <v>374</v>
      </c>
      <c r="E10200" s="62" t="s">
        <v>372</v>
      </c>
      <c r="F10200" s="58">
        <v>0.477783939489996</v>
      </c>
    </row>
    <row r="10201">
      <c r="A10201" s="61">
        <v>1.515233878E9</v>
      </c>
      <c r="B10201" s="61">
        <v>1.0</v>
      </c>
      <c r="C10201" s="61">
        <v>1593.0</v>
      </c>
      <c r="D10201" s="57" t="s">
        <v>374</v>
      </c>
      <c r="E10201" s="62" t="s">
        <v>372</v>
      </c>
      <c r="F10201" s="58">
        <v>0.4777863878295937</v>
      </c>
    </row>
    <row r="10202">
      <c r="A10202" s="61">
        <v>1.512149155E9</v>
      </c>
      <c r="B10202" s="61">
        <v>1.0</v>
      </c>
      <c r="C10202" s="61">
        <v>460.0</v>
      </c>
      <c r="D10202" s="57" t="s">
        <v>375</v>
      </c>
      <c r="E10202" s="62" t="s">
        <v>372</v>
      </c>
      <c r="F10202" s="58">
        <v>0.47781295604166407</v>
      </c>
    </row>
    <row r="10203">
      <c r="A10203" s="61">
        <v>1.51514218E9</v>
      </c>
      <c r="B10203" s="61">
        <v>0.0</v>
      </c>
      <c r="C10203" s="61">
        <v>108.0</v>
      </c>
      <c r="D10203" s="57" t="s">
        <v>371</v>
      </c>
      <c r="E10203" s="62" t="s">
        <v>372</v>
      </c>
      <c r="F10203" s="58">
        <v>0.47787176312948976</v>
      </c>
    </row>
    <row r="10204">
      <c r="A10204" s="61">
        <v>1.519363486E9</v>
      </c>
      <c r="B10204" s="61">
        <v>1.0</v>
      </c>
      <c r="C10204" s="61">
        <v>1364.0</v>
      </c>
      <c r="D10204" s="57" t="s">
        <v>371</v>
      </c>
      <c r="E10204" s="62" t="s">
        <v>372</v>
      </c>
      <c r="F10204" s="58">
        <v>0.47790224318140695</v>
      </c>
    </row>
    <row r="10205">
      <c r="A10205" s="61">
        <v>1.515445026E9</v>
      </c>
      <c r="B10205" s="61">
        <v>1.0</v>
      </c>
      <c r="C10205" s="61">
        <v>2702.0</v>
      </c>
      <c r="D10205" s="57" t="s">
        <v>373</v>
      </c>
      <c r="E10205" s="62" t="s">
        <v>372</v>
      </c>
      <c r="F10205" s="58">
        <v>0.4779272673550239</v>
      </c>
    </row>
    <row r="10206">
      <c r="A10206" s="61">
        <v>1.512500133E9</v>
      </c>
      <c r="B10206" s="61">
        <v>1.0</v>
      </c>
      <c r="C10206" s="61">
        <v>1426.0</v>
      </c>
      <c r="D10206" s="57" t="s">
        <v>374</v>
      </c>
      <c r="E10206" s="62" t="s">
        <v>372</v>
      </c>
      <c r="F10206" s="58">
        <v>0.4779511041395683</v>
      </c>
    </row>
    <row r="10207">
      <c r="A10207" s="61">
        <v>1.519473639E9</v>
      </c>
      <c r="B10207" s="61">
        <v>1.0</v>
      </c>
      <c r="C10207" s="61">
        <v>1162.0</v>
      </c>
      <c r="D10207" s="57" t="s">
        <v>373</v>
      </c>
      <c r="E10207" s="62" t="s">
        <v>372</v>
      </c>
      <c r="F10207" s="58">
        <v>0.4780180998099236</v>
      </c>
    </row>
    <row r="10208">
      <c r="A10208" s="61">
        <v>1.51215192E9</v>
      </c>
      <c r="B10208" s="61">
        <v>0.0</v>
      </c>
      <c r="C10208" s="61">
        <v>566.0</v>
      </c>
      <c r="D10208" s="57" t="s">
        <v>371</v>
      </c>
      <c r="E10208" s="62" t="s">
        <v>372</v>
      </c>
      <c r="F10208" s="58">
        <v>0.4782037011371819</v>
      </c>
    </row>
    <row r="10209">
      <c r="A10209" s="61">
        <v>1.511679511E9</v>
      </c>
      <c r="B10209" s="61">
        <v>0.0</v>
      </c>
      <c r="C10209" s="61">
        <v>772.0</v>
      </c>
      <c r="D10209" s="57" t="s">
        <v>375</v>
      </c>
      <c r="E10209" s="62" t="s">
        <v>372</v>
      </c>
      <c r="F10209" s="58">
        <v>0.4782095210894123</v>
      </c>
    </row>
    <row r="10210">
      <c r="A10210" s="61">
        <v>1.517017625E9</v>
      </c>
      <c r="B10210" s="61">
        <v>1.0</v>
      </c>
      <c r="C10210" s="61">
        <v>1176.0</v>
      </c>
      <c r="D10210" s="57" t="s">
        <v>375</v>
      </c>
      <c r="E10210" s="62" t="s">
        <v>372</v>
      </c>
      <c r="F10210" s="58">
        <v>0.47824234313949343</v>
      </c>
    </row>
    <row r="10211">
      <c r="A10211" s="61">
        <v>1.518744681E9</v>
      </c>
      <c r="B10211" s="61">
        <v>0.0</v>
      </c>
      <c r="C10211" s="61">
        <v>1906.0</v>
      </c>
      <c r="D10211" s="57" t="s">
        <v>371</v>
      </c>
      <c r="E10211" s="62" t="s">
        <v>372</v>
      </c>
      <c r="F10211" s="58">
        <v>0.47835173337660974</v>
      </c>
    </row>
    <row r="10212">
      <c r="A10212" s="61">
        <v>1.512663468E9</v>
      </c>
      <c r="B10212" s="61">
        <v>1.0</v>
      </c>
      <c r="C10212" s="61">
        <v>1366.0</v>
      </c>
      <c r="D10212" s="57" t="s">
        <v>375</v>
      </c>
      <c r="E10212" s="62" t="s">
        <v>372</v>
      </c>
      <c r="F10212" s="58">
        <v>0.47835878989949</v>
      </c>
    </row>
    <row r="10213">
      <c r="A10213" s="61">
        <v>1.519019516E9</v>
      </c>
      <c r="B10213" s="61">
        <v>1.0</v>
      </c>
      <c r="C10213" s="61">
        <v>2883.0</v>
      </c>
      <c r="D10213" s="57" t="s">
        <v>371</v>
      </c>
      <c r="E10213" s="62" t="s">
        <v>372</v>
      </c>
      <c r="F10213" s="58">
        <v>0.47842623083640956</v>
      </c>
    </row>
    <row r="10214">
      <c r="A10214" s="61">
        <v>1.518160695E9</v>
      </c>
      <c r="B10214" s="61">
        <v>1.0</v>
      </c>
      <c r="C10214" s="61">
        <v>2509.0</v>
      </c>
      <c r="D10214" s="57" t="s">
        <v>371</v>
      </c>
      <c r="E10214" s="62" t="s">
        <v>372</v>
      </c>
      <c r="F10214" s="58">
        <v>0.4784462841155429</v>
      </c>
    </row>
    <row r="10215">
      <c r="A10215" s="61">
        <v>1.516985533E9</v>
      </c>
      <c r="B10215" s="61">
        <v>1.0</v>
      </c>
      <c r="C10215" s="61">
        <v>3477.0</v>
      </c>
      <c r="D10215" s="57" t="s">
        <v>375</v>
      </c>
      <c r="E10215" s="62" t="s">
        <v>372</v>
      </c>
      <c r="F10215" s="58">
        <v>0.4785730630635495</v>
      </c>
    </row>
    <row r="10216">
      <c r="A10216" s="61">
        <v>1.513810684E9</v>
      </c>
      <c r="B10216" s="61">
        <v>1.0</v>
      </c>
      <c r="C10216" s="61">
        <v>137.0</v>
      </c>
      <c r="D10216" s="57" t="s">
        <v>373</v>
      </c>
      <c r="E10216" s="62" t="s">
        <v>372</v>
      </c>
      <c r="F10216" s="58">
        <v>0.4786973186274791</v>
      </c>
    </row>
    <row r="10217">
      <c r="A10217" s="61">
        <v>1.511623761E9</v>
      </c>
      <c r="B10217" s="61">
        <v>0.0</v>
      </c>
      <c r="C10217" s="61">
        <v>1905.0</v>
      </c>
      <c r="D10217" s="57" t="s">
        <v>371</v>
      </c>
      <c r="E10217" s="62" t="s">
        <v>372</v>
      </c>
      <c r="F10217" s="58">
        <v>0.47876904668419806</v>
      </c>
    </row>
    <row r="10218">
      <c r="A10218" s="61">
        <v>1.513134533E9</v>
      </c>
      <c r="B10218" s="61">
        <v>1.0</v>
      </c>
      <c r="C10218" s="61">
        <v>193.0</v>
      </c>
      <c r="D10218" s="57" t="s">
        <v>374</v>
      </c>
      <c r="E10218" s="62" t="s">
        <v>372</v>
      </c>
      <c r="F10218" s="58">
        <v>0.47877550748697617</v>
      </c>
    </row>
    <row r="10219">
      <c r="A10219" s="61">
        <v>1.518214989E9</v>
      </c>
      <c r="B10219" s="61">
        <v>1.0</v>
      </c>
      <c r="C10219" s="61">
        <v>1928.0</v>
      </c>
      <c r="D10219" s="57" t="s">
        <v>375</v>
      </c>
      <c r="E10219" s="62" t="s">
        <v>372</v>
      </c>
      <c r="F10219" s="58">
        <v>0.47884267999593944</v>
      </c>
    </row>
    <row r="10220">
      <c r="A10220" s="61">
        <v>1.51208977E9</v>
      </c>
      <c r="B10220" s="61">
        <v>0.0</v>
      </c>
      <c r="C10220" s="61">
        <v>1366.0</v>
      </c>
      <c r="D10220" s="57" t="s">
        <v>371</v>
      </c>
      <c r="E10220" s="62" t="s">
        <v>372</v>
      </c>
      <c r="F10220" s="58">
        <v>0.4788738976631345</v>
      </c>
    </row>
    <row r="10221">
      <c r="A10221" s="61">
        <v>1.515278761E9</v>
      </c>
      <c r="B10221" s="61">
        <v>0.0</v>
      </c>
      <c r="C10221" s="61">
        <v>1189.0</v>
      </c>
      <c r="D10221" s="57" t="s">
        <v>371</v>
      </c>
      <c r="E10221" s="62" t="s">
        <v>372</v>
      </c>
      <c r="F10221" s="58">
        <v>0.4789481695217923</v>
      </c>
    </row>
    <row r="10222">
      <c r="A10222" s="61">
        <v>1.513991736E9</v>
      </c>
      <c r="B10222" s="61">
        <v>1.0</v>
      </c>
      <c r="C10222" s="61">
        <v>17.0</v>
      </c>
      <c r="D10222" s="57" t="s">
        <v>371</v>
      </c>
      <c r="E10222" s="62" t="s">
        <v>372</v>
      </c>
      <c r="F10222" s="58">
        <v>0.4790005536419051</v>
      </c>
    </row>
    <row r="10223">
      <c r="A10223" s="61">
        <v>1.51935024E9</v>
      </c>
      <c r="B10223" s="61">
        <v>0.0</v>
      </c>
      <c r="C10223" s="61">
        <v>1076.0</v>
      </c>
      <c r="D10223" s="57" t="s">
        <v>374</v>
      </c>
      <c r="E10223" s="62" t="s">
        <v>372</v>
      </c>
      <c r="F10223" s="58">
        <v>0.47907965759504356</v>
      </c>
    </row>
    <row r="10224">
      <c r="A10224" s="61">
        <v>1.51358009E9</v>
      </c>
      <c r="B10224" s="61">
        <v>0.0</v>
      </c>
      <c r="C10224" s="61">
        <v>1208.0</v>
      </c>
      <c r="D10224" s="57" t="s">
        <v>371</v>
      </c>
      <c r="E10224" s="62" t="s">
        <v>372</v>
      </c>
      <c r="F10224" s="58">
        <v>0.4791026823421046</v>
      </c>
    </row>
    <row r="10225">
      <c r="A10225" s="61">
        <v>1.514140917E9</v>
      </c>
      <c r="B10225" s="61">
        <v>1.0</v>
      </c>
      <c r="C10225" s="61">
        <v>262.0</v>
      </c>
      <c r="D10225" s="57" t="s">
        <v>373</v>
      </c>
      <c r="E10225" s="62" t="s">
        <v>372</v>
      </c>
      <c r="F10225" s="58">
        <v>0.47921115684553905</v>
      </c>
    </row>
    <row r="10226">
      <c r="A10226" s="61">
        <v>1.512515718E9</v>
      </c>
      <c r="B10226" s="61">
        <v>1.0</v>
      </c>
      <c r="C10226" s="61">
        <v>2150.0</v>
      </c>
      <c r="D10226" s="57" t="s">
        <v>371</v>
      </c>
      <c r="E10226" s="62" t="s">
        <v>372</v>
      </c>
      <c r="F10226" s="58">
        <v>0.47925895569058785</v>
      </c>
    </row>
    <row r="10227">
      <c r="A10227" s="61">
        <v>1.511950336E9</v>
      </c>
      <c r="B10227" s="61">
        <v>1.0</v>
      </c>
      <c r="C10227" s="61">
        <v>532.0</v>
      </c>
      <c r="D10227" s="57" t="s">
        <v>371</v>
      </c>
      <c r="E10227" s="62" t="s">
        <v>372</v>
      </c>
      <c r="F10227" s="58">
        <v>0.47927944240218634</v>
      </c>
    </row>
    <row r="10228">
      <c r="A10228" s="61">
        <v>1.512128316E9</v>
      </c>
      <c r="B10228" s="61">
        <v>1.0</v>
      </c>
      <c r="C10228" s="61">
        <v>769.0</v>
      </c>
      <c r="D10228" s="57" t="s">
        <v>375</v>
      </c>
      <c r="E10228" s="62" t="s">
        <v>372</v>
      </c>
      <c r="F10228" s="58">
        <v>0.4792835582888143</v>
      </c>
    </row>
    <row r="10229">
      <c r="A10229" s="61">
        <v>1.515225762E9</v>
      </c>
      <c r="B10229" s="61">
        <v>0.0</v>
      </c>
      <c r="C10229" s="61">
        <v>954.0</v>
      </c>
      <c r="D10229" s="57" t="s">
        <v>374</v>
      </c>
      <c r="E10229" s="62" t="s">
        <v>372</v>
      </c>
      <c r="F10229" s="58">
        <v>0.4792890735819413</v>
      </c>
    </row>
    <row r="10230">
      <c r="A10230" s="61">
        <v>1.512995197E9</v>
      </c>
      <c r="B10230" s="61">
        <v>1.0</v>
      </c>
      <c r="C10230" s="61">
        <v>515.0</v>
      </c>
      <c r="D10230" s="57" t="s">
        <v>375</v>
      </c>
      <c r="E10230" s="62" t="s">
        <v>372</v>
      </c>
      <c r="F10230" s="58">
        <v>0.47929459020595055</v>
      </c>
    </row>
    <row r="10231">
      <c r="A10231" s="61">
        <v>1.518925936E9</v>
      </c>
      <c r="B10231" s="61">
        <v>1.0</v>
      </c>
      <c r="C10231" s="61">
        <v>1309.0</v>
      </c>
      <c r="D10231" s="57" t="s">
        <v>373</v>
      </c>
      <c r="E10231" s="62" t="s">
        <v>372</v>
      </c>
      <c r="F10231" s="58">
        <v>0.47936935822257665</v>
      </c>
    </row>
    <row r="10232">
      <c r="A10232" s="61">
        <v>1.512802434E9</v>
      </c>
      <c r="B10232" s="61">
        <v>1.0</v>
      </c>
      <c r="C10232" s="61">
        <v>2037.0</v>
      </c>
      <c r="D10232" s="57" t="s">
        <v>374</v>
      </c>
      <c r="E10232" s="62" t="s">
        <v>372</v>
      </c>
      <c r="F10232" s="58">
        <v>0.479586325541698</v>
      </c>
    </row>
    <row r="10233">
      <c r="A10233" s="61">
        <v>1.511759107E9</v>
      </c>
      <c r="B10233" s="61">
        <v>1.0</v>
      </c>
      <c r="C10233" s="61">
        <v>1578.0</v>
      </c>
      <c r="D10233" s="57" t="s">
        <v>371</v>
      </c>
      <c r="E10233" s="62" t="s">
        <v>372</v>
      </c>
      <c r="F10233" s="58">
        <v>0.4795906002562107</v>
      </c>
    </row>
    <row r="10234">
      <c r="A10234" s="61">
        <v>1.514295517E9</v>
      </c>
      <c r="B10234" s="61">
        <v>1.0</v>
      </c>
      <c r="C10234" s="61">
        <v>2012.0</v>
      </c>
      <c r="D10234" s="57" t="s">
        <v>371</v>
      </c>
      <c r="E10234" s="62" t="s">
        <v>372</v>
      </c>
      <c r="F10234" s="58">
        <v>0.47969461995031193</v>
      </c>
    </row>
    <row r="10235">
      <c r="A10235" s="61">
        <v>1.513967348E9</v>
      </c>
      <c r="B10235" s="61">
        <v>1.0</v>
      </c>
      <c r="C10235" s="61">
        <v>1816.0</v>
      </c>
      <c r="D10235" s="57" t="s">
        <v>374</v>
      </c>
      <c r="E10235" s="62" t="s">
        <v>372</v>
      </c>
      <c r="F10235" s="58">
        <v>0.4797203440565949</v>
      </c>
    </row>
    <row r="10236">
      <c r="A10236" s="61">
        <v>1.514962771E9</v>
      </c>
      <c r="B10236" s="61">
        <v>0.0</v>
      </c>
      <c r="C10236" s="61">
        <v>785.0</v>
      </c>
      <c r="D10236" s="57" t="s">
        <v>371</v>
      </c>
      <c r="E10236" s="62" t="s">
        <v>372</v>
      </c>
      <c r="F10236" s="58">
        <v>0.47973897025335166</v>
      </c>
    </row>
    <row r="10237">
      <c r="A10237" s="61">
        <v>1.517783726E9</v>
      </c>
      <c r="B10237" s="61">
        <v>1.0</v>
      </c>
      <c r="C10237" s="61">
        <v>4400.0</v>
      </c>
      <c r="D10237" s="57" t="s">
        <v>374</v>
      </c>
      <c r="E10237" s="62" t="s">
        <v>372</v>
      </c>
      <c r="F10237" s="58">
        <v>0.47978549455219577</v>
      </c>
    </row>
    <row r="10238">
      <c r="A10238" s="61">
        <v>1.517434278E9</v>
      </c>
      <c r="B10238" s="61">
        <v>1.0</v>
      </c>
      <c r="C10238" s="61">
        <v>855.0</v>
      </c>
      <c r="D10238" s="57" t="s">
        <v>375</v>
      </c>
      <c r="E10238" s="62" t="s">
        <v>372</v>
      </c>
      <c r="F10238" s="58">
        <v>0.4797989149034232</v>
      </c>
    </row>
    <row r="10239">
      <c r="A10239" s="61">
        <v>1.519770926E9</v>
      </c>
      <c r="B10239" s="61">
        <v>1.0</v>
      </c>
      <c r="C10239" s="61">
        <v>3467.0</v>
      </c>
      <c r="D10239" s="57" t="s">
        <v>371</v>
      </c>
      <c r="E10239" s="62" t="s">
        <v>372</v>
      </c>
      <c r="F10239" s="58">
        <v>0.47990140132616754</v>
      </c>
    </row>
    <row r="10240">
      <c r="A10240" s="61">
        <v>1.514973915E9</v>
      </c>
      <c r="B10240" s="61">
        <v>1.0</v>
      </c>
      <c r="C10240" s="61">
        <v>2350.0</v>
      </c>
      <c r="D10240" s="57" t="s">
        <v>371</v>
      </c>
      <c r="E10240" s="62" t="s">
        <v>372</v>
      </c>
      <c r="F10240" s="58">
        <v>0.4799668273559544</v>
      </c>
    </row>
    <row r="10241">
      <c r="A10241" s="61">
        <v>1.519320891E9</v>
      </c>
      <c r="B10241" s="61">
        <v>0.0</v>
      </c>
      <c r="C10241" s="61">
        <v>4065.0</v>
      </c>
      <c r="D10241" s="57" t="s">
        <v>373</v>
      </c>
      <c r="E10241" s="62" t="s">
        <v>372</v>
      </c>
      <c r="F10241" s="58">
        <v>0.4799775263923227</v>
      </c>
    </row>
    <row r="10242">
      <c r="A10242" s="61">
        <v>1.513435926E9</v>
      </c>
      <c r="B10242" s="61">
        <v>1.0</v>
      </c>
      <c r="C10242" s="61">
        <v>364.0</v>
      </c>
      <c r="D10242" s="57" t="s">
        <v>373</v>
      </c>
      <c r="E10242" s="62" t="s">
        <v>372</v>
      </c>
      <c r="F10242" s="58">
        <v>0.47997956919390505</v>
      </c>
    </row>
    <row r="10243">
      <c r="A10243" s="61">
        <v>1.519633159E9</v>
      </c>
      <c r="B10243" s="61">
        <v>1.0</v>
      </c>
      <c r="C10243" s="61">
        <v>1153.0</v>
      </c>
      <c r="D10243" s="57" t="s">
        <v>374</v>
      </c>
      <c r="E10243" s="62" t="s">
        <v>372</v>
      </c>
      <c r="F10243" s="58">
        <v>0.4800002953202538</v>
      </c>
    </row>
    <row r="10244">
      <c r="A10244" s="61">
        <v>1.514050834E9</v>
      </c>
      <c r="B10244" s="61">
        <v>1.0</v>
      </c>
      <c r="C10244" s="61">
        <v>2237.0</v>
      </c>
      <c r="D10244" s="57" t="s">
        <v>374</v>
      </c>
      <c r="E10244" s="62" t="s">
        <v>372</v>
      </c>
      <c r="F10244" s="58">
        <v>0.4800125742105571</v>
      </c>
    </row>
    <row r="10245">
      <c r="A10245" s="61">
        <v>1.515071244E9</v>
      </c>
      <c r="B10245" s="61">
        <v>1.0</v>
      </c>
      <c r="C10245" s="61">
        <v>941.0</v>
      </c>
      <c r="D10245" s="57" t="s">
        <v>373</v>
      </c>
      <c r="E10245" s="62" t="s">
        <v>372</v>
      </c>
      <c r="F10245" s="58">
        <v>0.48001718478929933</v>
      </c>
    </row>
    <row r="10246">
      <c r="A10246" s="61">
        <v>1.51276314E9</v>
      </c>
      <c r="B10246" s="61">
        <v>0.0</v>
      </c>
      <c r="C10246" s="61">
        <v>5411.0</v>
      </c>
      <c r="D10246" s="57" t="s">
        <v>374</v>
      </c>
      <c r="E10246" s="62" t="s">
        <v>372</v>
      </c>
      <c r="F10246" s="58">
        <v>0.4800357519327161</v>
      </c>
    </row>
    <row r="10247">
      <c r="A10247" s="61">
        <v>1.516528665E9</v>
      </c>
      <c r="B10247" s="61">
        <v>1.0</v>
      </c>
      <c r="C10247" s="61">
        <v>1298.0</v>
      </c>
      <c r="D10247" s="57" t="s">
        <v>374</v>
      </c>
      <c r="E10247" s="62" t="s">
        <v>372</v>
      </c>
      <c r="F10247" s="58">
        <v>0.4800483480909491</v>
      </c>
    </row>
    <row r="10248">
      <c r="A10248" s="61">
        <v>1.518614741E9</v>
      </c>
      <c r="B10248" s="61">
        <v>0.0</v>
      </c>
      <c r="C10248" s="61">
        <v>1441.0</v>
      </c>
      <c r="D10248" s="57" t="s">
        <v>374</v>
      </c>
      <c r="E10248" s="62" t="s">
        <v>372</v>
      </c>
      <c r="F10248" s="58">
        <v>0.48009600105274053</v>
      </c>
    </row>
    <row r="10249">
      <c r="A10249" s="61">
        <v>1.516816619E9</v>
      </c>
      <c r="B10249" s="61">
        <v>1.0</v>
      </c>
      <c r="C10249" s="61">
        <v>3473.0</v>
      </c>
      <c r="D10249" s="57" t="s">
        <v>374</v>
      </c>
      <c r="E10249" s="62" t="s">
        <v>372</v>
      </c>
      <c r="F10249" s="58">
        <v>0.4801358750153466</v>
      </c>
    </row>
    <row r="10250">
      <c r="A10250" s="61">
        <v>1.516792734E9</v>
      </c>
      <c r="B10250" s="61">
        <v>1.0</v>
      </c>
      <c r="C10250" s="61">
        <v>1437.0</v>
      </c>
      <c r="D10250" s="57" t="s">
        <v>373</v>
      </c>
      <c r="E10250" s="62" t="s">
        <v>372</v>
      </c>
      <c r="F10250" s="58">
        <v>0.4802120149826631</v>
      </c>
    </row>
    <row r="10251">
      <c r="A10251" s="61">
        <v>1.517494984E9</v>
      </c>
      <c r="B10251" s="61">
        <v>1.0</v>
      </c>
      <c r="C10251" s="61">
        <v>324.0</v>
      </c>
      <c r="D10251" s="57" t="s">
        <v>371</v>
      </c>
      <c r="E10251" s="62" t="s">
        <v>372</v>
      </c>
      <c r="F10251" s="58">
        <v>0.4802172926308481</v>
      </c>
    </row>
    <row r="10252">
      <c r="A10252" s="61">
        <v>1.518076473E9</v>
      </c>
      <c r="B10252" s="61">
        <v>1.0</v>
      </c>
      <c r="C10252" s="61">
        <v>249.0</v>
      </c>
      <c r="D10252" s="57" t="s">
        <v>374</v>
      </c>
      <c r="E10252" s="62" t="s">
        <v>372</v>
      </c>
      <c r="F10252" s="58">
        <v>0.4802338538294809</v>
      </c>
    </row>
    <row r="10253">
      <c r="A10253" s="61">
        <v>1.513896463E9</v>
      </c>
      <c r="B10253" s="61">
        <v>1.0</v>
      </c>
      <c r="C10253" s="61">
        <v>2801.0</v>
      </c>
      <c r="D10253" s="57" t="s">
        <v>371</v>
      </c>
      <c r="E10253" s="62" t="s">
        <v>372</v>
      </c>
      <c r="F10253" s="58">
        <v>0.4802514199183199</v>
      </c>
    </row>
    <row r="10254">
      <c r="A10254" s="61">
        <v>1.514423748E9</v>
      </c>
      <c r="B10254" s="61">
        <v>1.0</v>
      </c>
      <c r="C10254" s="61">
        <v>1982.0</v>
      </c>
      <c r="D10254" s="57" t="s">
        <v>374</v>
      </c>
      <c r="E10254" s="62" t="s">
        <v>372</v>
      </c>
      <c r="F10254" s="58">
        <v>0.4802923183456985</v>
      </c>
    </row>
    <row r="10255">
      <c r="A10255" s="61">
        <v>1.513029264E9</v>
      </c>
      <c r="B10255" s="61">
        <v>1.0</v>
      </c>
      <c r="C10255" s="61">
        <v>1922.0</v>
      </c>
      <c r="D10255" s="57" t="s">
        <v>374</v>
      </c>
      <c r="E10255" s="62" t="s">
        <v>372</v>
      </c>
      <c r="F10255" s="58">
        <v>0.48032514039577967</v>
      </c>
    </row>
    <row r="10256">
      <c r="A10256" s="61">
        <v>1.513024036E9</v>
      </c>
      <c r="B10256" s="61">
        <v>1.0</v>
      </c>
      <c r="C10256" s="61">
        <v>1033.0</v>
      </c>
      <c r="D10256" s="57" t="s">
        <v>371</v>
      </c>
      <c r="E10256" s="62" t="s">
        <v>372</v>
      </c>
      <c r="F10256" s="58">
        <v>0.4803370655858916</v>
      </c>
    </row>
    <row r="10257">
      <c r="A10257" s="61">
        <v>1.519192144E9</v>
      </c>
      <c r="B10257" s="61">
        <v>1.0</v>
      </c>
      <c r="C10257" s="61">
        <v>1073.0</v>
      </c>
      <c r="D10257" s="57" t="s">
        <v>371</v>
      </c>
      <c r="E10257" s="62" t="s">
        <v>372</v>
      </c>
      <c r="F10257" s="58">
        <v>0.48036000063708784</v>
      </c>
    </row>
    <row r="10258">
      <c r="A10258" s="61">
        <v>1.515278248E9</v>
      </c>
      <c r="B10258" s="61">
        <v>1.0</v>
      </c>
      <c r="C10258" s="61">
        <v>705.0</v>
      </c>
      <c r="D10258" s="57" t="s">
        <v>373</v>
      </c>
      <c r="E10258" s="62" t="s">
        <v>372</v>
      </c>
      <c r="F10258" s="58">
        <v>0.4804507843781145</v>
      </c>
    </row>
    <row r="10259">
      <c r="A10259" s="61">
        <v>1.514650711E9</v>
      </c>
      <c r="B10259" s="61">
        <v>0.0</v>
      </c>
      <c r="C10259" s="61">
        <v>2650.0</v>
      </c>
      <c r="D10259" s="57" t="s">
        <v>373</v>
      </c>
      <c r="E10259" s="62" t="s">
        <v>372</v>
      </c>
      <c r="F10259" s="58">
        <v>0.4804964357070408</v>
      </c>
    </row>
    <row r="10260">
      <c r="A10260" s="61">
        <v>1.519903284E9</v>
      </c>
      <c r="B10260" s="61">
        <v>1.0</v>
      </c>
      <c r="C10260" s="61">
        <v>825.0</v>
      </c>
      <c r="D10260" s="57" t="s">
        <v>373</v>
      </c>
      <c r="E10260" s="62" t="s">
        <v>372</v>
      </c>
      <c r="F10260" s="58">
        <v>0.4805409878882021</v>
      </c>
    </row>
    <row r="10261">
      <c r="A10261" s="61">
        <v>1.511252606E9</v>
      </c>
      <c r="B10261" s="61">
        <v>1.0</v>
      </c>
      <c r="C10261" s="61">
        <v>1657.0</v>
      </c>
      <c r="D10261" s="57" t="s">
        <v>374</v>
      </c>
      <c r="E10261" s="62" t="s">
        <v>372</v>
      </c>
      <c r="F10261" s="58">
        <v>0.4805682282189966</v>
      </c>
    </row>
    <row r="10262">
      <c r="A10262" s="61">
        <v>1.511251375E9</v>
      </c>
      <c r="B10262" s="61">
        <v>1.0</v>
      </c>
      <c r="C10262" s="61">
        <v>3979.0</v>
      </c>
      <c r="D10262" s="57" t="s">
        <v>371</v>
      </c>
      <c r="E10262" s="62" t="s">
        <v>372</v>
      </c>
      <c r="F10262" s="58">
        <v>0.48057560567067326</v>
      </c>
    </row>
    <row r="10263">
      <c r="A10263" s="61">
        <v>1.519389859E9</v>
      </c>
      <c r="B10263" s="61">
        <v>1.0</v>
      </c>
      <c r="C10263" s="61">
        <v>6.0</v>
      </c>
      <c r="D10263" s="57" t="s">
        <v>371</v>
      </c>
      <c r="E10263" s="62" t="s">
        <v>372</v>
      </c>
      <c r="F10263" s="58">
        <v>0.48057725268813045</v>
      </c>
    </row>
    <row r="10264">
      <c r="A10264" s="61">
        <v>1.51610309E9</v>
      </c>
      <c r="B10264" s="61">
        <v>0.0</v>
      </c>
      <c r="C10264" s="61">
        <v>3626.0</v>
      </c>
      <c r="D10264" s="57" t="s">
        <v>371</v>
      </c>
      <c r="E10264" s="62" t="s">
        <v>372</v>
      </c>
      <c r="F10264" s="58">
        <v>0.4806345331345383</v>
      </c>
    </row>
    <row r="10265">
      <c r="A10265" s="61">
        <v>1.51827654E9</v>
      </c>
      <c r="B10265" s="61">
        <v>0.0</v>
      </c>
      <c r="C10265" s="61">
        <v>1699.0</v>
      </c>
      <c r="D10265" s="57" t="s">
        <v>373</v>
      </c>
      <c r="E10265" s="62" t="s">
        <v>372</v>
      </c>
      <c r="F10265" s="58">
        <v>0.48064126947150254</v>
      </c>
    </row>
    <row r="10266">
      <c r="A10266" s="61">
        <v>1.516494309E9</v>
      </c>
      <c r="B10266" s="61">
        <v>1.0</v>
      </c>
      <c r="C10266" s="61">
        <v>65.0</v>
      </c>
      <c r="D10266" s="57" t="s">
        <v>375</v>
      </c>
      <c r="E10266" s="62" t="s">
        <v>372</v>
      </c>
      <c r="F10266" s="58">
        <v>0.4807516195800905</v>
      </c>
    </row>
    <row r="10267">
      <c r="A10267" s="61">
        <v>1.515468487E9</v>
      </c>
      <c r="B10267" s="61">
        <v>1.0</v>
      </c>
      <c r="C10267" s="61">
        <v>923.0</v>
      </c>
      <c r="D10267" s="57" t="s">
        <v>371</v>
      </c>
      <c r="E10267" s="62" t="s">
        <v>372</v>
      </c>
      <c r="F10267" s="58">
        <v>0.4807883563904297</v>
      </c>
    </row>
    <row r="10268">
      <c r="A10268" s="61">
        <v>1.513086395E9</v>
      </c>
      <c r="B10268" s="61">
        <v>1.0</v>
      </c>
      <c r="C10268" s="61">
        <v>4929.0</v>
      </c>
      <c r="D10268" s="57" t="s">
        <v>371</v>
      </c>
      <c r="E10268" s="62" t="s">
        <v>372</v>
      </c>
      <c r="F10268" s="58">
        <v>0.48079530281368743</v>
      </c>
    </row>
    <row r="10269">
      <c r="A10269" s="61">
        <v>1.515006509E9</v>
      </c>
      <c r="B10269" s="61">
        <v>1.0</v>
      </c>
      <c r="C10269" s="61">
        <v>2798.0</v>
      </c>
      <c r="D10269" s="57" t="s">
        <v>371</v>
      </c>
      <c r="E10269" s="62" t="s">
        <v>372</v>
      </c>
      <c r="F10269" s="58">
        <v>0.4807956648968119</v>
      </c>
    </row>
    <row r="10270">
      <c r="A10270" s="61">
        <v>1.513501959E9</v>
      </c>
      <c r="B10270" s="61">
        <v>1.0</v>
      </c>
      <c r="C10270" s="61">
        <v>966.0</v>
      </c>
      <c r="D10270" s="57" t="s">
        <v>373</v>
      </c>
      <c r="E10270" s="62" t="s">
        <v>372</v>
      </c>
      <c r="F10270" s="58">
        <v>0.48085350688603057</v>
      </c>
    </row>
    <row r="10271">
      <c r="A10271" s="61">
        <v>1.513124408E9</v>
      </c>
      <c r="B10271" s="61">
        <v>1.0</v>
      </c>
      <c r="C10271" s="61">
        <v>377.0</v>
      </c>
      <c r="D10271" s="57" t="s">
        <v>371</v>
      </c>
      <c r="E10271" s="62" t="s">
        <v>372</v>
      </c>
      <c r="F10271" s="58">
        <v>0.48088897014282117</v>
      </c>
    </row>
    <row r="10272">
      <c r="A10272" s="61">
        <v>1.512710859E9</v>
      </c>
      <c r="B10272" s="61">
        <v>1.0</v>
      </c>
      <c r="C10272" s="61">
        <v>2696.0</v>
      </c>
      <c r="D10272" s="57" t="s">
        <v>374</v>
      </c>
      <c r="E10272" s="62" t="s">
        <v>372</v>
      </c>
      <c r="F10272" s="58">
        <v>0.48092963195218574</v>
      </c>
    </row>
    <row r="10273">
      <c r="A10273" s="61">
        <v>1.515112213E9</v>
      </c>
      <c r="B10273" s="61">
        <v>1.0</v>
      </c>
      <c r="C10273" s="61">
        <v>259.0</v>
      </c>
      <c r="D10273" s="57" t="s">
        <v>375</v>
      </c>
      <c r="E10273" s="62" t="s">
        <v>372</v>
      </c>
      <c r="F10273" s="58">
        <v>0.4810209699780076</v>
      </c>
    </row>
    <row r="10274">
      <c r="A10274" s="61">
        <v>1.514821605E9</v>
      </c>
      <c r="B10274" s="61">
        <v>1.0</v>
      </c>
      <c r="C10274" s="61">
        <v>828.0</v>
      </c>
      <c r="D10274" s="57" t="s">
        <v>375</v>
      </c>
      <c r="E10274" s="62" t="s">
        <v>372</v>
      </c>
      <c r="F10274" s="58">
        <v>0.4810454134731731</v>
      </c>
    </row>
    <row r="10275">
      <c r="A10275" s="61">
        <v>1.515537643E9</v>
      </c>
      <c r="B10275" s="61">
        <v>1.0</v>
      </c>
      <c r="C10275" s="61">
        <v>1302.0</v>
      </c>
      <c r="D10275" s="57" t="s">
        <v>375</v>
      </c>
      <c r="E10275" s="62" t="s">
        <v>372</v>
      </c>
      <c r="F10275" s="58">
        <v>0.4810748079730046</v>
      </c>
    </row>
    <row r="10276">
      <c r="A10276" s="61">
        <v>1.515029687E9</v>
      </c>
      <c r="B10276" s="61">
        <v>1.0</v>
      </c>
      <c r="C10276" s="61">
        <v>3389.0</v>
      </c>
      <c r="D10276" s="57" t="s">
        <v>375</v>
      </c>
      <c r="E10276" s="62" t="s">
        <v>372</v>
      </c>
      <c r="F10276" s="58">
        <v>0.48116228728789634</v>
      </c>
    </row>
    <row r="10277">
      <c r="A10277" s="61">
        <v>1.516651271E9</v>
      </c>
      <c r="B10277" s="61">
        <v>0.0</v>
      </c>
      <c r="C10277" s="61">
        <v>756.0</v>
      </c>
      <c r="D10277" s="57" t="s">
        <v>371</v>
      </c>
      <c r="E10277" s="62" t="s">
        <v>372</v>
      </c>
      <c r="F10277" s="58">
        <v>0.48116841624879836</v>
      </c>
    </row>
    <row r="10278">
      <c r="A10278" s="61">
        <v>1.518187106E9</v>
      </c>
      <c r="B10278" s="61">
        <v>1.0</v>
      </c>
      <c r="C10278" s="61">
        <v>1353.0</v>
      </c>
      <c r="D10278" s="57" t="s">
        <v>375</v>
      </c>
      <c r="E10278" s="62" t="s">
        <v>372</v>
      </c>
      <c r="F10278" s="58">
        <v>0.4812046329372447</v>
      </c>
    </row>
    <row r="10279">
      <c r="A10279" s="61">
        <v>1.513427331E9</v>
      </c>
      <c r="B10279" s="61">
        <v>0.0</v>
      </c>
      <c r="C10279" s="61">
        <v>2428.0</v>
      </c>
      <c r="D10279" s="57" t="s">
        <v>371</v>
      </c>
      <c r="E10279" s="62" t="s">
        <v>372</v>
      </c>
      <c r="F10279" s="58">
        <v>0.4812852900635217</v>
      </c>
    </row>
    <row r="10280">
      <c r="A10280" s="61">
        <v>1.515383923E9</v>
      </c>
      <c r="B10280" s="61">
        <v>1.0</v>
      </c>
      <c r="C10280" s="61">
        <v>4002.0</v>
      </c>
      <c r="D10280" s="57" t="s">
        <v>371</v>
      </c>
      <c r="E10280" s="62" t="s">
        <v>372</v>
      </c>
      <c r="F10280" s="58">
        <v>0.4813123770433424</v>
      </c>
    </row>
    <row r="10281">
      <c r="A10281" s="61">
        <v>1.511931832E9</v>
      </c>
      <c r="B10281" s="61">
        <v>0.0</v>
      </c>
      <c r="C10281" s="61">
        <v>2245.0</v>
      </c>
      <c r="D10281" s="57" t="s">
        <v>373</v>
      </c>
      <c r="E10281" s="62" t="s">
        <v>372</v>
      </c>
      <c r="F10281" s="58">
        <v>0.4813563587450296</v>
      </c>
    </row>
    <row r="10282">
      <c r="A10282" s="61">
        <v>1.513946373E9</v>
      </c>
      <c r="B10282" s="61">
        <v>1.0</v>
      </c>
      <c r="C10282" s="61">
        <v>2671.0</v>
      </c>
      <c r="D10282" s="57" t="s">
        <v>375</v>
      </c>
      <c r="E10282" s="62" t="s">
        <v>372</v>
      </c>
      <c r="F10282" s="58">
        <v>0.48137200260944</v>
      </c>
    </row>
    <row r="10283">
      <c r="A10283" s="61">
        <v>1.518738495E9</v>
      </c>
      <c r="B10283" s="61">
        <v>1.0</v>
      </c>
      <c r="C10283" s="61">
        <v>864.0</v>
      </c>
      <c r="D10283" s="57" t="s">
        <v>374</v>
      </c>
      <c r="E10283" s="62" t="s">
        <v>372</v>
      </c>
      <c r="F10283" s="58">
        <v>0.48144231823516803</v>
      </c>
    </row>
    <row r="10284">
      <c r="A10284" s="61">
        <v>1.511390873E9</v>
      </c>
      <c r="B10284" s="61">
        <v>1.0</v>
      </c>
      <c r="C10284" s="61">
        <v>227.0</v>
      </c>
      <c r="D10284" s="57" t="s">
        <v>375</v>
      </c>
      <c r="E10284" s="62" t="s">
        <v>372</v>
      </c>
      <c r="F10284" s="58">
        <v>0.4814758918378105</v>
      </c>
    </row>
    <row r="10285">
      <c r="A10285" s="61">
        <v>1.513684208E9</v>
      </c>
      <c r="B10285" s="61">
        <v>1.0</v>
      </c>
      <c r="C10285" s="61">
        <v>383.0</v>
      </c>
      <c r="D10285" s="57" t="s">
        <v>371</v>
      </c>
      <c r="E10285" s="62" t="s">
        <v>372</v>
      </c>
      <c r="F10285" s="58">
        <v>0.48163861247941797</v>
      </c>
    </row>
    <row r="10286">
      <c r="A10286" s="61">
        <v>1.51399519E9</v>
      </c>
      <c r="B10286" s="61">
        <v>0.0</v>
      </c>
      <c r="C10286" s="61">
        <v>2766.0</v>
      </c>
      <c r="D10286" s="57" t="s">
        <v>371</v>
      </c>
      <c r="E10286" s="62" t="s">
        <v>372</v>
      </c>
      <c r="F10286" s="58">
        <v>0.4817431875770707</v>
      </c>
    </row>
    <row r="10287">
      <c r="A10287" s="61">
        <v>1.518774929E9</v>
      </c>
      <c r="B10287" s="61">
        <v>1.0</v>
      </c>
      <c r="C10287" s="61">
        <v>263.0</v>
      </c>
      <c r="D10287" s="57" t="s">
        <v>371</v>
      </c>
      <c r="E10287" s="62" t="s">
        <v>372</v>
      </c>
      <c r="F10287" s="58">
        <v>0.4817819552456071</v>
      </c>
    </row>
    <row r="10288">
      <c r="A10288" s="61">
        <v>1.516821945E9</v>
      </c>
      <c r="B10288" s="61">
        <v>1.0</v>
      </c>
      <c r="C10288" s="61">
        <v>759.0</v>
      </c>
      <c r="D10288" s="57" t="s">
        <v>371</v>
      </c>
      <c r="E10288" s="62" t="s">
        <v>372</v>
      </c>
      <c r="F10288" s="58">
        <v>0.48180106908242726</v>
      </c>
    </row>
    <row r="10289">
      <c r="A10289" s="61">
        <v>1.51178846E9</v>
      </c>
      <c r="B10289" s="61">
        <v>0.0</v>
      </c>
      <c r="C10289" s="61">
        <v>658.0</v>
      </c>
      <c r="D10289" s="57" t="s">
        <v>373</v>
      </c>
      <c r="E10289" s="62" t="s">
        <v>372</v>
      </c>
      <c r="F10289" s="58">
        <v>0.4818104817155162</v>
      </c>
    </row>
    <row r="10290">
      <c r="A10290" s="61">
        <v>1.519736564E9</v>
      </c>
      <c r="B10290" s="61">
        <v>1.0</v>
      </c>
      <c r="C10290" s="61">
        <v>1554.0</v>
      </c>
      <c r="D10290" s="57" t="s">
        <v>371</v>
      </c>
      <c r="E10290" s="62" t="s">
        <v>372</v>
      </c>
      <c r="F10290" s="58">
        <v>0.4818220038405119</v>
      </c>
    </row>
    <row r="10291">
      <c r="A10291" s="61">
        <v>1.515110056E9</v>
      </c>
      <c r="B10291" s="61">
        <v>1.0</v>
      </c>
      <c r="C10291" s="61">
        <v>3560.0</v>
      </c>
      <c r="D10291" s="57" t="s">
        <v>371</v>
      </c>
      <c r="E10291" s="62" t="s">
        <v>372</v>
      </c>
      <c r="F10291" s="58">
        <v>0.4818712049117714</v>
      </c>
    </row>
    <row r="10292">
      <c r="A10292" s="61">
        <v>1.518613019E9</v>
      </c>
      <c r="B10292" s="61">
        <v>1.0</v>
      </c>
      <c r="C10292" s="61">
        <v>492.0</v>
      </c>
      <c r="D10292" s="57" t="s">
        <v>375</v>
      </c>
      <c r="E10292" s="62" t="s">
        <v>372</v>
      </c>
      <c r="F10292" s="58">
        <v>0.4820623664501913</v>
      </c>
    </row>
    <row r="10293">
      <c r="A10293" s="61">
        <v>1.512186794E9</v>
      </c>
      <c r="B10293" s="61">
        <v>1.0</v>
      </c>
      <c r="C10293" s="61">
        <v>1563.0</v>
      </c>
      <c r="D10293" s="57" t="s">
        <v>373</v>
      </c>
      <c r="E10293" s="62" t="s">
        <v>372</v>
      </c>
      <c r="F10293" s="58">
        <v>0.482096864608375</v>
      </c>
    </row>
    <row r="10294">
      <c r="A10294" s="61">
        <v>1.513366552E9</v>
      </c>
      <c r="B10294" s="61">
        <v>0.0</v>
      </c>
      <c r="C10294" s="61">
        <v>1747.0</v>
      </c>
      <c r="D10294" s="57" t="s">
        <v>375</v>
      </c>
      <c r="E10294" s="62" t="s">
        <v>372</v>
      </c>
      <c r="F10294" s="58">
        <v>0.4821104192208866</v>
      </c>
    </row>
    <row r="10295">
      <c r="A10295" s="61">
        <v>1.519452241E9</v>
      </c>
      <c r="B10295" s="61">
        <v>0.0</v>
      </c>
      <c r="C10295" s="61">
        <v>1079.0</v>
      </c>
      <c r="D10295" s="57" t="s">
        <v>373</v>
      </c>
      <c r="E10295" s="62" t="s">
        <v>372</v>
      </c>
      <c r="F10295" s="58">
        <v>0.4821422927028408</v>
      </c>
    </row>
    <row r="10296">
      <c r="A10296" s="61">
        <v>1.512932301E9</v>
      </c>
      <c r="B10296" s="61">
        <v>0.0</v>
      </c>
      <c r="C10296" s="61">
        <v>3622.0</v>
      </c>
      <c r="D10296" s="57" t="s">
        <v>375</v>
      </c>
      <c r="E10296" s="62" t="s">
        <v>372</v>
      </c>
      <c r="F10296" s="58">
        <v>0.48233827632348936</v>
      </c>
    </row>
    <row r="10297">
      <c r="A10297" s="61">
        <v>1.511535821E9</v>
      </c>
      <c r="B10297" s="61">
        <v>0.0</v>
      </c>
      <c r="C10297" s="61">
        <v>2253.0</v>
      </c>
      <c r="D10297" s="57" t="s">
        <v>375</v>
      </c>
      <c r="E10297" s="62" t="s">
        <v>372</v>
      </c>
      <c r="F10297" s="58">
        <v>0.48241823568913766</v>
      </c>
    </row>
    <row r="10298">
      <c r="A10298" s="61">
        <v>1.513926458E9</v>
      </c>
      <c r="B10298" s="61">
        <v>1.0</v>
      </c>
      <c r="C10298" s="61">
        <v>3208.0</v>
      </c>
      <c r="D10298" s="57" t="s">
        <v>371</v>
      </c>
      <c r="E10298" s="62" t="s">
        <v>372</v>
      </c>
      <c r="F10298" s="58">
        <v>0.48242507835314663</v>
      </c>
    </row>
    <row r="10299">
      <c r="A10299" s="61">
        <v>1.515476349E9</v>
      </c>
      <c r="B10299" s="61">
        <v>1.0</v>
      </c>
      <c r="C10299" s="61">
        <v>4688.0</v>
      </c>
      <c r="D10299" s="57" t="s">
        <v>371</v>
      </c>
      <c r="E10299" s="62" t="s">
        <v>372</v>
      </c>
      <c r="F10299" s="58">
        <v>0.4825149329769378</v>
      </c>
    </row>
    <row r="10300">
      <c r="A10300" s="61">
        <v>1.515357057E9</v>
      </c>
      <c r="B10300" s="61">
        <v>1.0</v>
      </c>
      <c r="C10300" s="61">
        <v>111.0</v>
      </c>
      <c r="D10300" s="57" t="s">
        <v>371</v>
      </c>
      <c r="E10300" s="62" t="s">
        <v>372</v>
      </c>
      <c r="F10300" s="58">
        <v>0.48252166768458327</v>
      </c>
    </row>
    <row r="10301">
      <c r="A10301" s="61">
        <v>1.518762582E9</v>
      </c>
      <c r="B10301" s="61">
        <v>0.0</v>
      </c>
      <c r="C10301" s="61">
        <v>2167.0</v>
      </c>
      <c r="D10301" s="57" t="s">
        <v>374</v>
      </c>
      <c r="E10301" s="62" t="s">
        <v>372</v>
      </c>
      <c r="F10301" s="58">
        <v>0.4825697832811964</v>
      </c>
    </row>
    <row r="10302">
      <c r="A10302" s="61">
        <v>1.51250845E9</v>
      </c>
      <c r="B10302" s="61">
        <v>0.0</v>
      </c>
      <c r="C10302" s="61">
        <v>2115.0</v>
      </c>
      <c r="D10302" s="57" t="s">
        <v>375</v>
      </c>
      <c r="E10302" s="62" t="s">
        <v>372</v>
      </c>
      <c r="F10302" s="58">
        <v>0.48258652269555535</v>
      </c>
    </row>
    <row r="10303">
      <c r="A10303" s="61">
        <v>1.518949321E9</v>
      </c>
      <c r="B10303" s="61">
        <v>0.0</v>
      </c>
      <c r="C10303" s="61">
        <v>1543.0</v>
      </c>
      <c r="D10303" s="57" t="s">
        <v>375</v>
      </c>
      <c r="E10303" s="62" t="s">
        <v>372</v>
      </c>
      <c r="F10303" s="58">
        <v>0.4826098467772624</v>
      </c>
    </row>
    <row r="10304">
      <c r="A10304" s="61">
        <v>1.513418598E9</v>
      </c>
      <c r="B10304" s="61">
        <v>1.0</v>
      </c>
      <c r="C10304" s="61">
        <v>1003.0</v>
      </c>
      <c r="D10304" s="57" t="s">
        <v>371</v>
      </c>
      <c r="E10304" s="62" t="s">
        <v>372</v>
      </c>
      <c r="F10304" s="58">
        <v>0.48267449663951123</v>
      </c>
    </row>
    <row r="10305">
      <c r="A10305" s="61">
        <v>1.518347137E9</v>
      </c>
      <c r="B10305" s="61">
        <v>1.0</v>
      </c>
      <c r="C10305" s="61">
        <v>3391.0</v>
      </c>
      <c r="D10305" s="57" t="s">
        <v>373</v>
      </c>
      <c r="E10305" s="62" t="s">
        <v>372</v>
      </c>
      <c r="F10305" s="58">
        <v>0.4826746896327233</v>
      </c>
    </row>
    <row r="10306">
      <c r="A10306" s="61">
        <v>1.517542942E9</v>
      </c>
      <c r="B10306" s="61">
        <v>0.0</v>
      </c>
      <c r="C10306" s="61">
        <v>1460.0</v>
      </c>
      <c r="D10306" s="57" t="s">
        <v>371</v>
      </c>
      <c r="E10306" s="62" t="s">
        <v>372</v>
      </c>
      <c r="F10306" s="58">
        <v>0.48271182696364334</v>
      </c>
    </row>
    <row r="10307">
      <c r="A10307" s="61">
        <v>1.512103929E9</v>
      </c>
      <c r="B10307" s="61">
        <v>1.0</v>
      </c>
      <c r="C10307" s="61">
        <v>954.0</v>
      </c>
      <c r="D10307" s="57" t="s">
        <v>375</v>
      </c>
      <c r="E10307" s="62" t="s">
        <v>372</v>
      </c>
      <c r="F10307" s="58">
        <v>0.48277006411133583</v>
      </c>
    </row>
    <row r="10308">
      <c r="A10308" s="61">
        <v>1.517311006E9</v>
      </c>
      <c r="B10308" s="61">
        <v>1.0</v>
      </c>
      <c r="C10308" s="61">
        <v>484.0</v>
      </c>
      <c r="D10308" s="57" t="s">
        <v>371</v>
      </c>
      <c r="E10308" s="62" t="s">
        <v>372</v>
      </c>
      <c r="F10308" s="58">
        <v>0.48279988222053094</v>
      </c>
    </row>
    <row r="10309">
      <c r="A10309" s="61">
        <v>1.511741716E9</v>
      </c>
      <c r="B10309" s="61">
        <v>1.0</v>
      </c>
      <c r="C10309" s="61">
        <v>2938.0</v>
      </c>
      <c r="D10309" s="57" t="s">
        <v>375</v>
      </c>
      <c r="E10309" s="62" t="s">
        <v>372</v>
      </c>
      <c r="F10309" s="58">
        <v>0.48281312542032473</v>
      </c>
    </row>
    <row r="10310">
      <c r="A10310" s="61">
        <v>1.513915056E9</v>
      </c>
      <c r="B10310" s="61">
        <v>1.0</v>
      </c>
      <c r="C10310" s="61">
        <v>138.0</v>
      </c>
      <c r="D10310" s="57" t="s">
        <v>373</v>
      </c>
      <c r="E10310" s="62" t="s">
        <v>372</v>
      </c>
      <c r="F10310" s="58">
        <v>0.48283565610092294</v>
      </c>
    </row>
    <row r="10311">
      <c r="A10311" s="61">
        <v>1.513170281E9</v>
      </c>
      <c r="B10311" s="61">
        <v>0.0</v>
      </c>
      <c r="C10311" s="61">
        <v>372.0</v>
      </c>
      <c r="D10311" s="57" t="s">
        <v>371</v>
      </c>
      <c r="E10311" s="62" t="s">
        <v>372</v>
      </c>
      <c r="F10311" s="58">
        <v>0.4829131118318223</v>
      </c>
    </row>
    <row r="10312">
      <c r="A10312" s="61">
        <v>1.514022103E9</v>
      </c>
      <c r="B10312" s="61">
        <v>1.0</v>
      </c>
      <c r="C10312" s="61">
        <v>2131.0</v>
      </c>
      <c r="D10312" s="57" t="s">
        <v>371</v>
      </c>
      <c r="E10312" s="62" t="s">
        <v>372</v>
      </c>
      <c r="F10312" s="58">
        <v>0.48292682898174644</v>
      </c>
    </row>
    <row r="10313">
      <c r="A10313" s="61">
        <v>1.516583366E9</v>
      </c>
      <c r="B10313" s="61">
        <v>1.0</v>
      </c>
      <c r="C10313" s="61">
        <v>369.0</v>
      </c>
      <c r="D10313" s="57" t="s">
        <v>374</v>
      </c>
      <c r="E10313" s="62" t="s">
        <v>372</v>
      </c>
      <c r="F10313" s="58">
        <v>0.4829416681040538</v>
      </c>
    </row>
    <row r="10314">
      <c r="A10314" s="61">
        <v>1.514175049E9</v>
      </c>
      <c r="B10314" s="61">
        <v>1.0</v>
      </c>
      <c r="C10314" s="61">
        <v>2049.0</v>
      </c>
      <c r="D10314" s="57" t="s">
        <v>371</v>
      </c>
      <c r="E10314" s="62" t="s">
        <v>372</v>
      </c>
      <c r="F10314" s="58">
        <v>0.48295158741243205</v>
      </c>
    </row>
    <row r="10315">
      <c r="A10315" s="61">
        <v>1.519219259E9</v>
      </c>
      <c r="B10315" s="61">
        <v>1.0</v>
      </c>
      <c r="C10315" s="61">
        <v>1921.0</v>
      </c>
      <c r="D10315" s="57" t="s">
        <v>373</v>
      </c>
      <c r="E10315" s="62" t="s">
        <v>372</v>
      </c>
      <c r="F10315" s="58">
        <v>0.4829751360683532</v>
      </c>
    </row>
    <row r="10316">
      <c r="A10316" s="61">
        <v>1.515819421E9</v>
      </c>
      <c r="B10316" s="61">
        <v>0.0</v>
      </c>
      <c r="C10316" s="61">
        <v>2486.0</v>
      </c>
      <c r="D10316" s="57" t="s">
        <v>371</v>
      </c>
      <c r="E10316" s="62" t="s">
        <v>372</v>
      </c>
      <c r="F10316" s="58">
        <v>0.4830236631904552</v>
      </c>
    </row>
    <row r="10317">
      <c r="A10317" s="61">
        <v>1.512993708E9</v>
      </c>
      <c r="B10317" s="61">
        <v>1.0</v>
      </c>
      <c r="C10317" s="61">
        <v>1888.0</v>
      </c>
      <c r="D10317" s="57" t="s">
        <v>375</v>
      </c>
      <c r="E10317" s="62" t="s">
        <v>372</v>
      </c>
      <c r="F10317" s="58">
        <v>0.48307601871060235</v>
      </c>
    </row>
    <row r="10318">
      <c r="A10318" s="61">
        <v>1.519849695E9</v>
      </c>
      <c r="B10318" s="61">
        <v>1.0</v>
      </c>
      <c r="C10318" s="61">
        <v>3433.0</v>
      </c>
      <c r="D10318" s="57" t="s">
        <v>374</v>
      </c>
      <c r="E10318" s="62" t="s">
        <v>372</v>
      </c>
      <c r="F10318" s="58">
        <v>0.48310261967109225</v>
      </c>
    </row>
    <row r="10319">
      <c r="A10319" s="61">
        <v>1.514307836E9</v>
      </c>
      <c r="B10319" s="61">
        <v>1.0</v>
      </c>
      <c r="C10319" s="61">
        <v>2421.0</v>
      </c>
      <c r="D10319" s="57" t="s">
        <v>374</v>
      </c>
      <c r="E10319" s="62" t="s">
        <v>372</v>
      </c>
      <c r="F10319" s="58">
        <v>0.48315594126811323</v>
      </c>
    </row>
    <row r="10320">
      <c r="A10320" s="61">
        <v>1.513795205E9</v>
      </c>
      <c r="B10320" s="61">
        <v>1.0</v>
      </c>
      <c r="C10320" s="61">
        <v>3110.0</v>
      </c>
      <c r="D10320" s="57" t="s">
        <v>374</v>
      </c>
      <c r="E10320" s="62" t="s">
        <v>372</v>
      </c>
      <c r="F10320" s="58">
        <v>0.4831667875504678</v>
      </c>
    </row>
    <row r="10321">
      <c r="A10321" s="61">
        <v>1.51136059E9</v>
      </c>
      <c r="B10321" s="61">
        <v>0.0</v>
      </c>
      <c r="C10321" s="61">
        <v>118.0</v>
      </c>
      <c r="D10321" s="57" t="s">
        <v>375</v>
      </c>
      <c r="E10321" s="62" t="s">
        <v>372</v>
      </c>
      <c r="F10321" s="58">
        <v>0.4831723028435948</v>
      </c>
    </row>
    <row r="10322">
      <c r="A10322" s="61">
        <v>1.516108728E9</v>
      </c>
      <c r="B10322" s="61">
        <v>1.0</v>
      </c>
      <c r="C10322" s="61">
        <v>4094.0</v>
      </c>
      <c r="D10322" s="57" t="s">
        <v>371</v>
      </c>
      <c r="E10322" s="62" t="s">
        <v>372</v>
      </c>
      <c r="F10322" s="58">
        <v>0.48331822470467767</v>
      </c>
    </row>
    <row r="10323">
      <c r="A10323" s="61">
        <v>1.516040907E9</v>
      </c>
      <c r="B10323" s="61">
        <v>1.0</v>
      </c>
      <c r="C10323" s="61">
        <v>1035.0</v>
      </c>
      <c r="D10323" s="57" t="s">
        <v>371</v>
      </c>
      <c r="E10323" s="62" t="s">
        <v>372</v>
      </c>
      <c r="F10323" s="58">
        <v>0.4834621402683613</v>
      </c>
    </row>
    <row r="10324">
      <c r="A10324" s="61">
        <v>1.512385418E9</v>
      </c>
      <c r="B10324" s="61">
        <v>1.0</v>
      </c>
      <c r="C10324" s="61">
        <v>1012.0</v>
      </c>
      <c r="D10324" s="57" t="s">
        <v>374</v>
      </c>
      <c r="E10324" s="62" t="s">
        <v>372</v>
      </c>
      <c r="F10324" s="58">
        <v>0.4834804136314824</v>
      </c>
    </row>
    <row r="10325">
      <c r="A10325" s="61">
        <v>1.51643098E9</v>
      </c>
      <c r="B10325" s="61">
        <v>0.0</v>
      </c>
      <c r="C10325" s="61">
        <v>3411.0</v>
      </c>
      <c r="D10325" s="57" t="s">
        <v>375</v>
      </c>
      <c r="E10325" s="62" t="s">
        <v>372</v>
      </c>
      <c r="F10325" s="58">
        <v>0.4835382951368389</v>
      </c>
    </row>
    <row r="10326">
      <c r="A10326" s="61">
        <v>1.519363982E9</v>
      </c>
      <c r="B10326" s="61">
        <v>0.0</v>
      </c>
      <c r="C10326" s="61">
        <v>1481.0</v>
      </c>
      <c r="D10326" s="57" t="s">
        <v>371</v>
      </c>
      <c r="E10326" s="62" t="s">
        <v>372</v>
      </c>
      <c r="F10326" s="58">
        <v>0.48364571603619433</v>
      </c>
    </row>
    <row r="10327">
      <c r="A10327" s="61">
        <v>1.519746981E9</v>
      </c>
      <c r="B10327" s="61">
        <v>0.0</v>
      </c>
      <c r="C10327" s="61">
        <v>698.0</v>
      </c>
      <c r="D10327" s="57" t="s">
        <v>371</v>
      </c>
      <c r="E10327" s="62" t="s">
        <v>372</v>
      </c>
      <c r="F10327" s="58">
        <v>0.4837427019665581</v>
      </c>
    </row>
    <row r="10328">
      <c r="A10328" s="61">
        <v>1.512934672E9</v>
      </c>
      <c r="B10328" s="61">
        <v>0.0</v>
      </c>
      <c r="C10328" s="61">
        <v>3364.0</v>
      </c>
      <c r="D10328" s="57" t="s">
        <v>374</v>
      </c>
      <c r="E10328" s="62" t="s">
        <v>372</v>
      </c>
      <c r="F10328" s="58">
        <v>0.4838658016073283</v>
      </c>
    </row>
    <row r="10329">
      <c r="A10329" s="61">
        <v>1.51317317E9</v>
      </c>
      <c r="B10329" s="61">
        <v>0.0</v>
      </c>
      <c r="C10329" s="61">
        <v>1550.0</v>
      </c>
      <c r="D10329" s="57" t="s">
        <v>373</v>
      </c>
      <c r="E10329" s="62" t="s">
        <v>372</v>
      </c>
      <c r="F10329" s="58">
        <v>0.48387951875725244</v>
      </c>
    </row>
    <row r="10330">
      <c r="A10330" s="61">
        <v>1.512612593E9</v>
      </c>
      <c r="B10330" s="61">
        <v>1.0</v>
      </c>
      <c r="C10330" s="61">
        <v>172.0</v>
      </c>
      <c r="D10330" s="57" t="s">
        <v>371</v>
      </c>
      <c r="E10330" s="62" t="s">
        <v>372</v>
      </c>
      <c r="F10330" s="58">
        <v>0.48394046264585766</v>
      </c>
    </row>
    <row r="10331">
      <c r="A10331" s="61">
        <v>1.513675895E9</v>
      </c>
      <c r="B10331" s="61">
        <v>1.0</v>
      </c>
      <c r="C10331" s="61">
        <v>330.0</v>
      </c>
      <c r="D10331" s="57" t="s">
        <v>373</v>
      </c>
      <c r="E10331" s="62" t="s">
        <v>372</v>
      </c>
      <c r="F10331" s="58">
        <v>0.4839681999635266</v>
      </c>
    </row>
    <row r="10332">
      <c r="A10332" s="61">
        <v>1.519572463E9</v>
      </c>
      <c r="B10332" s="61">
        <v>1.0</v>
      </c>
      <c r="C10332" s="61">
        <v>2109.0</v>
      </c>
      <c r="D10332" s="57" t="s">
        <v>371</v>
      </c>
      <c r="E10332" s="62" t="s">
        <v>372</v>
      </c>
      <c r="F10332" s="58">
        <v>0.4840271423285527</v>
      </c>
    </row>
    <row r="10333">
      <c r="A10333" s="61">
        <v>1.515448236E9</v>
      </c>
      <c r="B10333" s="61">
        <v>1.0</v>
      </c>
      <c r="C10333" s="61">
        <v>4634.0</v>
      </c>
      <c r="D10333" s="57" t="s">
        <v>371</v>
      </c>
      <c r="E10333" s="62" t="s">
        <v>372</v>
      </c>
      <c r="F10333" s="58">
        <v>0.48404262079818927</v>
      </c>
    </row>
    <row r="10334">
      <c r="A10334" s="61">
        <v>1.511574826E9</v>
      </c>
      <c r="B10334" s="61">
        <v>1.0</v>
      </c>
      <c r="C10334" s="61">
        <v>673.0</v>
      </c>
      <c r="D10334" s="57" t="s">
        <v>371</v>
      </c>
      <c r="E10334" s="62" t="s">
        <v>372</v>
      </c>
      <c r="F10334" s="58">
        <v>0.4841023725554635</v>
      </c>
    </row>
    <row r="10335">
      <c r="A10335" s="61">
        <v>1.516347595E9</v>
      </c>
      <c r="B10335" s="61">
        <v>1.0</v>
      </c>
      <c r="C10335" s="61">
        <v>3821.0</v>
      </c>
      <c r="D10335" s="57" t="s">
        <v>373</v>
      </c>
      <c r="E10335" s="62" t="s">
        <v>372</v>
      </c>
      <c r="F10335" s="58">
        <v>0.4841146365446056</v>
      </c>
    </row>
    <row r="10336">
      <c r="A10336" s="61">
        <v>1.512825929E9</v>
      </c>
      <c r="B10336" s="61">
        <v>1.0</v>
      </c>
      <c r="C10336" s="61">
        <v>918.0</v>
      </c>
      <c r="D10336" s="57" t="s">
        <v>373</v>
      </c>
      <c r="E10336" s="62" t="s">
        <v>372</v>
      </c>
      <c r="F10336" s="58">
        <v>0.48417978704020637</v>
      </c>
    </row>
    <row r="10337">
      <c r="A10337" s="61">
        <v>1.514257087E9</v>
      </c>
      <c r="B10337" s="61">
        <v>1.0</v>
      </c>
      <c r="C10337" s="61">
        <v>1254.0</v>
      </c>
      <c r="D10337" s="57" t="s">
        <v>371</v>
      </c>
      <c r="E10337" s="62" t="s">
        <v>372</v>
      </c>
      <c r="F10337" s="58">
        <v>0.4841807258712574</v>
      </c>
    </row>
    <row r="10338">
      <c r="A10338" s="61">
        <v>1.518333348E9</v>
      </c>
      <c r="B10338" s="61">
        <v>1.0</v>
      </c>
      <c r="C10338" s="61">
        <v>4811.0</v>
      </c>
      <c r="D10338" s="57" t="s">
        <v>371</v>
      </c>
      <c r="E10338" s="62" t="s">
        <v>372</v>
      </c>
      <c r="F10338" s="58">
        <v>0.48420189764863253</v>
      </c>
    </row>
    <row r="10339">
      <c r="A10339" s="61">
        <v>1.513207131E9</v>
      </c>
      <c r="B10339" s="61">
        <v>0.0</v>
      </c>
      <c r="C10339" s="61">
        <v>4377.0</v>
      </c>
      <c r="D10339" s="57" t="s">
        <v>374</v>
      </c>
      <c r="E10339" s="62" t="s">
        <v>372</v>
      </c>
      <c r="F10339" s="58">
        <v>0.48425591210636165</v>
      </c>
    </row>
    <row r="10340">
      <c r="A10340" s="61">
        <v>1.512644511E9</v>
      </c>
      <c r="B10340" s="61">
        <v>0.0</v>
      </c>
      <c r="C10340" s="61">
        <v>2930.0</v>
      </c>
      <c r="D10340" s="57" t="s">
        <v>375</v>
      </c>
      <c r="E10340" s="62" t="s">
        <v>372</v>
      </c>
      <c r="F10340" s="58">
        <v>0.48433335568174984</v>
      </c>
    </row>
    <row r="10341">
      <c r="A10341" s="61">
        <v>1.519841816E9</v>
      </c>
      <c r="B10341" s="61">
        <v>1.0</v>
      </c>
      <c r="C10341" s="61">
        <v>4385.0</v>
      </c>
      <c r="D10341" s="57" t="s">
        <v>375</v>
      </c>
      <c r="E10341" s="62" t="s">
        <v>372</v>
      </c>
      <c r="F10341" s="58">
        <v>0.4843782824287616</v>
      </c>
    </row>
    <row r="10342">
      <c r="A10342" s="61">
        <v>1.518346692E9</v>
      </c>
      <c r="B10342" s="61">
        <v>0.0</v>
      </c>
      <c r="C10342" s="61">
        <v>1536.0</v>
      </c>
      <c r="D10342" s="57" t="s">
        <v>373</v>
      </c>
      <c r="E10342" s="62" t="s">
        <v>372</v>
      </c>
      <c r="F10342" s="58">
        <v>0.48437987998059395</v>
      </c>
    </row>
    <row r="10343">
      <c r="A10343" s="61">
        <v>1.51994893E9</v>
      </c>
      <c r="B10343" s="61">
        <v>0.0</v>
      </c>
      <c r="C10343" s="61">
        <v>1010.0</v>
      </c>
      <c r="D10343" s="57" t="s">
        <v>374</v>
      </c>
      <c r="E10343" s="62" t="s">
        <v>372</v>
      </c>
      <c r="F10343" s="58">
        <v>0.4844434329243623</v>
      </c>
    </row>
    <row r="10344">
      <c r="A10344" s="61">
        <v>1.513141734E9</v>
      </c>
      <c r="B10344" s="61">
        <v>1.0</v>
      </c>
      <c r="C10344" s="61">
        <v>827.0</v>
      </c>
      <c r="D10344" s="57" t="s">
        <v>374</v>
      </c>
      <c r="E10344" s="62" t="s">
        <v>372</v>
      </c>
      <c r="F10344" s="58">
        <v>0.4845177474950306</v>
      </c>
    </row>
    <row r="10345">
      <c r="A10345" s="61">
        <v>1.51703452E9</v>
      </c>
      <c r="B10345" s="61">
        <v>0.0</v>
      </c>
      <c r="C10345" s="61">
        <v>1631.0</v>
      </c>
      <c r="D10345" s="57" t="s">
        <v>374</v>
      </c>
      <c r="E10345" s="62" t="s">
        <v>372</v>
      </c>
      <c r="F10345" s="58">
        <v>0.48456032164024687</v>
      </c>
    </row>
    <row r="10346">
      <c r="A10346" s="61">
        <v>1.512700331E9</v>
      </c>
      <c r="B10346" s="61">
        <v>0.0</v>
      </c>
      <c r="C10346" s="61">
        <v>2736.0</v>
      </c>
      <c r="D10346" s="57" t="s">
        <v>373</v>
      </c>
      <c r="E10346" s="62" t="s">
        <v>372</v>
      </c>
      <c r="F10346" s="58">
        <v>0.48458281513683166</v>
      </c>
    </row>
    <row r="10347">
      <c r="A10347" s="61">
        <v>1.516526279E9</v>
      </c>
      <c r="B10347" s="61">
        <v>1.0</v>
      </c>
      <c r="C10347" s="61">
        <v>159.0</v>
      </c>
      <c r="D10347" s="57" t="s">
        <v>373</v>
      </c>
      <c r="E10347" s="62" t="s">
        <v>372</v>
      </c>
      <c r="F10347" s="58">
        <v>0.4845877334331531</v>
      </c>
    </row>
    <row r="10348">
      <c r="A10348" s="61">
        <v>1.516063174E9</v>
      </c>
      <c r="B10348" s="61">
        <v>1.0</v>
      </c>
      <c r="C10348" s="61">
        <v>185.0</v>
      </c>
      <c r="D10348" s="57" t="s">
        <v>373</v>
      </c>
      <c r="E10348" s="62" t="s">
        <v>372</v>
      </c>
      <c r="F10348" s="58">
        <v>0.4846115851188587</v>
      </c>
    </row>
    <row r="10349">
      <c r="A10349" s="61">
        <v>1.516713058E9</v>
      </c>
      <c r="B10349" s="61">
        <v>1.0</v>
      </c>
      <c r="C10349" s="61">
        <v>1466.0</v>
      </c>
      <c r="D10349" s="57" t="s">
        <v>375</v>
      </c>
      <c r="E10349" s="62" t="s">
        <v>372</v>
      </c>
      <c r="F10349" s="58">
        <v>0.4846528317695178</v>
      </c>
    </row>
    <row r="10350">
      <c r="A10350" s="61">
        <v>1.511355611E9</v>
      </c>
      <c r="B10350" s="61">
        <v>0.0</v>
      </c>
      <c r="C10350" s="61">
        <v>1342.0</v>
      </c>
      <c r="D10350" s="57" t="s">
        <v>374</v>
      </c>
      <c r="E10350" s="62" t="s">
        <v>372</v>
      </c>
      <c r="F10350" s="58">
        <v>0.48467887925730424</v>
      </c>
    </row>
    <row r="10351">
      <c r="A10351" s="61">
        <v>1.512251775E9</v>
      </c>
      <c r="B10351" s="61">
        <v>1.0</v>
      </c>
      <c r="C10351" s="61">
        <v>1652.0</v>
      </c>
      <c r="D10351" s="57" t="s">
        <v>371</v>
      </c>
      <c r="E10351" s="62" t="s">
        <v>372</v>
      </c>
      <c r="F10351" s="58">
        <v>0.4848020214983737</v>
      </c>
    </row>
    <row r="10352">
      <c r="A10352" s="61">
        <v>1.514565757E9</v>
      </c>
      <c r="B10352" s="61">
        <v>1.0</v>
      </c>
      <c r="C10352" s="61">
        <v>1225.0</v>
      </c>
      <c r="D10352" s="57" t="s">
        <v>371</v>
      </c>
      <c r="E10352" s="62" t="s">
        <v>372</v>
      </c>
      <c r="F10352" s="58">
        <v>0.4848212400815807</v>
      </c>
    </row>
    <row r="10353">
      <c r="A10353" s="61">
        <v>1.512832875E9</v>
      </c>
      <c r="B10353" s="61">
        <v>1.0</v>
      </c>
      <c r="C10353" s="61">
        <v>1418.0</v>
      </c>
      <c r="D10353" s="57" t="s">
        <v>374</v>
      </c>
      <c r="E10353" s="62" t="s">
        <v>372</v>
      </c>
      <c r="F10353" s="58">
        <v>0.4848677643804248</v>
      </c>
    </row>
    <row r="10354">
      <c r="A10354" s="61">
        <v>1.513335556E9</v>
      </c>
      <c r="B10354" s="61">
        <v>1.0</v>
      </c>
      <c r="C10354" s="61">
        <v>1330.0</v>
      </c>
      <c r="D10354" s="57" t="s">
        <v>375</v>
      </c>
      <c r="E10354" s="62" t="s">
        <v>372</v>
      </c>
      <c r="F10354" s="58">
        <v>0.48489772723086044</v>
      </c>
    </row>
    <row r="10355">
      <c r="A10355" s="61">
        <v>1.512519525E9</v>
      </c>
      <c r="B10355" s="61">
        <v>1.0</v>
      </c>
      <c r="C10355" s="61">
        <v>1924.0</v>
      </c>
      <c r="D10355" s="57" t="s">
        <v>371</v>
      </c>
      <c r="E10355" s="62" t="s">
        <v>372</v>
      </c>
      <c r="F10355" s="58">
        <v>0.4849555841212403</v>
      </c>
    </row>
    <row r="10356">
      <c r="A10356" s="61">
        <v>1.519076508E9</v>
      </c>
      <c r="B10356" s="61">
        <v>1.0</v>
      </c>
      <c r="C10356" s="61">
        <v>2255.0</v>
      </c>
      <c r="D10356" s="57" t="s">
        <v>371</v>
      </c>
      <c r="E10356" s="62" t="s">
        <v>372</v>
      </c>
      <c r="F10356" s="58">
        <v>0.4849763468059509</v>
      </c>
    </row>
    <row r="10357">
      <c r="A10357" s="61">
        <v>1.51355632E9</v>
      </c>
      <c r="B10357" s="61">
        <v>0.0</v>
      </c>
      <c r="C10357" s="61">
        <v>879.0</v>
      </c>
      <c r="D10357" s="57" t="s">
        <v>374</v>
      </c>
      <c r="E10357" s="62" t="s">
        <v>372</v>
      </c>
      <c r="F10357" s="58">
        <v>0.4851594997161722</v>
      </c>
    </row>
    <row r="10358">
      <c r="A10358" s="61">
        <v>1.51954611E9</v>
      </c>
      <c r="B10358" s="61">
        <v>0.0</v>
      </c>
      <c r="C10358" s="61">
        <v>3113.0</v>
      </c>
      <c r="D10358" s="57" t="s">
        <v>373</v>
      </c>
      <c r="E10358" s="62" t="s">
        <v>372</v>
      </c>
      <c r="F10358" s="58">
        <v>0.4852335440428399</v>
      </c>
    </row>
    <row r="10359">
      <c r="A10359" s="61">
        <v>1.517080902E9</v>
      </c>
      <c r="B10359" s="61">
        <v>0.0</v>
      </c>
      <c r="C10359" s="61">
        <v>2605.0</v>
      </c>
      <c r="D10359" s="57" t="s">
        <v>375</v>
      </c>
      <c r="E10359" s="62" t="s">
        <v>372</v>
      </c>
      <c r="F10359" s="58">
        <v>0.4852992078436691</v>
      </c>
    </row>
    <row r="10360">
      <c r="A10360" s="61">
        <v>1.519541088E9</v>
      </c>
      <c r="B10360" s="61">
        <v>1.0</v>
      </c>
      <c r="C10360" s="61">
        <v>2322.0</v>
      </c>
      <c r="D10360" s="57" t="s">
        <v>374</v>
      </c>
      <c r="E10360" s="62" t="s">
        <v>372</v>
      </c>
      <c r="F10360" s="58">
        <v>0.4853121295266647</v>
      </c>
    </row>
    <row r="10361">
      <c r="A10361" s="61">
        <v>1.516429743E9</v>
      </c>
      <c r="B10361" s="61">
        <v>1.0</v>
      </c>
      <c r="C10361" s="61">
        <v>1580.0</v>
      </c>
      <c r="D10361" s="57" t="s">
        <v>373</v>
      </c>
      <c r="E10361" s="62" t="s">
        <v>372</v>
      </c>
      <c r="F10361" s="58">
        <v>0.4853145320471153</v>
      </c>
    </row>
    <row r="10362">
      <c r="A10362" s="61">
        <v>1.519398659E9</v>
      </c>
      <c r="B10362" s="61">
        <v>1.0</v>
      </c>
      <c r="C10362" s="61">
        <v>11.0</v>
      </c>
      <c r="D10362" s="57" t="s">
        <v>371</v>
      </c>
      <c r="E10362" s="62" t="s">
        <v>372</v>
      </c>
      <c r="F10362" s="58">
        <v>0.4853887970979798</v>
      </c>
    </row>
    <row r="10363">
      <c r="A10363" s="61">
        <v>1.515534007E9</v>
      </c>
      <c r="B10363" s="61">
        <v>1.0</v>
      </c>
      <c r="C10363" s="61">
        <v>1699.0</v>
      </c>
      <c r="D10363" s="57" t="s">
        <v>374</v>
      </c>
      <c r="E10363" s="62" t="s">
        <v>372</v>
      </c>
      <c r="F10363" s="58">
        <v>0.4853965111279882</v>
      </c>
    </row>
    <row r="10364">
      <c r="A10364" s="61">
        <v>1.515621886E9</v>
      </c>
      <c r="B10364" s="61">
        <v>1.0</v>
      </c>
      <c r="C10364" s="61">
        <v>914.0</v>
      </c>
      <c r="D10364" s="57" t="s">
        <v>371</v>
      </c>
      <c r="E10364" s="62" t="s">
        <v>372</v>
      </c>
      <c r="F10364" s="58">
        <v>0.4854685728570166</v>
      </c>
    </row>
    <row r="10365">
      <c r="A10365" s="61">
        <v>1.518734036E9</v>
      </c>
      <c r="B10365" s="61">
        <v>1.0</v>
      </c>
      <c r="C10365" s="61">
        <v>237.0</v>
      </c>
      <c r="D10365" s="57" t="s">
        <v>373</v>
      </c>
      <c r="E10365" s="62" t="s">
        <v>372</v>
      </c>
      <c r="F10365" s="58">
        <v>0.48546985305489365</v>
      </c>
    </row>
    <row r="10366">
      <c r="A10366" s="61">
        <v>1.515905487E9</v>
      </c>
      <c r="B10366" s="61">
        <v>1.0</v>
      </c>
      <c r="C10366" s="61">
        <v>2446.0</v>
      </c>
      <c r="D10366" s="57" t="s">
        <v>375</v>
      </c>
      <c r="E10366" s="62" t="s">
        <v>372</v>
      </c>
      <c r="F10366" s="58">
        <v>0.48550532456851714</v>
      </c>
    </row>
    <row r="10367">
      <c r="A10367" s="61">
        <v>1.518975755E9</v>
      </c>
      <c r="B10367" s="61">
        <v>1.0</v>
      </c>
      <c r="C10367" s="61">
        <v>1383.0</v>
      </c>
      <c r="D10367" s="57" t="s">
        <v>371</v>
      </c>
      <c r="E10367" s="62" t="s">
        <v>372</v>
      </c>
      <c r="F10367" s="58">
        <v>0.48561784081492787</v>
      </c>
    </row>
    <row r="10368">
      <c r="A10368" s="61">
        <v>1.517540231E9</v>
      </c>
      <c r="B10368" s="61">
        <v>0.0</v>
      </c>
      <c r="C10368" s="61">
        <v>283.0</v>
      </c>
      <c r="D10368" s="57" t="s">
        <v>371</v>
      </c>
      <c r="E10368" s="62" t="s">
        <v>372</v>
      </c>
      <c r="F10368" s="58">
        <v>0.48561809258630384</v>
      </c>
    </row>
    <row r="10369">
      <c r="A10369" s="61">
        <v>1.512941486E9</v>
      </c>
      <c r="B10369" s="61">
        <v>1.0</v>
      </c>
      <c r="C10369" s="61">
        <v>2938.0</v>
      </c>
      <c r="D10369" s="57" t="s">
        <v>371</v>
      </c>
      <c r="E10369" s="62" t="s">
        <v>372</v>
      </c>
      <c r="F10369" s="58">
        <v>0.48561995973108474</v>
      </c>
    </row>
    <row r="10370">
      <c r="A10370" s="61">
        <v>1.518568236E9</v>
      </c>
      <c r="B10370" s="61">
        <v>1.0</v>
      </c>
      <c r="C10370" s="61">
        <v>2062.0</v>
      </c>
      <c r="D10370" s="57" t="s">
        <v>374</v>
      </c>
      <c r="E10370" s="62" t="s">
        <v>372</v>
      </c>
      <c r="F10370" s="58">
        <v>0.48568871592961105</v>
      </c>
    </row>
    <row r="10371">
      <c r="A10371" s="61">
        <v>1.513577879E9</v>
      </c>
      <c r="B10371" s="61">
        <v>1.0</v>
      </c>
      <c r="C10371" s="61">
        <v>369.0</v>
      </c>
      <c r="D10371" s="57" t="s">
        <v>375</v>
      </c>
      <c r="E10371" s="62" t="s">
        <v>372</v>
      </c>
      <c r="F10371" s="58">
        <v>0.4856942176524591</v>
      </c>
    </row>
    <row r="10372">
      <c r="A10372" s="61">
        <v>1.514318748E9</v>
      </c>
      <c r="B10372" s="61">
        <v>1.0</v>
      </c>
      <c r="C10372" s="61">
        <v>2412.0</v>
      </c>
      <c r="D10372" s="57" t="s">
        <v>373</v>
      </c>
      <c r="E10372" s="62" t="s">
        <v>372</v>
      </c>
      <c r="F10372" s="58">
        <v>0.48574391270415584</v>
      </c>
    </row>
    <row r="10373">
      <c r="A10373" s="61">
        <v>1.518759423E9</v>
      </c>
      <c r="B10373" s="61">
        <v>1.0</v>
      </c>
      <c r="C10373" s="61">
        <v>2038.0</v>
      </c>
      <c r="D10373" s="57" t="s">
        <v>371</v>
      </c>
      <c r="E10373" s="62" t="s">
        <v>372</v>
      </c>
      <c r="F10373" s="58">
        <v>0.48590037093566896</v>
      </c>
    </row>
    <row r="10374">
      <c r="A10374" s="61">
        <v>1.519074862E9</v>
      </c>
      <c r="B10374" s="61">
        <v>0.0</v>
      </c>
      <c r="C10374" s="61">
        <v>4378.0</v>
      </c>
      <c r="D10374" s="57" t="s">
        <v>371</v>
      </c>
      <c r="E10374" s="62" t="s">
        <v>372</v>
      </c>
      <c r="F10374" s="58">
        <v>0.48609866869187845</v>
      </c>
    </row>
    <row r="10375">
      <c r="A10375" s="61">
        <v>1.518490097E9</v>
      </c>
      <c r="B10375" s="61">
        <v>1.0</v>
      </c>
      <c r="C10375" s="61">
        <v>4176.0</v>
      </c>
      <c r="D10375" s="57" t="s">
        <v>371</v>
      </c>
      <c r="E10375" s="62" t="s">
        <v>372</v>
      </c>
      <c r="F10375" s="58">
        <v>0.48618564960270294</v>
      </c>
    </row>
    <row r="10376">
      <c r="A10376" s="61">
        <v>1.516941356E9</v>
      </c>
      <c r="B10376" s="61">
        <v>1.0</v>
      </c>
      <c r="C10376" s="61">
        <v>2355.0</v>
      </c>
      <c r="D10376" s="57" t="s">
        <v>375</v>
      </c>
      <c r="E10376" s="62" t="s">
        <v>372</v>
      </c>
      <c r="F10376" s="58">
        <v>0.4862513134035321</v>
      </c>
    </row>
    <row r="10377">
      <c r="A10377" s="61">
        <v>1.511890816E9</v>
      </c>
      <c r="B10377" s="61">
        <v>1.0</v>
      </c>
      <c r="C10377" s="61">
        <v>575.0</v>
      </c>
      <c r="D10377" s="57" t="s">
        <v>373</v>
      </c>
      <c r="E10377" s="62" t="s">
        <v>372</v>
      </c>
      <c r="F10377" s="58">
        <v>0.4863249594875648</v>
      </c>
    </row>
    <row r="10378">
      <c r="A10378" s="61">
        <v>1.514731285E9</v>
      </c>
      <c r="B10378" s="61">
        <v>1.0</v>
      </c>
      <c r="C10378" s="61">
        <v>4244.0</v>
      </c>
      <c r="D10378" s="57" t="s">
        <v>374</v>
      </c>
      <c r="E10378" s="62" t="s">
        <v>372</v>
      </c>
      <c r="F10378" s="58">
        <v>0.4863495428240503</v>
      </c>
    </row>
    <row r="10379">
      <c r="A10379" s="61">
        <v>1.518436769E9</v>
      </c>
      <c r="B10379" s="61">
        <v>1.0</v>
      </c>
      <c r="C10379" s="61">
        <v>1470.0</v>
      </c>
      <c r="D10379" s="57" t="s">
        <v>373</v>
      </c>
      <c r="E10379" s="62" t="s">
        <v>372</v>
      </c>
      <c r="F10379" s="58">
        <v>0.48638668015497033</v>
      </c>
    </row>
    <row r="10380">
      <c r="A10380" s="61">
        <v>1.514216903E9</v>
      </c>
      <c r="B10380" s="61">
        <v>1.0</v>
      </c>
      <c r="C10380" s="61">
        <v>603.0</v>
      </c>
      <c r="D10380" s="57" t="s">
        <v>373</v>
      </c>
      <c r="E10380" s="62" t="s">
        <v>372</v>
      </c>
      <c r="F10380" s="58">
        <v>0.4863945633667196</v>
      </c>
    </row>
    <row r="10381">
      <c r="A10381" s="61">
        <v>1.512416617E9</v>
      </c>
      <c r="B10381" s="61">
        <v>1.0</v>
      </c>
      <c r="C10381" s="61">
        <v>681.0</v>
      </c>
      <c r="D10381" s="57" t="s">
        <v>373</v>
      </c>
      <c r="E10381" s="62" t="s">
        <v>372</v>
      </c>
      <c r="F10381" s="58">
        <v>0.48640488574021423</v>
      </c>
    </row>
    <row r="10382">
      <c r="A10382" s="61">
        <v>1.514120168E9</v>
      </c>
      <c r="B10382" s="61">
        <v>1.0</v>
      </c>
      <c r="C10382" s="61">
        <v>738.0</v>
      </c>
      <c r="D10382" s="57" t="s">
        <v>371</v>
      </c>
      <c r="E10382" s="62" t="s">
        <v>372</v>
      </c>
      <c r="F10382" s="58">
        <v>0.48644068298213994</v>
      </c>
    </row>
    <row r="10383">
      <c r="A10383" s="61">
        <v>1.516292741E9</v>
      </c>
      <c r="B10383" s="61">
        <v>0.0</v>
      </c>
      <c r="C10383" s="61">
        <v>2653.0</v>
      </c>
      <c r="D10383" s="57" t="s">
        <v>371</v>
      </c>
      <c r="E10383" s="62" t="s">
        <v>372</v>
      </c>
      <c r="F10383" s="58">
        <v>0.486461559476001</v>
      </c>
    </row>
    <row r="10384">
      <c r="A10384" s="61">
        <v>1.518185006E9</v>
      </c>
      <c r="B10384" s="61">
        <v>1.0</v>
      </c>
      <c r="C10384" s="61">
        <v>2669.0</v>
      </c>
      <c r="D10384" s="57" t="s">
        <v>374</v>
      </c>
      <c r="E10384" s="62" t="s">
        <v>372</v>
      </c>
      <c r="F10384" s="58">
        <v>0.48654087024483117</v>
      </c>
    </row>
    <row r="10385">
      <c r="A10385" s="61">
        <v>1.515967169E9</v>
      </c>
      <c r="B10385" s="61">
        <v>1.0</v>
      </c>
      <c r="C10385" s="61">
        <v>870.0</v>
      </c>
      <c r="D10385" s="57" t="s">
        <v>373</v>
      </c>
      <c r="E10385" s="62" t="s">
        <v>372</v>
      </c>
      <c r="F10385" s="58">
        <v>0.48654303383811837</v>
      </c>
    </row>
    <row r="10386">
      <c r="A10386" s="61">
        <v>1.518483608E9</v>
      </c>
      <c r="B10386" s="61">
        <v>1.0</v>
      </c>
      <c r="C10386" s="61">
        <v>5607.0</v>
      </c>
      <c r="D10386" s="57" t="s">
        <v>371</v>
      </c>
      <c r="E10386" s="62" t="s">
        <v>372</v>
      </c>
      <c r="F10386" s="58">
        <v>0.48660539929211455</v>
      </c>
    </row>
    <row r="10387">
      <c r="A10387" s="61">
        <v>1.517235221E9</v>
      </c>
      <c r="B10387" s="61">
        <v>0.0</v>
      </c>
      <c r="C10387" s="61">
        <v>4153.0</v>
      </c>
      <c r="D10387" s="57" t="s">
        <v>373</v>
      </c>
      <c r="E10387" s="62" t="s">
        <v>372</v>
      </c>
      <c r="F10387" s="58">
        <v>0.4866088097955187</v>
      </c>
    </row>
    <row r="10388">
      <c r="A10388" s="61">
        <v>1.51209012E9</v>
      </c>
      <c r="B10388" s="61">
        <v>0.0</v>
      </c>
      <c r="C10388" s="61">
        <v>4937.0</v>
      </c>
      <c r="D10388" s="57" t="s">
        <v>374</v>
      </c>
      <c r="E10388" s="62" t="s">
        <v>372</v>
      </c>
      <c r="F10388" s="58">
        <v>0.48672561732457187</v>
      </c>
    </row>
    <row r="10389">
      <c r="A10389" s="61">
        <v>1.51880747E9</v>
      </c>
      <c r="B10389" s="61">
        <v>0.0</v>
      </c>
      <c r="C10389" s="61">
        <v>1744.0</v>
      </c>
      <c r="D10389" s="57" t="s">
        <v>373</v>
      </c>
      <c r="E10389" s="62" t="s">
        <v>372</v>
      </c>
      <c r="F10389" s="58">
        <v>0.4867686935347221</v>
      </c>
    </row>
    <row r="10390">
      <c r="A10390" s="61">
        <v>1.516726273E9</v>
      </c>
      <c r="B10390" s="61">
        <v>1.0</v>
      </c>
      <c r="C10390" s="61">
        <v>452.0</v>
      </c>
      <c r="D10390" s="57" t="s">
        <v>373</v>
      </c>
      <c r="E10390" s="62" t="s">
        <v>372</v>
      </c>
      <c r="F10390" s="58">
        <v>0.4868292814537766</v>
      </c>
    </row>
    <row r="10391">
      <c r="A10391" s="61">
        <v>1.512791494E9</v>
      </c>
      <c r="B10391" s="61">
        <v>1.0</v>
      </c>
      <c r="C10391" s="61">
        <v>1599.0</v>
      </c>
      <c r="D10391" s="57" t="s">
        <v>373</v>
      </c>
      <c r="E10391" s="62" t="s">
        <v>372</v>
      </c>
      <c r="F10391" s="58">
        <v>0.4868659948768965</v>
      </c>
    </row>
    <row r="10392">
      <c r="A10392" s="61">
        <v>1.516063568E9</v>
      </c>
      <c r="B10392" s="61">
        <v>1.0</v>
      </c>
      <c r="C10392" s="61">
        <v>91.0</v>
      </c>
      <c r="D10392" s="57" t="s">
        <v>375</v>
      </c>
      <c r="E10392" s="62" t="s">
        <v>372</v>
      </c>
      <c r="F10392" s="58">
        <v>0.4869240662141495</v>
      </c>
    </row>
    <row r="10393">
      <c r="A10393" s="61">
        <v>1.513940327E9</v>
      </c>
      <c r="B10393" s="61">
        <v>1.0</v>
      </c>
      <c r="C10393" s="61">
        <v>3173.0</v>
      </c>
      <c r="D10393" s="57" t="s">
        <v>371</v>
      </c>
      <c r="E10393" s="62" t="s">
        <v>372</v>
      </c>
      <c r="F10393" s="58">
        <v>0.4869516256433072</v>
      </c>
    </row>
    <row r="10394">
      <c r="A10394" s="61">
        <v>1.518878521E9</v>
      </c>
      <c r="B10394" s="61">
        <v>0.0</v>
      </c>
      <c r="C10394" s="61">
        <v>674.0</v>
      </c>
      <c r="D10394" s="57" t="s">
        <v>371</v>
      </c>
      <c r="E10394" s="62" t="s">
        <v>372</v>
      </c>
      <c r="F10394" s="58">
        <v>0.48698030248072854</v>
      </c>
    </row>
    <row r="10395">
      <c r="A10395" s="61">
        <v>1.516899182E9</v>
      </c>
      <c r="B10395" s="61">
        <v>0.0</v>
      </c>
      <c r="C10395" s="61">
        <v>349.0</v>
      </c>
      <c r="D10395" s="57" t="s">
        <v>375</v>
      </c>
      <c r="E10395" s="62" t="s">
        <v>372</v>
      </c>
      <c r="F10395" s="58">
        <v>0.4871050585919845</v>
      </c>
    </row>
    <row r="10396">
      <c r="A10396" s="61">
        <v>1.513490486E9</v>
      </c>
      <c r="B10396" s="61">
        <v>1.0</v>
      </c>
      <c r="C10396" s="61">
        <v>1879.0</v>
      </c>
      <c r="D10396" s="57" t="s">
        <v>371</v>
      </c>
      <c r="E10396" s="62" t="s">
        <v>372</v>
      </c>
      <c r="F10396" s="58">
        <v>0.48721627028970615</v>
      </c>
    </row>
    <row r="10397">
      <c r="A10397" s="61">
        <v>1.517535175E9</v>
      </c>
      <c r="B10397" s="61">
        <v>1.0</v>
      </c>
      <c r="C10397" s="61">
        <v>563.0</v>
      </c>
      <c r="D10397" s="57" t="s">
        <v>371</v>
      </c>
      <c r="E10397" s="62" t="s">
        <v>372</v>
      </c>
      <c r="F10397" s="58">
        <v>0.48723075285446105</v>
      </c>
    </row>
    <row r="10398">
      <c r="A10398" s="61">
        <v>1.516642609E9</v>
      </c>
      <c r="B10398" s="61">
        <v>1.0</v>
      </c>
      <c r="C10398" s="61">
        <v>3079.0</v>
      </c>
      <c r="D10398" s="57" t="s">
        <v>375</v>
      </c>
      <c r="E10398" s="62" t="s">
        <v>372</v>
      </c>
      <c r="F10398" s="58">
        <v>0.48730507040616566</v>
      </c>
    </row>
    <row r="10399">
      <c r="A10399" s="61">
        <v>1.517376932E9</v>
      </c>
      <c r="B10399" s="61">
        <v>0.0</v>
      </c>
      <c r="C10399" s="61">
        <v>3283.0</v>
      </c>
      <c r="D10399" s="57" t="s">
        <v>373</v>
      </c>
      <c r="E10399" s="62" t="s">
        <v>372</v>
      </c>
      <c r="F10399" s="58">
        <v>0.4873441139703749</v>
      </c>
    </row>
    <row r="10400">
      <c r="A10400" s="61">
        <v>1.515402536E9</v>
      </c>
      <c r="B10400" s="61">
        <v>1.0</v>
      </c>
      <c r="C10400" s="61">
        <v>2302.0</v>
      </c>
      <c r="D10400" s="57" t="s">
        <v>374</v>
      </c>
      <c r="E10400" s="62" t="s">
        <v>372</v>
      </c>
      <c r="F10400" s="58">
        <v>0.4873900078355775</v>
      </c>
    </row>
    <row r="10401">
      <c r="A10401" s="61">
        <v>1.515007501E9</v>
      </c>
      <c r="B10401" s="61">
        <v>0.0</v>
      </c>
      <c r="C10401" s="61">
        <v>519.0</v>
      </c>
      <c r="D10401" s="57" t="s">
        <v>373</v>
      </c>
      <c r="E10401" s="62" t="s">
        <v>372</v>
      </c>
      <c r="F10401" s="58">
        <v>0.48742572129409767</v>
      </c>
    </row>
    <row r="10402">
      <c r="A10402" s="61">
        <v>1.519678499E9</v>
      </c>
      <c r="B10402" s="61">
        <v>1.0</v>
      </c>
      <c r="C10402" s="61">
        <v>542.0</v>
      </c>
      <c r="D10402" s="57" t="s">
        <v>371</v>
      </c>
      <c r="E10402" s="62" t="s">
        <v>372</v>
      </c>
      <c r="F10402" s="58">
        <v>0.48759249824161643</v>
      </c>
    </row>
    <row r="10403">
      <c r="A10403" s="61">
        <v>1.512354629E9</v>
      </c>
      <c r="B10403" s="61">
        <v>1.0</v>
      </c>
      <c r="C10403" s="61">
        <v>432.0</v>
      </c>
      <c r="D10403" s="57" t="s">
        <v>374</v>
      </c>
      <c r="E10403" s="62" t="s">
        <v>372</v>
      </c>
      <c r="F10403" s="58">
        <v>0.48763254683652113</v>
      </c>
    </row>
    <row r="10404">
      <c r="A10404" s="61">
        <v>1.515960887E9</v>
      </c>
      <c r="B10404" s="61">
        <v>1.0</v>
      </c>
      <c r="C10404" s="61">
        <v>2040.0</v>
      </c>
      <c r="D10404" s="57" t="s">
        <v>375</v>
      </c>
      <c r="E10404" s="62" t="s">
        <v>372</v>
      </c>
      <c r="F10404" s="58">
        <v>0.48767040413900054</v>
      </c>
    </row>
    <row r="10405">
      <c r="A10405" s="61">
        <v>1.517255356E9</v>
      </c>
      <c r="B10405" s="61">
        <v>1.0</v>
      </c>
      <c r="C10405" s="61">
        <v>1832.0</v>
      </c>
      <c r="D10405" s="57" t="s">
        <v>371</v>
      </c>
      <c r="E10405" s="62" t="s">
        <v>372</v>
      </c>
      <c r="F10405" s="58">
        <v>0.48784199784091264</v>
      </c>
    </row>
    <row r="10406">
      <c r="A10406" s="61">
        <v>1.514129783E9</v>
      </c>
      <c r="B10406" s="61">
        <v>1.0</v>
      </c>
      <c r="C10406" s="61">
        <v>4267.0</v>
      </c>
      <c r="D10406" s="57" t="s">
        <v>371</v>
      </c>
      <c r="E10406" s="62" t="s">
        <v>372</v>
      </c>
      <c r="F10406" s="58">
        <v>0.48790192599786875</v>
      </c>
    </row>
    <row r="10407">
      <c r="A10407" s="61">
        <v>1.515382726E9</v>
      </c>
      <c r="B10407" s="61">
        <v>1.0</v>
      </c>
      <c r="C10407" s="61">
        <v>2102.0</v>
      </c>
      <c r="D10407" s="57" t="s">
        <v>375</v>
      </c>
      <c r="E10407" s="62" t="s">
        <v>372</v>
      </c>
      <c r="F10407" s="58">
        <v>0.4880547783629915</v>
      </c>
    </row>
    <row r="10408">
      <c r="A10408" s="61">
        <v>1.51716642E9</v>
      </c>
      <c r="B10408" s="61">
        <v>0.0</v>
      </c>
      <c r="C10408" s="61">
        <v>995.0</v>
      </c>
      <c r="D10408" s="57" t="s">
        <v>371</v>
      </c>
      <c r="E10408" s="62" t="s">
        <v>372</v>
      </c>
      <c r="F10408" s="58">
        <v>0.48819969916949646</v>
      </c>
    </row>
    <row r="10409">
      <c r="A10409" s="61">
        <v>1.511264483E9</v>
      </c>
      <c r="B10409" s="61">
        <v>1.0</v>
      </c>
      <c r="C10409" s="61">
        <v>2611.0</v>
      </c>
      <c r="D10409" s="57" t="s">
        <v>371</v>
      </c>
      <c r="E10409" s="62" t="s">
        <v>372</v>
      </c>
      <c r="F10409" s="58">
        <v>0.48828349461303244</v>
      </c>
    </row>
    <row r="10410">
      <c r="A10410" s="61">
        <v>1.516447672E9</v>
      </c>
      <c r="B10410" s="61">
        <v>0.0</v>
      </c>
      <c r="C10410" s="61">
        <v>2268.0</v>
      </c>
      <c r="D10410" s="57" t="s">
        <v>371</v>
      </c>
      <c r="E10410" s="62" t="s">
        <v>372</v>
      </c>
      <c r="F10410" s="58">
        <v>0.4883424220768974</v>
      </c>
    </row>
    <row r="10411">
      <c r="A10411" s="61">
        <v>1.511525254E9</v>
      </c>
      <c r="B10411" s="61">
        <v>1.0</v>
      </c>
      <c r="C10411" s="61">
        <v>2717.0</v>
      </c>
      <c r="D10411" s="57" t="s">
        <v>374</v>
      </c>
      <c r="E10411" s="62" t="s">
        <v>372</v>
      </c>
      <c r="F10411" s="58">
        <v>0.48839085950313454</v>
      </c>
    </row>
    <row r="10412">
      <c r="A10412" s="61">
        <v>1.516589558E9</v>
      </c>
      <c r="B10412" s="61">
        <v>1.0</v>
      </c>
      <c r="C10412" s="61">
        <v>1228.0</v>
      </c>
      <c r="D10412" s="57" t="s">
        <v>374</v>
      </c>
      <c r="E10412" s="62" t="s">
        <v>372</v>
      </c>
      <c r="F10412" s="58">
        <v>0.4884298589926044</v>
      </c>
    </row>
    <row r="10413">
      <c r="A10413" s="61">
        <v>1.512337953E9</v>
      </c>
      <c r="B10413" s="61">
        <v>1.0</v>
      </c>
      <c r="C10413" s="61">
        <v>3605.0</v>
      </c>
      <c r="D10413" s="57" t="s">
        <v>373</v>
      </c>
      <c r="E10413" s="62" t="s">
        <v>372</v>
      </c>
      <c r="F10413" s="58">
        <v>0.48846369875384377</v>
      </c>
    </row>
    <row r="10414">
      <c r="A10414" s="61">
        <v>1.517738588E9</v>
      </c>
      <c r="B10414" s="61">
        <v>1.0</v>
      </c>
      <c r="C10414" s="61">
        <v>141.0</v>
      </c>
      <c r="D10414" s="57" t="s">
        <v>374</v>
      </c>
      <c r="E10414" s="62" t="s">
        <v>372</v>
      </c>
      <c r="F10414" s="58">
        <v>0.48846708232425073</v>
      </c>
    </row>
    <row r="10415">
      <c r="A10415" s="61">
        <v>1.516329448E9</v>
      </c>
      <c r="B10415" s="61">
        <v>1.0</v>
      </c>
      <c r="C10415" s="61">
        <v>1574.0</v>
      </c>
      <c r="D10415" s="57" t="s">
        <v>375</v>
      </c>
      <c r="E10415" s="62" t="s">
        <v>372</v>
      </c>
      <c r="F10415" s="58">
        <v>0.48849076964211047</v>
      </c>
    </row>
    <row r="10416">
      <c r="A10416" s="61">
        <v>1.51538363E9</v>
      </c>
      <c r="B10416" s="61">
        <v>0.0</v>
      </c>
      <c r="C10416" s="61">
        <v>1699.0</v>
      </c>
      <c r="D10416" s="57" t="s">
        <v>375</v>
      </c>
      <c r="E10416" s="62" t="s">
        <v>372</v>
      </c>
      <c r="F10416" s="58">
        <v>0.4885648689223253</v>
      </c>
    </row>
    <row r="10417">
      <c r="A10417" s="61">
        <v>1.51901804E9</v>
      </c>
      <c r="B10417" s="61">
        <v>0.0</v>
      </c>
      <c r="C10417" s="61">
        <v>924.0</v>
      </c>
      <c r="D10417" s="57" t="s">
        <v>374</v>
      </c>
      <c r="E10417" s="62" t="s">
        <v>372</v>
      </c>
      <c r="F10417" s="58">
        <v>0.488585625040147</v>
      </c>
    </row>
    <row r="10418">
      <c r="A10418" s="61">
        <v>1.512001036E9</v>
      </c>
      <c r="B10418" s="61">
        <v>1.0</v>
      </c>
      <c r="C10418" s="61">
        <v>3567.0</v>
      </c>
      <c r="D10418" s="57" t="s">
        <v>373</v>
      </c>
      <c r="E10418" s="62" t="s">
        <v>372</v>
      </c>
      <c r="F10418" s="58">
        <v>0.48862783710223867</v>
      </c>
    </row>
    <row r="10419">
      <c r="A10419" s="61">
        <v>1.51880858E9</v>
      </c>
      <c r="B10419" s="61">
        <v>0.0</v>
      </c>
      <c r="C10419" s="61">
        <v>1423.0</v>
      </c>
      <c r="D10419" s="57" t="s">
        <v>375</v>
      </c>
      <c r="E10419" s="62" t="s">
        <v>372</v>
      </c>
      <c r="F10419" s="58">
        <v>0.4886888367965576</v>
      </c>
    </row>
    <row r="10420">
      <c r="A10420" s="61">
        <v>1.517528235E9</v>
      </c>
      <c r="B10420" s="61">
        <v>1.0</v>
      </c>
      <c r="C10420" s="61">
        <v>5051.0</v>
      </c>
      <c r="D10420" s="57" t="s">
        <v>371</v>
      </c>
      <c r="E10420" s="62" t="s">
        <v>372</v>
      </c>
      <c r="F10420" s="58">
        <v>0.4887272979899464</v>
      </c>
    </row>
    <row r="10421">
      <c r="A10421" s="61">
        <v>1.512264927E9</v>
      </c>
      <c r="B10421" s="61">
        <v>1.0</v>
      </c>
      <c r="C10421" s="61">
        <v>2436.0</v>
      </c>
      <c r="D10421" s="57" t="s">
        <v>371</v>
      </c>
      <c r="E10421" s="62" t="s">
        <v>372</v>
      </c>
      <c r="F10421" s="58">
        <v>0.4887711808466947</v>
      </c>
    </row>
    <row r="10422">
      <c r="A10422" s="61">
        <v>1.514122494E9</v>
      </c>
      <c r="B10422" s="61">
        <v>1.0</v>
      </c>
      <c r="C10422" s="61">
        <v>442.0</v>
      </c>
      <c r="D10422" s="57" t="s">
        <v>374</v>
      </c>
      <c r="E10422" s="62" t="s">
        <v>372</v>
      </c>
      <c r="F10422" s="58">
        <v>0.48878876183669473</v>
      </c>
    </row>
    <row r="10423">
      <c r="A10423" s="61">
        <v>1.515665195E9</v>
      </c>
      <c r="B10423" s="61">
        <v>1.0</v>
      </c>
      <c r="C10423" s="61">
        <v>1548.0</v>
      </c>
      <c r="D10423" s="57" t="s">
        <v>371</v>
      </c>
      <c r="E10423" s="62" t="s">
        <v>372</v>
      </c>
      <c r="F10423" s="58">
        <v>0.4888440920580067</v>
      </c>
    </row>
    <row r="10424">
      <c r="A10424" s="61">
        <v>1.511829884E9</v>
      </c>
      <c r="B10424" s="61">
        <v>1.0</v>
      </c>
      <c r="C10424" s="61">
        <v>3448.0</v>
      </c>
      <c r="D10424" s="57" t="s">
        <v>375</v>
      </c>
      <c r="E10424" s="62" t="s">
        <v>372</v>
      </c>
      <c r="F10424" s="58">
        <v>0.4889515682525134</v>
      </c>
    </row>
    <row r="10425">
      <c r="A10425" s="61">
        <v>1.519500996E9</v>
      </c>
      <c r="B10425" s="61">
        <v>1.0</v>
      </c>
      <c r="C10425" s="61">
        <v>786.0</v>
      </c>
      <c r="D10425" s="57" t="s">
        <v>375</v>
      </c>
      <c r="E10425" s="62" t="s">
        <v>372</v>
      </c>
      <c r="F10425" s="58">
        <v>0.4889683476219363</v>
      </c>
    </row>
    <row r="10426">
      <c r="A10426" s="61">
        <v>1.516486729E9</v>
      </c>
      <c r="B10426" s="61">
        <v>1.0</v>
      </c>
      <c r="C10426" s="61">
        <v>2461.0</v>
      </c>
      <c r="D10426" s="57" t="s">
        <v>371</v>
      </c>
      <c r="E10426" s="62" t="s">
        <v>372</v>
      </c>
      <c r="F10426" s="58">
        <v>0.4889861501420639</v>
      </c>
    </row>
    <row r="10427">
      <c r="A10427" s="61">
        <v>1.514158786E9</v>
      </c>
      <c r="B10427" s="61">
        <v>1.0</v>
      </c>
      <c r="C10427" s="61">
        <v>1968.0</v>
      </c>
      <c r="D10427" s="57" t="s">
        <v>373</v>
      </c>
      <c r="E10427" s="62" t="s">
        <v>372</v>
      </c>
      <c r="F10427" s="58">
        <v>0.48904207101980757</v>
      </c>
    </row>
    <row r="10428">
      <c r="A10428" s="61">
        <v>1.518013919E9</v>
      </c>
      <c r="B10428" s="61">
        <v>1.0</v>
      </c>
      <c r="C10428" s="61">
        <v>2254.0</v>
      </c>
      <c r="D10428" s="57" t="s">
        <v>375</v>
      </c>
      <c r="E10428" s="62" t="s">
        <v>372</v>
      </c>
      <c r="F10428" s="58">
        <v>0.48914634869068707</v>
      </c>
    </row>
    <row r="10429">
      <c r="A10429" s="61">
        <v>1.518918508E9</v>
      </c>
      <c r="B10429" s="61">
        <v>1.0</v>
      </c>
      <c r="C10429" s="61">
        <v>1336.0</v>
      </c>
      <c r="D10429" s="57" t="s">
        <v>371</v>
      </c>
      <c r="E10429" s="62" t="s">
        <v>372</v>
      </c>
      <c r="F10429" s="58">
        <v>0.4891763094211241</v>
      </c>
    </row>
    <row r="10430">
      <c r="A10430" s="61">
        <v>1.512354953E9</v>
      </c>
      <c r="B10430" s="61">
        <v>1.0</v>
      </c>
      <c r="C10430" s="61">
        <v>3904.0</v>
      </c>
      <c r="D10430" s="57" t="s">
        <v>371</v>
      </c>
      <c r="E10430" s="62" t="s">
        <v>372</v>
      </c>
      <c r="F10430" s="58">
        <v>0.4892010976541321</v>
      </c>
    </row>
    <row r="10431">
      <c r="A10431" s="61">
        <v>1.514154433E9</v>
      </c>
      <c r="B10431" s="61">
        <v>1.0</v>
      </c>
      <c r="C10431" s="61">
        <v>1245.0</v>
      </c>
      <c r="D10431" s="57" t="s">
        <v>374</v>
      </c>
      <c r="E10431" s="62" t="s">
        <v>372</v>
      </c>
      <c r="F10431" s="58">
        <v>0.48920529299785775</v>
      </c>
    </row>
    <row r="10432">
      <c r="A10432" s="61">
        <v>1.516747923E9</v>
      </c>
      <c r="B10432" s="61">
        <v>1.0</v>
      </c>
      <c r="C10432" s="61">
        <v>2709.0</v>
      </c>
      <c r="D10432" s="57" t="s">
        <v>373</v>
      </c>
      <c r="E10432" s="62" t="s">
        <v>372</v>
      </c>
      <c r="F10432" s="58">
        <v>0.4892609960087658</v>
      </c>
    </row>
    <row r="10433">
      <c r="A10433" s="61">
        <v>1.516237979E9</v>
      </c>
      <c r="B10433" s="61">
        <v>1.0</v>
      </c>
      <c r="C10433" s="61">
        <v>5103.0</v>
      </c>
      <c r="D10433" s="57" t="s">
        <v>373</v>
      </c>
      <c r="E10433" s="62" t="s">
        <v>372</v>
      </c>
      <c r="F10433" s="58">
        <v>0.48928907074592143</v>
      </c>
    </row>
    <row r="10434">
      <c r="A10434" s="61">
        <v>1.511953067E9</v>
      </c>
      <c r="B10434" s="61">
        <v>1.0</v>
      </c>
      <c r="C10434" s="61">
        <v>1823.0</v>
      </c>
      <c r="D10434" s="57" t="s">
        <v>371</v>
      </c>
      <c r="E10434" s="62" t="s">
        <v>372</v>
      </c>
      <c r="F10434" s="58">
        <v>0.48929252139354007</v>
      </c>
    </row>
    <row r="10435">
      <c r="A10435" s="61">
        <v>1.512274275E9</v>
      </c>
      <c r="B10435" s="61">
        <v>1.0</v>
      </c>
      <c r="C10435" s="61">
        <v>1693.0</v>
      </c>
      <c r="D10435" s="57" t="s">
        <v>375</v>
      </c>
      <c r="E10435" s="62" t="s">
        <v>372</v>
      </c>
      <c r="F10435" s="58">
        <v>0.4893466252089077</v>
      </c>
    </row>
    <row r="10436">
      <c r="A10436" s="61">
        <v>1.514661641E9</v>
      </c>
      <c r="B10436" s="61">
        <v>0.0</v>
      </c>
      <c r="C10436" s="61">
        <v>2328.0</v>
      </c>
      <c r="D10436" s="57" t="s">
        <v>374</v>
      </c>
      <c r="E10436" s="62" t="s">
        <v>372</v>
      </c>
      <c r="F10436" s="58">
        <v>0.48939915900783115</v>
      </c>
    </row>
    <row r="10437">
      <c r="A10437" s="61">
        <v>1.515772261E9</v>
      </c>
      <c r="B10437" s="61">
        <v>0.0</v>
      </c>
      <c r="C10437" s="61">
        <v>1357.0</v>
      </c>
      <c r="D10437" s="57" t="s">
        <v>375</v>
      </c>
      <c r="E10437" s="62" t="s">
        <v>372</v>
      </c>
      <c r="F10437" s="58">
        <v>0.48945171225764617</v>
      </c>
    </row>
    <row r="10438">
      <c r="A10438" s="61">
        <v>1.518475138E9</v>
      </c>
      <c r="B10438" s="61">
        <v>1.0</v>
      </c>
      <c r="C10438" s="61">
        <v>322.0</v>
      </c>
      <c r="D10438" s="57" t="s">
        <v>374</v>
      </c>
      <c r="E10438" s="62" t="s">
        <v>372</v>
      </c>
      <c r="F10438" s="58">
        <v>0.4895719302901034</v>
      </c>
    </row>
    <row r="10439">
      <c r="A10439" s="61">
        <v>1.515644954E9</v>
      </c>
      <c r="B10439" s="61">
        <v>1.0</v>
      </c>
      <c r="C10439" s="61">
        <v>4605.0</v>
      </c>
      <c r="D10439" s="57" t="s">
        <v>371</v>
      </c>
      <c r="E10439" s="62" t="s">
        <v>372</v>
      </c>
      <c r="F10439" s="58">
        <v>0.4896367364611022</v>
      </c>
    </row>
    <row r="10440">
      <c r="A10440" s="61">
        <v>1.519111387E9</v>
      </c>
      <c r="B10440" s="61">
        <v>1.0</v>
      </c>
      <c r="C10440" s="61">
        <v>732.0</v>
      </c>
      <c r="D10440" s="57" t="s">
        <v>374</v>
      </c>
      <c r="E10440" s="62" t="s">
        <v>372</v>
      </c>
      <c r="F10440" s="58">
        <v>0.48965756105651403</v>
      </c>
    </row>
    <row r="10441">
      <c r="A10441" s="61">
        <v>1.515026531E9</v>
      </c>
      <c r="B10441" s="61">
        <v>0.0</v>
      </c>
      <c r="C10441" s="61">
        <v>555.0</v>
      </c>
      <c r="D10441" s="57" t="s">
        <v>375</v>
      </c>
      <c r="E10441" s="62" t="s">
        <v>372</v>
      </c>
      <c r="F10441" s="58">
        <v>0.489736646600078</v>
      </c>
    </row>
    <row r="10442">
      <c r="A10442" s="61">
        <v>1.512545023E9</v>
      </c>
      <c r="B10442" s="61">
        <v>1.0</v>
      </c>
      <c r="C10442" s="61">
        <v>2088.0</v>
      </c>
      <c r="D10442" s="57" t="s">
        <v>373</v>
      </c>
      <c r="E10442" s="62" t="s">
        <v>372</v>
      </c>
      <c r="F10442" s="58">
        <v>0.48979032759762364</v>
      </c>
    </row>
    <row r="10443">
      <c r="A10443" s="61">
        <v>1.517511689E9</v>
      </c>
      <c r="B10443" s="61">
        <v>1.0</v>
      </c>
      <c r="C10443" s="61">
        <v>4825.0</v>
      </c>
      <c r="D10443" s="57" t="s">
        <v>375</v>
      </c>
      <c r="E10443" s="62" t="s">
        <v>372</v>
      </c>
      <c r="F10443" s="58">
        <v>0.4898538805413921</v>
      </c>
    </row>
    <row r="10444">
      <c r="A10444" s="61">
        <v>1.515408445E9</v>
      </c>
      <c r="B10444" s="61">
        <v>1.0</v>
      </c>
      <c r="C10444" s="61">
        <v>1334.0</v>
      </c>
      <c r="D10444" s="57" t="s">
        <v>374</v>
      </c>
      <c r="E10444" s="62" t="s">
        <v>372</v>
      </c>
      <c r="F10444" s="58">
        <v>0.49004502717865084</v>
      </c>
    </row>
    <row r="10445">
      <c r="A10445" s="61">
        <v>1.518140408E9</v>
      </c>
      <c r="B10445" s="61">
        <v>1.0</v>
      </c>
      <c r="C10445" s="61">
        <v>364.0</v>
      </c>
      <c r="D10445" s="57" t="s">
        <v>374</v>
      </c>
      <c r="E10445" s="62" t="s">
        <v>372</v>
      </c>
      <c r="F10445" s="58">
        <v>0.49007272774022104</v>
      </c>
    </row>
    <row r="10446">
      <c r="A10446" s="61">
        <v>1.511489299E9</v>
      </c>
      <c r="B10446" s="61">
        <v>1.0</v>
      </c>
      <c r="C10446" s="61">
        <v>986.0</v>
      </c>
      <c r="D10446" s="57" t="s">
        <v>371</v>
      </c>
      <c r="E10446" s="62" t="s">
        <v>372</v>
      </c>
      <c r="F10446" s="58">
        <v>0.4900953627050195</v>
      </c>
    </row>
    <row r="10447">
      <c r="A10447" s="61">
        <v>1.51156938E9</v>
      </c>
      <c r="B10447" s="61">
        <v>0.0</v>
      </c>
      <c r="C10447" s="61">
        <v>1877.0</v>
      </c>
      <c r="D10447" s="57" t="s">
        <v>371</v>
      </c>
      <c r="E10447" s="62" t="s">
        <v>372</v>
      </c>
      <c r="F10447" s="58">
        <v>0.490128070656385</v>
      </c>
    </row>
    <row r="10448">
      <c r="A10448" s="61">
        <v>1.51448979E9</v>
      </c>
      <c r="B10448" s="61">
        <v>0.0</v>
      </c>
      <c r="C10448" s="61">
        <v>1178.0</v>
      </c>
      <c r="D10448" s="57" t="s">
        <v>371</v>
      </c>
      <c r="E10448" s="62" t="s">
        <v>372</v>
      </c>
      <c r="F10448" s="58">
        <v>0.4901318386325584</v>
      </c>
    </row>
    <row r="10449">
      <c r="A10449" s="61">
        <v>1.519538228E9</v>
      </c>
      <c r="B10449" s="61">
        <v>1.0</v>
      </c>
      <c r="C10449" s="61">
        <v>3365.0</v>
      </c>
      <c r="D10449" s="57" t="s">
        <v>375</v>
      </c>
      <c r="E10449" s="62" t="s">
        <v>372</v>
      </c>
      <c r="F10449" s="58">
        <v>0.49019990709709715</v>
      </c>
    </row>
    <row r="10450">
      <c r="A10450" s="61">
        <v>1.514438069E9</v>
      </c>
      <c r="B10450" s="61">
        <v>1.0</v>
      </c>
      <c r="C10450" s="61">
        <v>1922.0</v>
      </c>
      <c r="D10450" s="57" t="s">
        <v>374</v>
      </c>
      <c r="E10450" s="62" t="s">
        <v>372</v>
      </c>
      <c r="F10450" s="58">
        <v>0.4902009099070943</v>
      </c>
    </row>
    <row r="10451">
      <c r="A10451" s="61">
        <v>1.517571131E9</v>
      </c>
      <c r="B10451" s="61">
        <v>0.0</v>
      </c>
      <c r="C10451" s="61">
        <v>609.0</v>
      </c>
      <c r="D10451" s="57" t="s">
        <v>375</v>
      </c>
      <c r="E10451" s="62" t="s">
        <v>372</v>
      </c>
      <c r="F10451" s="58">
        <v>0.49028771193675147</v>
      </c>
    </row>
    <row r="10452">
      <c r="A10452" s="61">
        <v>1.517175579E9</v>
      </c>
      <c r="B10452" s="61">
        <v>1.0</v>
      </c>
      <c r="C10452" s="61">
        <v>4269.0</v>
      </c>
      <c r="D10452" s="57" t="s">
        <v>374</v>
      </c>
      <c r="E10452" s="62" t="s">
        <v>372</v>
      </c>
      <c r="F10452" s="58">
        <v>0.4903436328144951</v>
      </c>
    </row>
    <row r="10453">
      <c r="A10453" s="61">
        <v>1.51655456E9</v>
      </c>
      <c r="B10453" s="61">
        <v>0.0</v>
      </c>
      <c r="C10453" s="61">
        <v>302.0</v>
      </c>
      <c r="D10453" s="57" t="s">
        <v>375</v>
      </c>
      <c r="E10453" s="62" t="s">
        <v>372</v>
      </c>
      <c r="F10453" s="58">
        <v>0.49035993654141874</v>
      </c>
    </row>
    <row r="10454">
      <c r="A10454" s="61">
        <v>1.519345513E9</v>
      </c>
      <c r="B10454" s="61">
        <v>1.0</v>
      </c>
      <c r="C10454" s="61">
        <v>5164.0</v>
      </c>
      <c r="D10454" s="57" t="s">
        <v>375</v>
      </c>
      <c r="E10454" s="62" t="s">
        <v>372</v>
      </c>
      <c r="F10454" s="58">
        <v>0.49038801109184904</v>
      </c>
    </row>
    <row r="10455">
      <c r="A10455" s="61">
        <v>1.512877822E9</v>
      </c>
      <c r="B10455" s="61">
        <v>0.0</v>
      </c>
      <c r="C10455" s="61">
        <v>530.0</v>
      </c>
      <c r="D10455" s="57" t="s">
        <v>371</v>
      </c>
      <c r="E10455" s="62" t="s">
        <v>372</v>
      </c>
      <c r="F10455" s="58">
        <v>0.4904652119188351</v>
      </c>
    </row>
    <row r="10456">
      <c r="A10456" s="61">
        <v>1.511759695E9</v>
      </c>
      <c r="B10456" s="61">
        <v>1.0</v>
      </c>
      <c r="C10456" s="61">
        <v>985.0</v>
      </c>
      <c r="D10456" s="57" t="s">
        <v>375</v>
      </c>
      <c r="E10456" s="62" t="s">
        <v>372</v>
      </c>
      <c r="F10456" s="58">
        <v>0.4904821714461286</v>
      </c>
    </row>
    <row r="10457">
      <c r="A10457" s="61">
        <v>1.516796412E9</v>
      </c>
      <c r="B10457" s="61">
        <v>0.0</v>
      </c>
      <c r="C10457" s="61">
        <v>1419.0</v>
      </c>
      <c r="D10457" s="57" t="s">
        <v>373</v>
      </c>
      <c r="E10457" s="62" t="s">
        <v>372</v>
      </c>
      <c r="F10457" s="58">
        <v>0.4904916275316834</v>
      </c>
    </row>
    <row r="10458">
      <c r="A10458" s="61">
        <v>1.519112253E9</v>
      </c>
      <c r="B10458" s="61">
        <v>1.0</v>
      </c>
      <c r="C10458" s="61">
        <v>805.0</v>
      </c>
      <c r="D10458" s="57" t="s">
        <v>374</v>
      </c>
      <c r="E10458" s="62" t="s">
        <v>372</v>
      </c>
      <c r="F10458" s="58">
        <v>0.49050264454765846</v>
      </c>
    </row>
    <row r="10459">
      <c r="A10459" s="61">
        <v>1.514960287E9</v>
      </c>
      <c r="B10459" s="61">
        <v>1.0</v>
      </c>
      <c r="C10459" s="61">
        <v>566.0</v>
      </c>
      <c r="D10459" s="57" t="s">
        <v>371</v>
      </c>
      <c r="E10459" s="62" t="s">
        <v>372</v>
      </c>
      <c r="F10459" s="58">
        <v>0.49055922294691945</v>
      </c>
    </row>
    <row r="10460">
      <c r="A10460" s="61">
        <v>1.517940411E9</v>
      </c>
      <c r="B10460" s="61">
        <v>0.0</v>
      </c>
      <c r="C10460" s="61">
        <v>986.0</v>
      </c>
      <c r="D10460" s="57" t="s">
        <v>371</v>
      </c>
      <c r="E10460" s="62" t="s">
        <v>372</v>
      </c>
      <c r="F10460" s="58">
        <v>0.4905664239845251</v>
      </c>
    </row>
    <row r="10461">
      <c r="A10461" s="61">
        <v>1.516197939E9</v>
      </c>
      <c r="B10461" s="61">
        <v>1.0</v>
      </c>
      <c r="C10461" s="61">
        <v>2227.0</v>
      </c>
      <c r="D10461" s="57" t="s">
        <v>371</v>
      </c>
      <c r="E10461" s="62" t="s">
        <v>372</v>
      </c>
      <c r="F10461" s="58">
        <v>0.4905772723470887</v>
      </c>
    </row>
    <row r="10462">
      <c r="A10462" s="61">
        <v>1.516069843E9</v>
      </c>
      <c r="B10462" s="61">
        <v>1.0</v>
      </c>
      <c r="C10462" s="61">
        <v>2336.0</v>
      </c>
      <c r="D10462" s="57" t="s">
        <v>375</v>
      </c>
      <c r="E10462" s="62" t="s">
        <v>372</v>
      </c>
      <c r="F10462" s="58">
        <v>0.49064427224333707</v>
      </c>
    </row>
    <row r="10463">
      <c r="A10463" s="61">
        <v>1.516651048E9</v>
      </c>
      <c r="B10463" s="61">
        <v>1.0</v>
      </c>
      <c r="C10463" s="61">
        <v>1292.0</v>
      </c>
      <c r="D10463" s="57" t="s">
        <v>374</v>
      </c>
      <c r="E10463" s="62" t="s">
        <v>372</v>
      </c>
      <c r="F10463" s="58">
        <v>0.490646428041693</v>
      </c>
    </row>
    <row r="10464">
      <c r="A10464" s="61">
        <v>1.513695545E9</v>
      </c>
      <c r="B10464" s="61">
        <v>1.0</v>
      </c>
      <c r="C10464" s="61">
        <v>50.0</v>
      </c>
      <c r="D10464" s="57" t="s">
        <v>375</v>
      </c>
      <c r="E10464" s="62" t="s">
        <v>372</v>
      </c>
      <c r="F10464" s="58">
        <v>0.4906507330461153</v>
      </c>
    </row>
    <row r="10465">
      <c r="A10465" s="61">
        <v>1.512437457E9</v>
      </c>
      <c r="B10465" s="61">
        <v>1.0</v>
      </c>
      <c r="C10465" s="61">
        <v>2692.0</v>
      </c>
      <c r="D10465" s="57" t="s">
        <v>371</v>
      </c>
      <c r="E10465" s="62" t="s">
        <v>372</v>
      </c>
      <c r="F10465" s="58">
        <v>0.490651656976005</v>
      </c>
    </row>
    <row r="10466">
      <c r="A10466" s="61">
        <v>1.51638528E9</v>
      </c>
      <c r="B10466" s="61">
        <v>0.0</v>
      </c>
      <c r="C10466" s="61">
        <v>2541.0</v>
      </c>
      <c r="D10466" s="57" t="s">
        <v>371</v>
      </c>
      <c r="E10466" s="62" t="s">
        <v>372</v>
      </c>
      <c r="F10466" s="58">
        <v>0.4907031017774798</v>
      </c>
    </row>
    <row r="10467">
      <c r="A10467" s="61">
        <v>1.518329068E9</v>
      </c>
      <c r="B10467" s="61">
        <v>1.0</v>
      </c>
      <c r="C10467" s="61">
        <v>907.0</v>
      </c>
      <c r="D10467" s="57" t="s">
        <v>374</v>
      </c>
      <c r="E10467" s="62" t="s">
        <v>372</v>
      </c>
      <c r="F10467" s="58">
        <v>0.49080430168765865</v>
      </c>
    </row>
    <row r="10468">
      <c r="A10468" s="61">
        <v>1.515552581E9</v>
      </c>
      <c r="B10468" s="61">
        <v>0.0</v>
      </c>
      <c r="C10468" s="61">
        <v>3399.0</v>
      </c>
      <c r="D10468" s="57" t="s">
        <v>374</v>
      </c>
      <c r="E10468" s="62" t="s">
        <v>372</v>
      </c>
      <c r="F10468" s="58">
        <v>0.4908111443516676</v>
      </c>
    </row>
    <row r="10469">
      <c r="A10469" s="61">
        <v>1.514549088E9</v>
      </c>
      <c r="B10469" s="61">
        <v>1.0</v>
      </c>
      <c r="C10469" s="61">
        <v>527.0</v>
      </c>
      <c r="D10469" s="57" t="s">
        <v>371</v>
      </c>
      <c r="E10469" s="62" t="s">
        <v>372</v>
      </c>
      <c r="F10469" s="58">
        <v>0.4908414390185788</v>
      </c>
    </row>
    <row r="10470">
      <c r="A10470" s="61">
        <v>1.514179135E9</v>
      </c>
      <c r="B10470" s="61">
        <v>1.0</v>
      </c>
      <c r="C10470" s="61">
        <v>1343.0</v>
      </c>
      <c r="D10470" s="57" t="s">
        <v>375</v>
      </c>
      <c r="E10470" s="62" t="s">
        <v>372</v>
      </c>
      <c r="F10470" s="58">
        <v>0.49093830880738254</v>
      </c>
    </row>
    <row r="10471">
      <c r="A10471" s="61">
        <v>1.517562174E9</v>
      </c>
      <c r="B10471" s="61">
        <v>1.0</v>
      </c>
      <c r="C10471" s="61">
        <v>2617.0</v>
      </c>
      <c r="D10471" s="57" t="s">
        <v>374</v>
      </c>
      <c r="E10471" s="62" t="s">
        <v>372</v>
      </c>
      <c r="F10471" s="58">
        <v>0.4909470096938984</v>
      </c>
    </row>
    <row r="10472">
      <c r="A10472" s="61">
        <v>1.511698775E9</v>
      </c>
      <c r="B10472" s="61">
        <v>1.0</v>
      </c>
      <c r="C10472" s="61">
        <v>2138.0</v>
      </c>
      <c r="D10472" s="57" t="s">
        <v>371</v>
      </c>
      <c r="E10472" s="62" t="s">
        <v>372</v>
      </c>
      <c r="F10472" s="58">
        <v>0.49097996360121754</v>
      </c>
    </row>
    <row r="10473">
      <c r="A10473" s="61">
        <v>1.514675216E9</v>
      </c>
      <c r="B10473" s="61">
        <v>1.0</v>
      </c>
      <c r="C10473" s="61">
        <v>65.0</v>
      </c>
      <c r="D10473" s="57" t="s">
        <v>371</v>
      </c>
      <c r="E10473" s="62" t="s">
        <v>372</v>
      </c>
      <c r="F10473" s="58">
        <v>0.49098736087966166</v>
      </c>
    </row>
    <row r="10474">
      <c r="A10474" s="61">
        <v>1.519898348E9</v>
      </c>
      <c r="B10474" s="61">
        <v>1.0</v>
      </c>
      <c r="C10474" s="61">
        <v>731.0</v>
      </c>
      <c r="D10474" s="57" t="s">
        <v>374</v>
      </c>
      <c r="E10474" s="62" t="s">
        <v>372</v>
      </c>
      <c r="F10474" s="58">
        <v>0.49099822206317745</v>
      </c>
    </row>
    <row r="10475">
      <c r="A10475" s="61">
        <v>1.513374208E9</v>
      </c>
      <c r="B10475" s="61">
        <v>1.0</v>
      </c>
      <c r="C10475" s="61">
        <v>1775.0</v>
      </c>
      <c r="D10475" s="57" t="s">
        <v>371</v>
      </c>
      <c r="E10475" s="62" t="s">
        <v>372</v>
      </c>
      <c r="F10475" s="58">
        <v>0.4910874134507289</v>
      </c>
    </row>
    <row r="10476">
      <c r="A10476" s="61">
        <v>1.519176519E9</v>
      </c>
      <c r="B10476" s="61">
        <v>1.0</v>
      </c>
      <c r="C10476" s="61">
        <v>287.0</v>
      </c>
      <c r="D10476" s="57" t="s">
        <v>375</v>
      </c>
      <c r="E10476" s="62" t="s">
        <v>372</v>
      </c>
      <c r="F10476" s="58">
        <v>0.4910892509312518</v>
      </c>
    </row>
    <row r="10477">
      <c r="A10477" s="61">
        <v>1.517212791E9</v>
      </c>
      <c r="B10477" s="61">
        <v>0.0</v>
      </c>
      <c r="C10477" s="61">
        <v>2285.0</v>
      </c>
      <c r="D10477" s="57" t="s">
        <v>374</v>
      </c>
      <c r="E10477" s="62" t="s">
        <v>372</v>
      </c>
      <c r="F10477" s="58">
        <v>0.49111007552666364</v>
      </c>
    </row>
    <row r="10478">
      <c r="A10478" s="61">
        <v>1.51490638E9</v>
      </c>
      <c r="B10478" s="61">
        <v>0.0</v>
      </c>
      <c r="C10478" s="61">
        <v>554.0</v>
      </c>
      <c r="D10478" s="57" t="s">
        <v>373</v>
      </c>
      <c r="E10478" s="62" t="s">
        <v>372</v>
      </c>
      <c r="F10478" s="58">
        <v>0.49113743416767774</v>
      </c>
    </row>
    <row r="10479">
      <c r="A10479" s="61">
        <v>1.518302919E9</v>
      </c>
      <c r="B10479" s="61">
        <v>1.0</v>
      </c>
      <c r="C10479" s="61">
        <v>2995.0</v>
      </c>
      <c r="D10479" s="57" t="s">
        <v>371</v>
      </c>
      <c r="E10479" s="62" t="s">
        <v>372</v>
      </c>
      <c r="F10479" s="58">
        <v>0.49115259687260315</v>
      </c>
    </row>
    <row r="10480">
      <c r="A10480" s="61">
        <v>1.514622698E9</v>
      </c>
      <c r="B10480" s="61">
        <v>1.0</v>
      </c>
      <c r="C10480" s="61">
        <v>1298.0</v>
      </c>
      <c r="D10480" s="57" t="s">
        <v>373</v>
      </c>
      <c r="E10480" s="62" t="s">
        <v>372</v>
      </c>
      <c r="F10480" s="58">
        <v>0.49117486679650124</v>
      </c>
    </row>
    <row r="10481">
      <c r="A10481" s="61">
        <v>1.514616575E9</v>
      </c>
      <c r="B10481" s="61">
        <v>1.0</v>
      </c>
      <c r="C10481" s="61">
        <v>2972.0</v>
      </c>
      <c r="D10481" s="57" t="s">
        <v>371</v>
      </c>
      <c r="E10481" s="62" t="s">
        <v>372</v>
      </c>
      <c r="F10481" s="58">
        <v>0.49117752015872185</v>
      </c>
    </row>
    <row r="10482">
      <c r="A10482" s="61">
        <v>1.518935726E9</v>
      </c>
      <c r="B10482" s="61">
        <v>1.0</v>
      </c>
      <c r="C10482" s="61">
        <v>5564.0</v>
      </c>
      <c r="D10482" s="57" t="s">
        <v>375</v>
      </c>
      <c r="E10482" s="62" t="s">
        <v>372</v>
      </c>
      <c r="F10482" s="58">
        <v>0.49122174546097774</v>
      </c>
    </row>
    <row r="10483">
      <c r="A10483" s="61">
        <v>1.51941888E9</v>
      </c>
      <c r="B10483" s="61">
        <v>0.0</v>
      </c>
      <c r="C10483" s="61">
        <v>543.0</v>
      </c>
      <c r="D10483" s="57" t="s">
        <v>373</v>
      </c>
      <c r="E10483" s="62" t="s">
        <v>372</v>
      </c>
      <c r="F10483" s="58">
        <v>0.4912286331437211</v>
      </c>
    </row>
    <row r="10484">
      <c r="A10484" s="61">
        <v>1.516425011E9</v>
      </c>
      <c r="B10484" s="61">
        <v>0.0</v>
      </c>
      <c r="C10484" s="61">
        <v>4939.0</v>
      </c>
      <c r="D10484" s="57" t="s">
        <v>371</v>
      </c>
      <c r="E10484" s="62" t="s">
        <v>372</v>
      </c>
      <c r="F10484" s="58">
        <v>0.49130168661478835</v>
      </c>
    </row>
    <row r="10485">
      <c r="A10485" s="61">
        <v>1.513534824E9</v>
      </c>
      <c r="B10485" s="61">
        <v>1.0</v>
      </c>
      <c r="C10485" s="61">
        <v>2091.0</v>
      </c>
      <c r="D10485" s="57" t="s">
        <v>374</v>
      </c>
      <c r="E10485" s="62" t="s">
        <v>372</v>
      </c>
      <c r="F10485" s="58">
        <v>0.49139047183008666</v>
      </c>
    </row>
    <row r="10486">
      <c r="A10486" s="61">
        <v>1.511343969E9</v>
      </c>
      <c r="B10486" s="61">
        <v>1.0</v>
      </c>
      <c r="C10486" s="61">
        <v>762.0</v>
      </c>
      <c r="D10486" s="57" t="s">
        <v>371</v>
      </c>
      <c r="E10486" s="62" t="s">
        <v>372</v>
      </c>
      <c r="F10486" s="58">
        <v>0.4914856468116482</v>
      </c>
    </row>
    <row r="10487">
      <c r="A10487" s="61">
        <v>1.516849115E9</v>
      </c>
      <c r="B10487" s="61">
        <v>1.0</v>
      </c>
      <c r="C10487" s="61">
        <v>2444.0</v>
      </c>
      <c r="D10487" s="57" t="s">
        <v>373</v>
      </c>
      <c r="E10487" s="62" t="s">
        <v>372</v>
      </c>
      <c r="F10487" s="58">
        <v>0.4915451199275995</v>
      </c>
    </row>
    <row r="10488">
      <c r="A10488" s="61">
        <v>1.513235264E9</v>
      </c>
      <c r="B10488" s="61">
        <v>1.0</v>
      </c>
      <c r="C10488" s="61">
        <v>3353.0</v>
      </c>
      <c r="D10488" s="57" t="s">
        <v>371</v>
      </c>
      <c r="E10488" s="62" t="s">
        <v>372</v>
      </c>
      <c r="F10488" s="58">
        <v>0.4915572206652269</v>
      </c>
    </row>
    <row r="10489">
      <c r="A10489" s="61">
        <v>1.519437393E9</v>
      </c>
      <c r="B10489" s="61">
        <v>1.0</v>
      </c>
      <c r="C10489" s="61">
        <v>1325.0</v>
      </c>
      <c r="D10489" s="57" t="s">
        <v>375</v>
      </c>
      <c r="E10489" s="62" t="s">
        <v>372</v>
      </c>
      <c r="F10489" s="58">
        <v>0.49158447226509416</v>
      </c>
    </row>
    <row r="10490">
      <c r="A10490" s="61">
        <v>1.514398985E9</v>
      </c>
      <c r="B10490" s="61">
        <v>1.0</v>
      </c>
      <c r="C10490" s="61">
        <v>2887.0</v>
      </c>
      <c r="D10490" s="57" t="s">
        <v>375</v>
      </c>
      <c r="E10490" s="62" t="s">
        <v>372</v>
      </c>
      <c r="F10490" s="58">
        <v>0.49158663585838147</v>
      </c>
    </row>
    <row r="10491">
      <c r="A10491" s="61">
        <v>1.515000111E9</v>
      </c>
      <c r="B10491" s="61">
        <v>0.0</v>
      </c>
      <c r="C10491" s="61">
        <v>334.0</v>
      </c>
      <c r="D10491" s="57" t="s">
        <v>374</v>
      </c>
      <c r="E10491" s="62" t="s">
        <v>372</v>
      </c>
      <c r="F10491" s="58">
        <v>0.49166465646574353</v>
      </c>
    </row>
    <row r="10492">
      <c r="A10492" s="61">
        <v>1.516972516E9</v>
      </c>
      <c r="B10492" s="61">
        <v>1.0</v>
      </c>
      <c r="C10492" s="61">
        <v>2408.0</v>
      </c>
      <c r="D10492" s="57" t="s">
        <v>371</v>
      </c>
      <c r="E10492" s="62" t="s">
        <v>372</v>
      </c>
      <c r="F10492" s="58">
        <v>0.4917351613121057</v>
      </c>
    </row>
    <row r="10493">
      <c r="A10493" s="61">
        <v>1.51782845E9</v>
      </c>
      <c r="B10493" s="61">
        <v>0.0</v>
      </c>
      <c r="C10493" s="61">
        <v>163.0</v>
      </c>
      <c r="D10493" s="57" t="s">
        <v>373</v>
      </c>
      <c r="E10493" s="62" t="s">
        <v>372</v>
      </c>
      <c r="F10493" s="58">
        <v>0.4917728256988124</v>
      </c>
    </row>
    <row r="10494">
      <c r="A10494" s="61">
        <v>1.51535484E9</v>
      </c>
      <c r="B10494" s="61">
        <v>0.0</v>
      </c>
      <c r="C10494" s="61">
        <v>1232.0</v>
      </c>
      <c r="D10494" s="57" t="s">
        <v>374</v>
      </c>
      <c r="E10494" s="62" t="s">
        <v>372</v>
      </c>
      <c r="F10494" s="58">
        <v>0.491972595604794</v>
      </c>
    </row>
    <row r="10495">
      <c r="A10495" s="61">
        <v>1.514350411E9</v>
      </c>
      <c r="B10495" s="61">
        <v>0.0</v>
      </c>
      <c r="C10495" s="61">
        <v>3247.0</v>
      </c>
      <c r="D10495" s="57" t="s">
        <v>374</v>
      </c>
      <c r="E10495" s="62" t="s">
        <v>372</v>
      </c>
      <c r="F10495" s="58">
        <v>0.49200335715539534</v>
      </c>
    </row>
    <row r="10496">
      <c r="A10496" s="61">
        <v>1.511301832E9</v>
      </c>
      <c r="B10496" s="61">
        <v>0.0</v>
      </c>
      <c r="C10496" s="61">
        <v>1605.0</v>
      </c>
      <c r="D10496" s="57" t="s">
        <v>371</v>
      </c>
      <c r="E10496" s="62" t="s">
        <v>372</v>
      </c>
      <c r="F10496" s="58">
        <v>0.49200580843837993</v>
      </c>
    </row>
    <row r="10497">
      <c r="A10497" s="61">
        <v>1.514209999E9</v>
      </c>
      <c r="B10497" s="61">
        <v>1.0</v>
      </c>
      <c r="C10497" s="61">
        <v>2138.0</v>
      </c>
      <c r="D10497" s="57" t="s">
        <v>371</v>
      </c>
      <c r="E10497" s="62" t="s">
        <v>372</v>
      </c>
      <c r="F10497" s="58">
        <v>0.49201584690914435</v>
      </c>
    </row>
    <row r="10498">
      <c r="A10498" s="61">
        <v>1.518160789E9</v>
      </c>
      <c r="B10498" s="61">
        <v>1.0</v>
      </c>
      <c r="C10498" s="61">
        <v>511.0</v>
      </c>
      <c r="D10498" s="57" t="s">
        <v>374</v>
      </c>
      <c r="E10498" s="62" t="s">
        <v>372</v>
      </c>
      <c r="F10498" s="58">
        <v>0.49201831859588663</v>
      </c>
    </row>
    <row r="10499">
      <c r="A10499" s="61">
        <v>1.519803257E9</v>
      </c>
      <c r="B10499" s="61">
        <v>1.0</v>
      </c>
      <c r="C10499" s="61">
        <v>3370.0</v>
      </c>
      <c r="D10499" s="57" t="s">
        <v>374</v>
      </c>
      <c r="E10499" s="62" t="s">
        <v>372</v>
      </c>
      <c r="F10499" s="58">
        <v>0.4920546055923565</v>
      </c>
    </row>
    <row r="10500">
      <c r="A10500" s="61">
        <v>1.518920753E9</v>
      </c>
      <c r="B10500" s="61">
        <v>1.0</v>
      </c>
      <c r="C10500" s="61">
        <v>1009.0</v>
      </c>
      <c r="D10500" s="57" t="s">
        <v>373</v>
      </c>
      <c r="E10500" s="62" t="s">
        <v>372</v>
      </c>
      <c r="F10500" s="58">
        <v>0.4920629157957823</v>
      </c>
    </row>
    <row r="10501">
      <c r="A10501" s="61">
        <v>1.514774315E9</v>
      </c>
      <c r="B10501" s="61">
        <v>1.0</v>
      </c>
      <c r="C10501" s="61">
        <v>28.0</v>
      </c>
      <c r="D10501" s="57" t="s">
        <v>374</v>
      </c>
      <c r="E10501" s="62" t="s">
        <v>372</v>
      </c>
      <c r="F10501" s="58">
        <v>0.49213768629389376</v>
      </c>
    </row>
    <row r="10502">
      <c r="A10502" s="61">
        <v>1.513912193E9</v>
      </c>
      <c r="B10502" s="61">
        <v>1.0</v>
      </c>
      <c r="C10502" s="61">
        <v>1813.0</v>
      </c>
      <c r="D10502" s="57" t="s">
        <v>374</v>
      </c>
      <c r="E10502" s="62" t="s">
        <v>372</v>
      </c>
      <c r="F10502" s="58">
        <v>0.4921559869658878</v>
      </c>
    </row>
    <row r="10503">
      <c r="A10503" s="61">
        <v>1.511978013E9</v>
      </c>
      <c r="B10503" s="61">
        <v>1.0</v>
      </c>
      <c r="C10503" s="61">
        <v>5808.0</v>
      </c>
      <c r="D10503" s="57" t="s">
        <v>373</v>
      </c>
      <c r="E10503" s="62" t="s">
        <v>372</v>
      </c>
      <c r="F10503" s="58">
        <v>0.4921868836700146</v>
      </c>
    </row>
    <row r="10504">
      <c r="A10504" s="61">
        <v>1.518369441E9</v>
      </c>
      <c r="B10504" s="61">
        <v>0.0</v>
      </c>
      <c r="C10504" s="61">
        <v>3292.0</v>
      </c>
      <c r="D10504" s="57" t="s">
        <v>375</v>
      </c>
      <c r="E10504" s="62" t="s">
        <v>372</v>
      </c>
      <c r="F10504" s="58">
        <v>0.4922146209876834</v>
      </c>
    </row>
    <row r="10505">
      <c r="A10505" s="61">
        <v>1.517231297E9</v>
      </c>
      <c r="B10505" s="61">
        <v>1.0</v>
      </c>
      <c r="C10505" s="61">
        <v>1377.0</v>
      </c>
      <c r="D10505" s="57" t="s">
        <v>375</v>
      </c>
      <c r="E10505" s="62" t="s">
        <v>372</v>
      </c>
      <c r="F10505" s="58">
        <v>0.49221463503667806</v>
      </c>
    </row>
    <row r="10506">
      <c r="A10506" s="61">
        <v>1.511526218E9</v>
      </c>
      <c r="B10506" s="61">
        <v>1.0</v>
      </c>
      <c r="C10506" s="61">
        <v>1861.0</v>
      </c>
      <c r="D10506" s="57" t="s">
        <v>374</v>
      </c>
      <c r="E10506" s="62" t="s">
        <v>372</v>
      </c>
      <c r="F10506" s="58">
        <v>0.4922380003501524</v>
      </c>
    </row>
    <row r="10507">
      <c r="A10507" s="61">
        <v>1.516664459E9</v>
      </c>
      <c r="B10507" s="61">
        <v>1.0</v>
      </c>
      <c r="C10507" s="61">
        <v>322.0</v>
      </c>
      <c r="D10507" s="57" t="s">
        <v>374</v>
      </c>
      <c r="E10507" s="62" t="s">
        <v>372</v>
      </c>
      <c r="F10507" s="58">
        <v>0.4923777233788106</v>
      </c>
    </row>
    <row r="10508">
      <c r="A10508" s="61">
        <v>1.516093097E9</v>
      </c>
      <c r="B10508" s="61">
        <v>1.0</v>
      </c>
      <c r="C10508" s="61">
        <v>697.0</v>
      </c>
      <c r="D10508" s="57" t="s">
        <v>371</v>
      </c>
      <c r="E10508" s="62" t="s">
        <v>372</v>
      </c>
      <c r="F10508" s="58">
        <v>0.4924164761461858</v>
      </c>
    </row>
    <row r="10509">
      <c r="A10509" s="61">
        <v>1.512122099E9</v>
      </c>
      <c r="B10509" s="61">
        <v>1.0</v>
      </c>
      <c r="C10509" s="61">
        <v>2422.0</v>
      </c>
      <c r="D10509" s="57" t="s">
        <v>374</v>
      </c>
      <c r="E10509" s="62" t="s">
        <v>372</v>
      </c>
      <c r="F10509" s="58">
        <v>0.4925027421114718</v>
      </c>
    </row>
    <row r="10510">
      <c r="A10510" s="61">
        <v>1.517808981E9</v>
      </c>
      <c r="B10510" s="61">
        <v>0.0</v>
      </c>
      <c r="C10510" s="61">
        <v>1257.0</v>
      </c>
      <c r="D10510" s="57" t="s">
        <v>374</v>
      </c>
      <c r="E10510" s="62" t="s">
        <v>372</v>
      </c>
      <c r="F10510" s="58">
        <v>0.49265799737292093</v>
      </c>
    </row>
    <row r="10511">
      <c r="A10511" s="61">
        <v>1.51375926E9</v>
      </c>
      <c r="B10511" s="61">
        <v>0.0</v>
      </c>
      <c r="C10511" s="61">
        <v>819.0</v>
      </c>
      <c r="D10511" s="57" t="s">
        <v>373</v>
      </c>
      <c r="E10511" s="62" t="s">
        <v>372</v>
      </c>
      <c r="F10511" s="58">
        <v>0.4927059812901501</v>
      </c>
    </row>
    <row r="10512">
      <c r="A10512" s="61">
        <v>1.517545537E9</v>
      </c>
      <c r="B10512" s="61">
        <v>1.0</v>
      </c>
      <c r="C10512" s="61">
        <v>2712.0</v>
      </c>
      <c r="D10512" s="57" t="s">
        <v>371</v>
      </c>
      <c r="E10512" s="62" t="s">
        <v>372</v>
      </c>
      <c r="F10512" s="58">
        <v>0.492712427191767</v>
      </c>
    </row>
    <row r="10513">
      <c r="A10513" s="61">
        <v>1.514073476E9</v>
      </c>
      <c r="B10513" s="61">
        <v>1.0</v>
      </c>
      <c r="C10513" s="61">
        <v>4750.0</v>
      </c>
      <c r="D10513" s="57" t="s">
        <v>371</v>
      </c>
      <c r="E10513" s="62" t="s">
        <v>372</v>
      </c>
      <c r="F10513" s="58">
        <v>0.49272732131966035</v>
      </c>
    </row>
    <row r="10514">
      <c r="A10514" s="61">
        <v>1.515196436E9</v>
      </c>
      <c r="B10514" s="61">
        <v>1.0</v>
      </c>
      <c r="C10514" s="61">
        <v>95.0</v>
      </c>
      <c r="D10514" s="57" t="s">
        <v>375</v>
      </c>
      <c r="E10514" s="62" t="s">
        <v>372</v>
      </c>
      <c r="F10514" s="58">
        <v>0.4927304128651908</v>
      </c>
    </row>
    <row r="10515">
      <c r="A10515" s="61">
        <v>1.518972083E9</v>
      </c>
      <c r="B10515" s="61">
        <v>1.0</v>
      </c>
      <c r="C10515" s="61">
        <v>1352.0</v>
      </c>
      <c r="D10515" s="57" t="s">
        <v>371</v>
      </c>
      <c r="E10515" s="62" t="s">
        <v>372</v>
      </c>
      <c r="F10515" s="58">
        <v>0.49274396747770244</v>
      </c>
    </row>
    <row r="10516">
      <c r="A10516" s="61">
        <v>1.515316173E9</v>
      </c>
      <c r="B10516" s="61">
        <v>1.0</v>
      </c>
      <c r="C10516" s="61">
        <v>3218.0</v>
      </c>
      <c r="D10516" s="57" t="s">
        <v>373</v>
      </c>
      <c r="E10516" s="62" t="s">
        <v>372</v>
      </c>
      <c r="F10516" s="58">
        <v>0.4928002096601185</v>
      </c>
    </row>
    <row r="10517">
      <c r="A10517" s="61">
        <v>1.516537129E9</v>
      </c>
      <c r="B10517" s="61">
        <v>1.0</v>
      </c>
      <c r="C10517" s="61">
        <v>2917.0</v>
      </c>
      <c r="D10517" s="57" t="s">
        <v>371</v>
      </c>
      <c r="E10517" s="62" t="s">
        <v>372</v>
      </c>
      <c r="F10517" s="58">
        <v>0.4928472866799142</v>
      </c>
    </row>
    <row r="10518">
      <c r="A10518" s="61">
        <v>1.515919113E9</v>
      </c>
      <c r="B10518" s="61">
        <v>1.0</v>
      </c>
      <c r="C10518" s="61">
        <v>1530.0</v>
      </c>
      <c r="D10518" s="57" t="s">
        <v>374</v>
      </c>
      <c r="E10518" s="62" t="s">
        <v>372</v>
      </c>
      <c r="F10518" s="58">
        <v>0.4928478567060729</v>
      </c>
    </row>
    <row r="10519">
      <c r="A10519" s="61">
        <v>1.514661181E9</v>
      </c>
      <c r="B10519" s="61">
        <v>0.0</v>
      </c>
      <c r="C10519" s="61">
        <v>1600.0</v>
      </c>
      <c r="D10519" s="57" t="s">
        <v>374</v>
      </c>
      <c r="E10519" s="62" t="s">
        <v>372</v>
      </c>
      <c r="F10519" s="58">
        <v>0.49288988533969225</v>
      </c>
    </row>
    <row r="10520">
      <c r="A10520" s="61">
        <v>1.515259219E9</v>
      </c>
      <c r="B10520" s="61">
        <v>1.0</v>
      </c>
      <c r="C10520" s="61">
        <v>2761.0</v>
      </c>
      <c r="D10520" s="57" t="s">
        <v>374</v>
      </c>
      <c r="E10520" s="62" t="s">
        <v>372</v>
      </c>
      <c r="F10520" s="58">
        <v>0.4929253002814612</v>
      </c>
    </row>
    <row r="10521">
      <c r="A10521" s="61">
        <v>1.519788361E9</v>
      </c>
      <c r="B10521" s="61">
        <v>0.0</v>
      </c>
      <c r="C10521" s="61">
        <v>1458.0</v>
      </c>
      <c r="D10521" s="57" t="s">
        <v>373</v>
      </c>
      <c r="E10521" s="62" t="s">
        <v>372</v>
      </c>
      <c r="F10521" s="58">
        <v>0.49293523449100063</v>
      </c>
    </row>
    <row r="10522">
      <c r="A10522" s="61">
        <v>1.514199684E9</v>
      </c>
      <c r="B10522" s="61">
        <v>1.0</v>
      </c>
      <c r="C10522" s="61">
        <v>2001.0</v>
      </c>
      <c r="D10522" s="57" t="s">
        <v>375</v>
      </c>
      <c r="E10522" s="62" t="s">
        <v>372</v>
      </c>
      <c r="F10522" s="58">
        <v>0.4929602391044401</v>
      </c>
    </row>
    <row r="10523">
      <c r="A10523" s="61">
        <v>1.513720313E9</v>
      </c>
      <c r="B10523" s="61">
        <v>1.0</v>
      </c>
      <c r="C10523" s="61">
        <v>401.0</v>
      </c>
      <c r="D10523" s="57" t="s">
        <v>373</v>
      </c>
      <c r="E10523" s="62" t="s">
        <v>372</v>
      </c>
      <c r="F10523" s="58">
        <v>0.4929973764353601</v>
      </c>
    </row>
    <row r="10524">
      <c r="A10524" s="61">
        <v>1.517701775E9</v>
      </c>
      <c r="B10524" s="61">
        <v>1.0</v>
      </c>
      <c r="C10524" s="61">
        <v>1157.0</v>
      </c>
      <c r="D10524" s="57" t="s">
        <v>375</v>
      </c>
      <c r="E10524" s="62" t="s">
        <v>372</v>
      </c>
      <c r="F10524" s="58">
        <v>0.49299915726658905</v>
      </c>
    </row>
    <row r="10525">
      <c r="A10525" s="61">
        <v>1.514728534E9</v>
      </c>
      <c r="B10525" s="61">
        <v>1.0</v>
      </c>
      <c r="C10525" s="61">
        <v>3045.0</v>
      </c>
      <c r="D10525" s="57" t="s">
        <v>374</v>
      </c>
      <c r="E10525" s="62" t="s">
        <v>372</v>
      </c>
      <c r="F10525" s="58">
        <v>0.493025210420437</v>
      </c>
    </row>
    <row r="10526">
      <c r="A10526" s="61">
        <v>1.515626595E9</v>
      </c>
      <c r="B10526" s="61">
        <v>1.0</v>
      </c>
      <c r="C10526" s="61">
        <v>2344.0</v>
      </c>
      <c r="D10526" s="57" t="s">
        <v>371</v>
      </c>
      <c r="E10526" s="62" t="s">
        <v>372</v>
      </c>
      <c r="F10526" s="58">
        <v>0.4930389126692001</v>
      </c>
    </row>
    <row r="10527">
      <c r="A10527" s="61">
        <v>1.519223107E9</v>
      </c>
      <c r="B10527" s="61">
        <v>1.0</v>
      </c>
      <c r="C10527" s="61">
        <v>1036.0</v>
      </c>
      <c r="D10527" s="57" t="s">
        <v>374</v>
      </c>
      <c r="E10527" s="62" t="s">
        <v>372</v>
      </c>
      <c r="F10527" s="58">
        <v>0.4930552430395555</v>
      </c>
    </row>
    <row r="10528">
      <c r="A10528" s="61">
        <v>1.515931752E9</v>
      </c>
      <c r="B10528" s="61">
        <v>0.0</v>
      </c>
      <c r="C10528" s="61">
        <v>2742.0</v>
      </c>
      <c r="D10528" s="57" t="s">
        <v>371</v>
      </c>
      <c r="E10528" s="62" t="s">
        <v>372</v>
      </c>
      <c r="F10528" s="58">
        <v>0.49310014631332233</v>
      </c>
    </row>
    <row r="10529">
      <c r="A10529" s="61">
        <v>1.513262033E9</v>
      </c>
      <c r="B10529" s="61">
        <v>1.0</v>
      </c>
      <c r="C10529" s="61">
        <v>2962.0</v>
      </c>
      <c r="D10529" s="57" t="s">
        <v>374</v>
      </c>
      <c r="E10529" s="62" t="s">
        <v>372</v>
      </c>
      <c r="F10529" s="58">
        <v>0.4931757506551936</v>
      </c>
    </row>
    <row r="10530">
      <c r="A10530" s="61">
        <v>1.519588754E9</v>
      </c>
      <c r="B10530" s="61">
        <v>1.0</v>
      </c>
      <c r="C10530" s="61">
        <v>1078.0</v>
      </c>
      <c r="D10530" s="57" t="s">
        <v>371</v>
      </c>
      <c r="E10530" s="62" t="s">
        <v>372</v>
      </c>
      <c r="F10530" s="58">
        <v>0.4932035148174089</v>
      </c>
    </row>
    <row r="10531">
      <c r="A10531" s="61">
        <v>1.514722692E9</v>
      </c>
      <c r="B10531" s="61">
        <v>0.0</v>
      </c>
      <c r="C10531" s="61">
        <v>3044.0</v>
      </c>
      <c r="D10531" s="57" t="s">
        <v>371</v>
      </c>
      <c r="E10531" s="62" t="s">
        <v>372</v>
      </c>
      <c r="F10531" s="58">
        <v>0.4932704058907381</v>
      </c>
    </row>
    <row r="10532">
      <c r="A10532" s="61">
        <v>1.513642232E9</v>
      </c>
      <c r="B10532" s="61">
        <v>0.0</v>
      </c>
      <c r="C10532" s="61">
        <v>161.0</v>
      </c>
      <c r="D10532" s="57" t="s">
        <v>375</v>
      </c>
      <c r="E10532" s="62" t="s">
        <v>372</v>
      </c>
      <c r="F10532" s="58">
        <v>0.49336130646174126</v>
      </c>
    </row>
    <row r="10533">
      <c r="A10533" s="61">
        <v>1.513586946E9</v>
      </c>
      <c r="B10533" s="61">
        <v>1.0</v>
      </c>
      <c r="C10533" s="61">
        <v>3307.0</v>
      </c>
      <c r="D10533" s="57" t="s">
        <v>371</v>
      </c>
      <c r="E10533" s="62" t="s">
        <v>372</v>
      </c>
      <c r="F10533" s="58">
        <v>0.49338602572647927</v>
      </c>
    </row>
    <row r="10534">
      <c r="A10534" s="61">
        <v>1.515538668E9</v>
      </c>
      <c r="B10534" s="61">
        <v>1.0</v>
      </c>
      <c r="C10534" s="61">
        <v>4292.0</v>
      </c>
      <c r="D10534" s="57" t="s">
        <v>375</v>
      </c>
      <c r="E10534" s="62" t="s">
        <v>372</v>
      </c>
      <c r="F10534" s="58">
        <v>0.4933869061785028</v>
      </c>
    </row>
    <row r="10535">
      <c r="A10535" s="61">
        <v>1.511500595E9</v>
      </c>
      <c r="B10535" s="61">
        <v>1.0</v>
      </c>
      <c r="C10535" s="61">
        <v>65.0</v>
      </c>
      <c r="D10535" s="57" t="s">
        <v>373</v>
      </c>
      <c r="E10535" s="62" t="s">
        <v>372</v>
      </c>
      <c r="F10535" s="58">
        <v>0.493422707115567</v>
      </c>
    </row>
    <row r="10536">
      <c r="A10536" s="61">
        <v>1.512908078E9</v>
      </c>
      <c r="B10536" s="61">
        <v>1.0</v>
      </c>
      <c r="C10536" s="61">
        <v>1518.0</v>
      </c>
      <c r="D10536" s="57" t="s">
        <v>374</v>
      </c>
      <c r="E10536" s="62" t="s">
        <v>372</v>
      </c>
      <c r="F10536" s="58">
        <v>0.49343119047104844</v>
      </c>
    </row>
    <row r="10537">
      <c r="A10537" s="61">
        <v>1.519736678E9</v>
      </c>
      <c r="B10537" s="61">
        <v>1.0</v>
      </c>
      <c r="C10537" s="61">
        <v>1080.0</v>
      </c>
      <c r="D10537" s="57" t="s">
        <v>371</v>
      </c>
      <c r="E10537" s="62" t="s">
        <v>372</v>
      </c>
      <c r="F10537" s="58">
        <v>0.49345124848663735</v>
      </c>
    </row>
    <row r="10538">
      <c r="A10538" s="61">
        <v>1.515649764E9</v>
      </c>
      <c r="B10538" s="61">
        <v>1.0</v>
      </c>
      <c r="C10538" s="61">
        <v>2736.0</v>
      </c>
      <c r="D10538" s="57" t="s">
        <v>371</v>
      </c>
      <c r="E10538" s="62" t="s">
        <v>372</v>
      </c>
      <c r="F10538" s="58">
        <v>0.4935138380385571</v>
      </c>
    </row>
    <row r="10539">
      <c r="A10539" s="61">
        <v>1.519803688E9</v>
      </c>
      <c r="B10539" s="61">
        <v>1.0</v>
      </c>
      <c r="C10539" s="61">
        <v>2346.0</v>
      </c>
      <c r="D10539" s="57" t="s">
        <v>375</v>
      </c>
      <c r="E10539" s="62" t="s">
        <v>372</v>
      </c>
      <c r="F10539" s="58">
        <v>0.4935386113704039</v>
      </c>
    </row>
    <row r="10540">
      <c r="A10540" s="61">
        <v>1.518127591E9</v>
      </c>
      <c r="B10540" s="61">
        <v>0.0</v>
      </c>
      <c r="C10540" s="61">
        <v>3860.0</v>
      </c>
      <c r="D10540" s="57" t="s">
        <v>371</v>
      </c>
      <c r="E10540" s="62" t="s">
        <v>372</v>
      </c>
      <c r="F10540" s="58">
        <v>0.4936630426685742</v>
      </c>
    </row>
    <row r="10541">
      <c r="A10541" s="61">
        <v>1.51717242E9</v>
      </c>
      <c r="B10541" s="61">
        <v>0.0</v>
      </c>
      <c r="C10541" s="61">
        <v>9.0</v>
      </c>
      <c r="D10541" s="57" t="s">
        <v>375</v>
      </c>
      <c r="E10541" s="62" t="s">
        <v>372</v>
      </c>
      <c r="F10541" s="58">
        <v>0.49371056821114667</v>
      </c>
    </row>
    <row r="10542">
      <c r="A10542" s="61">
        <v>1.516724218E9</v>
      </c>
      <c r="B10542" s="61">
        <v>1.0</v>
      </c>
      <c r="C10542" s="61">
        <v>2678.0</v>
      </c>
      <c r="D10542" s="57" t="s">
        <v>374</v>
      </c>
      <c r="E10542" s="62" t="s">
        <v>372</v>
      </c>
      <c r="F10542" s="58">
        <v>0.4937153335954203</v>
      </c>
    </row>
    <row r="10543">
      <c r="A10543" s="61">
        <v>1.516286738E9</v>
      </c>
      <c r="B10543" s="61">
        <v>1.0</v>
      </c>
      <c r="C10543" s="61">
        <v>1326.0</v>
      </c>
      <c r="D10543" s="57" t="s">
        <v>373</v>
      </c>
      <c r="E10543" s="62" t="s">
        <v>372</v>
      </c>
      <c r="F10543" s="58">
        <v>0.4937361828290693</v>
      </c>
    </row>
    <row r="10544">
      <c r="A10544" s="61">
        <v>1.518327985E9</v>
      </c>
      <c r="B10544" s="61">
        <v>1.0</v>
      </c>
      <c r="C10544" s="61">
        <v>842.0</v>
      </c>
      <c r="D10544" s="57" t="s">
        <v>371</v>
      </c>
      <c r="E10544" s="62" t="s">
        <v>372</v>
      </c>
      <c r="F10544" s="58">
        <v>0.4937778376229043</v>
      </c>
    </row>
    <row r="10545">
      <c r="A10545" s="61">
        <v>1.514914936E9</v>
      </c>
      <c r="B10545" s="61">
        <v>1.0</v>
      </c>
      <c r="C10545" s="61">
        <v>1602.0</v>
      </c>
      <c r="D10545" s="57" t="s">
        <v>375</v>
      </c>
      <c r="E10545" s="62" t="s">
        <v>372</v>
      </c>
      <c r="F10545" s="58">
        <v>0.4938615843525672</v>
      </c>
    </row>
    <row r="10546">
      <c r="A10546" s="61">
        <v>1.511248769E9</v>
      </c>
      <c r="B10546" s="61">
        <v>1.0</v>
      </c>
      <c r="C10546" s="61">
        <v>1534.0</v>
      </c>
      <c r="D10546" s="57" t="s">
        <v>374</v>
      </c>
      <c r="E10546" s="62" t="s">
        <v>372</v>
      </c>
      <c r="F10546" s="58">
        <v>0.49395184704209505</v>
      </c>
    </row>
    <row r="10547">
      <c r="A10547" s="61">
        <v>1.516965761E9</v>
      </c>
      <c r="B10547" s="61">
        <v>0.0</v>
      </c>
      <c r="C10547" s="61">
        <v>1528.0</v>
      </c>
      <c r="D10547" s="57" t="s">
        <v>375</v>
      </c>
      <c r="E10547" s="62" t="s">
        <v>372</v>
      </c>
      <c r="F10547" s="58">
        <v>0.49396233332153416</v>
      </c>
    </row>
    <row r="10548">
      <c r="A10548" s="61">
        <v>1.514750932E9</v>
      </c>
      <c r="B10548" s="61">
        <v>0.0</v>
      </c>
      <c r="C10548" s="61">
        <v>1596.0</v>
      </c>
      <c r="D10548" s="57" t="s">
        <v>374</v>
      </c>
      <c r="E10548" s="62" t="s">
        <v>372</v>
      </c>
      <c r="F10548" s="58">
        <v>0.49396393087336654</v>
      </c>
    </row>
    <row r="10549">
      <c r="A10549" s="61">
        <v>1.518988E9</v>
      </c>
      <c r="B10549" s="61">
        <v>0.0</v>
      </c>
      <c r="C10549" s="61">
        <v>105.0</v>
      </c>
      <c r="D10549" s="57" t="s">
        <v>375</v>
      </c>
      <c r="E10549" s="62" t="s">
        <v>372</v>
      </c>
      <c r="F10549" s="58">
        <v>0.49405283608882833</v>
      </c>
    </row>
    <row r="10550">
      <c r="A10550" s="61">
        <v>1.519231706E9</v>
      </c>
      <c r="B10550" s="61">
        <v>1.0</v>
      </c>
      <c r="C10550" s="61">
        <v>1003.0</v>
      </c>
      <c r="D10550" s="57" t="s">
        <v>371</v>
      </c>
      <c r="E10550" s="62" t="s">
        <v>372</v>
      </c>
      <c r="F10550" s="58">
        <v>0.4941149780331878</v>
      </c>
    </row>
    <row r="10551">
      <c r="A10551" s="61">
        <v>1.517225166E9</v>
      </c>
      <c r="B10551" s="61">
        <v>1.0</v>
      </c>
      <c r="C10551" s="61">
        <v>2742.0</v>
      </c>
      <c r="D10551" s="57" t="s">
        <v>373</v>
      </c>
      <c r="E10551" s="62" t="s">
        <v>372</v>
      </c>
      <c r="F10551" s="58">
        <v>0.4941717843259257</v>
      </c>
    </row>
    <row r="10552">
      <c r="A10552" s="61">
        <v>1.513265719E9</v>
      </c>
      <c r="B10552" s="61">
        <v>1.0</v>
      </c>
      <c r="C10552" s="61">
        <v>2958.0</v>
      </c>
      <c r="D10552" s="57" t="s">
        <v>375</v>
      </c>
      <c r="E10552" s="62" t="s">
        <v>372</v>
      </c>
      <c r="F10552" s="58">
        <v>0.4942837109691858</v>
      </c>
    </row>
    <row r="10553">
      <c r="A10553" s="61">
        <v>1.511965962E9</v>
      </c>
      <c r="B10553" s="61">
        <v>0.0</v>
      </c>
      <c r="C10553" s="61">
        <v>1588.0</v>
      </c>
      <c r="D10553" s="57" t="s">
        <v>374</v>
      </c>
      <c r="E10553" s="62" t="s">
        <v>372</v>
      </c>
      <c r="F10553" s="58">
        <v>0.49437860986834914</v>
      </c>
    </row>
    <row r="10554">
      <c r="A10554" s="61">
        <v>1.514964573E9</v>
      </c>
      <c r="B10554" s="61">
        <v>1.0</v>
      </c>
      <c r="C10554" s="61">
        <v>857.0</v>
      </c>
      <c r="D10554" s="57" t="s">
        <v>371</v>
      </c>
      <c r="E10554" s="62" t="s">
        <v>372</v>
      </c>
      <c r="F10554" s="58">
        <v>0.49437973911929833</v>
      </c>
    </row>
    <row r="10555">
      <c r="A10555" s="61">
        <v>1.513759244E9</v>
      </c>
      <c r="B10555" s="61">
        <v>1.0</v>
      </c>
      <c r="C10555" s="61">
        <v>158.0</v>
      </c>
      <c r="D10555" s="57" t="s">
        <v>371</v>
      </c>
      <c r="E10555" s="62" t="s">
        <v>372</v>
      </c>
      <c r="F10555" s="58">
        <v>0.49439538923777204</v>
      </c>
    </row>
    <row r="10556">
      <c r="A10556" s="61">
        <v>1.517592904E9</v>
      </c>
      <c r="B10556" s="61">
        <v>1.0</v>
      </c>
      <c r="C10556" s="61">
        <v>1589.0</v>
      </c>
      <c r="D10556" s="57" t="s">
        <v>373</v>
      </c>
      <c r="E10556" s="62" t="s">
        <v>372</v>
      </c>
      <c r="F10556" s="58">
        <v>0.49443634077967835</v>
      </c>
    </row>
    <row r="10557">
      <c r="A10557" s="61">
        <v>1.5192011E9</v>
      </c>
      <c r="B10557" s="61">
        <v>0.0</v>
      </c>
      <c r="C10557" s="61">
        <v>2480.0</v>
      </c>
      <c r="D10557" s="57" t="s">
        <v>375</v>
      </c>
      <c r="E10557" s="62" t="s">
        <v>372</v>
      </c>
      <c r="F10557" s="58">
        <v>0.4944482808709515</v>
      </c>
    </row>
    <row r="10558">
      <c r="A10558" s="61">
        <v>1.516397944E9</v>
      </c>
      <c r="B10558" s="61">
        <v>1.0</v>
      </c>
      <c r="C10558" s="61">
        <v>1755.0</v>
      </c>
      <c r="D10558" s="57" t="s">
        <v>371</v>
      </c>
      <c r="E10558" s="62" t="s">
        <v>372</v>
      </c>
      <c r="F10558" s="58">
        <v>0.49450268472067815</v>
      </c>
    </row>
    <row r="10559">
      <c r="A10559" s="61">
        <v>1.515421473E9</v>
      </c>
      <c r="B10559" s="61">
        <v>1.0</v>
      </c>
      <c r="C10559" s="61">
        <v>3128.0</v>
      </c>
      <c r="D10559" s="57" t="s">
        <v>371</v>
      </c>
      <c r="E10559" s="62" t="s">
        <v>372</v>
      </c>
      <c r="F10559" s="58">
        <v>0.4945275015049907</v>
      </c>
    </row>
    <row r="10560">
      <c r="A10560" s="61">
        <v>1.515333102E9</v>
      </c>
      <c r="B10560" s="61">
        <v>0.0</v>
      </c>
      <c r="C10560" s="61">
        <v>264.0</v>
      </c>
      <c r="D10560" s="57" t="s">
        <v>374</v>
      </c>
      <c r="E10560" s="62" t="s">
        <v>372</v>
      </c>
      <c r="F10560" s="58">
        <v>0.49455062824391727</v>
      </c>
    </row>
    <row r="10561">
      <c r="A10561" s="61">
        <v>1.513780996E9</v>
      </c>
      <c r="B10561" s="61">
        <v>1.0</v>
      </c>
      <c r="C10561" s="61">
        <v>2921.0</v>
      </c>
      <c r="D10561" s="57" t="s">
        <v>374</v>
      </c>
      <c r="E10561" s="62" t="s">
        <v>372</v>
      </c>
      <c r="F10561" s="58">
        <v>0.4945506422929119</v>
      </c>
    </row>
    <row r="10562">
      <c r="A10562" s="61">
        <v>1.513717015E9</v>
      </c>
      <c r="B10562" s="61">
        <v>1.0</v>
      </c>
      <c r="C10562" s="61">
        <v>695.0</v>
      </c>
      <c r="D10562" s="57" t="s">
        <v>374</v>
      </c>
      <c r="E10562" s="62" t="s">
        <v>372</v>
      </c>
      <c r="F10562" s="58">
        <v>0.4945999860628526</v>
      </c>
    </row>
    <row r="10563">
      <c r="A10563" s="61">
        <v>1.516741375E9</v>
      </c>
      <c r="B10563" s="61">
        <v>1.0</v>
      </c>
      <c r="C10563" s="61">
        <v>150.0</v>
      </c>
      <c r="D10563" s="57" t="s">
        <v>374</v>
      </c>
      <c r="E10563" s="62" t="s">
        <v>372</v>
      </c>
      <c r="F10563" s="58">
        <v>0.4946933502991516</v>
      </c>
    </row>
    <row r="10564">
      <c r="A10564" s="61">
        <v>1.51210289E9</v>
      </c>
      <c r="B10564" s="61">
        <v>0.0</v>
      </c>
      <c r="C10564" s="61">
        <v>3293.0</v>
      </c>
      <c r="D10564" s="57" t="s">
        <v>371</v>
      </c>
      <c r="E10564" s="62" t="s">
        <v>372</v>
      </c>
      <c r="F10564" s="58">
        <v>0.49474819970258266</v>
      </c>
    </row>
    <row r="10565">
      <c r="A10565" s="61">
        <v>1.513963783E9</v>
      </c>
      <c r="B10565" s="61">
        <v>1.0</v>
      </c>
      <c r="C10565" s="61">
        <v>978.0</v>
      </c>
      <c r="D10565" s="57" t="s">
        <v>371</v>
      </c>
      <c r="E10565" s="62" t="s">
        <v>372</v>
      </c>
      <c r="F10565" s="58">
        <v>0.4947775793012531</v>
      </c>
    </row>
    <row r="10566">
      <c r="A10566" s="61">
        <v>1.517826127E9</v>
      </c>
      <c r="B10566" s="61">
        <v>1.0</v>
      </c>
      <c r="C10566" s="61">
        <v>263.0</v>
      </c>
      <c r="D10566" s="57" t="s">
        <v>375</v>
      </c>
      <c r="E10566" s="62" t="s">
        <v>372</v>
      </c>
      <c r="F10566" s="58">
        <v>0.4947830959252624</v>
      </c>
    </row>
    <row r="10567">
      <c r="A10567" s="61">
        <v>1.514577334E9</v>
      </c>
      <c r="B10567" s="61">
        <v>1.0</v>
      </c>
      <c r="C10567" s="61">
        <v>3148.0</v>
      </c>
      <c r="D10567" s="57" t="s">
        <v>371</v>
      </c>
      <c r="E10567" s="62" t="s">
        <v>372</v>
      </c>
      <c r="F10567" s="58">
        <v>0.49479001781098264</v>
      </c>
    </row>
    <row r="10568">
      <c r="A10568" s="61">
        <v>1.512200872E9</v>
      </c>
      <c r="B10568" s="61">
        <v>0.0</v>
      </c>
      <c r="C10568" s="61">
        <v>388.0</v>
      </c>
      <c r="D10568" s="57" t="s">
        <v>375</v>
      </c>
      <c r="E10568" s="62" t="s">
        <v>372</v>
      </c>
      <c r="F10568" s="58">
        <v>0.4947924690939671</v>
      </c>
    </row>
    <row r="10569">
      <c r="A10569" s="61">
        <v>1.514034033E9</v>
      </c>
      <c r="B10569" s="61">
        <v>1.0</v>
      </c>
      <c r="C10569" s="61">
        <v>454.0</v>
      </c>
      <c r="D10569" s="57" t="s">
        <v>371</v>
      </c>
      <c r="E10569" s="62" t="s">
        <v>372</v>
      </c>
      <c r="F10569" s="58">
        <v>0.4948142741280732</v>
      </c>
    </row>
    <row r="10570">
      <c r="A10570" s="61">
        <v>1.517660587E9</v>
      </c>
      <c r="B10570" s="61">
        <v>1.0</v>
      </c>
      <c r="C10570" s="61">
        <v>219.0</v>
      </c>
      <c r="D10570" s="57" t="s">
        <v>375</v>
      </c>
      <c r="E10570" s="62" t="s">
        <v>372</v>
      </c>
      <c r="F10570" s="58">
        <v>0.49487200503940243</v>
      </c>
    </row>
    <row r="10571">
      <c r="A10571" s="61">
        <v>1.512544795E9</v>
      </c>
      <c r="B10571" s="61">
        <v>1.0</v>
      </c>
      <c r="C10571" s="61">
        <v>5262.0</v>
      </c>
      <c r="D10571" s="57" t="s">
        <v>371</v>
      </c>
      <c r="E10571" s="62" t="s">
        <v>372</v>
      </c>
      <c r="F10571" s="58">
        <v>0.49488673833421615</v>
      </c>
    </row>
    <row r="10572">
      <c r="A10572" s="61">
        <v>1.519438516E9</v>
      </c>
      <c r="B10572" s="61">
        <v>1.0</v>
      </c>
      <c r="C10572" s="61">
        <v>2163.0</v>
      </c>
      <c r="D10572" s="57" t="s">
        <v>371</v>
      </c>
      <c r="E10572" s="62" t="s">
        <v>372</v>
      </c>
      <c r="F10572" s="58">
        <v>0.4948974676604939</v>
      </c>
    </row>
    <row r="10573">
      <c r="A10573" s="61">
        <v>1.514520773E9</v>
      </c>
      <c r="B10573" s="61">
        <v>1.0</v>
      </c>
      <c r="C10573" s="61">
        <v>1216.0</v>
      </c>
      <c r="D10573" s="57" t="s">
        <v>375</v>
      </c>
      <c r="E10573" s="62" t="s">
        <v>372</v>
      </c>
      <c r="F10573" s="58">
        <v>0.49493114794279647</v>
      </c>
    </row>
    <row r="10574">
      <c r="A10574" s="61">
        <v>1.514168181E9</v>
      </c>
      <c r="B10574" s="61">
        <v>0.0</v>
      </c>
      <c r="C10574" s="61">
        <v>3203.0</v>
      </c>
      <c r="D10574" s="57" t="s">
        <v>374</v>
      </c>
      <c r="E10574" s="62" t="s">
        <v>372</v>
      </c>
      <c r="F10574" s="58">
        <v>0.4950924886640209</v>
      </c>
    </row>
    <row r="10575">
      <c r="A10575" s="61">
        <v>1.519818045E9</v>
      </c>
      <c r="B10575" s="61">
        <v>1.0</v>
      </c>
      <c r="C10575" s="61">
        <v>418.0</v>
      </c>
      <c r="D10575" s="57" t="s">
        <v>371</v>
      </c>
      <c r="E10575" s="62" t="s">
        <v>372</v>
      </c>
      <c r="F10575" s="58">
        <v>0.49524513337567466</v>
      </c>
    </row>
    <row r="10576">
      <c r="A10576" s="61">
        <v>1.516802127E9</v>
      </c>
      <c r="B10576" s="61">
        <v>1.0</v>
      </c>
      <c r="C10576" s="61">
        <v>466.0</v>
      </c>
      <c r="D10576" s="57" t="s">
        <v>375</v>
      </c>
      <c r="E10576" s="62" t="s">
        <v>372</v>
      </c>
      <c r="F10576" s="58">
        <v>0.4952758374248155</v>
      </c>
    </row>
    <row r="10577">
      <c r="A10577" s="61">
        <v>1.511304264E9</v>
      </c>
      <c r="B10577" s="61">
        <v>1.0</v>
      </c>
      <c r="C10577" s="61">
        <v>1556.0</v>
      </c>
      <c r="D10577" s="57" t="s">
        <v>371</v>
      </c>
      <c r="E10577" s="62" t="s">
        <v>372</v>
      </c>
      <c r="F10577" s="58">
        <v>0.4953276238826817</v>
      </c>
    </row>
    <row r="10578">
      <c r="A10578" s="61">
        <v>1.513183114E9</v>
      </c>
      <c r="B10578" s="61">
        <v>1.0</v>
      </c>
      <c r="C10578" s="61">
        <v>1098.0</v>
      </c>
      <c r="D10578" s="57" t="s">
        <v>373</v>
      </c>
      <c r="E10578" s="62" t="s">
        <v>372</v>
      </c>
      <c r="F10578" s="58">
        <v>0.49538050012711277</v>
      </c>
    </row>
    <row r="10579">
      <c r="A10579" s="61">
        <v>1.51908115E9</v>
      </c>
      <c r="B10579" s="61">
        <v>0.0</v>
      </c>
      <c r="C10579" s="61">
        <v>2027.0</v>
      </c>
      <c r="D10579" s="57" t="s">
        <v>371</v>
      </c>
      <c r="E10579" s="62" t="s">
        <v>372</v>
      </c>
      <c r="F10579" s="58">
        <v>0.4954477942655583</v>
      </c>
    </row>
    <row r="10580">
      <c r="A10580" s="61">
        <v>1.516085124E9</v>
      </c>
      <c r="B10580" s="61">
        <v>1.0</v>
      </c>
      <c r="C10580" s="61">
        <v>5857.0</v>
      </c>
      <c r="D10580" s="57" t="s">
        <v>375</v>
      </c>
      <c r="E10580" s="62" t="s">
        <v>372</v>
      </c>
      <c r="F10580" s="58">
        <v>0.49545477343723543</v>
      </c>
    </row>
    <row r="10581">
      <c r="A10581" s="61">
        <v>1.511675438E9</v>
      </c>
      <c r="B10581" s="61">
        <v>1.0</v>
      </c>
      <c r="C10581" s="61">
        <v>559.0</v>
      </c>
      <c r="D10581" s="57" t="s">
        <v>371</v>
      </c>
      <c r="E10581" s="62" t="s">
        <v>372</v>
      </c>
      <c r="F10581" s="58">
        <v>0.49546398134923075</v>
      </c>
    </row>
    <row r="10582">
      <c r="A10582" s="61">
        <v>1.514834936E9</v>
      </c>
      <c r="B10582" s="61">
        <v>1.0</v>
      </c>
      <c r="C10582" s="61">
        <v>307.0</v>
      </c>
      <c r="D10582" s="57" t="s">
        <v>375</v>
      </c>
      <c r="E10582" s="62" t="s">
        <v>372</v>
      </c>
      <c r="F10582" s="58">
        <v>0.49548661631402924</v>
      </c>
    </row>
    <row r="10583">
      <c r="A10583" s="61">
        <v>1.511670039E9</v>
      </c>
      <c r="B10583" s="61">
        <v>1.0</v>
      </c>
      <c r="C10583" s="61">
        <v>1976.0</v>
      </c>
      <c r="D10583" s="57" t="s">
        <v>371</v>
      </c>
      <c r="E10583" s="62" t="s">
        <v>372</v>
      </c>
      <c r="F10583" s="58">
        <v>0.4954899922786553</v>
      </c>
    </row>
    <row r="10584">
      <c r="A10584" s="61">
        <v>1.517686667E9</v>
      </c>
      <c r="B10584" s="61">
        <v>1.0</v>
      </c>
      <c r="C10584" s="61">
        <v>2505.0</v>
      </c>
      <c r="D10584" s="57" t="s">
        <v>371</v>
      </c>
      <c r="E10584" s="62" t="s">
        <v>372</v>
      </c>
      <c r="F10584" s="58">
        <v>0.4955076496816665</v>
      </c>
    </row>
    <row r="10585">
      <c r="A10585" s="61">
        <v>1.512621933E9</v>
      </c>
      <c r="B10585" s="61">
        <v>1.0</v>
      </c>
      <c r="C10585" s="61">
        <v>366.0</v>
      </c>
      <c r="D10585" s="57" t="s">
        <v>371</v>
      </c>
      <c r="E10585" s="62" t="s">
        <v>372</v>
      </c>
      <c r="F10585" s="58">
        <v>0.4955150487761548</v>
      </c>
    </row>
    <row r="10586">
      <c r="A10586" s="61">
        <v>1.516746248E9</v>
      </c>
      <c r="B10586" s="61">
        <v>1.0</v>
      </c>
      <c r="C10586" s="61">
        <v>7.0</v>
      </c>
      <c r="D10586" s="57" t="s">
        <v>375</v>
      </c>
      <c r="E10586" s="62" t="s">
        <v>372</v>
      </c>
      <c r="F10586" s="58">
        <v>0.49557257189352544</v>
      </c>
    </row>
    <row r="10587">
      <c r="A10587" s="61">
        <v>1.517715304E9</v>
      </c>
      <c r="B10587" s="61">
        <v>1.0</v>
      </c>
      <c r="C10587" s="61">
        <v>1265.0</v>
      </c>
      <c r="D10587" s="57" t="s">
        <v>374</v>
      </c>
      <c r="E10587" s="62" t="s">
        <v>372</v>
      </c>
      <c r="F10587" s="58">
        <v>0.4956312005278134</v>
      </c>
    </row>
    <row r="10588">
      <c r="A10588" s="61">
        <v>1.514487654E9</v>
      </c>
      <c r="B10588" s="61">
        <v>1.0</v>
      </c>
      <c r="C10588" s="61">
        <v>3401.0</v>
      </c>
      <c r="D10588" s="57" t="s">
        <v>371</v>
      </c>
      <c r="E10588" s="62" t="s">
        <v>372</v>
      </c>
      <c r="F10588" s="58">
        <v>0.4956589348877063</v>
      </c>
    </row>
    <row r="10589">
      <c r="A10589" s="61">
        <v>1.516016608E9</v>
      </c>
      <c r="B10589" s="61">
        <v>1.0</v>
      </c>
      <c r="C10589" s="61">
        <v>4294.0</v>
      </c>
      <c r="D10589" s="57" t="s">
        <v>375</v>
      </c>
      <c r="E10589" s="62" t="s">
        <v>372</v>
      </c>
      <c r="F10589" s="58">
        <v>0.4956817988791271</v>
      </c>
    </row>
    <row r="10590">
      <c r="A10590" s="61">
        <v>1.516058971E9</v>
      </c>
      <c r="B10590" s="61">
        <v>0.0</v>
      </c>
      <c r="C10590" s="61">
        <v>435.0</v>
      </c>
      <c r="D10590" s="57" t="s">
        <v>375</v>
      </c>
      <c r="E10590" s="62" t="s">
        <v>372</v>
      </c>
      <c r="F10590" s="58">
        <v>0.49581614948567565</v>
      </c>
    </row>
    <row r="10591">
      <c r="A10591" s="61">
        <v>1.515710601E9</v>
      </c>
      <c r="B10591" s="61">
        <v>0.0</v>
      </c>
      <c r="C10591" s="61">
        <v>1892.0</v>
      </c>
      <c r="D10591" s="57" t="s">
        <v>373</v>
      </c>
      <c r="E10591" s="62" t="s">
        <v>372</v>
      </c>
      <c r="F10591" s="58">
        <v>0.4958189800853555</v>
      </c>
    </row>
    <row r="10592">
      <c r="A10592" s="61">
        <v>1.518382314E9</v>
      </c>
      <c r="B10592" s="61">
        <v>1.0</v>
      </c>
      <c r="C10592" s="61">
        <v>84.0</v>
      </c>
      <c r="D10592" s="57" t="s">
        <v>375</v>
      </c>
      <c r="E10592" s="62" t="s">
        <v>372</v>
      </c>
      <c r="F10592" s="58">
        <v>0.4958865715158878</v>
      </c>
    </row>
    <row r="10593">
      <c r="A10593" s="61">
        <v>1.514907369E9</v>
      </c>
      <c r="B10593" s="61">
        <v>1.0</v>
      </c>
      <c r="C10593" s="61">
        <v>5153.0</v>
      </c>
      <c r="D10593" s="57" t="s">
        <v>375</v>
      </c>
      <c r="E10593" s="62" t="s">
        <v>372</v>
      </c>
      <c r="F10593" s="58">
        <v>0.49591007438693346</v>
      </c>
    </row>
    <row r="10594">
      <c r="A10594" s="61">
        <v>1.517481354E9</v>
      </c>
      <c r="B10594" s="61">
        <v>1.0</v>
      </c>
      <c r="C10594" s="61">
        <v>1551.0</v>
      </c>
      <c r="D10594" s="57" t="s">
        <v>375</v>
      </c>
      <c r="E10594" s="62" t="s">
        <v>372</v>
      </c>
      <c r="F10594" s="58">
        <v>0.4959226075931482</v>
      </c>
    </row>
    <row r="10595">
      <c r="A10595" s="61">
        <v>1.51398876E9</v>
      </c>
      <c r="B10595" s="61">
        <v>0.0</v>
      </c>
      <c r="C10595" s="61">
        <v>2819.0</v>
      </c>
      <c r="D10595" s="57" t="s">
        <v>375</v>
      </c>
      <c r="E10595" s="62" t="s">
        <v>372</v>
      </c>
      <c r="F10595" s="58">
        <v>0.4959378208050155</v>
      </c>
    </row>
    <row r="10596">
      <c r="A10596" s="61">
        <v>1.518230573E9</v>
      </c>
      <c r="B10596" s="61">
        <v>1.0</v>
      </c>
      <c r="C10596" s="61">
        <v>2899.0</v>
      </c>
      <c r="D10596" s="57" t="s">
        <v>373</v>
      </c>
      <c r="E10596" s="62" t="s">
        <v>372</v>
      </c>
      <c r="F10596" s="58">
        <v>0.4960559365292352</v>
      </c>
    </row>
    <row r="10597">
      <c r="A10597" s="61">
        <v>1.516886707E9</v>
      </c>
      <c r="B10597" s="61">
        <v>1.0</v>
      </c>
      <c r="C10597" s="61">
        <v>2533.0</v>
      </c>
      <c r="D10597" s="57" t="s">
        <v>374</v>
      </c>
      <c r="E10597" s="62" t="s">
        <v>372</v>
      </c>
      <c r="F10597" s="58">
        <v>0.4960871036640879</v>
      </c>
    </row>
    <row r="10598">
      <c r="A10598" s="61">
        <v>1.512993459E9</v>
      </c>
      <c r="B10598" s="61">
        <v>1.0</v>
      </c>
      <c r="C10598" s="61">
        <v>2180.0</v>
      </c>
      <c r="D10598" s="57" t="s">
        <v>374</v>
      </c>
      <c r="E10598" s="62" t="s">
        <v>372</v>
      </c>
      <c r="F10598" s="58">
        <v>0.49611891673855935</v>
      </c>
    </row>
    <row r="10599">
      <c r="A10599" s="61">
        <v>1.517881837E9</v>
      </c>
      <c r="B10599" s="61">
        <v>1.0</v>
      </c>
      <c r="C10599" s="61">
        <v>585.0</v>
      </c>
      <c r="D10599" s="57" t="s">
        <v>371</v>
      </c>
      <c r="E10599" s="62" t="s">
        <v>372</v>
      </c>
      <c r="F10599" s="58">
        <v>0.4963252720259912</v>
      </c>
    </row>
    <row r="10600">
      <c r="A10600" s="61">
        <v>1.518236808E9</v>
      </c>
      <c r="B10600" s="61">
        <v>1.0</v>
      </c>
      <c r="C10600" s="61">
        <v>3299.0</v>
      </c>
      <c r="D10600" s="57" t="s">
        <v>373</v>
      </c>
      <c r="E10600" s="62" t="s">
        <v>372</v>
      </c>
      <c r="F10600" s="58">
        <v>0.4963408708716671</v>
      </c>
    </row>
    <row r="10601">
      <c r="A10601" s="61">
        <v>1.518359947E9</v>
      </c>
      <c r="B10601" s="61">
        <v>1.0</v>
      </c>
      <c r="C10601" s="61">
        <v>2144.0</v>
      </c>
      <c r="D10601" s="57" t="s">
        <v>374</v>
      </c>
      <c r="E10601" s="62" t="s">
        <v>372</v>
      </c>
      <c r="F10601" s="58">
        <v>0.4963985045793402</v>
      </c>
    </row>
    <row r="10602">
      <c r="A10602" s="61">
        <v>1.511429541E9</v>
      </c>
      <c r="B10602" s="61">
        <v>0.0</v>
      </c>
      <c r="C10602" s="61">
        <v>159.0</v>
      </c>
      <c r="D10602" s="57" t="s">
        <v>371</v>
      </c>
      <c r="E10602" s="62" t="s">
        <v>372</v>
      </c>
      <c r="F10602" s="58">
        <v>0.49645667859716025</v>
      </c>
    </row>
    <row r="10603">
      <c r="A10603" s="61">
        <v>1.518399767E9</v>
      </c>
      <c r="B10603" s="61">
        <v>1.0</v>
      </c>
      <c r="C10603" s="61">
        <v>1678.0</v>
      </c>
      <c r="D10603" s="57" t="s">
        <v>375</v>
      </c>
      <c r="E10603" s="62" t="s">
        <v>372</v>
      </c>
      <c r="F10603" s="58">
        <v>0.4965204715580699</v>
      </c>
    </row>
    <row r="10604">
      <c r="A10604" s="61">
        <v>1.518027803E9</v>
      </c>
      <c r="B10604" s="61">
        <v>1.0</v>
      </c>
      <c r="C10604" s="61">
        <v>5395.0</v>
      </c>
      <c r="D10604" s="57" t="s">
        <v>371</v>
      </c>
      <c r="E10604" s="62" t="s">
        <v>372</v>
      </c>
      <c r="F10604" s="58">
        <v>0.4966042182877328</v>
      </c>
    </row>
    <row r="10605">
      <c r="A10605" s="61">
        <v>1.519199912E9</v>
      </c>
      <c r="B10605" s="61">
        <v>0.0</v>
      </c>
      <c r="C10605" s="61">
        <v>1545.0</v>
      </c>
      <c r="D10605" s="57" t="s">
        <v>375</v>
      </c>
      <c r="E10605" s="62" t="s">
        <v>372</v>
      </c>
      <c r="F10605" s="58">
        <v>0.49661024723870373</v>
      </c>
    </row>
    <row r="10606">
      <c r="A10606" s="61">
        <v>1.518443893E9</v>
      </c>
      <c r="B10606" s="61">
        <v>1.0</v>
      </c>
      <c r="C10606" s="61">
        <v>132.0</v>
      </c>
      <c r="D10606" s="57" t="s">
        <v>374</v>
      </c>
      <c r="E10606" s="62" t="s">
        <v>372</v>
      </c>
      <c r="F10606" s="58">
        <v>0.496622154607243</v>
      </c>
    </row>
    <row r="10607">
      <c r="A10607" s="61">
        <v>1.519288408E9</v>
      </c>
      <c r="B10607" s="61">
        <v>1.0</v>
      </c>
      <c r="C10607" s="61">
        <v>1814.0</v>
      </c>
      <c r="D10607" s="57" t="s">
        <v>374</v>
      </c>
      <c r="E10607" s="62" t="s">
        <v>372</v>
      </c>
      <c r="F10607" s="58">
        <v>0.49668342402061083</v>
      </c>
    </row>
    <row r="10608">
      <c r="A10608" s="61">
        <v>1.517691599E9</v>
      </c>
      <c r="B10608" s="61">
        <v>1.0</v>
      </c>
      <c r="C10608" s="61">
        <v>873.0</v>
      </c>
      <c r="D10608" s="57" t="s">
        <v>374</v>
      </c>
      <c r="E10608" s="62" t="s">
        <v>372</v>
      </c>
      <c r="F10608" s="58">
        <v>0.4966856926498503</v>
      </c>
    </row>
    <row r="10609">
      <c r="A10609" s="61">
        <v>1.516875237E9</v>
      </c>
      <c r="B10609" s="61">
        <v>1.0</v>
      </c>
      <c r="C10609" s="61">
        <v>2634.0</v>
      </c>
      <c r="D10609" s="57" t="s">
        <v>373</v>
      </c>
      <c r="E10609" s="62" t="s">
        <v>372</v>
      </c>
      <c r="F10609" s="58">
        <v>0.49672031043232157</v>
      </c>
    </row>
    <row r="10610">
      <c r="A10610" s="61">
        <v>1.519004817E9</v>
      </c>
      <c r="B10610" s="61">
        <v>1.0</v>
      </c>
      <c r="C10610" s="61">
        <v>2147.0</v>
      </c>
      <c r="D10610" s="57" t="s">
        <v>375</v>
      </c>
      <c r="E10610" s="62" t="s">
        <v>372</v>
      </c>
      <c r="F10610" s="58">
        <v>0.49675485613938597</v>
      </c>
    </row>
    <row r="10611">
      <c r="A10611" s="61">
        <v>1.518887182E9</v>
      </c>
      <c r="B10611" s="61">
        <v>0.0</v>
      </c>
      <c r="C10611" s="61">
        <v>2352.0</v>
      </c>
      <c r="D10611" s="57" t="s">
        <v>371</v>
      </c>
      <c r="E10611" s="62" t="s">
        <v>372</v>
      </c>
      <c r="F10611" s="58">
        <v>0.4968078046483745</v>
      </c>
    </row>
    <row r="10612">
      <c r="A10612" s="61">
        <v>1.517992003E9</v>
      </c>
      <c r="B10612" s="61">
        <v>1.0</v>
      </c>
      <c r="C10612" s="61">
        <v>3442.0</v>
      </c>
      <c r="D10612" s="57" t="s">
        <v>375</v>
      </c>
      <c r="E10612" s="62" t="s">
        <v>372</v>
      </c>
      <c r="F10612" s="58">
        <v>0.4968729551439752</v>
      </c>
    </row>
    <row r="10613">
      <c r="A10613" s="61">
        <v>1.512728215E9</v>
      </c>
      <c r="B10613" s="61">
        <v>1.0</v>
      </c>
      <c r="C10613" s="61">
        <v>698.0</v>
      </c>
      <c r="D10613" s="57" t="s">
        <v>374</v>
      </c>
      <c r="E10613" s="62" t="s">
        <v>372</v>
      </c>
      <c r="F10613" s="58">
        <v>0.4968741485893742</v>
      </c>
    </row>
    <row r="10614">
      <c r="A10614" s="61">
        <v>1.515187007E9</v>
      </c>
      <c r="B10614" s="61">
        <v>1.0</v>
      </c>
      <c r="C10614" s="61">
        <v>2361.0</v>
      </c>
      <c r="D10614" s="57" t="s">
        <v>375</v>
      </c>
      <c r="E10614" s="62" t="s">
        <v>372</v>
      </c>
      <c r="F10614" s="58">
        <v>0.4969595238892702</v>
      </c>
    </row>
    <row r="10615">
      <c r="A10615" s="61">
        <v>1.516485183E9</v>
      </c>
      <c r="B10615" s="61">
        <v>1.0</v>
      </c>
      <c r="C10615" s="61">
        <v>4751.0</v>
      </c>
      <c r="D10615" s="57" t="s">
        <v>373</v>
      </c>
      <c r="E10615" s="62" t="s">
        <v>372</v>
      </c>
      <c r="F10615" s="58">
        <v>0.49697371901410337</v>
      </c>
    </row>
    <row r="10616">
      <c r="A10616" s="61">
        <v>1.514989182E9</v>
      </c>
      <c r="B10616" s="61">
        <v>0.0</v>
      </c>
      <c r="C10616" s="61">
        <v>626.0</v>
      </c>
      <c r="D10616" s="57" t="s">
        <v>374</v>
      </c>
      <c r="E10616" s="62" t="s">
        <v>372</v>
      </c>
      <c r="F10616" s="58">
        <v>0.49698337557497585</v>
      </c>
    </row>
    <row r="10617">
      <c r="A10617" s="61">
        <v>1.517867833E9</v>
      </c>
      <c r="B10617" s="61">
        <v>1.0</v>
      </c>
      <c r="C10617" s="61">
        <v>551.0</v>
      </c>
      <c r="D10617" s="57" t="s">
        <v>374</v>
      </c>
      <c r="E10617" s="62" t="s">
        <v>372</v>
      </c>
      <c r="F10617" s="58">
        <v>0.49704858343397273</v>
      </c>
    </row>
    <row r="10618">
      <c r="A10618" s="61">
        <v>1.517577956E9</v>
      </c>
      <c r="B10618" s="61">
        <v>1.0</v>
      </c>
      <c r="C10618" s="61">
        <v>494.0</v>
      </c>
      <c r="D10618" s="57" t="s">
        <v>374</v>
      </c>
      <c r="E10618" s="62" t="s">
        <v>372</v>
      </c>
      <c r="F10618" s="58">
        <v>0.49709462794186376</v>
      </c>
    </row>
    <row r="10619">
      <c r="A10619" s="61">
        <v>1.513341228E9</v>
      </c>
      <c r="B10619" s="61">
        <v>1.0</v>
      </c>
      <c r="C10619" s="61">
        <v>3030.0</v>
      </c>
      <c r="D10619" s="57" t="s">
        <v>371</v>
      </c>
      <c r="E10619" s="62" t="s">
        <v>372</v>
      </c>
      <c r="F10619" s="58">
        <v>0.49709767198717447</v>
      </c>
    </row>
    <row r="10620">
      <c r="A10620" s="61">
        <v>1.516916175E9</v>
      </c>
      <c r="B10620" s="61">
        <v>1.0</v>
      </c>
      <c r="C10620" s="61">
        <v>3007.0</v>
      </c>
      <c r="D10620" s="57" t="s">
        <v>374</v>
      </c>
      <c r="E10620" s="62" t="s">
        <v>372</v>
      </c>
      <c r="F10620" s="58">
        <v>0.4971545448927972</v>
      </c>
    </row>
    <row r="10621">
      <c r="A10621" s="61">
        <v>1.512756486E9</v>
      </c>
      <c r="B10621" s="61">
        <v>1.0</v>
      </c>
      <c r="C10621" s="61">
        <v>1138.0</v>
      </c>
      <c r="D10621" s="57" t="s">
        <v>371</v>
      </c>
      <c r="E10621" s="62" t="s">
        <v>372</v>
      </c>
      <c r="F10621" s="58">
        <v>0.49717381195449084</v>
      </c>
    </row>
    <row r="10622">
      <c r="A10622" s="61">
        <v>1.51249149E9</v>
      </c>
      <c r="B10622" s="61">
        <v>0.0</v>
      </c>
      <c r="C10622" s="61">
        <v>2439.0</v>
      </c>
      <c r="D10622" s="57" t="s">
        <v>374</v>
      </c>
      <c r="E10622" s="62" t="s">
        <v>372</v>
      </c>
      <c r="F10622" s="58">
        <v>0.4973047383214664</v>
      </c>
    </row>
    <row r="10623">
      <c r="A10623" s="61">
        <v>1.518954685E9</v>
      </c>
      <c r="B10623" s="61">
        <v>1.0</v>
      </c>
      <c r="C10623" s="61">
        <v>2405.0</v>
      </c>
      <c r="D10623" s="57" t="s">
        <v>375</v>
      </c>
      <c r="E10623" s="62" t="s">
        <v>372</v>
      </c>
      <c r="F10623" s="58">
        <v>0.49730592147605945</v>
      </c>
    </row>
    <row r="10624">
      <c r="A10624" s="61">
        <v>1.518389267E9</v>
      </c>
      <c r="B10624" s="61">
        <v>1.0</v>
      </c>
      <c r="C10624" s="61">
        <v>807.0</v>
      </c>
      <c r="D10624" s="57" t="s">
        <v>373</v>
      </c>
      <c r="E10624" s="62" t="s">
        <v>372</v>
      </c>
      <c r="F10624" s="58">
        <v>0.4973379511550523</v>
      </c>
    </row>
    <row r="10625">
      <c r="A10625" s="61">
        <v>1.512940594E9</v>
      </c>
      <c r="B10625" s="61">
        <v>1.0</v>
      </c>
      <c r="C10625" s="61">
        <v>39.0</v>
      </c>
      <c r="D10625" s="57" t="s">
        <v>374</v>
      </c>
      <c r="E10625" s="62" t="s">
        <v>372</v>
      </c>
      <c r="F10625" s="58">
        <v>0.4973443970566692</v>
      </c>
    </row>
    <row r="10626">
      <c r="A10626" s="61">
        <v>1.513524546E9</v>
      </c>
      <c r="B10626" s="61">
        <v>1.0</v>
      </c>
      <c r="C10626" s="61">
        <v>3575.0</v>
      </c>
      <c r="D10626" s="57" t="s">
        <v>371</v>
      </c>
      <c r="E10626" s="62" t="s">
        <v>372</v>
      </c>
      <c r="F10626" s="58">
        <v>0.4973903203740039</v>
      </c>
    </row>
    <row r="10627">
      <c r="A10627" s="61">
        <v>1.51218505E9</v>
      </c>
      <c r="B10627" s="61">
        <v>0.0</v>
      </c>
      <c r="C10627" s="61">
        <v>2531.0</v>
      </c>
      <c r="D10627" s="57" t="s">
        <v>371</v>
      </c>
      <c r="E10627" s="62" t="s">
        <v>372</v>
      </c>
      <c r="F10627" s="58">
        <v>0.497402260465277</v>
      </c>
    </row>
    <row r="10628">
      <c r="A10628" s="61">
        <v>1.511625696E9</v>
      </c>
      <c r="B10628" s="61">
        <v>1.0</v>
      </c>
      <c r="C10628" s="61">
        <v>489.0</v>
      </c>
      <c r="D10628" s="57" t="s">
        <v>371</v>
      </c>
      <c r="E10628" s="62" t="s">
        <v>372</v>
      </c>
      <c r="F10628" s="58">
        <v>0.4974070997434268</v>
      </c>
    </row>
    <row r="10629">
      <c r="A10629" s="61">
        <v>1.511701443E9</v>
      </c>
      <c r="B10629" s="61">
        <v>1.0</v>
      </c>
      <c r="C10629" s="61">
        <v>902.0</v>
      </c>
      <c r="D10629" s="57" t="s">
        <v>375</v>
      </c>
      <c r="E10629" s="62" t="s">
        <v>372</v>
      </c>
      <c r="F10629" s="58">
        <v>0.49740936837266625</v>
      </c>
    </row>
    <row r="10630">
      <c r="A10630" s="61">
        <v>1.51278291E9</v>
      </c>
      <c r="B10630" s="61">
        <v>0.0</v>
      </c>
      <c r="C10630" s="61">
        <v>261.0</v>
      </c>
      <c r="D10630" s="57" t="s">
        <v>374</v>
      </c>
      <c r="E10630" s="62" t="s">
        <v>372</v>
      </c>
      <c r="F10630" s="58">
        <v>0.4974428885249801</v>
      </c>
    </row>
    <row r="10631">
      <c r="A10631" s="61">
        <v>1.516964038E9</v>
      </c>
      <c r="B10631" s="61">
        <v>1.0</v>
      </c>
      <c r="C10631" s="61">
        <v>739.0</v>
      </c>
      <c r="D10631" s="57" t="s">
        <v>371</v>
      </c>
      <c r="E10631" s="62" t="s">
        <v>372</v>
      </c>
      <c r="F10631" s="58">
        <v>0.49747063778603406</v>
      </c>
    </row>
    <row r="10632">
      <c r="A10632" s="61">
        <v>1.51129554E9</v>
      </c>
      <c r="B10632" s="61">
        <v>0.0</v>
      </c>
      <c r="C10632" s="61">
        <v>2089.0</v>
      </c>
      <c r="D10632" s="57" t="s">
        <v>375</v>
      </c>
      <c r="E10632" s="62" t="s">
        <v>372</v>
      </c>
      <c r="F10632" s="58">
        <v>0.4974924490742034</v>
      </c>
    </row>
    <row r="10633">
      <c r="A10633" s="61">
        <v>1.516195641E9</v>
      </c>
      <c r="B10633" s="61">
        <v>0.0</v>
      </c>
      <c r="C10633" s="61">
        <v>254.0</v>
      </c>
      <c r="D10633" s="57" t="s">
        <v>371</v>
      </c>
      <c r="E10633" s="62" t="s">
        <v>372</v>
      </c>
      <c r="F10633" s="58">
        <v>0.4975254830410113</v>
      </c>
    </row>
    <row r="10634">
      <c r="A10634" s="61">
        <v>1.51273574E9</v>
      </c>
      <c r="B10634" s="61">
        <v>0.0</v>
      </c>
      <c r="C10634" s="61">
        <v>1568.0</v>
      </c>
      <c r="D10634" s="57" t="s">
        <v>374</v>
      </c>
      <c r="E10634" s="62" t="s">
        <v>372</v>
      </c>
      <c r="F10634" s="58">
        <v>0.4975985628570738</v>
      </c>
    </row>
    <row r="10635">
      <c r="A10635" s="61">
        <v>1.51656135E9</v>
      </c>
      <c r="B10635" s="61">
        <v>0.0</v>
      </c>
      <c r="C10635" s="61">
        <v>1939.0</v>
      </c>
      <c r="D10635" s="57" t="s">
        <v>371</v>
      </c>
      <c r="E10635" s="62" t="s">
        <v>372</v>
      </c>
      <c r="F10635" s="58">
        <v>0.49761675470614875</v>
      </c>
    </row>
    <row r="10636">
      <c r="A10636" s="61">
        <v>1.518922375E9</v>
      </c>
      <c r="B10636" s="61">
        <v>1.0</v>
      </c>
      <c r="C10636" s="61">
        <v>2510.0</v>
      </c>
      <c r="D10636" s="57" t="s">
        <v>371</v>
      </c>
      <c r="E10636" s="62" t="s">
        <v>372</v>
      </c>
      <c r="F10636" s="58">
        <v>0.49764873732384785</v>
      </c>
    </row>
    <row r="10637">
      <c r="A10637" s="61">
        <v>1.513835505E9</v>
      </c>
      <c r="B10637" s="61">
        <v>1.0</v>
      </c>
      <c r="C10637" s="61">
        <v>238.0</v>
      </c>
      <c r="D10637" s="57" t="s">
        <v>374</v>
      </c>
      <c r="E10637" s="62" t="s">
        <v>372</v>
      </c>
      <c r="F10637" s="58">
        <v>0.49765716538417804</v>
      </c>
    </row>
    <row r="10638">
      <c r="A10638" s="61">
        <v>1.514925409E9</v>
      </c>
      <c r="B10638" s="61">
        <v>1.0</v>
      </c>
      <c r="C10638" s="61">
        <v>2257.0</v>
      </c>
      <c r="D10638" s="57" t="s">
        <v>371</v>
      </c>
      <c r="E10638" s="62" t="s">
        <v>372</v>
      </c>
      <c r="F10638" s="58">
        <v>0.49781345363382257</v>
      </c>
    </row>
    <row r="10639">
      <c r="A10639" s="61">
        <v>1.512195892E9</v>
      </c>
      <c r="B10639" s="61">
        <v>0.0</v>
      </c>
      <c r="C10639" s="61">
        <v>648.0</v>
      </c>
      <c r="D10639" s="57" t="s">
        <v>374</v>
      </c>
      <c r="E10639" s="62" t="s">
        <v>372</v>
      </c>
      <c r="F10639" s="58">
        <v>0.4978168641372266</v>
      </c>
    </row>
    <row r="10640">
      <c r="A10640" s="61">
        <v>1.516400514E9</v>
      </c>
      <c r="B10640" s="61">
        <v>1.0</v>
      </c>
      <c r="C10640" s="61">
        <v>3749.0</v>
      </c>
      <c r="D10640" s="57" t="s">
        <v>374</v>
      </c>
      <c r="E10640" s="62" t="s">
        <v>372</v>
      </c>
      <c r="F10640" s="58">
        <v>0.49788351210066695</v>
      </c>
    </row>
    <row r="10641">
      <c r="A10641" s="61">
        <v>1.516667331E9</v>
      </c>
      <c r="B10641" s="61">
        <v>0.0</v>
      </c>
      <c r="C10641" s="61">
        <v>37.0</v>
      </c>
      <c r="D10641" s="57" t="s">
        <v>371</v>
      </c>
      <c r="E10641" s="62" t="s">
        <v>372</v>
      </c>
      <c r="F10641" s="58">
        <v>0.49794538822465584</v>
      </c>
    </row>
    <row r="10642">
      <c r="A10642" s="61">
        <v>1.51379168E9</v>
      </c>
      <c r="B10642" s="61">
        <v>0.0</v>
      </c>
      <c r="C10642" s="61">
        <v>1118.0</v>
      </c>
      <c r="D10642" s="57" t="s">
        <v>375</v>
      </c>
      <c r="E10642" s="62" t="s">
        <v>372</v>
      </c>
      <c r="F10642" s="58">
        <v>0.49804564881619673</v>
      </c>
    </row>
    <row r="10643">
      <c r="A10643" s="61">
        <v>1.513609828E9</v>
      </c>
      <c r="B10643" s="61">
        <v>1.0</v>
      </c>
      <c r="C10643" s="61">
        <v>55.0</v>
      </c>
      <c r="D10643" s="57" t="s">
        <v>374</v>
      </c>
      <c r="E10643" s="62" t="s">
        <v>372</v>
      </c>
      <c r="F10643" s="58">
        <v>0.49810487560031846</v>
      </c>
    </row>
    <row r="10644">
      <c r="A10644" s="61">
        <v>1.513867913E9</v>
      </c>
      <c r="B10644" s="61">
        <v>1.0</v>
      </c>
      <c r="C10644" s="61">
        <v>401.0</v>
      </c>
      <c r="D10644" s="57" t="s">
        <v>374</v>
      </c>
      <c r="E10644" s="62" t="s">
        <v>372</v>
      </c>
      <c r="F10644" s="58">
        <v>0.4982320251548722</v>
      </c>
    </row>
    <row r="10645">
      <c r="A10645" s="61">
        <v>1.512908195E9</v>
      </c>
      <c r="B10645" s="61">
        <v>1.0</v>
      </c>
      <c r="C10645" s="61">
        <v>2733.0</v>
      </c>
      <c r="D10645" s="57" t="s">
        <v>371</v>
      </c>
      <c r="E10645" s="62" t="s">
        <v>372</v>
      </c>
      <c r="F10645" s="58">
        <v>0.49824911789354664</v>
      </c>
    </row>
    <row r="10646">
      <c r="A10646" s="61">
        <v>1.513588198E9</v>
      </c>
      <c r="B10646" s="61">
        <v>1.0</v>
      </c>
      <c r="C10646" s="61">
        <v>2267.0</v>
      </c>
      <c r="D10646" s="57" t="s">
        <v>371</v>
      </c>
      <c r="E10646" s="62" t="s">
        <v>372</v>
      </c>
      <c r="F10646" s="58">
        <v>0.49825744299813357</v>
      </c>
    </row>
    <row r="10647">
      <c r="A10647" s="61">
        <v>1.513547586E9</v>
      </c>
      <c r="B10647" s="61">
        <v>1.0</v>
      </c>
      <c r="C10647" s="61">
        <v>3409.0</v>
      </c>
      <c r="D10647" s="57" t="s">
        <v>371</v>
      </c>
      <c r="E10647" s="62" t="s">
        <v>372</v>
      </c>
      <c r="F10647" s="58">
        <v>0.4982721464906249</v>
      </c>
    </row>
    <row r="10648">
      <c r="A10648" s="61">
        <v>1.519237809E9</v>
      </c>
      <c r="B10648" s="61">
        <v>1.0</v>
      </c>
      <c r="C10648" s="61">
        <v>1874.0</v>
      </c>
      <c r="D10648" s="57" t="s">
        <v>371</v>
      </c>
      <c r="E10648" s="62" t="s">
        <v>372</v>
      </c>
      <c r="F10648" s="58">
        <v>0.49830496854070605</v>
      </c>
    </row>
    <row r="10649">
      <c r="A10649" s="61">
        <v>1.512306799E9</v>
      </c>
      <c r="B10649" s="61">
        <v>1.0</v>
      </c>
      <c r="C10649" s="61">
        <v>2046.0</v>
      </c>
      <c r="D10649" s="57" t="s">
        <v>374</v>
      </c>
      <c r="E10649" s="62" t="s">
        <v>372</v>
      </c>
      <c r="F10649" s="58">
        <v>0.4983237720379722</v>
      </c>
    </row>
    <row r="10650">
      <c r="A10650" s="61">
        <v>1.518510257E9</v>
      </c>
      <c r="B10650" s="61">
        <v>1.0</v>
      </c>
      <c r="C10650" s="61">
        <v>656.0</v>
      </c>
      <c r="D10650" s="57" t="s">
        <v>371</v>
      </c>
      <c r="E10650" s="62" t="s">
        <v>372</v>
      </c>
      <c r="F10650" s="58">
        <v>0.4983295191520326</v>
      </c>
    </row>
    <row r="10651">
      <c r="A10651" s="61">
        <v>1.512978869E9</v>
      </c>
      <c r="B10651" s="61">
        <v>1.0</v>
      </c>
      <c r="C10651" s="61">
        <v>378.0</v>
      </c>
      <c r="D10651" s="57" t="s">
        <v>374</v>
      </c>
      <c r="E10651" s="62" t="s">
        <v>372</v>
      </c>
      <c r="F10651" s="58">
        <v>0.4983555610998579</v>
      </c>
    </row>
    <row r="10652">
      <c r="A10652" s="61">
        <v>1.51391293E9</v>
      </c>
      <c r="B10652" s="61">
        <v>0.0</v>
      </c>
      <c r="C10652" s="61">
        <v>1930.0</v>
      </c>
      <c r="D10652" s="57" t="s">
        <v>371</v>
      </c>
      <c r="E10652" s="62" t="s">
        <v>372</v>
      </c>
      <c r="F10652" s="58">
        <v>0.4983873857562279</v>
      </c>
    </row>
    <row r="10653">
      <c r="A10653" s="61">
        <v>1.515122966E9</v>
      </c>
      <c r="B10653" s="61">
        <v>1.0</v>
      </c>
      <c r="C10653" s="61">
        <v>1259.0</v>
      </c>
      <c r="D10653" s="57" t="s">
        <v>374</v>
      </c>
      <c r="E10653" s="62" t="s">
        <v>372</v>
      </c>
      <c r="F10653" s="58">
        <v>0.49839681329047814</v>
      </c>
    </row>
    <row r="10654">
      <c r="A10654" s="61">
        <v>1.517060825E9</v>
      </c>
      <c r="B10654" s="61">
        <v>1.0</v>
      </c>
      <c r="C10654" s="61">
        <v>3433.0</v>
      </c>
      <c r="D10654" s="57" t="s">
        <v>371</v>
      </c>
      <c r="E10654" s="62" t="s">
        <v>372</v>
      </c>
      <c r="F10654" s="58">
        <v>0.498409445404682</v>
      </c>
    </row>
    <row r="10655">
      <c r="A10655" s="61">
        <v>1.511378233E9</v>
      </c>
      <c r="B10655" s="61">
        <v>1.0</v>
      </c>
      <c r="C10655" s="61">
        <v>2754.0</v>
      </c>
      <c r="D10655" s="57" t="s">
        <v>371</v>
      </c>
      <c r="E10655" s="62" t="s">
        <v>372</v>
      </c>
      <c r="F10655" s="58">
        <v>0.4984154743556528</v>
      </c>
    </row>
    <row r="10656">
      <c r="A10656" s="61">
        <v>1.519012899E9</v>
      </c>
      <c r="B10656" s="61">
        <v>1.0</v>
      </c>
      <c r="C10656" s="61">
        <v>2037.0</v>
      </c>
      <c r="D10656" s="57" t="s">
        <v>373</v>
      </c>
      <c r="E10656" s="62" t="s">
        <v>372</v>
      </c>
      <c r="F10656" s="58">
        <v>0.4984338575055709</v>
      </c>
    </row>
    <row r="10657">
      <c r="A10657" s="61">
        <v>1.516641733E9</v>
      </c>
      <c r="B10657" s="61">
        <v>1.0</v>
      </c>
      <c r="C10657" s="61">
        <v>1517.0</v>
      </c>
      <c r="D10657" s="57" t="s">
        <v>371</v>
      </c>
      <c r="E10657" s="62" t="s">
        <v>372</v>
      </c>
      <c r="F10657" s="58">
        <v>0.49854052495888146</v>
      </c>
    </row>
    <row r="10658">
      <c r="A10658" s="61">
        <v>1.513380655E9</v>
      </c>
      <c r="B10658" s="61">
        <v>1.0</v>
      </c>
      <c r="C10658" s="61">
        <v>1477.0</v>
      </c>
      <c r="D10658" s="57" t="s">
        <v>373</v>
      </c>
      <c r="E10658" s="62" t="s">
        <v>372</v>
      </c>
      <c r="F10658" s="58">
        <v>0.4986029951736536</v>
      </c>
    </row>
    <row r="10659">
      <c r="A10659" s="61">
        <v>1.517153747E9</v>
      </c>
      <c r="B10659" s="61">
        <v>1.0</v>
      </c>
      <c r="C10659" s="61">
        <v>335.0</v>
      </c>
      <c r="D10659" s="57" t="s">
        <v>375</v>
      </c>
      <c r="E10659" s="62" t="s">
        <v>372</v>
      </c>
      <c r="F10659" s="58">
        <v>0.49864840479549477</v>
      </c>
    </row>
    <row r="10660">
      <c r="A10660" s="61">
        <v>1.512969046E9</v>
      </c>
      <c r="B10660" s="61">
        <v>1.0</v>
      </c>
      <c r="C10660" s="61">
        <v>750.0</v>
      </c>
      <c r="D10660" s="57" t="s">
        <v>373</v>
      </c>
      <c r="E10660" s="62" t="s">
        <v>372</v>
      </c>
      <c r="F10660" s="58">
        <v>0.49871854007662675</v>
      </c>
    </row>
    <row r="10661">
      <c r="A10661" s="61">
        <v>1.514322451E9</v>
      </c>
      <c r="B10661" s="61">
        <v>0.0</v>
      </c>
      <c r="C10661" s="61">
        <v>1297.0</v>
      </c>
      <c r="D10661" s="57" t="s">
        <v>374</v>
      </c>
      <c r="E10661" s="62" t="s">
        <v>372</v>
      </c>
      <c r="F10661" s="58">
        <v>0.4987806679719916</v>
      </c>
    </row>
    <row r="10662">
      <c r="A10662" s="61">
        <v>1.518634237E9</v>
      </c>
      <c r="B10662" s="61">
        <v>1.0</v>
      </c>
      <c r="C10662" s="61">
        <v>1189.0</v>
      </c>
      <c r="D10662" s="57" t="s">
        <v>374</v>
      </c>
      <c r="E10662" s="62" t="s">
        <v>372</v>
      </c>
      <c r="F10662" s="58">
        <v>0.49881695496846157</v>
      </c>
    </row>
    <row r="10663">
      <c r="A10663" s="61">
        <v>1.514369056E9</v>
      </c>
      <c r="B10663" s="61">
        <v>1.0</v>
      </c>
      <c r="C10663" s="61">
        <v>1444.0</v>
      </c>
      <c r="D10663" s="57" t="s">
        <v>374</v>
      </c>
      <c r="E10663" s="62" t="s">
        <v>372</v>
      </c>
      <c r="F10663" s="58">
        <v>0.49891575224647877</v>
      </c>
    </row>
    <row r="10664">
      <c r="A10664" s="61">
        <v>1.515690355E9</v>
      </c>
      <c r="B10664" s="61">
        <v>1.0</v>
      </c>
      <c r="C10664" s="61">
        <v>1932.0</v>
      </c>
      <c r="D10664" s="57" t="s">
        <v>371</v>
      </c>
      <c r="E10664" s="62" t="s">
        <v>372</v>
      </c>
      <c r="F10664" s="58">
        <v>0.4990300822335777</v>
      </c>
    </row>
    <row r="10665">
      <c r="A10665" s="61">
        <v>1.512813254E9</v>
      </c>
      <c r="B10665" s="61">
        <v>1.0</v>
      </c>
      <c r="C10665" s="61">
        <v>1589.0</v>
      </c>
      <c r="D10665" s="57" t="s">
        <v>371</v>
      </c>
      <c r="E10665" s="62" t="s">
        <v>372</v>
      </c>
      <c r="F10665" s="58">
        <v>0.49909708505023753</v>
      </c>
    </row>
    <row r="10666">
      <c r="A10666" s="61">
        <v>1.518139652E9</v>
      </c>
      <c r="B10666" s="61">
        <v>0.0</v>
      </c>
      <c r="C10666" s="61">
        <v>2970.0</v>
      </c>
      <c r="D10666" s="57" t="s">
        <v>374</v>
      </c>
      <c r="E10666" s="62" t="s">
        <v>372</v>
      </c>
      <c r="F10666" s="58">
        <v>0.4991769123948978</v>
      </c>
    </row>
    <row r="10667">
      <c r="A10667" s="61">
        <v>1.516081257E9</v>
      </c>
      <c r="B10667" s="61">
        <v>1.0</v>
      </c>
      <c r="C10667" s="61">
        <v>290.0</v>
      </c>
      <c r="D10667" s="57" t="s">
        <v>375</v>
      </c>
      <c r="E10667" s="62" t="s">
        <v>372</v>
      </c>
      <c r="F10667" s="58">
        <v>0.4992163471328769</v>
      </c>
    </row>
    <row r="10668">
      <c r="A10668" s="61">
        <v>1.518117106E9</v>
      </c>
      <c r="B10668" s="61">
        <v>1.0</v>
      </c>
      <c r="C10668" s="61">
        <v>418.0</v>
      </c>
      <c r="D10668" s="57" t="s">
        <v>373</v>
      </c>
      <c r="E10668" s="62" t="s">
        <v>372</v>
      </c>
      <c r="F10668" s="58">
        <v>0.4992486675082891</v>
      </c>
    </row>
    <row r="10669">
      <c r="A10669" s="61">
        <v>1.513224028E9</v>
      </c>
      <c r="B10669" s="61">
        <v>1.0</v>
      </c>
      <c r="C10669" s="61">
        <v>1998.0</v>
      </c>
      <c r="D10669" s="57" t="s">
        <v>371</v>
      </c>
      <c r="E10669" s="62" t="s">
        <v>372</v>
      </c>
      <c r="F10669" s="58">
        <v>0.49926573044464106</v>
      </c>
    </row>
    <row r="10670">
      <c r="A10670" s="61">
        <v>1.512238405E9</v>
      </c>
      <c r="B10670" s="61">
        <v>1.0</v>
      </c>
      <c r="C10670" s="61">
        <v>1510.0</v>
      </c>
      <c r="D10670" s="57" t="s">
        <v>374</v>
      </c>
      <c r="E10670" s="62" t="s">
        <v>372</v>
      </c>
      <c r="F10670" s="58">
        <v>0.49932062704433755</v>
      </c>
    </row>
    <row r="10671">
      <c r="A10671" s="61">
        <v>1.517937709E9</v>
      </c>
      <c r="B10671" s="61">
        <v>1.0</v>
      </c>
      <c r="C10671" s="61">
        <v>2451.0</v>
      </c>
      <c r="D10671" s="57" t="s">
        <v>371</v>
      </c>
      <c r="E10671" s="62" t="s">
        <v>372</v>
      </c>
      <c r="F10671" s="58">
        <v>0.49934805373840496</v>
      </c>
    </row>
    <row r="10672">
      <c r="A10672" s="61">
        <v>1.511895534E9</v>
      </c>
      <c r="B10672" s="61">
        <v>1.0</v>
      </c>
      <c r="C10672" s="61">
        <v>2746.0</v>
      </c>
      <c r="D10672" s="57" t="s">
        <v>371</v>
      </c>
      <c r="E10672" s="62" t="s">
        <v>372</v>
      </c>
      <c r="F10672" s="58">
        <v>0.4993496267526999</v>
      </c>
    </row>
    <row r="10673">
      <c r="A10673" s="61">
        <v>1.511471502E9</v>
      </c>
      <c r="B10673" s="61">
        <v>0.0</v>
      </c>
      <c r="C10673" s="61">
        <v>3357.0</v>
      </c>
      <c r="D10673" s="57" t="s">
        <v>374</v>
      </c>
      <c r="E10673" s="62" t="s">
        <v>372</v>
      </c>
      <c r="F10673" s="58">
        <v>0.49935906918811135</v>
      </c>
    </row>
    <row r="10674">
      <c r="A10674" s="61">
        <v>1.511618062E9</v>
      </c>
      <c r="B10674" s="61">
        <v>0.0</v>
      </c>
      <c r="C10674" s="61">
        <v>330.0</v>
      </c>
      <c r="D10674" s="57" t="s">
        <v>374</v>
      </c>
      <c r="E10674" s="62" t="s">
        <v>372</v>
      </c>
      <c r="F10674" s="58">
        <v>0.4994189683949116</v>
      </c>
    </row>
    <row r="10675">
      <c r="A10675" s="61">
        <v>1.512276508E9</v>
      </c>
      <c r="B10675" s="61">
        <v>1.0</v>
      </c>
      <c r="C10675" s="61">
        <v>714.0</v>
      </c>
      <c r="D10675" s="57" t="s">
        <v>375</v>
      </c>
      <c r="E10675" s="62" t="s">
        <v>372</v>
      </c>
      <c r="F10675" s="58">
        <v>0.49946294436748717</v>
      </c>
    </row>
    <row r="10676">
      <c r="A10676" s="61">
        <v>1.516772133E9</v>
      </c>
      <c r="B10676" s="61">
        <v>1.0</v>
      </c>
      <c r="C10676" s="61">
        <v>2015.0</v>
      </c>
      <c r="D10676" s="57" t="s">
        <v>371</v>
      </c>
      <c r="E10676" s="62" t="s">
        <v>372</v>
      </c>
      <c r="F10676" s="58">
        <v>0.4995421641493598</v>
      </c>
    </row>
    <row r="10677">
      <c r="A10677" s="61">
        <v>1.517618528E9</v>
      </c>
      <c r="B10677" s="61">
        <v>1.0</v>
      </c>
      <c r="C10677" s="61">
        <v>1579.0</v>
      </c>
      <c r="D10677" s="57" t="s">
        <v>371</v>
      </c>
      <c r="E10677" s="62" t="s">
        <v>372</v>
      </c>
      <c r="F10677" s="58">
        <v>0.49968261427906757</v>
      </c>
    </row>
    <row r="10678">
      <c r="A10678" s="61">
        <v>1.517915883E9</v>
      </c>
      <c r="B10678" s="61">
        <v>1.0</v>
      </c>
      <c r="C10678" s="61">
        <v>67.0</v>
      </c>
      <c r="D10678" s="57" t="s">
        <v>371</v>
      </c>
      <c r="E10678" s="62" t="s">
        <v>372</v>
      </c>
      <c r="F10678" s="58">
        <v>0.49976178339053345</v>
      </c>
    </row>
    <row r="10679">
      <c r="A10679" s="61">
        <v>1.513503203E9</v>
      </c>
      <c r="B10679" s="61">
        <v>1.0</v>
      </c>
      <c r="C10679" s="61">
        <v>1579.0</v>
      </c>
      <c r="D10679" s="57" t="s">
        <v>374</v>
      </c>
      <c r="E10679" s="62" t="s">
        <v>372</v>
      </c>
      <c r="F10679" s="58">
        <v>0.499784975701028</v>
      </c>
    </row>
    <row r="10680">
      <c r="A10680" s="61">
        <v>1.517716594E9</v>
      </c>
      <c r="B10680" s="61">
        <v>1.0</v>
      </c>
      <c r="C10680" s="61">
        <v>1397.0</v>
      </c>
      <c r="D10680" s="57" t="s">
        <v>373</v>
      </c>
      <c r="E10680" s="62" t="s">
        <v>372</v>
      </c>
      <c r="F10680" s="58">
        <v>0.49980583685480173</v>
      </c>
    </row>
    <row r="10681">
      <c r="A10681" s="61">
        <v>1.518697903E9</v>
      </c>
      <c r="B10681" s="61">
        <v>1.0</v>
      </c>
      <c r="C10681" s="61">
        <v>2319.0</v>
      </c>
      <c r="D10681" s="57" t="s">
        <v>371</v>
      </c>
      <c r="E10681" s="62" t="s">
        <v>372</v>
      </c>
      <c r="F10681" s="58">
        <v>0.4998421016547302</v>
      </c>
    </row>
    <row r="10682">
      <c r="A10682" s="61">
        <v>1.518347532E9</v>
      </c>
      <c r="B10682" s="61">
        <v>0.0</v>
      </c>
      <c r="C10682" s="61">
        <v>1854.0</v>
      </c>
      <c r="D10682" s="57" t="s">
        <v>373</v>
      </c>
      <c r="E10682" s="62" t="s">
        <v>372</v>
      </c>
      <c r="F10682" s="58">
        <v>0.4999276837072677</v>
      </c>
    </row>
    <row r="10683">
      <c r="A10683" s="61">
        <v>1.512612892E9</v>
      </c>
      <c r="B10683" s="61">
        <v>0.0</v>
      </c>
      <c r="C10683" s="61">
        <v>1956.0</v>
      </c>
      <c r="D10683" s="57" t="s">
        <v>374</v>
      </c>
      <c r="E10683" s="62" t="s">
        <v>372</v>
      </c>
      <c r="F10683" s="58">
        <v>0.4999692512092839</v>
      </c>
    </row>
    <row r="10684">
      <c r="A10684" s="61">
        <v>1.513345731E9</v>
      </c>
      <c r="B10684" s="61">
        <v>0.0</v>
      </c>
      <c r="C10684" s="61">
        <v>1791.0</v>
      </c>
      <c r="D10684" s="57" t="s">
        <v>374</v>
      </c>
      <c r="E10684" s="62" t="s">
        <v>372</v>
      </c>
      <c r="F10684" s="58">
        <v>0.5000372671729826</v>
      </c>
    </row>
    <row r="10685">
      <c r="A10685" s="61">
        <v>1.519598314E9</v>
      </c>
      <c r="B10685" s="61">
        <v>1.0</v>
      </c>
      <c r="C10685" s="61">
        <v>1933.0</v>
      </c>
      <c r="D10685" s="57" t="s">
        <v>374</v>
      </c>
      <c r="E10685" s="62" t="s">
        <v>372</v>
      </c>
      <c r="F10685" s="58">
        <v>0.5001598639884808</v>
      </c>
    </row>
    <row r="10686">
      <c r="A10686" s="61">
        <v>1.517482054E9</v>
      </c>
      <c r="B10686" s="61">
        <v>1.0</v>
      </c>
      <c r="C10686" s="61">
        <v>1733.0</v>
      </c>
      <c r="D10686" s="57" t="s">
        <v>374</v>
      </c>
      <c r="E10686" s="62" t="s">
        <v>372</v>
      </c>
      <c r="F10686" s="58">
        <v>0.5001972966173042</v>
      </c>
    </row>
    <row r="10687">
      <c r="A10687" s="61">
        <v>1.513654259E9</v>
      </c>
      <c r="B10687" s="61">
        <v>1.0</v>
      </c>
      <c r="C10687" s="61">
        <v>2070.0</v>
      </c>
      <c r="D10687" s="57" t="s">
        <v>374</v>
      </c>
      <c r="E10687" s="62" t="s">
        <v>372</v>
      </c>
      <c r="F10687" s="58">
        <v>0.5006597665993541</v>
      </c>
    </row>
    <row r="10688">
      <c r="A10688" s="61">
        <v>1.512208609E9</v>
      </c>
      <c r="B10688" s="61">
        <v>1.0</v>
      </c>
      <c r="C10688" s="61">
        <v>2046.0</v>
      </c>
      <c r="D10688" s="57" t="s">
        <v>373</v>
      </c>
      <c r="E10688" s="62" t="s">
        <v>372</v>
      </c>
      <c r="F10688" s="58">
        <v>0.5007045138395472</v>
      </c>
    </row>
    <row r="10689">
      <c r="A10689" s="61">
        <v>1.513093733E9</v>
      </c>
      <c r="B10689" s="61">
        <v>1.0</v>
      </c>
      <c r="C10689" s="61">
        <v>1374.0</v>
      </c>
      <c r="D10689" s="57" t="s">
        <v>371</v>
      </c>
      <c r="E10689" s="62" t="s">
        <v>372</v>
      </c>
      <c r="F10689" s="58">
        <v>0.5007249068185381</v>
      </c>
    </row>
    <row r="10690">
      <c r="A10690" s="61">
        <v>1.517574902E9</v>
      </c>
      <c r="B10690" s="61">
        <v>0.0</v>
      </c>
      <c r="C10690" s="61">
        <v>2951.0</v>
      </c>
      <c r="D10690" s="57" t="s">
        <v>371</v>
      </c>
      <c r="E10690" s="62" t="s">
        <v>372</v>
      </c>
      <c r="F10690" s="58">
        <v>0.5007869161539078</v>
      </c>
    </row>
    <row r="10691">
      <c r="A10691" s="61">
        <v>1.514656477E9</v>
      </c>
      <c r="B10691" s="61">
        <v>1.0</v>
      </c>
      <c r="C10691" s="61">
        <v>3202.0</v>
      </c>
      <c r="D10691" s="57" t="s">
        <v>373</v>
      </c>
      <c r="E10691" s="62" t="s">
        <v>372</v>
      </c>
      <c r="F10691" s="58">
        <v>0.5009417469051658</v>
      </c>
    </row>
    <row r="10692">
      <c r="A10692" s="61">
        <v>1.51332659E9</v>
      </c>
      <c r="B10692" s="61">
        <v>0.0</v>
      </c>
      <c r="C10692" s="61">
        <v>953.0</v>
      </c>
      <c r="D10692" s="57" t="s">
        <v>373</v>
      </c>
      <c r="E10692" s="62" t="s">
        <v>372</v>
      </c>
      <c r="F10692" s="58">
        <v>0.5009753571922705</v>
      </c>
    </row>
    <row r="10693">
      <c r="A10693" s="61">
        <v>1.517754597E9</v>
      </c>
      <c r="B10693" s="61">
        <v>1.0</v>
      </c>
      <c r="C10693" s="61">
        <v>2209.0</v>
      </c>
      <c r="D10693" s="57" t="s">
        <v>371</v>
      </c>
      <c r="E10693" s="62" t="s">
        <v>372</v>
      </c>
      <c r="F10693" s="58">
        <v>0.5009996284105224</v>
      </c>
    </row>
    <row r="10694">
      <c r="A10694" s="61">
        <v>1.518482213E9</v>
      </c>
      <c r="B10694" s="61">
        <v>1.0</v>
      </c>
      <c r="C10694" s="61">
        <v>2616.0</v>
      </c>
      <c r="D10694" s="57" t="s">
        <v>371</v>
      </c>
      <c r="E10694" s="62" t="s">
        <v>372</v>
      </c>
      <c r="F10694" s="58">
        <v>0.5010215742498261</v>
      </c>
    </row>
    <row r="10695">
      <c r="A10695" s="61">
        <v>1.511924111E9</v>
      </c>
      <c r="B10695" s="61">
        <v>0.0</v>
      </c>
      <c r="C10695" s="61">
        <v>3588.0</v>
      </c>
      <c r="D10695" s="57" t="s">
        <v>373</v>
      </c>
      <c r="E10695" s="62" t="s">
        <v>372</v>
      </c>
      <c r="F10695" s="58">
        <v>0.5010852797928166</v>
      </c>
    </row>
    <row r="10696">
      <c r="A10696" s="61">
        <v>1.51744339E9</v>
      </c>
      <c r="B10696" s="61">
        <v>0.0</v>
      </c>
      <c r="C10696" s="61">
        <v>515.0</v>
      </c>
      <c r="D10696" s="57" t="s">
        <v>371</v>
      </c>
      <c r="E10696" s="62" t="s">
        <v>372</v>
      </c>
      <c r="F10696" s="58">
        <v>0.5010868528071116</v>
      </c>
    </row>
    <row r="10697">
      <c r="A10697" s="61">
        <v>1.519869665E9</v>
      </c>
      <c r="B10697" s="61">
        <v>1.0</v>
      </c>
      <c r="C10697" s="61">
        <v>754.0</v>
      </c>
      <c r="D10697" s="57" t="s">
        <v>371</v>
      </c>
      <c r="E10697" s="62" t="s">
        <v>372</v>
      </c>
      <c r="F10697" s="58">
        <v>0.5011412715579995</v>
      </c>
    </row>
    <row r="10698">
      <c r="A10698" s="61">
        <v>1.517827438E9</v>
      </c>
      <c r="B10698" s="61">
        <v>1.0</v>
      </c>
      <c r="C10698" s="61">
        <v>3044.0</v>
      </c>
      <c r="D10698" s="57" t="s">
        <v>373</v>
      </c>
      <c r="E10698" s="62" t="s">
        <v>372</v>
      </c>
      <c r="F10698" s="58">
        <v>0.5011642963050605</v>
      </c>
    </row>
    <row r="10699">
      <c r="A10699" s="61">
        <v>1.51208797E9</v>
      </c>
      <c r="B10699" s="61">
        <v>0.0</v>
      </c>
      <c r="C10699" s="61">
        <v>1980.0</v>
      </c>
      <c r="D10699" s="57" t="s">
        <v>373</v>
      </c>
      <c r="E10699" s="62" t="s">
        <v>372</v>
      </c>
      <c r="F10699" s="58">
        <v>0.5011652023503275</v>
      </c>
    </row>
    <row r="10700">
      <c r="A10700" s="61">
        <v>1.515467475E9</v>
      </c>
      <c r="B10700" s="61">
        <v>1.0</v>
      </c>
      <c r="C10700" s="61">
        <v>890.0</v>
      </c>
      <c r="D10700" s="57" t="s">
        <v>371</v>
      </c>
      <c r="E10700" s="62" t="s">
        <v>372</v>
      </c>
      <c r="F10700" s="58">
        <v>0.5011777274089954</v>
      </c>
    </row>
    <row r="10701">
      <c r="A10701" s="61">
        <v>1.511440396E9</v>
      </c>
      <c r="B10701" s="61">
        <v>1.0</v>
      </c>
      <c r="C10701" s="61">
        <v>2041.0</v>
      </c>
      <c r="D10701" s="57" t="s">
        <v>371</v>
      </c>
      <c r="E10701" s="62" t="s">
        <v>372</v>
      </c>
      <c r="F10701" s="58">
        <v>0.5011943290016183</v>
      </c>
    </row>
    <row r="10702">
      <c r="A10702" s="61">
        <v>1.516641703E9</v>
      </c>
      <c r="B10702" s="61">
        <v>1.0</v>
      </c>
      <c r="C10702" s="61">
        <v>2405.0</v>
      </c>
      <c r="D10702" s="57" t="s">
        <v>373</v>
      </c>
      <c r="E10702" s="62" t="s">
        <v>372</v>
      </c>
      <c r="F10702" s="58">
        <v>0.5011945819489979</v>
      </c>
    </row>
    <row r="10703">
      <c r="A10703" s="61">
        <v>1.516833916E9</v>
      </c>
      <c r="B10703" s="61">
        <v>1.0</v>
      </c>
      <c r="C10703" s="61">
        <v>1766.0</v>
      </c>
      <c r="D10703" s="57" t="s">
        <v>374</v>
      </c>
      <c r="E10703" s="62" t="s">
        <v>372</v>
      </c>
      <c r="F10703" s="58">
        <v>0.501263358175406</v>
      </c>
    </row>
    <row r="10704">
      <c r="A10704" s="61">
        <v>1.519759338E9</v>
      </c>
      <c r="B10704" s="61">
        <v>1.0</v>
      </c>
      <c r="C10704" s="61">
        <v>3347.0</v>
      </c>
      <c r="D10704" s="57" t="s">
        <v>374</v>
      </c>
      <c r="E10704" s="62" t="s">
        <v>372</v>
      </c>
      <c r="F10704" s="58">
        <v>0.5012946012237187</v>
      </c>
    </row>
    <row r="10705">
      <c r="A10705" s="61">
        <v>1.511585463E9</v>
      </c>
      <c r="B10705" s="61">
        <v>1.0</v>
      </c>
      <c r="C10705" s="61">
        <v>2237.0</v>
      </c>
      <c r="D10705" s="57" t="s">
        <v>371</v>
      </c>
      <c r="E10705" s="62" t="s">
        <v>372</v>
      </c>
      <c r="F10705" s="58">
        <v>0.5013802468912905</v>
      </c>
    </row>
    <row r="10706">
      <c r="A10706" s="61">
        <v>1.518652033E9</v>
      </c>
      <c r="B10706" s="61">
        <v>1.0</v>
      </c>
      <c r="C10706" s="61">
        <v>3395.0</v>
      </c>
      <c r="D10706" s="57" t="s">
        <v>371</v>
      </c>
      <c r="E10706" s="62" t="s">
        <v>372</v>
      </c>
      <c r="F10706" s="58">
        <v>0.5014089791499634</v>
      </c>
    </row>
    <row r="10707">
      <c r="A10707" s="61">
        <v>1.515279032E9</v>
      </c>
      <c r="B10707" s="61">
        <v>0.0</v>
      </c>
      <c r="C10707" s="61">
        <v>532.0</v>
      </c>
      <c r="D10707" s="57" t="s">
        <v>374</v>
      </c>
      <c r="E10707" s="62" t="s">
        <v>372</v>
      </c>
      <c r="F10707" s="58">
        <v>0.5014418515432364</v>
      </c>
    </row>
    <row r="10708">
      <c r="A10708" s="61">
        <v>1.515495752E9</v>
      </c>
      <c r="B10708" s="61">
        <v>0.0</v>
      </c>
      <c r="C10708" s="61">
        <v>1099.0</v>
      </c>
      <c r="D10708" s="57" t="s">
        <v>373</v>
      </c>
      <c r="E10708" s="62" t="s">
        <v>372</v>
      </c>
      <c r="F10708" s="58">
        <v>0.5014447075096448</v>
      </c>
    </row>
    <row r="10709">
      <c r="A10709" s="61">
        <v>1.511495984E9</v>
      </c>
      <c r="B10709" s="61">
        <v>1.0</v>
      </c>
      <c r="C10709" s="61">
        <v>552.0</v>
      </c>
      <c r="D10709" s="57" t="s">
        <v>371</v>
      </c>
      <c r="E10709" s="62" t="s">
        <v>372</v>
      </c>
      <c r="F10709" s="58">
        <v>0.5014747402062025</v>
      </c>
    </row>
    <row r="10710">
      <c r="A10710" s="61">
        <v>1.519337141E9</v>
      </c>
      <c r="B10710" s="61">
        <v>0.0</v>
      </c>
      <c r="C10710" s="61">
        <v>1746.0</v>
      </c>
      <c r="D10710" s="57" t="s">
        <v>371</v>
      </c>
      <c r="E10710" s="62" t="s">
        <v>372</v>
      </c>
      <c r="F10710" s="58">
        <v>0.5015758849592946</v>
      </c>
    </row>
    <row r="10711">
      <c r="A10711" s="61">
        <v>1.51950686E9</v>
      </c>
      <c r="B10711" s="61">
        <v>0.0</v>
      </c>
      <c r="C10711" s="61">
        <v>2214.0</v>
      </c>
      <c r="D10711" s="57" t="s">
        <v>375</v>
      </c>
      <c r="E10711" s="62" t="s">
        <v>372</v>
      </c>
      <c r="F10711" s="58">
        <v>0.5015852460211493</v>
      </c>
    </row>
    <row r="10712">
      <c r="A10712" s="61">
        <v>1.519023056E9</v>
      </c>
      <c r="B10712" s="61">
        <v>1.0</v>
      </c>
      <c r="C10712" s="61">
        <v>4975.0</v>
      </c>
      <c r="D10712" s="57" t="s">
        <v>371</v>
      </c>
      <c r="E10712" s="62" t="s">
        <v>372</v>
      </c>
      <c r="F10712" s="58">
        <v>0.5016174482124423</v>
      </c>
    </row>
    <row r="10713">
      <c r="A10713" s="61">
        <v>1.51602632E9</v>
      </c>
      <c r="B10713" s="61">
        <v>0.0</v>
      </c>
      <c r="C10713" s="61">
        <v>4878.0</v>
      </c>
      <c r="D10713" s="57" t="s">
        <v>375</v>
      </c>
      <c r="E10713" s="62" t="s">
        <v>372</v>
      </c>
      <c r="F10713" s="58">
        <v>0.5016299954676516</v>
      </c>
    </row>
    <row r="10714">
      <c r="A10714" s="61">
        <v>1.51538115E9</v>
      </c>
      <c r="B10714" s="61">
        <v>0.0</v>
      </c>
      <c r="C10714" s="61">
        <v>2852.0</v>
      </c>
      <c r="D10714" s="57" t="s">
        <v>371</v>
      </c>
      <c r="E10714" s="62" t="s">
        <v>372</v>
      </c>
      <c r="F10714" s="58">
        <v>0.501632786464883</v>
      </c>
    </row>
    <row r="10715">
      <c r="A10715" s="61">
        <v>1.514768925E9</v>
      </c>
      <c r="B10715" s="61">
        <v>1.0</v>
      </c>
      <c r="C10715" s="61">
        <v>2948.0</v>
      </c>
      <c r="D10715" s="57" t="s">
        <v>371</v>
      </c>
      <c r="E10715" s="62" t="s">
        <v>372</v>
      </c>
      <c r="F10715" s="58">
        <v>0.5016920760118724</v>
      </c>
    </row>
    <row r="10716">
      <c r="A10716" s="61">
        <v>1.51961321E9</v>
      </c>
      <c r="B10716" s="61">
        <v>0.0</v>
      </c>
      <c r="C10716" s="61">
        <v>4002.0</v>
      </c>
      <c r="D10716" s="57" t="s">
        <v>375</v>
      </c>
      <c r="E10716" s="62" t="s">
        <v>372</v>
      </c>
      <c r="F10716" s="58">
        <v>0.5017072238156366</v>
      </c>
    </row>
    <row r="10717">
      <c r="A10717" s="61">
        <v>1.518105879E9</v>
      </c>
      <c r="B10717" s="61">
        <v>1.0</v>
      </c>
      <c r="C10717" s="61">
        <v>3824.0</v>
      </c>
      <c r="D10717" s="57" t="s">
        <v>374</v>
      </c>
      <c r="E10717" s="62" t="s">
        <v>372</v>
      </c>
      <c r="F10717" s="58">
        <v>0.5017744783262331</v>
      </c>
    </row>
    <row r="10718">
      <c r="A10718" s="61">
        <v>1.51129213E9</v>
      </c>
      <c r="B10718" s="61">
        <v>0.0</v>
      </c>
      <c r="C10718" s="61">
        <v>1199.0</v>
      </c>
      <c r="D10718" s="57" t="s">
        <v>371</v>
      </c>
      <c r="E10718" s="62" t="s">
        <v>372</v>
      </c>
      <c r="F10718" s="58">
        <v>0.5019345226717159</v>
      </c>
    </row>
    <row r="10719">
      <c r="A10719" s="61">
        <v>1.515737922E9</v>
      </c>
      <c r="B10719" s="61">
        <v>0.0</v>
      </c>
      <c r="C10719" s="61">
        <v>541.0</v>
      </c>
      <c r="D10719" s="57" t="s">
        <v>375</v>
      </c>
      <c r="E10719" s="62" t="s">
        <v>372</v>
      </c>
      <c r="F10719" s="58">
        <v>0.5022100294798976</v>
      </c>
    </row>
    <row r="10720">
      <c r="A10720" s="61">
        <v>1.513209848E9</v>
      </c>
      <c r="B10720" s="61">
        <v>1.0</v>
      </c>
      <c r="C10720" s="61">
        <v>3019.0</v>
      </c>
      <c r="D10720" s="57" t="s">
        <v>371</v>
      </c>
      <c r="E10720" s="62" t="s">
        <v>372</v>
      </c>
      <c r="F10720" s="58">
        <v>0.502248724571051</v>
      </c>
    </row>
    <row r="10721">
      <c r="A10721" s="61">
        <v>1.513433464E9</v>
      </c>
      <c r="B10721" s="61">
        <v>1.0</v>
      </c>
      <c r="C10721" s="61">
        <v>2341.0</v>
      </c>
      <c r="D10721" s="57" t="s">
        <v>371</v>
      </c>
      <c r="E10721" s="62" t="s">
        <v>372</v>
      </c>
      <c r="F10721" s="58">
        <v>0.5022916517047815</v>
      </c>
    </row>
    <row r="10722">
      <c r="A10722" s="61">
        <v>1.515926852E9</v>
      </c>
      <c r="B10722" s="61">
        <v>0.0</v>
      </c>
      <c r="C10722" s="61">
        <v>733.0</v>
      </c>
      <c r="D10722" s="57" t="s">
        <v>374</v>
      </c>
      <c r="E10722" s="62" t="s">
        <v>372</v>
      </c>
      <c r="F10722" s="58">
        <v>0.5023505940698076</v>
      </c>
    </row>
    <row r="10723">
      <c r="A10723" s="61">
        <v>1.515351705E9</v>
      </c>
      <c r="B10723" s="61">
        <v>1.0</v>
      </c>
      <c r="C10723" s="61">
        <v>3417.0</v>
      </c>
      <c r="D10723" s="57" t="s">
        <v>371</v>
      </c>
      <c r="E10723" s="62" t="s">
        <v>372</v>
      </c>
      <c r="F10723" s="58">
        <v>0.5024297998026857</v>
      </c>
    </row>
    <row r="10724">
      <c r="A10724" s="61">
        <v>1.517074537E9</v>
      </c>
      <c r="B10724" s="61">
        <v>1.0</v>
      </c>
      <c r="C10724" s="61">
        <v>1883.0</v>
      </c>
      <c r="D10724" s="57" t="s">
        <v>374</v>
      </c>
      <c r="E10724" s="62" t="s">
        <v>372</v>
      </c>
      <c r="F10724" s="58">
        <v>0.5024821759873775</v>
      </c>
    </row>
    <row r="10725">
      <c r="A10725" s="61">
        <v>1.514312591E9</v>
      </c>
      <c r="B10725" s="61">
        <v>0.0</v>
      </c>
      <c r="C10725" s="61">
        <v>203.0</v>
      </c>
      <c r="D10725" s="57" t="s">
        <v>373</v>
      </c>
      <c r="E10725" s="62" t="s">
        <v>372</v>
      </c>
      <c r="F10725" s="58">
        <v>0.5024867311105964</v>
      </c>
    </row>
    <row r="10726">
      <c r="A10726" s="61">
        <v>1.519405265E9</v>
      </c>
      <c r="B10726" s="61">
        <v>1.0</v>
      </c>
      <c r="C10726" s="61">
        <v>913.0</v>
      </c>
      <c r="D10726" s="57" t="s">
        <v>375</v>
      </c>
      <c r="E10726" s="62" t="s">
        <v>372</v>
      </c>
      <c r="F10726" s="58">
        <v>0.5025695686734664</v>
      </c>
    </row>
    <row r="10727">
      <c r="A10727" s="61">
        <v>1.511808977E9</v>
      </c>
      <c r="B10727" s="61">
        <v>1.0</v>
      </c>
      <c r="C10727" s="61">
        <v>2051.0</v>
      </c>
      <c r="D10727" s="57" t="s">
        <v>371</v>
      </c>
      <c r="E10727" s="62" t="s">
        <v>372</v>
      </c>
      <c r="F10727" s="58">
        <v>0.5026494100671214</v>
      </c>
    </row>
    <row r="10728">
      <c r="A10728" s="61">
        <v>1.517610874E9</v>
      </c>
      <c r="B10728" s="61">
        <v>1.0</v>
      </c>
      <c r="C10728" s="61">
        <v>174.0</v>
      </c>
      <c r="D10728" s="57" t="s">
        <v>371</v>
      </c>
      <c r="E10728" s="62" t="s">
        <v>372</v>
      </c>
      <c r="F10728" s="58">
        <v>0.5029056638626042</v>
      </c>
    </row>
    <row r="10729">
      <c r="A10729" s="61">
        <v>1.514737936E9</v>
      </c>
      <c r="B10729" s="61">
        <v>1.0</v>
      </c>
      <c r="C10729" s="61">
        <v>249.0</v>
      </c>
      <c r="D10729" s="57" t="s">
        <v>373</v>
      </c>
      <c r="E10729" s="62" t="s">
        <v>372</v>
      </c>
      <c r="F10729" s="58">
        <v>0.5029564222321954</v>
      </c>
    </row>
    <row r="10730">
      <c r="A10730" s="61">
        <v>1.513668761E9</v>
      </c>
      <c r="B10730" s="61">
        <v>0.0</v>
      </c>
      <c r="C10730" s="61">
        <v>1949.0</v>
      </c>
      <c r="D10730" s="57" t="s">
        <v>374</v>
      </c>
      <c r="E10730" s="62" t="s">
        <v>372</v>
      </c>
      <c r="F10730" s="58">
        <v>0.5030288385766318</v>
      </c>
    </row>
    <row r="10731">
      <c r="A10731" s="61">
        <v>1.517980682E9</v>
      </c>
      <c r="B10731" s="61">
        <v>0.0</v>
      </c>
      <c r="C10731" s="61">
        <v>2739.0</v>
      </c>
      <c r="D10731" s="57" t="s">
        <v>375</v>
      </c>
      <c r="E10731" s="62" t="s">
        <v>372</v>
      </c>
      <c r="F10731" s="58">
        <v>0.5031174431433797</v>
      </c>
    </row>
    <row r="10732">
      <c r="A10732" s="61">
        <v>1.51752819E9</v>
      </c>
      <c r="B10732" s="61">
        <v>0.0</v>
      </c>
      <c r="C10732" s="61">
        <v>3050.0</v>
      </c>
      <c r="D10732" s="57" t="s">
        <v>371</v>
      </c>
      <c r="E10732" s="62" t="s">
        <v>372</v>
      </c>
      <c r="F10732" s="58">
        <v>0.5031246216229572</v>
      </c>
    </row>
    <row r="10733">
      <c r="A10733" s="61">
        <v>1.514950195E9</v>
      </c>
      <c r="B10733" s="61">
        <v>1.0</v>
      </c>
      <c r="C10733" s="61">
        <v>1618.0</v>
      </c>
      <c r="D10733" s="57" t="s">
        <v>375</v>
      </c>
      <c r="E10733" s="62" t="s">
        <v>372</v>
      </c>
      <c r="F10733" s="58">
        <v>0.5031656042980681</v>
      </c>
    </row>
    <row r="10734">
      <c r="A10734" s="61">
        <v>1.517551022E9</v>
      </c>
      <c r="B10734" s="61">
        <v>0.0</v>
      </c>
      <c r="C10734" s="61">
        <v>1735.0</v>
      </c>
      <c r="D10734" s="57" t="s">
        <v>371</v>
      </c>
      <c r="E10734" s="62" t="s">
        <v>372</v>
      </c>
      <c r="F10734" s="58">
        <v>0.5032027267278271</v>
      </c>
    </row>
    <row r="10735">
      <c r="A10735" s="61">
        <v>1.511963371E9</v>
      </c>
      <c r="B10735" s="61">
        <v>0.0</v>
      </c>
      <c r="C10735" s="61">
        <v>2552.0</v>
      </c>
      <c r="D10735" s="57" t="s">
        <v>371</v>
      </c>
      <c r="E10735" s="62" t="s">
        <v>372</v>
      </c>
      <c r="F10735" s="58">
        <v>0.5032248072961192</v>
      </c>
    </row>
    <row r="10736">
      <c r="A10736" s="61">
        <v>1.515769447E9</v>
      </c>
      <c r="B10736" s="61">
        <v>1.0</v>
      </c>
      <c r="C10736" s="61">
        <v>1138.0</v>
      </c>
      <c r="D10736" s="57" t="s">
        <v>374</v>
      </c>
      <c r="E10736" s="62" t="s">
        <v>372</v>
      </c>
      <c r="F10736" s="58">
        <v>0.5032312830000586</v>
      </c>
    </row>
    <row r="10737">
      <c r="A10737" s="61">
        <v>1.514317258E9</v>
      </c>
      <c r="B10737" s="61">
        <v>1.0</v>
      </c>
      <c r="C10737" s="61">
        <v>1431.0</v>
      </c>
      <c r="D10737" s="57" t="s">
        <v>374</v>
      </c>
      <c r="E10737" s="62" t="s">
        <v>372</v>
      </c>
      <c r="F10737" s="58">
        <v>0.5032428051250541</v>
      </c>
    </row>
    <row r="10738">
      <c r="A10738" s="61">
        <v>1.513592805E9</v>
      </c>
      <c r="B10738" s="61">
        <v>1.0</v>
      </c>
      <c r="C10738" s="61">
        <v>1913.0</v>
      </c>
      <c r="D10738" s="57" t="s">
        <v>373</v>
      </c>
      <c r="E10738" s="62" t="s">
        <v>372</v>
      </c>
      <c r="F10738" s="58">
        <v>0.5032692058367413</v>
      </c>
    </row>
    <row r="10739">
      <c r="A10739" s="61">
        <v>1.512345382E9</v>
      </c>
      <c r="B10739" s="61">
        <v>0.0</v>
      </c>
      <c r="C10739" s="61">
        <v>223.0</v>
      </c>
      <c r="D10739" s="57" t="s">
        <v>373</v>
      </c>
      <c r="E10739" s="62" t="s">
        <v>372</v>
      </c>
      <c r="F10739" s="58">
        <v>0.5032799822243128</v>
      </c>
    </row>
    <row r="10740">
      <c r="A10740" s="61">
        <v>1.516204332E9</v>
      </c>
      <c r="B10740" s="61">
        <v>0.0</v>
      </c>
      <c r="C10740" s="61">
        <v>2250.0</v>
      </c>
      <c r="D10740" s="57" t="s">
        <v>375</v>
      </c>
      <c r="E10740" s="62" t="s">
        <v>372</v>
      </c>
      <c r="F10740" s="58">
        <v>0.5032918408015398</v>
      </c>
    </row>
    <row r="10741">
      <c r="A10741" s="61">
        <v>1.517785437E9</v>
      </c>
      <c r="B10741" s="61">
        <v>1.0</v>
      </c>
      <c r="C10741" s="61">
        <v>758.0</v>
      </c>
      <c r="D10741" s="57" t="s">
        <v>373</v>
      </c>
      <c r="E10741" s="62" t="s">
        <v>372</v>
      </c>
      <c r="F10741" s="58">
        <v>0.50335916623694</v>
      </c>
    </row>
    <row r="10742">
      <c r="A10742" s="61">
        <v>1.518061902E9</v>
      </c>
      <c r="B10742" s="61">
        <v>0.0</v>
      </c>
      <c r="C10742" s="61">
        <v>3493.0</v>
      </c>
      <c r="D10742" s="57" t="s">
        <v>375</v>
      </c>
      <c r="E10742" s="62" t="s">
        <v>372</v>
      </c>
      <c r="F10742" s="58">
        <v>0.5034227042795473</v>
      </c>
    </row>
    <row r="10743">
      <c r="A10743" s="61">
        <v>1.519889159E9</v>
      </c>
      <c r="B10743" s="61">
        <v>1.0</v>
      </c>
      <c r="C10743" s="61">
        <v>654.0</v>
      </c>
      <c r="D10743" s="57" t="s">
        <v>374</v>
      </c>
      <c r="E10743" s="62" t="s">
        <v>372</v>
      </c>
      <c r="F10743" s="58">
        <v>0.5035189118128033</v>
      </c>
    </row>
    <row r="10744">
      <c r="A10744" s="61">
        <v>1.516038267E9</v>
      </c>
      <c r="B10744" s="61">
        <v>1.0</v>
      </c>
      <c r="C10744" s="61">
        <v>801.0</v>
      </c>
      <c r="D10744" s="57" t="s">
        <v>374</v>
      </c>
      <c r="E10744" s="62" t="s">
        <v>372</v>
      </c>
      <c r="F10744" s="58">
        <v>0.5035345255596404</v>
      </c>
    </row>
    <row r="10745">
      <c r="A10745" s="61">
        <v>1.519442472E9</v>
      </c>
      <c r="B10745" s="61">
        <v>0.0</v>
      </c>
      <c r="C10745" s="61">
        <v>2059.0</v>
      </c>
      <c r="D10745" s="57" t="s">
        <v>374</v>
      </c>
      <c r="E10745" s="62" t="s">
        <v>372</v>
      </c>
      <c r="F10745" s="58">
        <v>0.5035779432856924</v>
      </c>
    </row>
    <row r="10746">
      <c r="A10746" s="61">
        <v>1.519222186E9</v>
      </c>
      <c r="B10746" s="61">
        <v>1.0</v>
      </c>
      <c r="C10746" s="61">
        <v>2140.0</v>
      </c>
      <c r="D10746" s="57" t="s">
        <v>371</v>
      </c>
      <c r="E10746" s="62" t="s">
        <v>372</v>
      </c>
      <c r="F10746" s="58">
        <v>0.5035861812245609</v>
      </c>
    </row>
    <row r="10747">
      <c r="A10747" s="61">
        <v>1.51183123E9</v>
      </c>
      <c r="B10747" s="61">
        <v>0.0</v>
      </c>
      <c r="C10747" s="61">
        <v>2013.0</v>
      </c>
      <c r="D10747" s="57" t="s">
        <v>373</v>
      </c>
      <c r="E10747" s="62" t="s">
        <v>372</v>
      </c>
      <c r="F10747" s="58">
        <v>0.5036871702712941</v>
      </c>
    </row>
    <row r="10748">
      <c r="A10748" s="61">
        <v>1.51310558E9</v>
      </c>
      <c r="B10748" s="61">
        <v>0.0</v>
      </c>
      <c r="C10748" s="61">
        <v>142.0</v>
      </c>
      <c r="D10748" s="57" t="s">
        <v>374</v>
      </c>
      <c r="E10748" s="62" t="s">
        <v>372</v>
      </c>
      <c r="F10748" s="58">
        <v>0.503798825967463</v>
      </c>
    </row>
    <row r="10749">
      <c r="A10749" s="61">
        <v>1.518023763E9</v>
      </c>
      <c r="B10749" s="61">
        <v>1.0</v>
      </c>
      <c r="C10749" s="61">
        <v>3163.0</v>
      </c>
      <c r="D10749" s="57" t="s">
        <v>371</v>
      </c>
      <c r="E10749" s="62" t="s">
        <v>372</v>
      </c>
      <c r="F10749" s="58">
        <v>0.5038583536381102</v>
      </c>
    </row>
    <row r="10750">
      <c r="A10750" s="61">
        <v>1.513717026E9</v>
      </c>
      <c r="B10750" s="61">
        <v>1.0</v>
      </c>
      <c r="C10750" s="61">
        <v>1080.0</v>
      </c>
      <c r="D10750" s="57" t="s">
        <v>374</v>
      </c>
      <c r="E10750" s="62" t="s">
        <v>372</v>
      </c>
      <c r="F10750" s="58">
        <v>0.5039150124727357</v>
      </c>
    </row>
    <row r="10751">
      <c r="A10751" s="61">
        <v>1.512678536E9</v>
      </c>
      <c r="B10751" s="61">
        <v>1.0</v>
      </c>
      <c r="C10751" s="61">
        <v>39.0</v>
      </c>
      <c r="D10751" s="57" t="s">
        <v>373</v>
      </c>
      <c r="E10751" s="62" t="s">
        <v>372</v>
      </c>
      <c r="F10751" s="58">
        <v>0.503920481533475</v>
      </c>
    </row>
    <row r="10752">
      <c r="A10752" s="61">
        <v>1.511629544E9</v>
      </c>
      <c r="B10752" s="61">
        <v>1.0</v>
      </c>
      <c r="C10752" s="61">
        <v>1460.0</v>
      </c>
      <c r="D10752" s="57" t="s">
        <v>375</v>
      </c>
      <c r="E10752" s="62" t="s">
        <v>372</v>
      </c>
      <c r="F10752" s="58">
        <v>0.5039415480226973</v>
      </c>
    </row>
    <row r="10753">
      <c r="A10753" s="61">
        <v>1.517284413E9</v>
      </c>
      <c r="B10753" s="61">
        <v>1.0</v>
      </c>
      <c r="C10753" s="61">
        <v>2646.0</v>
      </c>
      <c r="D10753" s="57" t="s">
        <v>371</v>
      </c>
      <c r="E10753" s="62" t="s">
        <v>372</v>
      </c>
      <c r="F10753" s="58">
        <v>0.5039620161379961</v>
      </c>
    </row>
    <row r="10754">
      <c r="A10754" s="61">
        <v>1.515349028E9</v>
      </c>
      <c r="B10754" s="61">
        <v>1.0</v>
      </c>
      <c r="C10754" s="61">
        <v>1638.0</v>
      </c>
      <c r="D10754" s="57" t="s">
        <v>373</v>
      </c>
      <c r="E10754" s="62" t="s">
        <v>372</v>
      </c>
      <c r="F10754" s="58">
        <v>0.5040059921105716</v>
      </c>
    </row>
    <row r="10755">
      <c r="A10755" s="61">
        <v>1.514460655E9</v>
      </c>
      <c r="B10755" s="61">
        <v>1.0</v>
      </c>
      <c r="C10755" s="61">
        <v>2531.0</v>
      </c>
      <c r="D10755" s="57" t="s">
        <v>371</v>
      </c>
      <c r="E10755" s="62" t="s">
        <v>372</v>
      </c>
      <c r="F10755" s="58">
        <v>0.5040323168625629</v>
      </c>
    </row>
    <row r="10756">
      <c r="A10756" s="61">
        <v>1.513310935E9</v>
      </c>
      <c r="B10756" s="61">
        <v>1.0</v>
      </c>
      <c r="C10756" s="61">
        <v>2023.0</v>
      </c>
      <c r="D10756" s="57" t="s">
        <v>374</v>
      </c>
      <c r="E10756" s="62" t="s">
        <v>372</v>
      </c>
      <c r="F10756" s="58">
        <v>0.5043127280671471</v>
      </c>
    </row>
    <row r="10757">
      <c r="A10757" s="61">
        <v>1.511757648E9</v>
      </c>
      <c r="B10757" s="61">
        <v>1.0</v>
      </c>
      <c r="C10757" s="61">
        <v>3663.0</v>
      </c>
      <c r="D10757" s="57" t="s">
        <v>374</v>
      </c>
      <c r="E10757" s="62" t="s">
        <v>372</v>
      </c>
      <c r="F10757" s="58">
        <v>0.5043561606943603</v>
      </c>
    </row>
    <row r="10758">
      <c r="A10758" s="61">
        <v>1.513888403E9</v>
      </c>
      <c r="B10758" s="61">
        <v>1.0</v>
      </c>
      <c r="C10758" s="61">
        <v>1059.0</v>
      </c>
      <c r="D10758" s="57" t="s">
        <v>375</v>
      </c>
      <c r="E10758" s="62" t="s">
        <v>372</v>
      </c>
      <c r="F10758" s="58">
        <v>0.5044352313367632</v>
      </c>
    </row>
    <row r="10759">
      <c r="A10759" s="61">
        <v>1.514342085E9</v>
      </c>
      <c r="B10759" s="61">
        <v>1.0</v>
      </c>
      <c r="C10759" s="61">
        <v>143.0</v>
      </c>
      <c r="D10759" s="57" t="s">
        <v>371</v>
      </c>
      <c r="E10759" s="62" t="s">
        <v>372</v>
      </c>
      <c r="F10759" s="58">
        <v>0.5044485934093779</v>
      </c>
    </row>
    <row r="10760">
      <c r="A10760" s="61">
        <v>1.514625674E9</v>
      </c>
      <c r="B10760" s="61">
        <v>1.0</v>
      </c>
      <c r="C10760" s="61">
        <v>2045.0</v>
      </c>
      <c r="D10760" s="57" t="s">
        <v>375</v>
      </c>
      <c r="E10760" s="62" t="s">
        <v>372</v>
      </c>
      <c r="F10760" s="58">
        <v>0.5044560708333362</v>
      </c>
    </row>
    <row r="10761">
      <c r="A10761" s="61">
        <v>1.51740557E9</v>
      </c>
      <c r="B10761" s="61">
        <v>0.0</v>
      </c>
      <c r="C10761" s="61">
        <v>1864.0</v>
      </c>
      <c r="D10761" s="57" t="s">
        <v>371</v>
      </c>
      <c r="E10761" s="62" t="s">
        <v>372</v>
      </c>
      <c r="F10761" s="58">
        <v>0.5044915125446373</v>
      </c>
    </row>
    <row r="10762">
      <c r="A10762" s="61">
        <v>1.515153189E9</v>
      </c>
      <c r="B10762" s="61">
        <v>1.0</v>
      </c>
      <c r="C10762" s="61">
        <v>1087.0</v>
      </c>
      <c r="D10762" s="57" t="s">
        <v>375</v>
      </c>
      <c r="E10762" s="62" t="s">
        <v>372</v>
      </c>
      <c r="F10762" s="58">
        <v>0.5045208770043349</v>
      </c>
    </row>
    <row r="10763">
      <c r="A10763" s="61">
        <v>1.519865183E9</v>
      </c>
      <c r="B10763" s="61">
        <v>1.0</v>
      </c>
      <c r="C10763" s="61">
        <v>885.0</v>
      </c>
      <c r="D10763" s="57" t="s">
        <v>375</v>
      </c>
      <c r="E10763" s="62" t="s">
        <v>372</v>
      </c>
      <c r="F10763" s="58">
        <v>0.504644157256291</v>
      </c>
    </row>
    <row r="10764">
      <c r="A10764" s="61">
        <v>1.519923859E9</v>
      </c>
      <c r="B10764" s="61">
        <v>1.0</v>
      </c>
      <c r="C10764" s="61">
        <v>814.0</v>
      </c>
      <c r="D10764" s="57" t="s">
        <v>374</v>
      </c>
      <c r="E10764" s="62" t="s">
        <v>372</v>
      </c>
      <c r="F10764" s="58">
        <v>0.504682614740152</v>
      </c>
    </row>
    <row r="10765">
      <c r="A10765" s="61">
        <v>1.513456798E9</v>
      </c>
      <c r="B10765" s="61">
        <v>1.0</v>
      </c>
      <c r="C10765" s="61">
        <v>3534.0</v>
      </c>
      <c r="D10765" s="57" t="s">
        <v>374</v>
      </c>
      <c r="E10765" s="62" t="s">
        <v>372</v>
      </c>
      <c r="F10765" s="58">
        <v>0.5046911970036225</v>
      </c>
    </row>
    <row r="10766">
      <c r="A10766" s="61">
        <v>1.517820141E9</v>
      </c>
      <c r="B10766" s="61">
        <v>0.0</v>
      </c>
      <c r="C10766" s="61">
        <v>2073.0</v>
      </c>
      <c r="D10766" s="57" t="s">
        <v>374</v>
      </c>
      <c r="E10766" s="62" t="s">
        <v>372</v>
      </c>
      <c r="F10766" s="58">
        <v>0.5046936482866071</v>
      </c>
    </row>
    <row r="10767">
      <c r="A10767" s="61">
        <v>1.516584237E9</v>
      </c>
      <c r="B10767" s="61">
        <v>1.0</v>
      </c>
      <c r="C10767" s="61">
        <v>1293.0</v>
      </c>
      <c r="D10767" s="57" t="s">
        <v>373</v>
      </c>
      <c r="E10767" s="62" t="s">
        <v>372</v>
      </c>
      <c r="F10767" s="58">
        <v>0.5047319807066342</v>
      </c>
    </row>
    <row r="10768">
      <c r="A10768" s="61">
        <v>1.519179142E9</v>
      </c>
      <c r="B10768" s="61">
        <v>0.0</v>
      </c>
      <c r="C10768" s="61">
        <v>2308.0</v>
      </c>
      <c r="D10768" s="57" t="s">
        <v>371</v>
      </c>
      <c r="E10768" s="62" t="s">
        <v>372</v>
      </c>
      <c r="F10768" s="58">
        <v>0.5047366048724697</v>
      </c>
    </row>
    <row r="10769">
      <c r="A10769" s="61">
        <v>1.515998495E9</v>
      </c>
      <c r="B10769" s="61">
        <v>1.0</v>
      </c>
      <c r="C10769" s="61">
        <v>2886.0</v>
      </c>
      <c r="D10769" s="57" t="s">
        <v>371</v>
      </c>
      <c r="E10769" s="62" t="s">
        <v>372</v>
      </c>
      <c r="F10769" s="58">
        <v>0.5048221723740364</v>
      </c>
    </row>
    <row r="10770">
      <c r="A10770" s="61">
        <v>1.519341041E9</v>
      </c>
      <c r="B10770" s="61">
        <v>0.0</v>
      </c>
      <c r="C10770" s="61">
        <v>2569.0</v>
      </c>
      <c r="D10770" s="57" t="s">
        <v>374</v>
      </c>
      <c r="E10770" s="62" t="s">
        <v>372</v>
      </c>
      <c r="F10770" s="58">
        <v>0.5048429170966848</v>
      </c>
    </row>
    <row r="10771">
      <c r="A10771" s="61">
        <v>1.517460828E9</v>
      </c>
      <c r="B10771" s="61">
        <v>1.0</v>
      </c>
      <c r="C10771" s="61">
        <v>1608.0</v>
      </c>
      <c r="D10771" s="57" t="s">
        <v>374</v>
      </c>
      <c r="E10771" s="62" t="s">
        <v>372</v>
      </c>
      <c r="F10771" s="58">
        <v>0.5048499224872569</v>
      </c>
    </row>
    <row r="10772">
      <c r="A10772" s="61">
        <v>1.514050397E9</v>
      </c>
      <c r="B10772" s="61">
        <v>1.0</v>
      </c>
      <c r="C10772" s="61">
        <v>2361.0</v>
      </c>
      <c r="D10772" s="57" t="s">
        <v>371</v>
      </c>
      <c r="E10772" s="62" t="s">
        <v>372</v>
      </c>
      <c r="F10772" s="58">
        <v>0.5049078031404469</v>
      </c>
    </row>
    <row r="10773">
      <c r="A10773" s="61">
        <v>1.515496577E9</v>
      </c>
      <c r="B10773" s="61">
        <v>1.0</v>
      </c>
      <c r="C10773" s="61">
        <v>648.0</v>
      </c>
      <c r="D10773" s="57" t="s">
        <v>371</v>
      </c>
      <c r="E10773" s="62" t="s">
        <v>372</v>
      </c>
      <c r="F10773" s="58">
        <v>0.5049316548261525</v>
      </c>
    </row>
    <row r="10774">
      <c r="A10774" s="61">
        <v>1.51930726E9</v>
      </c>
      <c r="B10774" s="61">
        <v>0.0</v>
      </c>
      <c r="C10774" s="61">
        <v>2612.0</v>
      </c>
      <c r="D10774" s="57" t="s">
        <v>371</v>
      </c>
      <c r="E10774" s="62" t="s">
        <v>372</v>
      </c>
      <c r="F10774" s="58">
        <v>0.5049508966328289</v>
      </c>
    </row>
    <row r="10775">
      <c r="A10775" s="61">
        <v>1.512708534E9</v>
      </c>
      <c r="B10775" s="61">
        <v>1.0</v>
      </c>
      <c r="C10775" s="61">
        <v>3524.0</v>
      </c>
      <c r="D10775" s="57" t="s">
        <v>375</v>
      </c>
      <c r="E10775" s="62" t="s">
        <v>372</v>
      </c>
      <c r="F10775" s="58">
        <v>0.5049535499950496</v>
      </c>
    </row>
    <row r="10776">
      <c r="A10776" s="61">
        <v>1.517428206E9</v>
      </c>
      <c r="B10776" s="61">
        <v>1.0</v>
      </c>
      <c r="C10776" s="61">
        <v>2959.0</v>
      </c>
      <c r="D10776" s="57" t="s">
        <v>373</v>
      </c>
      <c r="E10776" s="62" t="s">
        <v>372</v>
      </c>
      <c r="F10776" s="58">
        <v>0.5049590666190589</v>
      </c>
    </row>
    <row r="10777">
      <c r="A10777" s="61">
        <v>1.519192518E9</v>
      </c>
      <c r="B10777" s="61">
        <v>1.0</v>
      </c>
      <c r="C10777" s="61">
        <v>2059.0</v>
      </c>
      <c r="D10777" s="57" t="s">
        <v>375</v>
      </c>
      <c r="E10777" s="62" t="s">
        <v>372</v>
      </c>
      <c r="F10777" s="58">
        <v>0.504968494153309</v>
      </c>
    </row>
    <row r="10778">
      <c r="A10778" s="61">
        <v>1.512841844E9</v>
      </c>
      <c r="B10778" s="61">
        <v>1.0</v>
      </c>
      <c r="C10778" s="61">
        <v>2376.0</v>
      </c>
      <c r="D10778" s="57" t="s">
        <v>374</v>
      </c>
      <c r="E10778" s="62" t="s">
        <v>372</v>
      </c>
      <c r="F10778" s="58">
        <v>0.5049884611188904</v>
      </c>
    </row>
    <row r="10779">
      <c r="A10779" s="61">
        <v>1.513849709E9</v>
      </c>
      <c r="B10779" s="61">
        <v>1.0</v>
      </c>
      <c r="C10779" s="61">
        <v>1360.0</v>
      </c>
      <c r="D10779" s="57" t="s">
        <v>371</v>
      </c>
      <c r="E10779" s="62" t="s">
        <v>372</v>
      </c>
      <c r="F10779" s="58">
        <v>0.5050196244205402</v>
      </c>
    </row>
    <row r="10780">
      <c r="A10780" s="61">
        <v>1.512810476E9</v>
      </c>
      <c r="B10780" s="61">
        <v>1.0</v>
      </c>
      <c r="C10780" s="61">
        <v>1056.0</v>
      </c>
      <c r="D10780" s="57" t="s">
        <v>371</v>
      </c>
      <c r="E10780" s="62" t="s">
        <v>372</v>
      </c>
      <c r="F10780" s="58">
        <v>0.5050821284480241</v>
      </c>
    </row>
    <row r="10781">
      <c r="A10781" s="61">
        <v>1.511813841E9</v>
      </c>
      <c r="B10781" s="61">
        <v>0.0</v>
      </c>
      <c r="C10781" s="61">
        <v>2148.0</v>
      </c>
      <c r="D10781" s="57" t="s">
        <v>374</v>
      </c>
      <c r="E10781" s="62" t="s">
        <v>372</v>
      </c>
      <c r="F10781" s="58">
        <v>0.5051465725358983</v>
      </c>
    </row>
    <row r="10782">
      <c r="A10782" s="61">
        <v>1.519734653E9</v>
      </c>
      <c r="B10782" s="61">
        <v>1.0</v>
      </c>
      <c r="C10782" s="61">
        <v>860.0</v>
      </c>
      <c r="D10782" s="57" t="s">
        <v>373</v>
      </c>
      <c r="E10782" s="62" t="s">
        <v>372</v>
      </c>
      <c r="F10782" s="58">
        <v>0.5052367760459859</v>
      </c>
    </row>
    <row r="10783">
      <c r="A10783" s="61">
        <v>1.516319347E9</v>
      </c>
      <c r="B10783" s="61">
        <v>1.0</v>
      </c>
      <c r="C10783" s="61">
        <v>453.0</v>
      </c>
      <c r="D10783" s="57" t="s">
        <v>374</v>
      </c>
      <c r="E10783" s="62" t="s">
        <v>372</v>
      </c>
      <c r="F10783" s="58">
        <v>0.5052866028918706</v>
      </c>
    </row>
    <row r="10784">
      <c r="A10784" s="61">
        <v>1.516286461E9</v>
      </c>
      <c r="B10784" s="61">
        <v>0.0</v>
      </c>
      <c r="C10784" s="61">
        <v>1511.0</v>
      </c>
      <c r="D10784" s="57" t="s">
        <v>375</v>
      </c>
      <c r="E10784" s="62" t="s">
        <v>372</v>
      </c>
      <c r="F10784" s="58">
        <v>0.5052966591842076</v>
      </c>
    </row>
    <row r="10785">
      <c r="A10785" s="61">
        <v>1.518683421E9</v>
      </c>
      <c r="B10785" s="61">
        <v>0.0</v>
      </c>
      <c r="C10785" s="61">
        <v>2384.0</v>
      </c>
      <c r="D10785" s="57" t="s">
        <v>374</v>
      </c>
      <c r="E10785" s="62" t="s">
        <v>372</v>
      </c>
      <c r="F10785" s="58">
        <v>0.5053045736641332</v>
      </c>
    </row>
    <row r="10786">
      <c r="A10786" s="61">
        <v>1.517144221E9</v>
      </c>
      <c r="B10786" s="61">
        <v>0.0</v>
      </c>
      <c r="C10786" s="61">
        <v>2075.0</v>
      </c>
      <c r="D10786" s="57" t="s">
        <v>374</v>
      </c>
      <c r="E10786" s="62" t="s">
        <v>372</v>
      </c>
      <c r="F10786" s="58">
        <v>0.5053331001340423</v>
      </c>
    </row>
    <row r="10787">
      <c r="A10787" s="61">
        <v>1.512197249E9</v>
      </c>
      <c r="B10787" s="61">
        <v>1.0</v>
      </c>
      <c r="C10787" s="61">
        <v>1183.0</v>
      </c>
      <c r="D10787" s="57" t="s">
        <v>371</v>
      </c>
      <c r="E10787" s="62" t="s">
        <v>372</v>
      </c>
      <c r="F10787" s="58">
        <v>0.5053486122272403</v>
      </c>
    </row>
    <row r="10788">
      <c r="A10788" s="61">
        <v>1.513967979E9</v>
      </c>
      <c r="B10788" s="61">
        <v>1.0</v>
      </c>
      <c r="C10788" s="61">
        <v>3555.0</v>
      </c>
      <c r="D10788" s="57" t="s">
        <v>374</v>
      </c>
      <c r="E10788" s="62" t="s">
        <v>372</v>
      </c>
      <c r="F10788" s="58">
        <v>0.5054572183757869</v>
      </c>
    </row>
    <row r="10789">
      <c r="A10789" s="61">
        <v>1.511368547E9</v>
      </c>
      <c r="B10789" s="61">
        <v>1.0</v>
      </c>
      <c r="C10789" s="61">
        <v>8.0</v>
      </c>
      <c r="D10789" s="57" t="s">
        <v>371</v>
      </c>
      <c r="E10789" s="62" t="s">
        <v>372</v>
      </c>
      <c r="F10789" s="58">
        <v>0.505458763753994</v>
      </c>
    </row>
    <row r="10790">
      <c r="A10790" s="61">
        <v>1.515042998E9</v>
      </c>
      <c r="B10790" s="61">
        <v>1.0</v>
      </c>
      <c r="C10790" s="61">
        <v>1297.0</v>
      </c>
      <c r="D10790" s="57" t="s">
        <v>374</v>
      </c>
      <c r="E10790" s="62" t="s">
        <v>372</v>
      </c>
      <c r="F10790" s="58">
        <v>0.505473762292188</v>
      </c>
    </row>
    <row r="10791">
      <c r="A10791" s="61">
        <v>1.518482844E9</v>
      </c>
      <c r="B10791" s="61">
        <v>1.0</v>
      </c>
      <c r="C10791" s="61">
        <v>54.0</v>
      </c>
      <c r="D10791" s="57" t="s">
        <v>374</v>
      </c>
      <c r="E10791" s="62" t="s">
        <v>372</v>
      </c>
      <c r="F10791" s="58">
        <v>0.5055231589388447</v>
      </c>
    </row>
    <row r="10792">
      <c r="A10792" s="61">
        <v>1.515100909E9</v>
      </c>
      <c r="B10792" s="61">
        <v>1.0</v>
      </c>
      <c r="C10792" s="61">
        <v>612.0</v>
      </c>
      <c r="D10792" s="57" t="s">
        <v>371</v>
      </c>
      <c r="E10792" s="62" t="s">
        <v>372</v>
      </c>
      <c r="F10792" s="58">
        <v>0.5055444085693993</v>
      </c>
    </row>
    <row r="10793">
      <c r="A10793" s="61">
        <v>1.518932878E9</v>
      </c>
      <c r="B10793" s="61">
        <v>1.0</v>
      </c>
      <c r="C10793" s="61">
        <v>535.0</v>
      </c>
      <c r="D10793" s="57" t="s">
        <v>373</v>
      </c>
      <c r="E10793" s="62" t="s">
        <v>372</v>
      </c>
      <c r="F10793" s="58">
        <v>0.5055904530772902</v>
      </c>
    </row>
    <row r="10794">
      <c r="A10794" s="61">
        <v>1.512900119E9</v>
      </c>
      <c r="B10794" s="61">
        <v>1.0</v>
      </c>
      <c r="C10794" s="61">
        <v>960.0</v>
      </c>
      <c r="D10794" s="57" t="s">
        <v>371</v>
      </c>
      <c r="E10794" s="62" t="s">
        <v>372</v>
      </c>
      <c r="F10794" s="58">
        <v>0.5056471119119158</v>
      </c>
    </row>
    <row r="10795">
      <c r="A10795" s="61">
        <v>1.513791216E9</v>
      </c>
      <c r="B10795" s="61">
        <v>1.0</v>
      </c>
      <c r="C10795" s="61">
        <v>1022.0</v>
      </c>
      <c r="D10795" s="57" t="s">
        <v>374</v>
      </c>
      <c r="E10795" s="62" t="s">
        <v>372</v>
      </c>
      <c r="F10795" s="58">
        <v>0.5056787591759478</v>
      </c>
    </row>
    <row r="10796">
      <c r="A10796" s="61">
        <v>1.513290099E9</v>
      </c>
      <c r="B10796" s="61">
        <v>1.0</v>
      </c>
      <c r="C10796" s="61">
        <v>1948.0</v>
      </c>
      <c r="D10796" s="57" t="s">
        <v>375</v>
      </c>
      <c r="E10796" s="62" t="s">
        <v>372</v>
      </c>
      <c r="F10796" s="58">
        <v>0.5057430977889439</v>
      </c>
    </row>
    <row r="10797">
      <c r="A10797" s="61">
        <v>1.515863471E9</v>
      </c>
      <c r="B10797" s="61">
        <v>0.0</v>
      </c>
      <c r="C10797" s="61">
        <v>2032.0</v>
      </c>
      <c r="D10797" s="57" t="s">
        <v>371</v>
      </c>
      <c r="E10797" s="62" t="s">
        <v>372</v>
      </c>
      <c r="F10797" s="58">
        <v>0.5057576177268626</v>
      </c>
    </row>
    <row r="10798">
      <c r="A10798" s="61">
        <v>1.513139535E9</v>
      </c>
      <c r="B10798" s="61">
        <v>1.0</v>
      </c>
      <c r="C10798" s="61">
        <v>4903.0</v>
      </c>
      <c r="D10798" s="57" t="s">
        <v>374</v>
      </c>
      <c r="E10798" s="62" t="s">
        <v>372</v>
      </c>
      <c r="F10798" s="58">
        <v>0.5057586966346199</v>
      </c>
    </row>
    <row r="10799">
      <c r="A10799" s="61">
        <v>1.519873694E9</v>
      </c>
      <c r="B10799" s="61">
        <v>1.0</v>
      </c>
      <c r="C10799" s="61">
        <v>1942.0</v>
      </c>
      <c r="D10799" s="57" t="s">
        <v>375</v>
      </c>
      <c r="E10799" s="62" t="s">
        <v>372</v>
      </c>
      <c r="F10799" s="58">
        <v>0.5058549190690371</v>
      </c>
    </row>
    <row r="10800">
      <c r="A10800" s="61">
        <v>1.513525109E9</v>
      </c>
      <c r="B10800" s="61">
        <v>1.0</v>
      </c>
      <c r="C10800" s="61">
        <v>654.0</v>
      </c>
      <c r="D10800" s="57" t="s">
        <v>374</v>
      </c>
      <c r="E10800" s="62" t="s">
        <v>372</v>
      </c>
      <c r="F10800" s="58">
        <v>0.5059675240850846</v>
      </c>
    </row>
    <row r="10801">
      <c r="A10801" s="61">
        <v>1.513001575E9</v>
      </c>
      <c r="B10801" s="61">
        <v>1.0</v>
      </c>
      <c r="C10801" s="61">
        <v>5053.0</v>
      </c>
      <c r="D10801" s="57" t="s">
        <v>373</v>
      </c>
      <c r="E10801" s="62" t="s">
        <v>372</v>
      </c>
      <c r="F10801" s="58">
        <v>0.5062830570017792</v>
      </c>
    </row>
    <row r="10802">
      <c r="A10802" s="61">
        <v>1.513957579E9</v>
      </c>
      <c r="B10802" s="61">
        <v>1.0</v>
      </c>
      <c r="C10802" s="61">
        <v>2069.0</v>
      </c>
      <c r="D10802" s="57" t="s">
        <v>373</v>
      </c>
      <c r="E10802" s="62" t="s">
        <v>372</v>
      </c>
      <c r="F10802" s="58">
        <v>0.5063139388047448</v>
      </c>
    </row>
    <row r="10803">
      <c r="A10803" s="61">
        <v>1.513376188E9</v>
      </c>
      <c r="B10803" s="61">
        <v>1.0</v>
      </c>
      <c r="C10803" s="61">
        <v>29.0</v>
      </c>
      <c r="D10803" s="57" t="s">
        <v>374</v>
      </c>
      <c r="E10803" s="62" t="s">
        <v>372</v>
      </c>
      <c r="F10803" s="58">
        <v>0.5063918406399858</v>
      </c>
    </row>
    <row r="10804">
      <c r="A10804" s="61">
        <v>1.511480178E9</v>
      </c>
      <c r="B10804" s="61">
        <v>1.0</v>
      </c>
      <c r="C10804" s="61">
        <v>1859.0</v>
      </c>
      <c r="D10804" s="57" t="s">
        <v>374</v>
      </c>
      <c r="E10804" s="62" t="s">
        <v>372</v>
      </c>
      <c r="F10804" s="58">
        <v>0.5064031883448087</v>
      </c>
    </row>
    <row r="10805">
      <c r="A10805" s="61">
        <v>1.513506258E9</v>
      </c>
      <c r="B10805" s="61">
        <v>1.0</v>
      </c>
      <c r="C10805" s="61">
        <v>3633.0</v>
      </c>
      <c r="D10805" s="57" t="s">
        <v>371</v>
      </c>
      <c r="E10805" s="62" t="s">
        <v>372</v>
      </c>
      <c r="F10805" s="58">
        <v>0.5064570060367478</v>
      </c>
    </row>
    <row r="10806">
      <c r="A10806" s="61">
        <v>1.51803727E9</v>
      </c>
      <c r="B10806" s="61">
        <v>0.0</v>
      </c>
      <c r="C10806" s="61">
        <v>1705.0</v>
      </c>
      <c r="D10806" s="57" t="s">
        <v>375</v>
      </c>
      <c r="E10806" s="62" t="s">
        <v>372</v>
      </c>
      <c r="F10806" s="58">
        <v>0.5066181209557157</v>
      </c>
    </row>
    <row r="10807">
      <c r="A10807" s="61">
        <v>1.517226371E9</v>
      </c>
      <c r="B10807" s="61">
        <v>0.0</v>
      </c>
      <c r="C10807" s="61">
        <v>2572.0</v>
      </c>
      <c r="D10807" s="57" t="s">
        <v>375</v>
      </c>
      <c r="E10807" s="62" t="s">
        <v>372</v>
      </c>
      <c r="F10807" s="58">
        <v>0.5066554865241418</v>
      </c>
    </row>
    <row r="10808">
      <c r="A10808" s="61">
        <v>1.512530722E9</v>
      </c>
      <c r="B10808" s="61">
        <v>0.0</v>
      </c>
      <c r="C10808" s="61">
        <v>2935.0</v>
      </c>
      <c r="D10808" s="57" t="s">
        <v>374</v>
      </c>
      <c r="E10808" s="62" t="s">
        <v>372</v>
      </c>
      <c r="F10808" s="58">
        <v>0.5066881226872406</v>
      </c>
    </row>
    <row r="10809">
      <c r="A10809" s="61">
        <v>1.511816376E9</v>
      </c>
      <c r="B10809" s="61">
        <v>1.0</v>
      </c>
      <c r="C10809" s="61">
        <v>3503.0</v>
      </c>
      <c r="D10809" s="57" t="s">
        <v>375</v>
      </c>
      <c r="E10809" s="62" t="s">
        <v>372</v>
      </c>
      <c r="F10809" s="58">
        <v>0.5067374886537228</v>
      </c>
    </row>
    <row r="10810">
      <c r="A10810" s="61">
        <v>1.516138324E9</v>
      </c>
      <c r="B10810" s="61">
        <v>1.0</v>
      </c>
      <c r="C10810" s="61">
        <v>22.0</v>
      </c>
      <c r="D10810" s="57" t="s">
        <v>374</v>
      </c>
      <c r="E10810" s="62" t="s">
        <v>372</v>
      </c>
      <c r="F10810" s="58">
        <v>0.5067460041925972</v>
      </c>
    </row>
    <row r="10811">
      <c r="A10811" s="61">
        <v>1.515481972E9</v>
      </c>
      <c r="B10811" s="61">
        <v>0.0</v>
      </c>
      <c r="C10811" s="61">
        <v>3029.0</v>
      </c>
      <c r="D10811" s="57" t="s">
        <v>373</v>
      </c>
      <c r="E10811" s="62" t="s">
        <v>372</v>
      </c>
      <c r="F10811" s="58">
        <v>0.5067524500942141</v>
      </c>
    </row>
    <row r="10812">
      <c r="A10812" s="61">
        <v>1.516302947E9</v>
      </c>
      <c r="B10812" s="61">
        <v>1.0</v>
      </c>
      <c r="C10812" s="61">
        <v>651.0</v>
      </c>
      <c r="D10812" s="57" t="s">
        <v>375</v>
      </c>
      <c r="E10812" s="62" t="s">
        <v>372</v>
      </c>
      <c r="F10812" s="58">
        <v>0.5068081461369567</v>
      </c>
    </row>
    <row r="10813">
      <c r="A10813" s="61">
        <v>1.518171119E9</v>
      </c>
      <c r="B10813" s="61">
        <v>1.0</v>
      </c>
      <c r="C10813" s="61">
        <v>4043.0</v>
      </c>
      <c r="D10813" s="57" t="s">
        <v>375</v>
      </c>
      <c r="E10813" s="62" t="s">
        <v>372</v>
      </c>
      <c r="F10813" s="58">
        <v>0.506888789214239</v>
      </c>
    </row>
    <row r="10814">
      <c r="A10814" s="61">
        <v>1.512869229E9</v>
      </c>
      <c r="B10814" s="61">
        <v>1.0</v>
      </c>
      <c r="C10814" s="61">
        <v>544.0</v>
      </c>
      <c r="D10814" s="57" t="s">
        <v>371</v>
      </c>
      <c r="E10814" s="62" t="s">
        <v>372</v>
      </c>
      <c r="F10814" s="58">
        <v>0.5068910429423171</v>
      </c>
    </row>
    <row r="10815">
      <c r="A10815" s="61">
        <v>1.518666487E9</v>
      </c>
      <c r="B10815" s="61">
        <v>1.0</v>
      </c>
      <c r="C10815" s="61">
        <v>2152.0</v>
      </c>
      <c r="D10815" s="57" t="s">
        <v>371</v>
      </c>
      <c r="E10815" s="62" t="s">
        <v>372</v>
      </c>
      <c r="F10815" s="58">
        <v>0.5068923110707086</v>
      </c>
    </row>
    <row r="10816">
      <c r="A10816" s="61">
        <v>1.511427676E9</v>
      </c>
      <c r="B10816" s="61">
        <v>1.0</v>
      </c>
      <c r="C10816" s="61">
        <v>1853.0</v>
      </c>
      <c r="D10816" s="57" t="s">
        <v>371</v>
      </c>
      <c r="E10816" s="62" t="s">
        <v>372</v>
      </c>
      <c r="F10816" s="58">
        <v>0.5070150257177106</v>
      </c>
    </row>
    <row r="10817">
      <c r="A10817" s="61">
        <v>1.518592193E9</v>
      </c>
      <c r="B10817" s="61">
        <v>1.0</v>
      </c>
      <c r="C10817" s="61">
        <v>3776.0</v>
      </c>
      <c r="D10817" s="57" t="s">
        <v>371</v>
      </c>
      <c r="E10817" s="62" t="s">
        <v>372</v>
      </c>
      <c r="F10817" s="58">
        <v>0.5070242038273837</v>
      </c>
    </row>
    <row r="10818">
      <c r="A10818" s="61">
        <v>1.512275646E9</v>
      </c>
      <c r="B10818" s="61">
        <v>1.0</v>
      </c>
      <c r="C10818" s="61">
        <v>328.0</v>
      </c>
      <c r="D10818" s="57" t="s">
        <v>374</v>
      </c>
      <c r="E10818" s="62" t="s">
        <v>372</v>
      </c>
      <c r="F10818" s="58">
        <v>0.5070911507838659</v>
      </c>
    </row>
    <row r="10819">
      <c r="A10819" s="61">
        <v>1.517154066E9</v>
      </c>
      <c r="B10819" s="61">
        <v>1.0</v>
      </c>
      <c r="C10819" s="61">
        <v>992.0</v>
      </c>
      <c r="D10819" s="57" t="s">
        <v>374</v>
      </c>
      <c r="E10819" s="62" t="s">
        <v>372</v>
      </c>
      <c r="F10819" s="58">
        <v>0.5071524350983949</v>
      </c>
    </row>
    <row r="10820">
      <c r="A10820" s="61">
        <v>1.513266859E9</v>
      </c>
      <c r="B10820" s="61">
        <v>1.0</v>
      </c>
      <c r="C10820" s="61">
        <v>1598.0</v>
      </c>
      <c r="D10820" s="57" t="s">
        <v>374</v>
      </c>
      <c r="E10820" s="62" t="s">
        <v>372</v>
      </c>
      <c r="F10820" s="58">
        <v>0.5071584201956235</v>
      </c>
    </row>
    <row r="10821">
      <c r="A10821" s="61">
        <v>1.519055913E9</v>
      </c>
      <c r="B10821" s="61">
        <v>1.0</v>
      </c>
      <c r="C10821" s="61">
        <v>2274.0</v>
      </c>
      <c r="D10821" s="57" t="s">
        <v>371</v>
      </c>
      <c r="E10821" s="62" t="s">
        <v>372</v>
      </c>
      <c r="F10821" s="58">
        <v>0.5071842481728664</v>
      </c>
    </row>
    <row r="10822">
      <c r="A10822" s="61">
        <v>1.516525074E9</v>
      </c>
      <c r="B10822" s="61">
        <v>1.0</v>
      </c>
      <c r="C10822" s="61">
        <v>1483.0</v>
      </c>
      <c r="D10822" s="57" t="s">
        <v>374</v>
      </c>
      <c r="E10822" s="62" t="s">
        <v>376</v>
      </c>
      <c r="F10822" s="58">
        <v>0.5072438103966808</v>
      </c>
    </row>
    <row r="10823">
      <c r="A10823" s="61">
        <v>1.518446782E9</v>
      </c>
      <c r="B10823" s="61">
        <v>0.0</v>
      </c>
      <c r="C10823" s="61">
        <v>2318.0</v>
      </c>
      <c r="D10823" s="57" t="s">
        <v>375</v>
      </c>
      <c r="E10823" s="57" t="str">
        <f t="array" ref="E10823">E10822</f>
        <v>В</v>
      </c>
      <c r="F10823" s="58">
        <v>0.5073865184029205</v>
      </c>
    </row>
    <row r="10824">
      <c r="A10824" s="61">
        <v>1.517611537E9</v>
      </c>
      <c r="B10824" s="61">
        <v>1.0</v>
      </c>
      <c r="C10824" s="61">
        <v>1683.0</v>
      </c>
      <c r="D10824" s="57" t="s">
        <v>373</v>
      </c>
      <c r="E10824" s="57" t="str">
        <f t="array" ref="E10824">E10823</f>
        <v>В</v>
      </c>
      <c r="F10824" s="58">
        <v>0.5074526229459843</v>
      </c>
    </row>
    <row r="10825">
      <c r="A10825" s="61">
        <v>1.513048627E9</v>
      </c>
      <c r="B10825" s="61">
        <v>1.0</v>
      </c>
      <c r="C10825" s="61">
        <v>216.0</v>
      </c>
      <c r="D10825" s="57" t="s">
        <v>374</v>
      </c>
      <c r="E10825" s="57" t="str">
        <f t="array" ref="E10825">E10824</f>
        <v>В</v>
      </c>
      <c r="F10825" s="58">
        <v>0.5074754857326231</v>
      </c>
    </row>
    <row r="10826">
      <c r="A10826" s="61">
        <v>1.512815288E9</v>
      </c>
      <c r="B10826" s="61">
        <v>1.0</v>
      </c>
      <c r="C10826" s="61">
        <v>1777.0</v>
      </c>
      <c r="D10826" s="57" t="s">
        <v>374</v>
      </c>
      <c r="E10826" s="57" t="str">
        <f t="array" ref="E10826">E10825</f>
        <v>В</v>
      </c>
      <c r="F10826" s="58">
        <v>0.5075239128824436</v>
      </c>
    </row>
    <row r="10827">
      <c r="A10827" s="61">
        <v>1.512844081E9</v>
      </c>
      <c r="B10827" s="61">
        <v>0.0</v>
      </c>
      <c r="C10827" s="61">
        <v>799.0</v>
      </c>
      <c r="D10827" s="57" t="s">
        <v>374</v>
      </c>
      <c r="E10827" s="57" t="str">
        <f t="array" ref="E10827">E10826</f>
        <v>В</v>
      </c>
      <c r="F10827" s="58">
        <v>0.5075465478472421</v>
      </c>
    </row>
    <row r="10828">
      <c r="A10828" s="61">
        <v>1.513179158E9</v>
      </c>
      <c r="B10828" s="61">
        <v>1.0</v>
      </c>
      <c r="C10828" s="61">
        <v>1342.0</v>
      </c>
      <c r="D10828" s="57" t="s">
        <v>371</v>
      </c>
      <c r="E10828" s="57" t="str">
        <f t="array" ref="E10828">E10827</f>
        <v>В</v>
      </c>
      <c r="F10828" s="58">
        <v>0.5075497622502972</v>
      </c>
    </row>
    <row r="10829">
      <c r="A10829" s="61">
        <v>1.514437789E9</v>
      </c>
      <c r="B10829" s="61">
        <v>1.0</v>
      </c>
      <c r="C10829" s="61">
        <v>4761.0</v>
      </c>
      <c r="D10829" s="57" t="s">
        <v>374</v>
      </c>
      <c r="E10829" s="57" t="str">
        <f t="array" ref="E10829">E10828</f>
        <v>В</v>
      </c>
      <c r="F10829" s="58">
        <v>0.5076242269387023</v>
      </c>
    </row>
    <row r="10830">
      <c r="A10830" s="61">
        <v>1.519378239E9</v>
      </c>
      <c r="B10830" s="61">
        <v>1.0</v>
      </c>
      <c r="C10830" s="61">
        <v>450.0</v>
      </c>
      <c r="D10830" s="57" t="s">
        <v>375</v>
      </c>
      <c r="E10830" s="57" t="str">
        <f t="array" ref="E10830">E10829</f>
        <v>В</v>
      </c>
      <c r="F10830" s="58">
        <v>0.5076271909245244</v>
      </c>
    </row>
    <row r="10831">
      <c r="A10831" s="61">
        <v>1.516833001E9</v>
      </c>
      <c r="B10831" s="61">
        <v>0.0</v>
      </c>
      <c r="C10831" s="61">
        <v>1089.0</v>
      </c>
      <c r="D10831" s="57" t="s">
        <v>375</v>
      </c>
      <c r="E10831" s="57" t="str">
        <f t="array" ref="E10831">E10830</f>
        <v>В</v>
      </c>
      <c r="F10831" s="58">
        <v>0.5076519911009175</v>
      </c>
    </row>
    <row r="10832">
      <c r="A10832" s="61">
        <v>1.512383134E9</v>
      </c>
      <c r="B10832" s="61">
        <v>1.0</v>
      </c>
      <c r="C10832" s="61">
        <v>3365.0</v>
      </c>
      <c r="D10832" s="57" t="s">
        <v>371</v>
      </c>
      <c r="E10832" s="57" t="str">
        <f t="array" ref="E10832">E10831</f>
        <v>В</v>
      </c>
      <c r="F10832" s="58">
        <v>0.5076737152233683</v>
      </c>
    </row>
    <row r="10833">
      <c r="A10833" s="61">
        <v>1.511911003E9</v>
      </c>
      <c r="B10833" s="61">
        <v>1.0</v>
      </c>
      <c r="C10833" s="61">
        <v>2832.0</v>
      </c>
      <c r="D10833" s="57" t="s">
        <v>375</v>
      </c>
      <c r="E10833" s="57" t="str">
        <f t="array" ref="E10833">E10832</f>
        <v>В</v>
      </c>
      <c r="F10833" s="58">
        <v>0.5077415837519302</v>
      </c>
    </row>
    <row r="10834">
      <c r="A10834" s="61">
        <v>1.5198684E9</v>
      </c>
      <c r="B10834" s="61">
        <v>0.0</v>
      </c>
      <c r="C10834" s="61">
        <v>514.0</v>
      </c>
      <c r="D10834" s="57" t="s">
        <v>371</v>
      </c>
      <c r="E10834" s="57" t="str">
        <f t="array" ref="E10834">E10833</f>
        <v>В</v>
      </c>
      <c r="F10834" s="58">
        <v>0.5078183015804116</v>
      </c>
    </row>
    <row r="10835">
      <c r="A10835" s="61">
        <v>1.518949593E9</v>
      </c>
      <c r="B10835" s="61">
        <v>1.0</v>
      </c>
      <c r="C10835" s="61">
        <v>2208.0</v>
      </c>
      <c r="D10835" s="57" t="s">
        <v>371</v>
      </c>
      <c r="E10835" s="57" t="str">
        <f t="array" ref="E10835">E10834</f>
        <v>В</v>
      </c>
      <c r="F10835" s="58">
        <v>0.5078247772843509</v>
      </c>
    </row>
    <row r="10836">
      <c r="A10836" s="61">
        <v>1.511681013E9</v>
      </c>
      <c r="B10836" s="61">
        <v>1.0</v>
      </c>
      <c r="C10836" s="61">
        <v>1179.0</v>
      </c>
      <c r="D10836" s="57" t="s">
        <v>375</v>
      </c>
      <c r="E10836" s="57" t="str">
        <f t="array" ref="E10836">E10835</f>
        <v>В</v>
      </c>
      <c r="F10836" s="58">
        <v>0.5078414938909062</v>
      </c>
    </row>
    <row r="10837">
      <c r="A10837" s="61">
        <v>1.512949155E9</v>
      </c>
      <c r="B10837" s="61">
        <v>1.0</v>
      </c>
      <c r="C10837" s="61">
        <v>1923.0</v>
      </c>
      <c r="D10837" s="57" t="s">
        <v>371</v>
      </c>
      <c r="E10837" s="57" t="str">
        <f t="array" ref="E10837">E10836</f>
        <v>В</v>
      </c>
      <c r="F10837" s="58">
        <v>0.5078826289873851</v>
      </c>
    </row>
    <row r="10838">
      <c r="A10838" s="61">
        <v>1.517519461E9</v>
      </c>
      <c r="B10838" s="61">
        <v>0.0</v>
      </c>
      <c r="C10838" s="61">
        <v>2573.0</v>
      </c>
      <c r="D10838" s="57" t="s">
        <v>371</v>
      </c>
      <c r="E10838" s="57" t="str">
        <f t="array" ref="E10838">E10837</f>
        <v>В</v>
      </c>
      <c r="F10838" s="58">
        <v>0.5078925780980857</v>
      </c>
    </row>
    <row r="10839">
      <c r="A10839" s="61">
        <v>1.515713848E9</v>
      </c>
      <c r="B10839" s="61">
        <v>1.0</v>
      </c>
      <c r="C10839" s="61">
        <v>880.0</v>
      </c>
      <c r="D10839" s="57" t="s">
        <v>373</v>
      </c>
      <c r="E10839" s="57" t="str">
        <f t="array" ref="E10839">E10838</f>
        <v>В</v>
      </c>
      <c r="F10839" s="58">
        <v>0.50791461915024</v>
      </c>
    </row>
    <row r="10840">
      <c r="A10840" s="61">
        <v>1.513897864E9</v>
      </c>
      <c r="B10840" s="61">
        <v>1.0</v>
      </c>
      <c r="C10840" s="61">
        <v>253.0</v>
      </c>
      <c r="D10840" s="57" t="s">
        <v>374</v>
      </c>
      <c r="E10840" s="57" t="str">
        <f t="array" ref="E10840">E10839</f>
        <v>В</v>
      </c>
      <c r="F10840" s="58">
        <v>0.5079196827504032</v>
      </c>
    </row>
    <row r="10841">
      <c r="A10841" s="61">
        <v>1.516439409E9</v>
      </c>
      <c r="B10841" s="61">
        <v>1.0</v>
      </c>
      <c r="C10841" s="61">
        <v>371.0</v>
      </c>
      <c r="D10841" s="57" t="s">
        <v>375</v>
      </c>
      <c r="E10841" s="57" t="str">
        <f t="array" ref="E10841">E10840</f>
        <v>В</v>
      </c>
      <c r="F10841" s="58">
        <v>0.5079561124455544</v>
      </c>
    </row>
    <row r="10842">
      <c r="A10842" s="61">
        <v>1.516311696E9</v>
      </c>
      <c r="B10842" s="61">
        <v>1.0</v>
      </c>
      <c r="C10842" s="61">
        <v>3891.0</v>
      </c>
      <c r="D10842" s="57" t="s">
        <v>375</v>
      </c>
      <c r="E10842" s="57" t="str">
        <f t="array" ref="E10842">E10841</f>
        <v>В</v>
      </c>
      <c r="F10842" s="58">
        <v>0.5079595771421677</v>
      </c>
    </row>
    <row r="10843">
      <c r="A10843" s="61">
        <v>1.512254495E9</v>
      </c>
      <c r="B10843" s="61">
        <v>1.0</v>
      </c>
      <c r="C10843" s="61">
        <v>1286.0</v>
      </c>
      <c r="D10843" s="57" t="s">
        <v>374</v>
      </c>
      <c r="E10843" s="57" t="str">
        <f t="array" ref="E10843">E10842</f>
        <v>В</v>
      </c>
      <c r="F10843" s="58">
        <v>0.5080390504484104</v>
      </c>
    </row>
    <row r="10844">
      <c r="A10844" s="61">
        <v>1.512098324E9</v>
      </c>
      <c r="B10844" s="61">
        <v>1.0</v>
      </c>
      <c r="C10844" s="61">
        <v>2828.0</v>
      </c>
      <c r="D10844" s="57" t="s">
        <v>374</v>
      </c>
      <c r="E10844" s="57" t="str">
        <f t="array" ref="E10844">E10843</f>
        <v>В</v>
      </c>
      <c r="F10844" s="58">
        <v>0.5080739109018445</v>
      </c>
    </row>
    <row r="10845">
      <c r="A10845" s="61">
        <v>1.516591708E9</v>
      </c>
      <c r="B10845" s="61">
        <v>1.0</v>
      </c>
      <c r="C10845" s="61">
        <v>1225.0</v>
      </c>
      <c r="D10845" s="57" t="s">
        <v>373</v>
      </c>
      <c r="E10845" s="57" t="str">
        <f t="array" ref="E10845">E10844</f>
        <v>В</v>
      </c>
      <c r="F10845" s="58">
        <v>0.5081174037642042</v>
      </c>
    </row>
    <row r="10846">
      <c r="A10846" s="61">
        <v>1.519945662E9</v>
      </c>
      <c r="B10846" s="61">
        <v>0.0</v>
      </c>
      <c r="C10846" s="61">
        <v>1156.0</v>
      </c>
      <c r="D10846" s="57" t="s">
        <v>374</v>
      </c>
      <c r="E10846" s="57" t="str">
        <f t="array" ref="E10846">E10845</f>
        <v>В</v>
      </c>
      <c r="F10846" s="58">
        <v>0.5081675782309782</v>
      </c>
    </row>
    <row r="10847">
      <c r="A10847" s="61">
        <v>1.513041451E9</v>
      </c>
      <c r="B10847" s="61">
        <v>0.0</v>
      </c>
      <c r="C10847" s="61">
        <v>3144.0</v>
      </c>
      <c r="D10847" s="57" t="s">
        <v>374</v>
      </c>
      <c r="E10847" s="57" t="str">
        <f t="array" ref="E10847">E10846</f>
        <v>В</v>
      </c>
      <c r="F10847" s="58">
        <v>0.5081907556403115</v>
      </c>
    </row>
    <row r="10848">
      <c r="A10848" s="61">
        <v>1.514874902E9</v>
      </c>
      <c r="B10848" s="61">
        <v>0.0</v>
      </c>
      <c r="C10848" s="61">
        <v>860.0</v>
      </c>
      <c r="D10848" s="57" t="s">
        <v>371</v>
      </c>
      <c r="E10848" s="57" t="str">
        <f t="array" ref="E10848">E10847</f>
        <v>В</v>
      </c>
      <c r="F10848" s="58">
        <v>0.5082604266429138</v>
      </c>
    </row>
    <row r="10849">
      <c r="A10849" s="61">
        <v>1.515849072E9</v>
      </c>
      <c r="B10849" s="61">
        <v>0.0</v>
      </c>
      <c r="C10849" s="61">
        <v>2410.0</v>
      </c>
      <c r="D10849" s="57" t="s">
        <v>371</v>
      </c>
      <c r="E10849" s="57" t="str">
        <f t="array" ref="E10849">E10848</f>
        <v>В</v>
      </c>
      <c r="F10849" s="58">
        <v>0.5082641946190871</v>
      </c>
    </row>
    <row r="10850">
      <c r="A10850" s="61">
        <v>1.519139215E9</v>
      </c>
      <c r="B10850" s="61">
        <v>1.0</v>
      </c>
      <c r="C10850" s="61">
        <v>3162.0</v>
      </c>
      <c r="D10850" s="57" t="s">
        <v>375</v>
      </c>
      <c r="E10850" s="57" t="str">
        <f t="array" ref="E10850">E10849</f>
        <v>В</v>
      </c>
      <c r="F10850" s="58">
        <v>0.5084476273524379</v>
      </c>
    </row>
    <row r="10851">
      <c r="A10851" s="61">
        <v>1.517122151E9</v>
      </c>
      <c r="B10851" s="61">
        <v>0.0</v>
      </c>
      <c r="C10851" s="61">
        <v>857.0</v>
      </c>
      <c r="D10851" s="57" t="s">
        <v>371</v>
      </c>
      <c r="E10851" s="57" t="str">
        <f t="array" ref="E10851">E10850</f>
        <v>В</v>
      </c>
      <c r="F10851" s="58">
        <v>0.5084567643396296</v>
      </c>
    </row>
    <row r="10852">
      <c r="A10852" s="61">
        <v>1.515756025E9</v>
      </c>
      <c r="B10852" s="61">
        <v>1.0</v>
      </c>
      <c r="C10852" s="61">
        <v>379.0</v>
      </c>
      <c r="D10852" s="57" t="s">
        <v>371</v>
      </c>
      <c r="E10852" s="57" t="str">
        <f t="array" ref="E10852">E10851</f>
        <v>В</v>
      </c>
      <c r="F10852" s="58">
        <v>0.5085453572902071</v>
      </c>
    </row>
    <row r="10853">
      <c r="A10853" s="61">
        <v>1.513517784E9</v>
      </c>
      <c r="B10853" s="61">
        <v>1.0</v>
      </c>
      <c r="C10853" s="61">
        <v>3141.0</v>
      </c>
      <c r="D10853" s="57" t="s">
        <v>371</v>
      </c>
      <c r="E10853" s="57" t="str">
        <f t="array" ref="E10853">E10852</f>
        <v>В</v>
      </c>
      <c r="F10853" s="58">
        <v>0.5085591108604288</v>
      </c>
    </row>
    <row r="10854">
      <c r="A10854" s="61">
        <v>1.511570825E9</v>
      </c>
      <c r="B10854" s="61">
        <v>1.0</v>
      </c>
      <c r="C10854" s="61">
        <v>177.0</v>
      </c>
      <c r="D10854" s="57" t="s">
        <v>375</v>
      </c>
      <c r="E10854" s="57" t="str">
        <f t="array" ref="E10854">E10853</f>
        <v>В</v>
      </c>
      <c r="F10854" s="58">
        <v>0.5085634108155698</v>
      </c>
    </row>
    <row r="10855">
      <c r="A10855" s="61">
        <v>1.515667981E9</v>
      </c>
      <c r="B10855" s="61">
        <v>0.0</v>
      </c>
      <c r="C10855" s="61">
        <v>858.0</v>
      </c>
      <c r="D10855" s="57" t="s">
        <v>375</v>
      </c>
      <c r="E10855" s="57" t="str">
        <f t="array" ref="E10855">E10854</f>
        <v>В</v>
      </c>
      <c r="F10855" s="58">
        <v>0.5086032424907023</v>
      </c>
    </row>
    <row r="10856">
      <c r="A10856" s="61">
        <v>1.513027812E9</v>
      </c>
      <c r="B10856" s="61">
        <v>0.0</v>
      </c>
      <c r="C10856" s="61">
        <v>461.0</v>
      </c>
      <c r="D10856" s="57" t="s">
        <v>374</v>
      </c>
      <c r="E10856" s="57" t="str">
        <f t="array" ref="E10856">E10855</f>
        <v>В</v>
      </c>
      <c r="F10856" s="58">
        <v>0.5086229393383834</v>
      </c>
    </row>
    <row r="10857">
      <c r="A10857" s="61">
        <v>1.51295762E9</v>
      </c>
      <c r="B10857" s="61">
        <v>0.0</v>
      </c>
      <c r="C10857" s="61">
        <v>494.0</v>
      </c>
      <c r="D10857" s="57" t="s">
        <v>375</v>
      </c>
      <c r="E10857" s="57" t="str">
        <f t="array" ref="E10857">E10856</f>
        <v>В</v>
      </c>
      <c r="F10857" s="58">
        <v>0.508623710606001</v>
      </c>
    </row>
    <row r="10858">
      <c r="A10858" s="61">
        <v>1.512595601E9</v>
      </c>
      <c r="B10858" s="61">
        <v>0.0</v>
      </c>
      <c r="C10858" s="61">
        <v>2078.0</v>
      </c>
      <c r="D10858" s="57" t="s">
        <v>374</v>
      </c>
      <c r="E10858" s="57" t="str">
        <f t="array" ref="E10858">E10857</f>
        <v>В</v>
      </c>
      <c r="F10858" s="58">
        <v>0.5086239686170511</v>
      </c>
    </row>
    <row r="10859">
      <c r="A10859" s="61">
        <v>1.511745007E9</v>
      </c>
      <c r="B10859" s="61">
        <v>1.0</v>
      </c>
      <c r="C10859" s="61">
        <v>859.0</v>
      </c>
      <c r="D10859" s="57" t="s">
        <v>374</v>
      </c>
      <c r="E10859" s="57" t="str">
        <f t="array" ref="E10859">E10858</f>
        <v>В</v>
      </c>
      <c r="F10859" s="58">
        <v>0.5086609180582192</v>
      </c>
    </row>
    <row r="10860">
      <c r="A10860" s="61">
        <v>1.519390425E9</v>
      </c>
      <c r="B10860" s="61">
        <v>1.0</v>
      </c>
      <c r="C10860" s="61">
        <v>4098.0</v>
      </c>
      <c r="D10860" s="57" t="s">
        <v>374</v>
      </c>
      <c r="E10860" s="57" t="str">
        <f t="array" ref="E10860">E10859</f>
        <v>В</v>
      </c>
      <c r="F10860" s="58">
        <v>0.5086666076708192</v>
      </c>
    </row>
    <row r="10861">
      <c r="A10861" s="61">
        <v>1.518173642E9</v>
      </c>
      <c r="B10861" s="61">
        <v>0.0</v>
      </c>
      <c r="C10861" s="61">
        <v>115.0</v>
      </c>
      <c r="D10861" s="57" t="s">
        <v>371</v>
      </c>
      <c r="E10861" s="57" t="str">
        <f t="array" ref="E10861">E10860</f>
        <v>В</v>
      </c>
      <c r="F10861" s="58">
        <v>0.508682101041617</v>
      </c>
    </row>
    <row r="10862">
      <c r="A10862" s="61">
        <v>1.518759511E9</v>
      </c>
      <c r="B10862" s="61">
        <v>0.0</v>
      </c>
      <c r="C10862" s="61">
        <v>753.0</v>
      </c>
      <c r="D10862" s="57" t="s">
        <v>371</v>
      </c>
      <c r="E10862" s="57" t="str">
        <f t="array" ref="E10862">E10861</f>
        <v>В</v>
      </c>
      <c r="F10862" s="58">
        <v>0.5088920073998391</v>
      </c>
    </row>
    <row r="10863">
      <c r="A10863" s="61">
        <v>1.511334654E9</v>
      </c>
      <c r="B10863" s="61">
        <v>1.0</v>
      </c>
      <c r="C10863" s="61">
        <v>1395.0</v>
      </c>
      <c r="D10863" s="57" t="s">
        <v>371</v>
      </c>
      <c r="E10863" s="57" t="str">
        <f t="array" ref="E10863">E10862</f>
        <v>В</v>
      </c>
      <c r="F10863" s="58">
        <v>0.5088992084374447</v>
      </c>
    </row>
    <row r="10864">
      <c r="A10864" s="61">
        <v>1.514252051E9</v>
      </c>
      <c r="B10864" s="61">
        <v>0.0</v>
      </c>
      <c r="C10864" s="61">
        <v>400.0</v>
      </c>
      <c r="D10864" s="57" t="s">
        <v>371</v>
      </c>
      <c r="E10864" s="57" t="str">
        <f t="array" ref="E10864">E10863</f>
        <v>В</v>
      </c>
      <c r="F10864" s="58">
        <v>0.5089028536821937</v>
      </c>
    </row>
    <row r="10865">
      <c r="A10865" s="61">
        <v>1.515610887E9</v>
      </c>
      <c r="B10865" s="61">
        <v>1.0</v>
      </c>
      <c r="C10865" s="61">
        <v>2661.0</v>
      </c>
      <c r="D10865" s="57" t="s">
        <v>375</v>
      </c>
      <c r="E10865" s="57" t="str">
        <f t="array" ref="E10865">E10864</f>
        <v>В</v>
      </c>
      <c r="F10865" s="58">
        <v>0.5089062266633582</v>
      </c>
    </row>
    <row r="10866">
      <c r="A10866" s="61">
        <v>1.512252478E9</v>
      </c>
      <c r="B10866" s="61">
        <v>1.0</v>
      </c>
      <c r="C10866" s="61">
        <v>3507.0</v>
      </c>
      <c r="D10866" s="57" t="s">
        <v>375</v>
      </c>
      <c r="E10866" s="57" t="str">
        <f t="array" ref="E10866">E10865</f>
        <v>В</v>
      </c>
      <c r="F10866" s="58">
        <v>0.5090455616884334</v>
      </c>
    </row>
    <row r="10867">
      <c r="A10867" s="61">
        <v>1.514722316E9</v>
      </c>
      <c r="B10867" s="61">
        <v>1.0</v>
      </c>
      <c r="C10867" s="61">
        <v>431.0</v>
      </c>
      <c r="D10867" s="57" t="s">
        <v>374</v>
      </c>
      <c r="E10867" s="57" t="str">
        <f t="array" ref="E10867">E10866</f>
        <v>В</v>
      </c>
      <c r="F10867" s="58">
        <v>0.5091109877182204</v>
      </c>
    </row>
    <row r="10868">
      <c r="A10868" s="61">
        <v>1.51736465E9</v>
      </c>
      <c r="B10868" s="61">
        <v>0.0</v>
      </c>
      <c r="C10868" s="61">
        <v>1033.0</v>
      </c>
      <c r="D10868" s="57" t="s">
        <v>374</v>
      </c>
      <c r="E10868" s="57" t="str">
        <f t="array" ref="E10868">E10867</f>
        <v>В</v>
      </c>
      <c r="F10868" s="58">
        <v>0.5091702070346256</v>
      </c>
    </row>
    <row r="10869">
      <c r="A10869" s="61">
        <v>1.517576871E9</v>
      </c>
      <c r="B10869" s="61">
        <v>0.0</v>
      </c>
      <c r="C10869" s="61">
        <v>4727.0</v>
      </c>
      <c r="D10869" s="57" t="s">
        <v>371</v>
      </c>
      <c r="E10869" s="57" t="str">
        <f t="array" ref="E10869">E10868</f>
        <v>В</v>
      </c>
      <c r="F10869" s="58">
        <v>0.5091877880246256</v>
      </c>
    </row>
    <row r="10870">
      <c r="A10870" s="61">
        <v>1.518076244E9</v>
      </c>
      <c r="B10870" s="61">
        <v>1.0</v>
      </c>
      <c r="C10870" s="61">
        <v>1633.0</v>
      </c>
      <c r="D10870" s="57" t="s">
        <v>374</v>
      </c>
      <c r="E10870" s="57" t="str">
        <f t="array" ref="E10870">E10869</f>
        <v>В</v>
      </c>
      <c r="F10870" s="58">
        <v>0.5091996399719134</v>
      </c>
    </row>
    <row r="10871">
      <c r="A10871" s="61">
        <v>1.512003661E9</v>
      </c>
      <c r="B10871" s="61">
        <v>0.0</v>
      </c>
      <c r="C10871" s="61">
        <v>2587.0</v>
      </c>
      <c r="D10871" s="57" t="s">
        <v>374</v>
      </c>
      <c r="E10871" s="57" t="str">
        <f t="array" ref="E10871">E10870</f>
        <v>В</v>
      </c>
      <c r="F10871" s="58">
        <v>0.5093254600897654</v>
      </c>
    </row>
    <row r="10872">
      <c r="A10872" s="61">
        <v>1.512745561E9</v>
      </c>
      <c r="B10872" s="61">
        <v>0.0</v>
      </c>
      <c r="C10872" s="61">
        <v>2488.0</v>
      </c>
      <c r="D10872" s="57" t="s">
        <v>375</v>
      </c>
      <c r="E10872" s="57" t="str">
        <f t="array" ref="E10872">E10871</f>
        <v>В</v>
      </c>
      <c r="F10872" s="58">
        <v>0.5093309916149359</v>
      </c>
    </row>
    <row r="10873">
      <c r="A10873" s="61">
        <v>1.517528119E9</v>
      </c>
      <c r="B10873" s="61">
        <v>1.0</v>
      </c>
      <c r="C10873" s="61">
        <v>2715.0</v>
      </c>
      <c r="D10873" s="57" t="s">
        <v>371</v>
      </c>
      <c r="E10873" s="57" t="str">
        <f t="array" ref="E10873">E10872</f>
        <v>В</v>
      </c>
      <c r="F10873" s="58">
        <v>0.5093892022541681</v>
      </c>
    </row>
    <row r="10874">
      <c r="A10874" s="61">
        <v>1.516197102E9</v>
      </c>
      <c r="B10874" s="61">
        <v>0.0</v>
      </c>
      <c r="C10874" s="61">
        <v>990.0</v>
      </c>
      <c r="D10874" s="57" t="s">
        <v>373</v>
      </c>
      <c r="E10874" s="57" t="str">
        <f t="array" ref="E10874">E10873</f>
        <v>В</v>
      </c>
      <c r="F10874" s="58">
        <v>0.5093954581977882</v>
      </c>
    </row>
    <row r="10875">
      <c r="A10875" s="61">
        <v>1.51946902E9</v>
      </c>
      <c r="B10875" s="61">
        <v>0.0</v>
      </c>
      <c r="C10875" s="61">
        <v>1822.0</v>
      </c>
      <c r="D10875" s="57" t="s">
        <v>371</v>
      </c>
      <c r="E10875" s="57" t="str">
        <f t="array" ref="E10875">E10874</f>
        <v>В</v>
      </c>
      <c r="F10875" s="58">
        <v>0.5093997329123009</v>
      </c>
    </row>
    <row r="10876">
      <c r="A10876" s="61">
        <v>1.51585093E9</v>
      </c>
      <c r="B10876" s="61">
        <v>0.0</v>
      </c>
      <c r="C10876" s="61">
        <v>2422.0</v>
      </c>
      <c r="D10876" s="57" t="s">
        <v>373</v>
      </c>
      <c r="E10876" s="57" t="str">
        <f t="array" ref="E10876">E10875</f>
        <v>В</v>
      </c>
      <c r="F10876" s="58">
        <v>0.5094632858560694</v>
      </c>
    </row>
    <row r="10877">
      <c r="A10877" s="61">
        <v>1.51603047E9</v>
      </c>
      <c r="B10877" s="61">
        <v>0.0</v>
      </c>
      <c r="C10877" s="61">
        <v>1124.0</v>
      </c>
      <c r="D10877" s="57" t="s">
        <v>374</v>
      </c>
      <c r="E10877" s="57" t="str">
        <f t="array" ref="E10877">E10876</f>
        <v>В</v>
      </c>
      <c r="F10877" s="58">
        <v>0.5095424409185406</v>
      </c>
    </row>
    <row r="10878">
      <c r="A10878" s="61">
        <v>1.519705562E9</v>
      </c>
      <c r="B10878" s="61">
        <v>0.0</v>
      </c>
      <c r="C10878" s="61">
        <v>3314.0</v>
      </c>
      <c r="D10878" s="57" t="s">
        <v>375</v>
      </c>
      <c r="E10878" s="57" t="str">
        <f t="array" ref="E10878">E10877</f>
        <v>В</v>
      </c>
      <c r="F10878" s="58">
        <v>0.5096058712943496</v>
      </c>
    </row>
    <row r="10879">
      <c r="A10879" s="61">
        <v>1.516418582E9</v>
      </c>
      <c r="B10879" s="61">
        <v>0.0</v>
      </c>
      <c r="C10879" s="61">
        <v>607.0</v>
      </c>
      <c r="D10879" s="57" t="s">
        <v>373</v>
      </c>
      <c r="E10879" s="57" t="str">
        <f t="array" ref="E10879">E10878</f>
        <v>В</v>
      </c>
      <c r="F10879" s="58">
        <v>0.5096198550417967</v>
      </c>
    </row>
    <row r="10880">
      <c r="A10880" s="61">
        <v>1.516876074E9</v>
      </c>
      <c r="B10880" s="61">
        <v>1.0</v>
      </c>
      <c r="C10880" s="61">
        <v>4343.0</v>
      </c>
      <c r="D10880" s="57" t="s">
        <v>373</v>
      </c>
      <c r="E10880" s="57" t="str">
        <f t="array" ref="E10880">E10879</f>
        <v>В</v>
      </c>
      <c r="F10880" s="58">
        <v>0.5096668722167109</v>
      </c>
    </row>
    <row r="10881">
      <c r="A10881" s="61">
        <v>1.519475941E9</v>
      </c>
      <c r="B10881" s="61">
        <v>0.0</v>
      </c>
      <c r="C10881" s="61">
        <v>2647.0</v>
      </c>
      <c r="D10881" s="57" t="s">
        <v>374</v>
      </c>
      <c r="E10881" s="57" t="str">
        <f t="array" ref="E10881">E10880</f>
        <v>В</v>
      </c>
      <c r="F10881" s="58">
        <v>0.5096893046547611</v>
      </c>
    </row>
    <row r="10882">
      <c r="A10882" s="61">
        <v>1.518470043E9</v>
      </c>
      <c r="B10882" s="61">
        <v>1.0</v>
      </c>
      <c r="C10882" s="61">
        <v>1126.0</v>
      </c>
      <c r="D10882" s="57" t="s">
        <v>375</v>
      </c>
      <c r="E10882" s="57" t="str">
        <f t="array" ref="E10882">E10881</f>
        <v>В</v>
      </c>
      <c r="F10882" s="58">
        <v>0.5096914682480483</v>
      </c>
    </row>
    <row r="10883">
      <c r="A10883" s="61">
        <v>1.51503679E9</v>
      </c>
      <c r="B10883" s="61">
        <v>0.0</v>
      </c>
      <c r="C10883" s="61">
        <v>2048.0</v>
      </c>
      <c r="D10883" s="57" t="s">
        <v>371</v>
      </c>
      <c r="E10883" s="57" t="str">
        <f t="array" ref="E10883">E10882</f>
        <v>В</v>
      </c>
      <c r="F10883" s="58">
        <v>0.5097137362298019</v>
      </c>
    </row>
    <row r="10884">
      <c r="A10884" s="61">
        <v>1.513337697E9</v>
      </c>
      <c r="B10884" s="61">
        <v>1.0</v>
      </c>
      <c r="C10884" s="61">
        <v>979.0</v>
      </c>
      <c r="D10884" s="57" t="s">
        <v>374</v>
      </c>
      <c r="E10884" s="57" t="str">
        <f t="array" ref="E10884">E10883</f>
        <v>В</v>
      </c>
      <c r="F10884" s="58">
        <v>0.5097696571075455</v>
      </c>
    </row>
    <row r="10885">
      <c r="A10885" s="61">
        <v>1.512328081E9</v>
      </c>
      <c r="B10885" s="61">
        <v>0.0</v>
      </c>
      <c r="C10885" s="61">
        <v>3218.0</v>
      </c>
      <c r="D10885" s="57" t="s">
        <v>374</v>
      </c>
      <c r="E10885" s="57" t="str">
        <f t="array" ref="E10885">E10884</f>
        <v>В</v>
      </c>
      <c r="F10885" s="58">
        <v>0.5099817666783176</v>
      </c>
    </row>
    <row r="10886">
      <c r="A10886" s="61">
        <v>1.518992229E9</v>
      </c>
      <c r="B10886" s="61">
        <v>1.0</v>
      </c>
      <c r="C10886" s="61">
        <v>1254.0</v>
      </c>
      <c r="D10886" s="57" t="s">
        <v>374</v>
      </c>
      <c r="E10886" s="57" t="str">
        <f t="array" ref="E10886">E10885</f>
        <v>В</v>
      </c>
      <c r="F10886" s="58">
        <v>0.5099976672482964</v>
      </c>
    </row>
    <row r="10887">
      <c r="A10887" s="61">
        <v>1.517614349E9</v>
      </c>
      <c r="B10887" s="61">
        <v>1.0</v>
      </c>
      <c r="C10887" s="61">
        <v>427.0</v>
      </c>
      <c r="D10887" s="57" t="s">
        <v>371</v>
      </c>
      <c r="E10887" s="57" t="str">
        <f t="array" ref="E10887">E10886</f>
        <v>В</v>
      </c>
      <c r="F10887" s="58">
        <v>0.510026223520528</v>
      </c>
    </row>
    <row r="10888">
      <c r="A10888" s="61">
        <v>1.516194064E9</v>
      </c>
      <c r="B10888" s="61">
        <v>1.0</v>
      </c>
      <c r="C10888" s="61">
        <v>715.0</v>
      </c>
      <c r="D10888" s="57" t="s">
        <v>374</v>
      </c>
      <c r="E10888" s="57" t="str">
        <f t="array" ref="E10888">E10887</f>
        <v>В</v>
      </c>
      <c r="F10888" s="58">
        <v>0.5100790848637979</v>
      </c>
    </row>
    <row r="10889">
      <c r="A10889" s="61">
        <v>1.515581785E9</v>
      </c>
      <c r="B10889" s="61">
        <v>1.0</v>
      </c>
      <c r="C10889" s="61">
        <v>2208.0</v>
      </c>
      <c r="D10889" s="57" t="s">
        <v>374</v>
      </c>
      <c r="E10889" s="57" t="str">
        <f t="array" ref="E10889">E10888</f>
        <v>В</v>
      </c>
      <c r="F10889" s="58">
        <v>0.5101638058898029</v>
      </c>
    </row>
    <row r="10890">
      <c r="A10890" s="61">
        <v>1.514431592E9</v>
      </c>
      <c r="B10890" s="61">
        <v>0.0</v>
      </c>
      <c r="C10890" s="61">
        <v>242.0</v>
      </c>
      <c r="D10890" s="57" t="s">
        <v>373</v>
      </c>
      <c r="E10890" s="57" t="str">
        <f t="array" ref="E10890">E10889</f>
        <v>В</v>
      </c>
      <c r="F10890" s="58">
        <v>0.5102007553309711</v>
      </c>
    </row>
    <row r="10891">
      <c r="A10891" s="61">
        <v>1.512358061E9</v>
      </c>
      <c r="B10891" s="61">
        <v>0.0</v>
      </c>
      <c r="C10891" s="61">
        <v>7.0</v>
      </c>
      <c r="D10891" s="57" t="s">
        <v>371</v>
      </c>
      <c r="E10891" s="57" t="str">
        <f t="array" ref="E10891">E10890</f>
        <v>В</v>
      </c>
      <c r="F10891" s="58">
        <v>0.5102887398265199</v>
      </c>
    </row>
    <row r="10892">
      <c r="A10892" s="61">
        <v>1.517046958E9</v>
      </c>
      <c r="B10892" s="61">
        <v>1.0</v>
      </c>
      <c r="C10892" s="61">
        <v>20.0</v>
      </c>
      <c r="D10892" s="57" t="s">
        <v>374</v>
      </c>
      <c r="E10892" s="57" t="str">
        <f t="array" ref="E10892">E10891</f>
        <v>В</v>
      </c>
      <c r="F10892" s="58">
        <v>0.510366860873868</v>
      </c>
    </row>
    <row r="10893">
      <c r="A10893" s="61">
        <v>1.517356705E9</v>
      </c>
      <c r="B10893" s="61">
        <v>1.0</v>
      </c>
      <c r="C10893" s="61">
        <v>1392.0</v>
      </c>
      <c r="D10893" s="57" t="s">
        <v>374</v>
      </c>
      <c r="E10893" s="57" t="str">
        <f t="array" ref="E10893">E10892</f>
        <v>В</v>
      </c>
      <c r="F10893" s="58">
        <v>0.510413385172712</v>
      </c>
    </row>
    <row r="10894">
      <c r="A10894" s="61">
        <v>1.516117922E9</v>
      </c>
      <c r="B10894" s="61">
        <v>0.0</v>
      </c>
      <c r="C10894" s="61">
        <v>245.0</v>
      </c>
      <c r="D10894" s="57" t="s">
        <v>375</v>
      </c>
      <c r="E10894" s="57" t="str">
        <f t="array" ref="E10894">E10893</f>
        <v>В</v>
      </c>
      <c r="F10894" s="58">
        <v>0.5104163603645566</v>
      </c>
    </row>
    <row r="10895">
      <c r="A10895" s="61">
        <v>1.516687718E9</v>
      </c>
      <c r="B10895" s="61">
        <v>1.0</v>
      </c>
      <c r="C10895" s="61">
        <v>1344.0</v>
      </c>
      <c r="D10895" s="57" t="s">
        <v>374</v>
      </c>
      <c r="E10895" s="57" t="str">
        <f t="array" ref="E10895">E10894</f>
        <v>В</v>
      </c>
      <c r="F10895" s="58">
        <v>0.5105112695257475</v>
      </c>
    </row>
    <row r="10896">
      <c r="A10896" s="61">
        <v>1.519771035E9</v>
      </c>
      <c r="B10896" s="61">
        <v>1.0</v>
      </c>
      <c r="C10896" s="61">
        <v>2272.0</v>
      </c>
      <c r="D10896" s="57" t="s">
        <v>371</v>
      </c>
      <c r="E10896" s="57" t="str">
        <f t="array" ref="E10896">E10895</f>
        <v>В</v>
      </c>
      <c r="F10896" s="58">
        <v>0.5105562751672558</v>
      </c>
    </row>
    <row r="10897">
      <c r="A10897" s="61">
        <v>1.515380467E9</v>
      </c>
      <c r="B10897" s="61">
        <v>1.0</v>
      </c>
      <c r="C10897" s="61">
        <v>572.0</v>
      </c>
      <c r="D10897" s="57" t="s">
        <v>374</v>
      </c>
      <c r="E10897" s="57" t="str">
        <f t="array" ref="E10897">E10896</f>
        <v>В</v>
      </c>
      <c r="F10897" s="58">
        <v>0.510612393662956</v>
      </c>
    </row>
    <row r="10898">
      <c r="A10898" s="61">
        <v>1.514836475E9</v>
      </c>
      <c r="B10898" s="61">
        <v>1.0</v>
      </c>
      <c r="C10898" s="61">
        <v>1756.0</v>
      </c>
      <c r="D10898" s="57" t="s">
        <v>374</v>
      </c>
      <c r="E10898" s="57" t="str">
        <f t="array" ref="E10898">E10897</f>
        <v>В</v>
      </c>
      <c r="F10898" s="58">
        <v>0.5106292185530895</v>
      </c>
    </row>
    <row r="10899">
      <c r="A10899" s="61">
        <v>1.516509911E9</v>
      </c>
      <c r="B10899" s="61">
        <v>0.0</v>
      </c>
      <c r="C10899" s="61">
        <v>2585.0</v>
      </c>
      <c r="D10899" s="57" t="s">
        <v>371</v>
      </c>
      <c r="E10899" s="57" t="str">
        <f t="array" ref="E10899">E10898</f>
        <v>В</v>
      </c>
      <c r="F10899" s="58">
        <v>0.5109338871393418</v>
      </c>
    </row>
    <row r="10900">
      <c r="A10900" s="61">
        <v>1.512035572E9</v>
      </c>
      <c r="B10900" s="61">
        <v>0.0</v>
      </c>
      <c r="C10900" s="61">
        <v>1255.0</v>
      </c>
      <c r="D10900" s="57" t="s">
        <v>375</v>
      </c>
      <c r="E10900" s="57" t="str">
        <f t="array" ref="E10900">E10899</f>
        <v>В</v>
      </c>
      <c r="F10900" s="58">
        <v>0.510993030042736</v>
      </c>
    </row>
    <row r="10901">
      <c r="A10901" s="61">
        <v>1.519717566E9</v>
      </c>
      <c r="B10901" s="61">
        <v>1.0</v>
      </c>
      <c r="C10901" s="61">
        <v>952.0</v>
      </c>
      <c r="D10901" s="57" t="s">
        <v>374</v>
      </c>
      <c r="E10901" s="57" t="str">
        <f t="array" ref="E10901">E10900</f>
        <v>В</v>
      </c>
      <c r="F10901" s="58">
        <v>0.5109947177293592</v>
      </c>
    </row>
    <row r="10902">
      <c r="A10902" s="61">
        <v>1.513149722E9</v>
      </c>
      <c r="B10902" s="61">
        <v>0.0</v>
      </c>
      <c r="C10902" s="61">
        <v>1119.0</v>
      </c>
      <c r="D10902" s="57" t="s">
        <v>375</v>
      </c>
      <c r="E10902" s="57" t="str">
        <f t="array" ref="E10902">E10901</f>
        <v>В</v>
      </c>
      <c r="F10902" s="58">
        <v>0.5111480622962397</v>
      </c>
    </row>
    <row r="10903">
      <c r="A10903" s="61">
        <v>1.511534958E9</v>
      </c>
      <c r="B10903" s="61">
        <v>1.0</v>
      </c>
      <c r="C10903" s="61">
        <v>2912.0</v>
      </c>
      <c r="D10903" s="57" t="s">
        <v>371</v>
      </c>
      <c r="E10903" s="57" t="str">
        <f t="array" ref="E10903">E10902</f>
        <v>В</v>
      </c>
      <c r="F10903" s="58">
        <v>0.5111795622512352</v>
      </c>
    </row>
    <row r="10904">
      <c r="A10904" s="61">
        <v>1.517880754E9</v>
      </c>
      <c r="B10904" s="61">
        <v>1.0</v>
      </c>
      <c r="C10904" s="61">
        <v>916.0</v>
      </c>
      <c r="D10904" s="57" t="s">
        <v>371</v>
      </c>
      <c r="E10904" s="57" t="str">
        <f t="array" ref="E10904">E10903</f>
        <v>В</v>
      </c>
      <c r="F10904" s="58">
        <v>0.5112143913360783</v>
      </c>
    </row>
    <row r="10905">
      <c r="A10905" s="61">
        <v>1.511869638E9</v>
      </c>
      <c r="B10905" s="61">
        <v>1.0</v>
      </c>
      <c r="C10905" s="61">
        <v>3715.0</v>
      </c>
      <c r="D10905" s="57" t="s">
        <v>373</v>
      </c>
      <c r="E10905" s="57" t="str">
        <f t="array" ref="E10905">E10904</f>
        <v>В</v>
      </c>
      <c r="F10905" s="58">
        <v>0.5112409142055772</v>
      </c>
    </row>
    <row r="10906">
      <c r="A10906" s="61">
        <v>1.511830422E9</v>
      </c>
      <c r="B10906" s="61">
        <v>0.0</v>
      </c>
      <c r="C10906" s="61">
        <v>2146.0</v>
      </c>
      <c r="D10906" s="57" t="s">
        <v>371</v>
      </c>
      <c r="E10906" s="57" t="str">
        <f t="array" ref="E10906">E10905</f>
        <v>В</v>
      </c>
      <c r="F10906" s="58">
        <v>0.5112669251350017</v>
      </c>
    </row>
    <row r="10907">
      <c r="A10907" s="61">
        <v>1.51605278E9</v>
      </c>
      <c r="B10907" s="61">
        <v>0.0</v>
      </c>
      <c r="C10907" s="61">
        <v>2996.0</v>
      </c>
      <c r="D10907" s="57" t="s">
        <v>375</v>
      </c>
      <c r="E10907" s="57" t="str">
        <f t="array" ref="E10907">E10906</f>
        <v>В</v>
      </c>
      <c r="F10907" s="58">
        <v>0.5112706425038185</v>
      </c>
    </row>
    <row r="10908">
      <c r="A10908" s="61">
        <v>1.51355883E9</v>
      </c>
      <c r="B10908" s="61">
        <v>0.0</v>
      </c>
      <c r="C10908" s="61">
        <v>1252.0</v>
      </c>
      <c r="D10908" s="57" t="s">
        <v>371</v>
      </c>
      <c r="E10908" s="57" t="str">
        <f t="array" ref="E10908">E10907</f>
        <v>В</v>
      </c>
      <c r="F10908" s="58">
        <v>0.5112796669729524</v>
      </c>
    </row>
    <row r="10909">
      <c r="A10909" s="61">
        <v>1.519408183E9</v>
      </c>
      <c r="B10909" s="61">
        <v>1.0</v>
      </c>
      <c r="C10909" s="61">
        <v>1919.0</v>
      </c>
      <c r="D10909" s="57" t="s">
        <v>375</v>
      </c>
      <c r="E10909" s="57" t="str">
        <f t="array" ref="E10909">E10908</f>
        <v>В</v>
      </c>
      <c r="F10909" s="58">
        <v>0.5112913835313284</v>
      </c>
    </row>
    <row r="10910">
      <c r="A10910" s="61">
        <v>1.514439458E9</v>
      </c>
      <c r="B10910" s="61">
        <v>1.0</v>
      </c>
      <c r="C10910" s="61">
        <v>2999.0</v>
      </c>
      <c r="D10910" s="57" t="s">
        <v>374</v>
      </c>
      <c r="E10910" s="57" t="str">
        <f t="array" ref="E10910">E10909</f>
        <v>В</v>
      </c>
      <c r="F10910" s="58">
        <v>0.5114265158080116</v>
      </c>
    </row>
    <row r="10911">
      <c r="A10911" s="61">
        <v>1.511788904E9</v>
      </c>
      <c r="B10911" s="61">
        <v>1.0</v>
      </c>
      <c r="C10911" s="61">
        <v>1534.0</v>
      </c>
      <c r="D10911" s="57" t="s">
        <v>375</v>
      </c>
      <c r="E10911" s="57" t="str">
        <f t="array" ref="E10911">E10910</f>
        <v>В</v>
      </c>
      <c r="F10911" s="58">
        <v>0.5114302837841849</v>
      </c>
    </row>
    <row r="10912">
      <c r="A10912" s="61">
        <v>1.517353179E9</v>
      </c>
      <c r="B10912" s="61">
        <v>1.0</v>
      </c>
      <c r="C10912" s="61">
        <v>517.0</v>
      </c>
      <c r="D10912" s="57" t="s">
        <v>375</v>
      </c>
      <c r="E10912" s="57" t="str">
        <f t="array" ref="E10912">E10911</f>
        <v>В</v>
      </c>
      <c r="F10912" s="58">
        <v>0.5114341055865628</v>
      </c>
    </row>
    <row r="10913">
      <c r="A10913" s="61">
        <v>1.512001375E9</v>
      </c>
      <c r="B10913" s="61">
        <v>1.0</v>
      </c>
      <c r="C10913" s="61">
        <v>1423.0</v>
      </c>
      <c r="D10913" s="57" t="s">
        <v>373</v>
      </c>
      <c r="E10913" s="57" t="str">
        <f t="array" ref="E10913">E10912</f>
        <v>В</v>
      </c>
      <c r="F10913" s="58">
        <v>0.5114367324314519</v>
      </c>
    </row>
    <row r="10914">
      <c r="A10914" s="61">
        <v>1.517293808E9</v>
      </c>
      <c r="B10914" s="61">
        <v>1.0</v>
      </c>
      <c r="C10914" s="61">
        <v>4528.0</v>
      </c>
      <c r="D10914" s="57" t="s">
        <v>374</v>
      </c>
      <c r="E10914" s="57" t="str">
        <f t="array" ref="E10914">E10913</f>
        <v>В</v>
      </c>
      <c r="F10914" s="58">
        <v>0.5114372600354505</v>
      </c>
    </row>
    <row r="10915">
      <c r="A10915" s="61">
        <v>1.511752485E9</v>
      </c>
      <c r="B10915" s="61">
        <v>1.0</v>
      </c>
      <c r="C10915" s="61">
        <v>461.0</v>
      </c>
      <c r="D10915" s="57" t="s">
        <v>375</v>
      </c>
      <c r="E10915" s="57" t="str">
        <f t="array" ref="E10915">E10914</f>
        <v>В</v>
      </c>
      <c r="F10915" s="58">
        <v>0.5114644965936671</v>
      </c>
    </row>
    <row r="10916">
      <c r="A10916" s="61">
        <v>1.518429924E9</v>
      </c>
      <c r="B10916" s="61">
        <v>1.0</v>
      </c>
      <c r="C10916" s="61">
        <v>485.0</v>
      </c>
      <c r="D10916" s="57" t="s">
        <v>375</v>
      </c>
      <c r="E10916" s="57" t="str">
        <f t="array" ref="E10916">E10915</f>
        <v>В</v>
      </c>
      <c r="F10916" s="58">
        <v>0.5115170357944874</v>
      </c>
    </row>
    <row r="10917">
      <c r="A10917" s="61">
        <v>1.516997836E9</v>
      </c>
      <c r="B10917" s="61">
        <v>1.0</v>
      </c>
      <c r="C10917" s="61">
        <v>974.0</v>
      </c>
      <c r="D10917" s="57" t="s">
        <v>371</v>
      </c>
      <c r="E10917" s="57" t="str">
        <f t="array" ref="E10917">E10916</f>
        <v>В</v>
      </c>
      <c r="F10917" s="58">
        <v>0.5115223631978625</v>
      </c>
    </row>
    <row r="10918">
      <c r="A10918" s="61">
        <v>1.518077271E9</v>
      </c>
      <c r="B10918" s="61">
        <v>0.0</v>
      </c>
      <c r="C10918" s="61">
        <v>2986.0</v>
      </c>
      <c r="D10918" s="57" t="s">
        <v>371</v>
      </c>
      <c r="E10918" s="57" t="str">
        <f t="array" ref="E10918">E10917</f>
        <v>В</v>
      </c>
      <c r="F10918" s="58">
        <v>0.5115498004811724</v>
      </c>
    </row>
    <row r="10919">
      <c r="A10919" s="61">
        <v>1.518852017E9</v>
      </c>
      <c r="B10919" s="61">
        <v>1.0</v>
      </c>
      <c r="C10919" s="61">
        <v>785.0</v>
      </c>
      <c r="D10919" s="57" t="s">
        <v>373</v>
      </c>
      <c r="E10919" s="57" t="str">
        <f t="array" ref="E10919">E10918</f>
        <v>В</v>
      </c>
      <c r="F10919" s="58">
        <v>0.5115555917474115</v>
      </c>
    </row>
    <row r="10920">
      <c r="A10920" s="61">
        <v>1.517920102E9</v>
      </c>
      <c r="B10920" s="61">
        <v>0.0</v>
      </c>
      <c r="C10920" s="61">
        <v>157.0</v>
      </c>
      <c r="D10920" s="57" t="s">
        <v>371</v>
      </c>
      <c r="E10920" s="57" t="str">
        <f t="array" ref="E10920">E10919</f>
        <v>В</v>
      </c>
      <c r="F10920" s="58">
        <v>0.5115623960514035</v>
      </c>
    </row>
    <row r="10921">
      <c r="A10921" s="61">
        <v>1.518836223E9</v>
      </c>
      <c r="B10921" s="61">
        <v>1.0</v>
      </c>
      <c r="C10921" s="61">
        <v>61.0</v>
      </c>
      <c r="D10921" s="57" t="s">
        <v>373</v>
      </c>
      <c r="E10921" s="57" t="str">
        <f t="array" ref="E10921">E10920</f>
        <v>В</v>
      </c>
      <c r="F10921" s="58">
        <v>0.5115763178737603</v>
      </c>
    </row>
    <row r="10922">
      <c r="A10922" s="61">
        <v>1.513809327E9</v>
      </c>
      <c r="B10922" s="61">
        <v>1.0</v>
      </c>
      <c r="C10922" s="61">
        <v>1768.0</v>
      </c>
      <c r="D10922" s="57" t="s">
        <v>371</v>
      </c>
      <c r="E10922" s="57" t="str">
        <f t="array" ref="E10922">E10921</f>
        <v>В</v>
      </c>
      <c r="F10922" s="58">
        <v>0.5116341993791168</v>
      </c>
    </row>
    <row r="10923">
      <c r="A10923" s="61">
        <v>1.518690367E9</v>
      </c>
      <c r="B10923" s="61">
        <v>1.0</v>
      </c>
      <c r="C10923" s="61">
        <v>2201.0</v>
      </c>
      <c r="D10923" s="57" t="s">
        <v>371</v>
      </c>
      <c r="E10923" s="57" t="str">
        <f t="array" ref="E10923">E10922</f>
        <v>В</v>
      </c>
      <c r="F10923" s="58">
        <v>0.5116722888496272</v>
      </c>
    </row>
    <row r="10924">
      <c r="A10924" s="61">
        <v>1.515996002E9</v>
      </c>
      <c r="B10924" s="61">
        <v>0.0</v>
      </c>
      <c r="C10924" s="61">
        <v>2006.0</v>
      </c>
      <c r="D10924" s="57" t="s">
        <v>371</v>
      </c>
      <c r="E10924" s="57" t="str">
        <f t="array" ref="E10924">E10923</f>
        <v>В</v>
      </c>
      <c r="F10924" s="58">
        <v>0.511728962585414</v>
      </c>
    </row>
    <row r="10925">
      <c r="A10925" s="61">
        <v>1.511716368E9</v>
      </c>
      <c r="B10925" s="61">
        <v>1.0</v>
      </c>
      <c r="C10925" s="61">
        <v>137.0</v>
      </c>
      <c r="D10925" s="57" t="s">
        <v>374</v>
      </c>
      <c r="E10925" s="57" t="str">
        <f t="array" ref="E10925">E10924</f>
        <v>В</v>
      </c>
      <c r="F10925" s="58">
        <v>0.5117757924585782</v>
      </c>
    </row>
    <row r="10926">
      <c r="A10926" s="61">
        <v>1.512283208E9</v>
      </c>
      <c r="B10926" s="61">
        <v>1.0</v>
      </c>
      <c r="C10926" s="61">
        <v>116.0</v>
      </c>
      <c r="D10926" s="57" t="s">
        <v>371</v>
      </c>
      <c r="E10926" s="57" t="str">
        <f t="array" ref="E10926">E10925</f>
        <v>В</v>
      </c>
      <c r="F10926" s="58">
        <v>0.5117962567238595</v>
      </c>
    </row>
    <row r="10927">
      <c r="A10927" s="61">
        <v>1.518496543E9</v>
      </c>
      <c r="B10927" s="61">
        <v>1.0</v>
      </c>
      <c r="C10927" s="61">
        <v>1618.0</v>
      </c>
      <c r="D10927" s="57" t="s">
        <v>375</v>
      </c>
      <c r="E10927" s="57" t="str">
        <f t="array" ref="E10927">E10926</f>
        <v>В</v>
      </c>
      <c r="F10927" s="58">
        <v>0.5118347348236043</v>
      </c>
    </row>
    <row r="10928">
      <c r="A10928" s="61">
        <v>1.513624974E9</v>
      </c>
      <c r="B10928" s="61">
        <v>1.0</v>
      </c>
      <c r="C10928" s="61">
        <v>2109.0</v>
      </c>
      <c r="D10928" s="57" t="s">
        <v>374</v>
      </c>
      <c r="E10928" s="57" t="str">
        <f t="array" ref="E10928">E10927</f>
        <v>В</v>
      </c>
      <c r="F10928" s="58">
        <v>0.5119873646340968</v>
      </c>
    </row>
    <row r="10929">
      <c r="A10929" s="61">
        <v>1.516461228E9</v>
      </c>
      <c r="B10929" s="61">
        <v>1.0</v>
      </c>
      <c r="C10929" s="61">
        <v>1825.0</v>
      </c>
      <c r="D10929" s="57" t="s">
        <v>375</v>
      </c>
      <c r="E10929" s="57" t="str">
        <f t="array" ref="E10929">E10928</f>
        <v>В</v>
      </c>
      <c r="F10929" s="58">
        <v>0.5119883034651478</v>
      </c>
    </row>
    <row r="10930">
      <c r="A10930" s="61">
        <v>1.517929655E9</v>
      </c>
      <c r="B10930" s="61">
        <v>1.0</v>
      </c>
      <c r="C10930" s="61">
        <v>4209.0</v>
      </c>
      <c r="D10930" s="57" t="s">
        <v>371</v>
      </c>
      <c r="E10930" s="57" t="str">
        <f t="array" ref="E10930">E10929</f>
        <v>В</v>
      </c>
      <c r="F10930" s="58">
        <v>0.51199260846957</v>
      </c>
    </row>
    <row r="10931">
      <c r="A10931" s="61">
        <v>1.518812267E9</v>
      </c>
      <c r="B10931" s="61">
        <v>1.0</v>
      </c>
      <c r="C10931" s="61">
        <v>1423.0</v>
      </c>
      <c r="D10931" s="57" t="s">
        <v>375</v>
      </c>
      <c r="E10931" s="57" t="str">
        <f t="array" ref="E10931">E10930</f>
        <v>В</v>
      </c>
      <c r="F10931" s="58">
        <v>0.5120081056616067</v>
      </c>
    </row>
    <row r="10932">
      <c r="A10932" s="61">
        <v>1.516689933E9</v>
      </c>
      <c r="B10932" s="61">
        <v>1.0</v>
      </c>
      <c r="C10932" s="61">
        <v>765.0</v>
      </c>
      <c r="D10932" s="57" t="s">
        <v>373</v>
      </c>
      <c r="E10932" s="57" t="str">
        <f t="array" ref="E10932">E10931</f>
        <v>В</v>
      </c>
      <c r="F10932" s="58">
        <v>0.5120534539607485</v>
      </c>
    </row>
    <row r="10933">
      <c r="A10933" s="61">
        <v>1.513583192E9</v>
      </c>
      <c r="B10933" s="61">
        <v>0.0</v>
      </c>
      <c r="C10933" s="61">
        <v>551.0</v>
      </c>
      <c r="D10933" s="57" t="s">
        <v>371</v>
      </c>
      <c r="E10933" s="57" t="str">
        <f t="array" ref="E10933">E10932</f>
        <v>В</v>
      </c>
      <c r="F10933" s="58">
        <v>0.5120597809785332</v>
      </c>
    </row>
    <row r="10934">
      <c r="A10934" s="61">
        <v>1.513105655E9</v>
      </c>
      <c r="B10934" s="61">
        <v>1.0</v>
      </c>
      <c r="C10934" s="61">
        <v>651.0</v>
      </c>
      <c r="D10934" s="57" t="s">
        <v>375</v>
      </c>
      <c r="E10934" s="57" t="str">
        <f t="array" ref="E10934">E10933</f>
        <v>В</v>
      </c>
      <c r="F10934" s="58">
        <v>0.5120744712598072</v>
      </c>
    </row>
    <row r="10935">
      <c r="A10935" s="61">
        <v>1.513372197E9</v>
      </c>
      <c r="B10935" s="61">
        <v>1.0</v>
      </c>
      <c r="C10935" s="61">
        <v>775.0</v>
      </c>
      <c r="D10935" s="57" t="s">
        <v>373</v>
      </c>
      <c r="E10935" s="57" t="str">
        <f t="array" ref="E10935">E10934</f>
        <v>В</v>
      </c>
      <c r="F10935" s="58">
        <v>0.5121290266818281</v>
      </c>
    </row>
    <row r="10936">
      <c r="A10936" s="61">
        <v>1.511490563E9</v>
      </c>
      <c r="B10936" s="61">
        <v>1.0</v>
      </c>
      <c r="C10936" s="61">
        <v>2141.0</v>
      </c>
      <c r="D10936" s="57" t="s">
        <v>375</v>
      </c>
      <c r="E10936" s="57" t="str">
        <f t="array" ref="E10936">E10935</f>
        <v>В</v>
      </c>
      <c r="F10936" s="58">
        <v>0.5122198104228548</v>
      </c>
    </row>
    <row r="10937">
      <c r="A10937" s="61">
        <v>1.519095532E9</v>
      </c>
      <c r="B10937" s="61">
        <v>0.0</v>
      </c>
      <c r="C10937" s="61">
        <v>1604.0</v>
      </c>
      <c r="D10937" s="57" t="s">
        <v>375</v>
      </c>
      <c r="E10937" s="57" t="str">
        <f t="array" ref="E10937">E10936</f>
        <v>В</v>
      </c>
      <c r="F10937" s="58">
        <v>0.5122780210620869</v>
      </c>
    </row>
    <row r="10938">
      <c r="A10938" s="61">
        <v>1.515480124E9</v>
      </c>
      <c r="B10938" s="61">
        <v>1.0</v>
      </c>
      <c r="C10938" s="61">
        <v>239.0</v>
      </c>
      <c r="D10938" s="57" t="s">
        <v>375</v>
      </c>
      <c r="E10938" s="57" t="str">
        <f t="array" ref="E10938">E10937</f>
        <v>В</v>
      </c>
      <c r="F10938" s="58">
        <v>0.5122790999698442</v>
      </c>
    </row>
    <row r="10939">
      <c r="A10939" s="61">
        <v>1.51754812E9</v>
      </c>
      <c r="B10939" s="61">
        <v>0.0</v>
      </c>
      <c r="C10939" s="61">
        <v>2224.0</v>
      </c>
      <c r="D10939" s="57" t="s">
        <v>371</v>
      </c>
      <c r="E10939" s="57" t="str">
        <f t="array" ref="E10939">E10938</f>
        <v>В</v>
      </c>
      <c r="F10939" s="58">
        <v>0.5122933192333634</v>
      </c>
    </row>
    <row r="10940">
      <c r="A10940" s="61">
        <v>1.517278494E9</v>
      </c>
      <c r="B10940" s="61">
        <v>1.0</v>
      </c>
      <c r="C10940" s="61">
        <v>1516.0</v>
      </c>
      <c r="D10940" s="57" t="s">
        <v>371</v>
      </c>
      <c r="E10940" s="57" t="str">
        <f t="array" ref="E10940">E10939</f>
        <v>В</v>
      </c>
      <c r="F10940" s="58">
        <v>0.5123316684966962</v>
      </c>
    </row>
    <row r="10941">
      <c r="A10941" s="61">
        <v>1.513133827E9</v>
      </c>
      <c r="B10941" s="61">
        <v>1.0</v>
      </c>
      <c r="C10941" s="61">
        <v>1223.0</v>
      </c>
      <c r="D10941" s="57" t="s">
        <v>371</v>
      </c>
      <c r="E10941" s="57" t="str">
        <f t="array" ref="E10941">E10940</f>
        <v>В</v>
      </c>
      <c r="F10941" s="58">
        <v>0.5123678109784408</v>
      </c>
    </row>
    <row r="10942">
      <c r="A10942" s="61">
        <v>1.518272049E9</v>
      </c>
      <c r="B10942" s="61">
        <v>1.0</v>
      </c>
      <c r="C10942" s="61">
        <v>2370.0</v>
      </c>
      <c r="D10942" s="57" t="s">
        <v>374</v>
      </c>
      <c r="E10942" s="57" t="str">
        <f t="array" ref="E10942">E10941</f>
        <v>В</v>
      </c>
      <c r="F10942" s="58">
        <v>0.5125071978787046</v>
      </c>
    </row>
    <row r="10943">
      <c r="A10943" s="61">
        <v>1.515994482E9</v>
      </c>
      <c r="B10943" s="61">
        <v>0.0</v>
      </c>
      <c r="C10943" s="61">
        <v>3423.0</v>
      </c>
      <c r="D10943" s="57" t="s">
        <v>371</v>
      </c>
      <c r="E10943" s="57" t="str">
        <f t="array" ref="E10943">E10942</f>
        <v>В</v>
      </c>
      <c r="F10943" s="58">
        <v>0.5125120532716688</v>
      </c>
    </row>
    <row r="10944">
      <c r="A10944" s="61">
        <v>1.51879362E9</v>
      </c>
      <c r="B10944" s="61">
        <v>0.0</v>
      </c>
      <c r="C10944" s="61">
        <v>464.0</v>
      </c>
      <c r="D10944" s="57" t="s">
        <v>374</v>
      </c>
      <c r="E10944" s="57" t="str">
        <f t="array" ref="E10944">E10943</f>
        <v>В</v>
      </c>
      <c r="F10944" s="58">
        <v>0.5125733683548231</v>
      </c>
    </row>
    <row r="10945">
      <c r="A10945" s="61">
        <v>1.517661487E9</v>
      </c>
      <c r="B10945" s="61">
        <v>1.0</v>
      </c>
      <c r="C10945" s="61">
        <v>1820.0</v>
      </c>
      <c r="D10945" s="57" t="s">
        <v>374</v>
      </c>
      <c r="E10945" s="57" t="str">
        <f t="array" ref="E10945">E10944</f>
        <v>В</v>
      </c>
      <c r="F10945" s="58">
        <v>0.512721738351964</v>
      </c>
    </row>
    <row r="10946">
      <c r="A10946" s="61">
        <v>1.511622257E9</v>
      </c>
      <c r="B10946" s="61">
        <v>1.0</v>
      </c>
      <c r="C10946" s="61">
        <v>684.0</v>
      </c>
      <c r="D10946" s="57" t="s">
        <v>371</v>
      </c>
      <c r="E10946" s="57" t="str">
        <f t="array" ref="E10946">E10945</f>
        <v>В</v>
      </c>
      <c r="F10946" s="58">
        <v>0.51273733719764</v>
      </c>
    </row>
    <row r="10947">
      <c r="A10947" s="61">
        <v>1.517879394E9</v>
      </c>
      <c r="B10947" s="61">
        <v>1.0</v>
      </c>
      <c r="C10947" s="61">
        <v>1086.0</v>
      </c>
      <c r="D10947" s="57" t="s">
        <v>371</v>
      </c>
      <c r="E10947" s="57" t="str">
        <f t="array" ref="E10947">E10946</f>
        <v>В</v>
      </c>
      <c r="F10947" s="58">
        <v>0.5127839243998413</v>
      </c>
    </row>
    <row r="10948">
      <c r="A10948" s="61">
        <v>1.515374708E9</v>
      </c>
      <c r="B10948" s="61">
        <v>1.0</v>
      </c>
      <c r="C10948" s="61">
        <v>3805.0</v>
      </c>
      <c r="D10948" s="57" t="s">
        <v>374</v>
      </c>
      <c r="E10948" s="57" t="str">
        <f t="array" ref="E10948">E10947</f>
        <v>В</v>
      </c>
      <c r="F10948" s="58">
        <v>0.512785155969871</v>
      </c>
    </row>
    <row r="10949">
      <c r="A10949" s="61">
        <v>1.514433839E9</v>
      </c>
      <c r="B10949" s="61">
        <v>1.0</v>
      </c>
      <c r="C10949" s="61">
        <v>1780.0</v>
      </c>
      <c r="D10949" s="57" t="s">
        <v>375</v>
      </c>
      <c r="E10949" s="57" t="str">
        <f t="array" ref="E10949">E10948</f>
        <v>В</v>
      </c>
      <c r="F10949" s="58">
        <v>0.5128034603370036</v>
      </c>
    </row>
    <row r="10950">
      <c r="A10950" s="61">
        <v>1.511796248E9</v>
      </c>
      <c r="B10950" s="61">
        <v>1.0</v>
      </c>
      <c r="C10950" s="61">
        <v>3291.0</v>
      </c>
      <c r="D10950" s="57" t="s">
        <v>371</v>
      </c>
      <c r="E10950" s="57" t="str">
        <f t="array" ref="E10950">E10949</f>
        <v>В</v>
      </c>
      <c r="F10950" s="58">
        <v>0.5128408408065909</v>
      </c>
    </row>
    <row r="10951">
      <c r="A10951" s="61">
        <v>1.515905016E9</v>
      </c>
      <c r="B10951" s="61">
        <v>1.0</v>
      </c>
      <c r="C10951" s="61">
        <v>769.0</v>
      </c>
      <c r="D10951" s="57" t="s">
        <v>371</v>
      </c>
      <c r="E10951" s="57" t="str">
        <f t="array" ref="E10951">E10950</f>
        <v>В</v>
      </c>
      <c r="F10951" s="58">
        <v>0.5129404090250108</v>
      </c>
    </row>
    <row r="10952">
      <c r="A10952" s="61">
        <v>1.515555541E9</v>
      </c>
      <c r="B10952" s="61">
        <v>0.0</v>
      </c>
      <c r="C10952" s="61">
        <v>1312.0</v>
      </c>
      <c r="D10952" s="57" t="s">
        <v>371</v>
      </c>
      <c r="E10952" s="57" t="str">
        <f t="array" ref="E10952">E10951</f>
        <v>В</v>
      </c>
      <c r="F10952" s="58">
        <v>0.5130177484022242</v>
      </c>
    </row>
    <row r="10953">
      <c r="A10953" s="61">
        <v>1.518458535E9</v>
      </c>
      <c r="B10953" s="61">
        <v>1.0</v>
      </c>
      <c r="C10953" s="61">
        <v>1808.0</v>
      </c>
      <c r="D10953" s="57" t="s">
        <v>371</v>
      </c>
      <c r="E10953" s="57" t="str">
        <f t="array" ref="E10953">E10952</f>
        <v>В</v>
      </c>
      <c r="F10953" s="58">
        <v>0.5130385648500893</v>
      </c>
    </row>
    <row r="10954">
      <c r="A10954" s="61">
        <v>1.517276665E9</v>
      </c>
      <c r="B10954" s="61">
        <v>1.0</v>
      </c>
      <c r="C10954" s="61">
        <v>6291.0</v>
      </c>
      <c r="D10954" s="57" t="s">
        <v>371</v>
      </c>
      <c r="E10954" s="57" t="str">
        <f t="array" ref="E10954">E10953</f>
        <v>В</v>
      </c>
      <c r="F10954" s="58">
        <v>0.5132003650989986</v>
      </c>
    </row>
    <row r="10955">
      <c r="A10955" s="61">
        <v>1.517808318E9</v>
      </c>
      <c r="B10955" s="61">
        <v>1.0</v>
      </c>
      <c r="C10955" s="61">
        <v>4255.0</v>
      </c>
      <c r="D10955" s="57" t="s">
        <v>374</v>
      </c>
      <c r="E10955" s="57" t="str">
        <f t="array" ref="E10955">E10954</f>
        <v>В</v>
      </c>
      <c r="F10955" s="58">
        <v>0.5132601019551116</v>
      </c>
    </row>
    <row r="10956">
      <c r="A10956" s="61">
        <v>1.512653001E9</v>
      </c>
      <c r="B10956" s="61">
        <v>0.0</v>
      </c>
      <c r="C10956" s="61">
        <v>1748.0</v>
      </c>
      <c r="D10956" s="57" t="s">
        <v>375</v>
      </c>
      <c r="E10956" s="57" t="str">
        <f t="array" ref="E10956">E10955</f>
        <v>В</v>
      </c>
      <c r="F10956" s="58">
        <v>0.5132764901651539</v>
      </c>
    </row>
    <row r="10957">
      <c r="A10957" s="61">
        <v>1.511751966E9</v>
      </c>
      <c r="B10957" s="61">
        <v>1.0</v>
      </c>
      <c r="C10957" s="61">
        <v>1405.0</v>
      </c>
      <c r="D10957" s="57" t="s">
        <v>371</v>
      </c>
      <c r="E10957" s="57" t="str">
        <f t="array" ref="E10957">E10956</f>
        <v>В</v>
      </c>
      <c r="F10957" s="58">
        <v>0.5133499657653415</v>
      </c>
    </row>
    <row r="10958">
      <c r="A10958" s="61">
        <v>1.515155301E9</v>
      </c>
      <c r="B10958" s="61">
        <v>0.0</v>
      </c>
      <c r="C10958" s="61">
        <v>3178.0</v>
      </c>
      <c r="D10958" s="57" t="s">
        <v>371</v>
      </c>
      <c r="E10958" s="57" t="str">
        <f t="array" ref="E10958">E10957</f>
        <v>В</v>
      </c>
      <c r="F10958" s="58">
        <v>0.5133675377556283</v>
      </c>
    </row>
    <row r="10959">
      <c r="A10959" s="61">
        <v>1.516696753E9</v>
      </c>
      <c r="B10959" s="61">
        <v>1.0</v>
      </c>
      <c r="C10959" s="61">
        <v>339.0</v>
      </c>
      <c r="D10959" s="57" t="s">
        <v>374</v>
      </c>
      <c r="E10959" s="57" t="str">
        <f t="array" ref="E10959">E10958</f>
        <v>В</v>
      </c>
      <c r="F10959" s="58">
        <v>0.5134627121889778</v>
      </c>
    </row>
    <row r="10960">
      <c r="A10960" s="61">
        <v>1.51793413E9</v>
      </c>
      <c r="B10960" s="61">
        <v>0.0</v>
      </c>
      <c r="C10960" s="61">
        <v>1267.0</v>
      </c>
      <c r="D10960" s="57" t="s">
        <v>371</v>
      </c>
      <c r="E10960" s="57" t="str">
        <f t="array" ref="E10960">E10959</f>
        <v>В</v>
      </c>
      <c r="F10960" s="58">
        <v>0.5134927027217371</v>
      </c>
    </row>
    <row r="10961">
      <c r="A10961" s="61">
        <v>1.51649077E9</v>
      </c>
      <c r="B10961" s="61">
        <v>0.0</v>
      </c>
      <c r="C10961" s="61">
        <v>3942.0</v>
      </c>
      <c r="D10961" s="57" t="s">
        <v>374</v>
      </c>
      <c r="E10961" s="57" t="str">
        <f t="array" ref="E10961">E10960</f>
        <v>В</v>
      </c>
      <c r="F10961" s="58">
        <v>0.5135155546063078</v>
      </c>
    </row>
    <row r="10962">
      <c r="A10962" s="61">
        <v>1.516825044E9</v>
      </c>
      <c r="B10962" s="61">
        <v>1.0</v>
      </c>
      <c r="C10962" s="61">
        <v>960.0</v>
      </c>
      <c r="D10962" s="57" t="s">
        <v>373</v>
      </c>
      <c r="E10962" s="57" t="str">
        <f t="array" ref="E10962">E10961</f>
        <v>В</v>
      </c>
      <c r="F10962" s="58">
        <v>0.5135510112187701</v>
      </c>
    </row>
    <row r="10963">
      <c r="A10963" s="61">
        <v>1.512592641E9</v>
      </c>
      <c r="B10963" s="61">
        <v>0.0</v>
      </c>
      <c r="C10963" s="61">
        <v>2766.0</v>
      </c>
      <c r="D10963" s="57" t="s">
        <v>371</v>
      </c>
      <c r="E10963" s="57" t="str">
        <f t="array" ref="E10963">E10962</f>
        <v>В</v>
      </c>
      <c r="F10963" s="58">
        <v>0.5135518045050751</v>
      </c>
    </row>
    <row r="10964">
      <c r="A10964" s="61">
        <v>1.511582281E9</v>
      </c>
      <c r="B10964" s="61">
        <v>0.0</v>
      </c>
      <c r="C10964" s="61">
        <v>1800.0</v>
      </c>
      <c r="D10964" s="57" t="s">
        <v>373</v>
      </c>
      <c r="E10964" s="57" t="str">
        <f t="array" ref="E10964">E10963</f>
        <v>В</v>
      </c>
      <c r="F10964" s="58">
        <v>0.5135876081877895</v>
      </c>
    </row>
    <row r="10965">
      <c r="A10965" s="61">
        <v>1.516744054E9</v>
      </c>
      <c r="B10965" s="61">
        <v>1.0</v>
      </c>
      <c r="C10965" s="61">
        <v>617.0</v>
      </c>
      <c r="D10965" s="57" t="s">
        <v>371</v>
      </c>
      <c r="E10965" s="57" t="str">
        <f t="array" ref="E10965">E10964</f>
        <v>В</v>
      </c>
      <c r="F10965" s="58">
        <v>0.5136349001077735</v>
      </c>
    </row>
    <row r="10966">
      <c r="A10966" s="61">
        <v>1.512536648E9</v>
      </c>
      <c r="B10966" s="61">
        <v>1.0</v>
      </c>
      <c r="C10966" s="61">
        <v>1870.0</v>
      </c>
      <c r="D10966" s="57" t="s">
        <v>375</v>
      </c>
      <c r="E10966" s="57" t="str">
        <f t="array" ref="E10966">E10965</f>
        <v>В</v>
      </c>
      <c r="F10966" s="58">
        <v>0.5136383741025367</v>
      </c>
    </row>
    <row r="10967">
      <c r="A10967" s="61">
        <v>1.517116144E9</v>
      </c>
      <c r="B10967" s="61">
        <v>1.0</v>
      </c>
      <c r="C10967" s="61">
        <v>1654.0</v>
      </c>
      <c r="D10967" s="57" t="s">
        <v>373</v>
      </c>
      <c r="E10967" s="57" t="str">
        <f t="array" ref="E10967">E10966</f>
        <v>В</v>
      </c>
      <c r="F10967" s="58">
        <v>0.513650921357746</v>
      </c>
    </row>
    <row r="10968">
      <c r="A10968" s="61">
        <v>1.513914352E9</v>
      </c>
      <c r="B10968" s="61">
        <v>0.0</v>
      </c>
      <c r="C10968" s="61">
        <v>4435.0</v>
      </c>
      <c r="D10968" s="57" t="s">
        <v>371</v>
      </c>
      <c r="E10968" s="57" t="str">
        <f t="array" ref="E10968">E10967</f>
        <v>В</v>
      </c>
      <c r="F10968" s="58">
        <v>0.5137702817603729</v>
      </c>
    </row>
    <row r="10969">
      <c r="A10969" s="61">
        <v>1.514040264E9</v>
      </c>
      <c r="B10969" s="61">
        <v>1.0</v>
      </c>
      <c r="C10969" s="61">
        <v>1611.0</v>
      </c>
      <c r="D10969" s="57" t="s">
        <v>374</v>
      </c>
      <c r="E10969" s="57" t="str">
        <f t="array" ref="E10969">E10968</f>
        <v>В</v>
      </c>
      <c r="F10969" s="58">
        <v>0.5138344396617682</v>
      </c>
    </row>
    <row r="10970">
      <c r="A10970" s="61">
        <v>1.519348802E9</v>
      </c>
      <c r="B10970" s="61">
        <v>0.0</v>
      </c>
      <c r="C10970" s="61">
        <v>922.0</v>
      </c>
      <c r="D10970" s="57" t="s">
        <v>374</v>
      </c>
      <c r="E10970" s="57" t="str">
        <f t="array" ref="E10970">E10969</f>
        <v>В</v>
      </c>
      <c r="F10970" s="58">
        <v>0.5138779362192666</v>
      </c>
    </row>
    <row r="10971">
      <c r="A10971" s="61">
        <v>1.515509829E9</v>
      </c>
      <c r="B10971" s="61">
        <v>1.0</v>
      </c>
      <c r="C10971" s="61">
        <v>4121.0</v>
      </c>
      <c r="D10971" s="57" t="s">
        <v>371</v>
      </c>
      <c r="E10971" s="57" t="str">
        <f t="array" ref="E10971">E10970</f>
        <v>В</v>
      </c>
      <c r="F10971" s="58">
        <v>0.513930696824114</v>
      </c>
    </row>
    <row r="10972">
      <c r="A10972" s="61">
        <v>1.51157922E9</v>
      </c>
      <c r="B10972" s="61">
        <v>0.0</v>
      </c>
      <c r="C10972" s="61">
        <v>294.0</v>
      </c>
      <c r="D10972" s="57" t="s">
        <v>373</v>
      </c>
      <c r="E10972" s="57" t="str">
        <f t="array" ref="E10972">E10971</f>
        <v>В</v>
      </c>
      <c r="F10972" s="58">
        <v>0.5139898585273476</v>
      </c>
    </row>
    <row r="10973">
      <c r="A10973" s="61">
        <v>1.518570114E9</v>
      </c>
      <c r="B10973" s="61">
        <v>1.0</v>
      </c>
      <c r="C10973" s="61">
        <v>3688.0</v>
      </c>
      <c r="D10973" s="57" t="s">
        <v>371</v>
      </c>
      <c r="E10973" s="57" t="str">
        <f t="array" ref="E10973">E10972</f>
        <v>В</v>
      </c>
      <c r="F10973" s="58">
        <v>0.5140111994090243</v>
      </c>
    </row>
    <row r="10974">
      <c r="A10974" s="61">
        <v>1.516714764E9</v>
      </c>
      <c r="B10974" s="61">
        <v>1.0</v>
      </c>
      <c r="C10974" s="61">
        <v>789.0</v>
      </c>
      <c r="D10974" s="57" t="s">
        <v>371</v>
      </c>
      <c r="E10974" s="57" t="str">
        <f t="array" ref="E10974">E10973</f>
        <v>В</v>
      </c>
      <c r="F10974" s="58">
        <v>0.5140546646983463</v>
      </c>
    </row>
    <row r="10975">
      <c r="A10975" s="61">
        <v>1.516536127E9</v>
      </c>
      <c r="B10975" s="61">
        <v>1.0</v>
      </c>
      <c r="C10975" s="61">
        <v>1405.0</v>
      </c>
      <c r="D10975" s="57" t="s">
        <v>371</v>
      </c>
      <c r="E10975" s="57" t="str">
        <f t="array" ref="E10975">E10974</f>
        <v>В</v>
      </c>
      <c r="F10975" s="58">
        <v>0.514067197904561</v>
      </c>
    </row>
    <row r="10976">
      <c r="A10976" s="61">
        <v>1.518664118E9</v>
      </c>
      <c r="B10976" s="61">
        <v>1.0</v>
      </c>
      <c r="C10976" s="61">
        <v>1466.0</v>
      </c>
      <c r="D10976" s="57" t="s">
        <v>371</v>
      </c>
      <c r="E10976" s="57" t="str">
        <f t="array" ref="E10976">E10975</f>
        <v>В</v>
      </c>
      <c r="F10976" s="58">
        <v>0.514070161890383</v>
      </c>
    </row>
    <row r="10977">
      <c r="A10977" s="61">
        <v>1.512125159E9</v>
      </c>
      <c r="B10977" s="61">
        <v>1.0</v>
      </c>
      <c r="C10977" s="61">
        <v>890.0</v>
      </c>
      <c r="D10977" s="57" t="s">
        <v>371</v>
      </c>
      <c r="E10977" s="57" t="str">
        <f t="array" ref="E10977">E10976</f>
        <v>В</v>
      </c>
      <c r="F10977" s="58">
        <v>0.5140881326626456</v>
      </c>
    </row>
    <row r="10978">
      <c r="A10978" s="61">
        <v>1.511534376E9</v>
      </c>
      <c r="B10978" s="61">
        <v>1.0</v>
      </c>
      <c r="C10978" s="61">
        <v>283.0</v>
      </c>
      <c r="D10978" s="57" t="s">
        <v>374</v>
      </c>
      <c r="E10978" s="57" t="str">
        <f t="array" ref="E10978">E10977</f>
        <v>В</v>
      </c>
      <c r="F10978" s="58">
        <v>0.5140900606911999</v>
      </c>
    </row>
    <row r="10979">
      <c r="A10979" s="61">
        <v>1.513670143E9</v>
      </c>
      <c r="B10979" s="61">
        <v>1.0</v>
      </c>
      <c r="C10979" s="61">
        <v>1008.0</v>
      </c>
      <c r="D10979" s="57" t="s">
        <v>373</v>
      </c>
      <c r="E10979" s="57" t="str">
        <f t="array" ref="E10979">E10978</f>
        <v>В</v>
      </c>
      <c r="F10979" s="58">
        <v>0.5142313362529559</v>
      </c>
    </row>
    <row r="10980">
      <c r="A10980" s="61">
        <v>1.511875125E9</v>
      </c>
      <c r="B10980" s="61">
        <v>1.0</v>
      </c>
      <c r="C10980" s="61">
        <v>104.0</v>
      </c>
      <c r="D10980" s="57" t="s">
        <v>375</v>
      </c>
      <c r="E10980" s="57" t="str">
        <f t="array" ref="E10980">E10979</f>
        <v>В</v>
      </c>
      <c r="F10980" s="58">
        <v>0.5142417658831011</v>
      </c>
    </row>
    <row r="10981">
      <c r="A10981" s="61">
        <v>1.512909142E9</v>
      </c>
      <c r="B10981" s="61">
        <v>0.0</v>
      </c>
      <c r="C10981" s="61">
        <v>4048.0</v>
      </c>
      <c r="D10981" s="57" t="s">
        <v>375</v>
      </c>
      <c r="E10981" s="57" t="str">
        <f t="array" ref="E10981">E10980</f>
        <v>В</v>
      </c>
      <c r="F10981" s="58">
        <v>0.5142612725462704</v>
      </c>
    </row>
    <row r="10982">
      <c r="A10982" s="61">
        <v>1.513874585E9</v>
      </c>
      <c r="B10982" s="61">
        <v>1.0</v>
      </c>
      <c r="C10982" s="61">
        <v>1080.0</v>
      </c>
      <c r="D10982" s="57" t="s">
        <v>375</v>
      </c>
      <c r="E10982" s="57" t="str">
        <f t="array" ref="E10982">E10981</f>
        <v>В</v>
      </c>
      <c r="F10982" s="58">
        <v>0.5142680730632953</v>
      </c>
    </row>
    <row r="10983">
      <c r="A10983" s="61">
        <v>1.515613767E9</v>
      </c>
      <c r="B10983" s="61">
        <v>1.0</v>
      </c>
      <c r="C10983" s="61">
        <v>1599.0</v>
      </c>
      <c r="D10983" s="57" t="s">
        <v>371</v>
      </c>
      <c r="E10983" s="57" t="str">
        <f t="array" ref="E10983">E10982</f>
        <v>В</v>
      </c>
      <c r="F10983" s="58">
        <v>0.5143193101969118</v>
      </c>
    </row>
    <row r="10984">
      <c r="A10984" s="61">
        <v>1.517089078E9</v>
      </c>
      <c r="B10984" s="61">
        <v>1.0</v>
      </c>
      <c r="C10984" s="61">
        <v>1267.0</v>
      </c>
      <c r="D10984" s="57" t="s">
        <v>374</v>
      </c>
      <c r="E10984" s="57" t="str">
        <f t="array" ref="E10984">E10983</f>
        <v>В</v>
      </c>
      <c r="F10984" s="58">
        <v>0.5143276015861089</v>
      </c>
    </row>
    <row r="10985">
      <c r="A10985" s="61">
        <v>1.51222815E9</v>
      </c>
      <c r="B10985" s="61">
        <v>0.0</v>
      </c>
      <c r="C10985" s="61">
        <v>521.0</v>
      </c>
      <c r="D10985" s="57" t="s">
        <v>374</v>
      </c>
      <c r="E10985" s="57" t="str">
        <f t="array" ref="E10985">E10984</f>
        <v>В</v>
      </c>
      <c r="F10985" s="58">
        <v>0.5144393224406053</v>
      </c>
    </row>
    <row r="10986">
      <c r="A10986" s="61">
        <v>1.515866569E9</v>
      </c>
      <c r="B10986" s="61">
        <v>1.0</v>
      </c>
      <c r="C10986" s="61">
        <v>930.0</v>
      </c>
      <c r="D10986" s="57" t="s">
        <v>371</v>
      </c>
      <c r="E10986" s="57" t="str">
        <f t="array" ref="E10986">E10985</f>
        <v>В</v>
      </c>
      <c r="F10986" s="58">
        <v>0.5144998951432478</v>
      </c>
    </row>
    <row r="10987">
      <c r="A10987" s="61">
        <v>1.515958224E9</v>
      </c>
      <c r="B10987" s="61">
        <v>1.0</v>
      </c>
      <c r="C10987" s="61">
        <v>722.0</v>
      </c>
      <c r="D10987" s="57" t="s">
        <v>374</v>
      </c>
      <c r="E10987" s="57" t="str">
        <f t="array" ref="E10987">E10986</f>
        <v>В</v>
      </c>
      <c r="F10987" s="58">
        <v>0.5145294780259362</v>
      </c>
    </row>
    <row r="10988">
      <c r="A10988" s="61">
        <v>1.514554789E9</v>
      </c>
      <c r="B10988" s="61">
        <v>1.0</v>
      </c>
      <c r="C10988" s="61">
        <v>456.0</v>
      </c>
      <c r="D10988" s="57" t="s">
        <v>374</v>
      </c>
      <c r="E10988" s="57" t="str">
        <f t="array" ref="E10988">E10987</f>
        <v>В</v>
      </c>
      <c r="F10988" s="58">
        <v>0.5145406863914153</v>
      </c>
    </row>
    <row r="10989">
      <c r="A10989" s="61">
        <v>1.517873817E9</v>
      </c>
      <c r="B10989" s="61">
        <v>1.0</v>
      </c>
      <c r="C10989" s="61">
        <v>1489.0</v>
      </c>
      <c r="D10989" s="57" t="s">
        <v>371</v>
      </c>
      <c r="E10989" s="57" t="str">
        <f t="array" ref="E10989">E10988</f>
        <v>В</v>
      </c>
      <c r="F10989" s="58">
        <v>0.5146549274741908</v>
      </c>
    </row>
    <row r="10990">
      <c r="A10990" s="61">
        <v>1.511901039E9</v>
      </c>
      <c r="B10990" s="61">
        <v>1.0</v>
      </c>
      <c r="C10990" s="61">
        <v>15.0</v>
      </c>
      <c r="D10990" s="57" t="s">
        <v>373</v>
      </c>
      <c r="E10990" s="57" t="str">
        <f t="array" ref="E10990">E10989</f>
        <v>В</v>
      </c>
      <c r="F10990" s="58">
        <v>0.5147124382095352</v>
      </c>
    </row>
    <row r="10991">
      <c r="A10991" s="61">
        <v>1.517917075E9</v>
      </c>
      <c r="B10991" s="61">
        <v>1.0</v>
      </c>
      <c r="C10991" s="61">
        <v>3373.0</v>
      </c>
      <c r="D10991" s="57" t="s">
        <v>375</v>
      </c>
      <c r="E10991" s="57" t="str">
        <f t="array" ref="E10991">E10990</f>
        <v>В</v>
      </c>
      <c r="F10991" s="58">
        <v>0.5147276009144606</v>
      </c>
    </row>
    <row r="10992">
      <c r="A10992" s="61">
        <v>1.515386791E9</v>
      </c>
      <c r="B10992" s="61">
        <v>0.0</v>
      </c>
      <c r="C10992" s="61">
        <v>2572.0</v>
      </c>
      <c r="D10992" s="57" t="s">
        <v>374</v>
      </c>
      <c r="E10992" s="57" t="str">
        <f t="array" ref="E10992">E10991</f>
        <v>В</v>
      </c>
      <c r="F10992" s="58">
        <v>0.5147768971985706</v>
      </c>
    </row>
    <row r="10993">
      <c r="A10993" s="61">
        <v>1.517621039E9</v>
      </c>
      <c r="B10993" s="61">
        <v>1.0</v>
      </c>
      <c r="C10993" s="61">
        <v>4042.0</v>
      </c>
      <c r="D10993" s="57" t="s">
        <v>373</v>
      </c>
      <c r="E10993" s="57" t="str">
        <f t="array" ref="E10993">E10992</f>
        <v>В</v>
      </c>
      <c r="F10993" s="58">
        <v>0.5147924070854593</v>
      </c>
    </row>
    <row r="10994">
      <c r="A10994" s="61">
        <v>1.517695346E9</v>
      </c>
      <c r="B10994" s="61">
        <v>1.0</v>
      </c>
      <c r="C10994" s="61">
        <v>79.0</v>
      </c>
      <c r="D10994" s="57" t="s">
        <v>374</v>
      </c>
      <c r="E10994" s="57" t="str">
        <f t="array" ref="E10994">E10993</f>
        <v>В</v>
      </c>
      <c r="F10994" s="58">
        <v>0.5147954136715805</v>
      </c>
    </row>
    <row r="10995">
      <c r="A10995" s="61">
        <v>1.512360489E9</v>
      </c>
      <c r="B10995" s="61">
        <v>1.0</v>
      </c>
      <c r="C10995" s="61">
        <v>4149.0</v>
      </c>
      <c r="D10995" s="57" t="s">
        <v>375</v>
      </c>
      <c r="E10995" s="57" t="str">
        <f t="array" ref="E10995">E10994</f>
        <v>В</v>
      </c>
      <c r="F10995" s="58">
        <v>0.5147993934264163</v>
      </c>
    </row>
    <row r="10996">
      <c r="A10996" s="61">
        <v>1.519811557E9</v>
      </c>
      <c r="B10996" s="61">
        <v>1.0</v>
      </c>
      <c r="C10996" s="61">
        <v>686.0</v>
      </c>
      <c r="D10996" s="57" t="s">
        <v>374</v>
      </c>
      <c r="E10996" s="57" t="str">
        <f t="array" ref="E10996">E10995</f>
        <v>В</v>
      </c>
      <c r="F10996" s="58">
        <v>0.5148749867003294</v>
      </c>
    </row>
    <row r="10997">
      <c r="A10997" s="61">
        <v>1.519548004E9</v>
      </c>
      <c r="B10997" s="61">
        <v>1.0</v>
      </c>
      <c r="C10997" s="61">
        <v>4335.0</v>
      </c>
      <c r="D10997" s="57" t="s">
        <v>371</v>
      </c>
      <c r="E10997" s="57" t="str">
        <f t="array" ref="E10997">E10996</f>
        <v>В</v>
      </c>
      <c r="F10997" s="58">
        <v>0.5149674343165082</v>
      </c>
    </row>
    <row r="10998">
      <c r="A10998" s="61">
        <v>1.518397637E9</v>
      </c>
      <c r="B10998" s="61">
        <v>1.0</v>
      </c>
      <c r="C10998" s="61">
        <v>1258.0</v>
      </c>
      <c r="D10998" s="57" t="s">
        <v>371</v>
      </c>
      <c r="E10998" s="57" t="str">
        <f t="array" ref="E10998">E10997</f>
        <v>В</v>
      </c>
      <c r="F10998" s="58">
        <v>0.5150346279806959</v>
      </c>
    </row>
    <row r="10999">
      <c r="A10999" s="61">
        <v>1.512037287E9</v>
      </c>
      <c r="B10999" s="61">
        <v>1.0</v>
      </c>
      <c r="C10999" s="61">
        <v>1169.0</v>
      </c>
      <c r="D10999" s="57" t="s">
        <v>371</v>
      </c>
      <c r="E10999" s="57" t="str">
        <f t="array" ref="E10999">E10998</f>
        <v>В</v>
      </c>
      <c r="F10999" s="58">
        <v>0.5150657606254315</v>
      </c>
    </row>
    <row r="11000">
      <c r="A11000" s="61">
        <v>1.514128703E9</v>
      </c>
      <c r="B11000" s="61">
        <v>1.0</v>
      </c>
      <c r="C11000" s="61">
        <v>1575.0</v>
      </c>
      <c r="D11000" s="57" t="s">
        <v>374</v>
      </c>
      <c r="E11000" s="57" t="str">
        <f t="array" ref="E11000">E10999</f>
        <v>В</v>
      </c>
      <c r="F11000" s="58">
        <v>0.5150838141507941</v>
      </c>
    </row>
    <row r="11001">
      <c r="A11001" s="61">
        <v>1.514661626E9</v>
      </c>
      <c r="B11001" s="61">
        <v>1.0</v>
      </c>
      <c r="C11001" s="61">
        <v>1712.0</v>
      </c>
      <c r="D11001" s="57" t="s">
        <v>371</v>
      </c>
      <c r="E11001" s="57" t="str">
        <f t="array" ref="E11001">E11000</f>
        <v>В</v>
      </c>
      <c r="F11001" s="58">
        <v>0.5151100763122538</v>
      </c>
    </row>
    <row r="11002">
      <c r="A11002" s="61">
        <v>1.513594854E9</v>
      </c>
      <c r="B11002" s="61">
        <v>1.0</v>
      </c>
      <c r="C11002" s="61">
        <v>639.0</v>
      </c>
      <c r="D11002" s="57" t="s">
        <v>374</v>
      </c>
      <c r="E11002" s="57" t="str">
        <f t="array" ref="E11002">E11001</f>
        <v>В</v>
      </c>
      <c r="F11002" s="58">
        <v>0.5151626453153965</v>
      </c>
    </row>
    <row r="11003">
      <c r="A11003" s="61">
        <v>1.519161075E9</v>
      </c>
      <c r="B11003" s="61">
        <v>1.0</v>
      </c>
      <c r="C11003" s="61">
        <v>1358.0</v>
      </c>
      <c r="D11003" s="57" t="s">
        <v>374</v>
      </c>
      <c r="E11003" s="57" t="str">
        <f t="array" ref="E11003">E11002</f>
        <v>В</v>
      </c>
      <c r="F11003" s="58">
        <v>0.5152247723585948</v>
      </c>
    </row>
    <row r="11004">
      <c r="A11004" s="61">
        <v>1.51601905E9</v>
      </c>
      <c r="B11004" s="61">
        <v>0.0</v>
      </c>
      <c r="C11004" s="61">
        <v>238.0</v>
      </c>
      <c r="D11004" s="57" t="s">
        <v>373</v>
      </c>
      <c r="E11004" s="57" t="str">
        <f t="array" ref="E11004">E11003</f>
        <v>В</v>
      </c>
      <c r="F11004" s="58">
        <v>0.5152963270995082</v>
      </c>
    </row>
    <row r="11005">
      <c r="A11005" s="61">
        <v>1.512956136E9</v>
      </c>
      <c r="B11005" s="61">
        <v>1.0</v>
      </c>
      <c r="C11005" s="61">
        <v>1653.0</v>
      </c>
      <c r="D11005" s="57" t="s">
        <v>374</v>
      </c>
      <c r="E11005" s="57" t="str">
        <f t="array" ref="E11005">E11004</f>
        <v>В</v>
      </c>
      <c r="F11005" s="58">
        <v>0.5153339661050973</v>
      </c>
    </row>
    <row r="11006">
      <c r="A11006" s="61">
        <v>1.51143154E9</v>
      </c>
      <c r="B11006" s="61">
        <v>0.0</v>
      </c>
      <c r="C11006" s="61">
        <v>1737.0</v>
      </c>
      <c r="D11006" s="57" t="s">
        <v>375</v>
      </c>
      <c r="E11006" s="57" t="str">
        <f t="array" ref="E11006">E11005</f>
        <v>В</v>
      </c>
      <c r="F11006" s="58">
        <v>0.51534125384652</v>
      </c>
    </row>
    <row r="11007">
      <c r="A11007" s="61">
        <v>1.512804987E9</v>
      </c>
      <c r="B11007" s="61">
        <v>1.0</v>
      </c>
      <c r="C11007" s="61">
        <v>2601.0</v>
      </c>
      <c r="D11007" s="57" t="s">
        <v>375</v>
      </c>
      <c r="E11007" s="57" t="str">
        <f t="array" ref="E11007">E11006</f>
        <v>В</v>
      </c>
      <c r="F11007" s="58">
        <v>0.515368748493226</v>
      </c>
    </row>
    <row r="11008">
      <c r="A11008" s="61">
        <v>1.513805894E9</v>
      </c>
      <c r="B11008" s="61">
        <v>1.0</v>
      </c>
      <c r="C11008" s="61">
        <v>2732.0</v>
      </c>
      <c r="D11008" s="57" t="s">
        <v>375</v>
      </c>
      <c r="E11008" s="57" t="str">
        <f t="array" ref="E11008">E11007</f>
        <v>В</v>
      </c>
      <c r="F11008" s="58">
        <v>0.5154513393141187</v>
      </c>
    </row>
    <row r="11009">
      <c r="A11009" s="61">
        <v>1.515932616E9</v>
      </c>
      <c r="B11009" s="61">
        <v>1.0</v>
      </c>
      <c r="C11009" s="61">
        <v>1616.0</v>
      </c>
      <c r="D11009" s="57" t="s">
        <v>375</v>
      </c>
      <c r="E11009" s="57" t="str">
        <f t="array" ref="E11009">E11008</f>
        <v>В</v>
      </c>
      <c r="F11009" s="58">
        <v>0.515452969651735</v>
      </c>
    </row>
    <row r="11010">
      <c r="A11010" s="61">
        <v>1.513617894E9</v>
      </c>
      <c r="B11010" s="61">
        <v>1.0</v>
      </c>
      <c r="C11010" s="61">
        <v>122.0</v>
      </c>
      <c r="D11010" s="57" t="s">
        <v>371</v>
      </c>
      <c r="E11010" s="57" t="str">
        <f t="array" ref="E11010">E11009</f>
        <v>В</v>
      </c>
      <c r="F11010" s="58">
        <v>0.5154595471354139</v>
      </c>
    </row>
    <row r="11011">
      <c r="A11011" s="61">
        <v>1.51863936E9</v>
      </c>
      <c r="B11011" s="61">
        <v>0.0</v>
      </c>
      <c r="C11011" s="61">
        <v>3484.0</v>
      </c>
      <c r="D11011" s="57" t="s">
        <v>375</v>
      </c>
      <c r="E11011" s="57" t="str">
        <f t="array" ref="E11011">E11010</f>
        <v>В</v>
      </c>
      <c r="F11011" s="58">
        <v>0.515480718912789</v>
      </c>
    </row>
    <row r="11012">
      <c r="A11012" s="61">
        <v>1.517750877E9</v>
      </c>
      <c r="B11012" s="61">
        <v>1.0</v>
      </c>
      <c r="C11012" s="61">
        <v>316.0</v>
      </c>
      <c r="D11012" s="57" t="s">
        <v>374</v>
      </c>
      <c r="E11012" s="57" t="str">
        <f t="array" ref="E11012">E11011</f>
        <v>В</v>
      </c>
      <c r="F11012" s="58">
        <v>0.5155174137396092</v>
      </c>
    </row>
    <row r="11013">
      <c r="A11013" s="61">
        <v>1.511481275E9</v>
      </c>
      <c r="B11013" s="61">
        <v>1.0</v>
      </c>
      <c r="C11013" s="61">
        <v>2052.0</v>
      </c>
      <c r="D11013" s="57" t="s">
        <v>371</v>
      </c>
      <c r="E11013" s="57" t="str">
        <f t="array" ref="E11013">E11012</f>
        <v>В</v>
      </c>
      <c r="F11013" s="58">
        <v>0.5155568588801055</v>
      </c>
    </row>
    <row r="11014">
      <c r="A11014" s="61">
        <v>1.51483871E9</v>
      </c>
      <c r="B11014" s="61">
        <v>0.0</v>
      </c>
      <c r="C11014" s="61">
        <v>2455.0</v>
      </c>
      <c r="D11014" s="57" t="s">
        <v>371</v>
      </c>
      <c r="E11014" s="57" t="str">
        <f t="array" ref="E11014">E11013</f>
        <v>В</v>
      </c>
      <c r="F11014" s="58">
        <v>0.515575470175701</v>
      </c>
    </row>
    <row r="11015">
      <c r="A11015" s="61">
        <v>1.512012228E9</v>
      </c>
      <c r="B11015" s="61">
        <v>1.0</v>
      </c>
      <c r="C11015" s="61">
        <v>4037.0</v>
      </c>
      <c r="D11015" s="57" t="s">
        <v>375</v>
      </c>
      <c r="E11015" s="57" t="str">
        <f t="array" ref="E11015">E11014</f>
        <v>В</v>
      </c>
      <c r="F11015" s="58">
        <v>0.5156057198382669</v>
      </c>
    </row>
    <row r="11016">
      <c r="A11016" s="61">
        <v>1.515129528E9</v>
      </c>
      <c r="B11016" s="61">
        <v>1.0</v>
      </c>
      <c r="C11016" s="61">
        <v>1136.0</v>
      </c>
      <c r="D11016" s="57" t="s">
        <v>374</v>
      </c>
      <c r="E11016" s="57" t="str">
        <f t="array" ref="E11016">E11015</f>
        <v>В</v>
      </c>
      <c r="F11016" s="58">
        <v>0.5157095035917592</v>
      </c>
    </row>
    <row r="11017">
      <c r="A11017" s="61">
        <v>1.516662524E9</v>
      </c>
      <c r="B11017" s="61">
        <v>1.0</v>
      </c>
      <c r="C11017" s="61">
        <v>1305.0</v>
      </c>
      <c r="D11017" s="57" t="s">
        <v>374</v>
      </c>
      <c r="E11017" s="57" t="str">
        <f t="array" ref="E11017">E11016</f>
        <v>В</v>
      </c>
      <c r="F11017" s="58">
        <v>0.5157435307034096</v>
      </c>
    </row>
    <row r="11018">
      <c r="A11018" s="61">
        <v>1.513877654E9</v>
      </c>
      <c r="B11018" s="61">
        <v>1.0</v>
      </c>
      <c r="C11018" s="61">
        <v>609.0</v>
      </c>
      <c r="D11018" s="57" t="s">
        <v>375</v>
      </c>
      <c r="E11018" s="57" t="str">
        <f t="array" ref="E11018">E11017</f>
        <v>В</v>
      </c>
      <c r="F11018" s="58">
        <v>0.5157684310556241</v>
      </c>
    </row>
    <row r="11019">
      <c r="A11019" s="61">
        <v>1.514216448E9</v>
      </c>
      <c r="B11019" s="61">
        <v>1.0</v>
      </c>
      <c r="C11019" s="61">
        <v>1251.0</v>
      </c>
      <c r="D11019" s="57" t="s">
        <v>371</v>
      </c>
      <c r="E11019" s="57" t="str">
        <f t="array" ref="E11019">E11018</f>
        <v>В</v>
      </c>
      <c r="F11019" s="58">
        <v>0.5157730565355276</v>
      </c>
    </row>
    <row r="11020">
      <c r="A11020" s="61">
        <v>1.517674039E9</v>
      </c>
      <c r="B11020" s="61">
        <v>1.0</v>
      </c>
      <c r="C11020" s="61">
        <v>96.0</v>
      </c>
      <c r="D11020" s="57" t="s">
        <v>373</v>
      </c>
      <c r="E11020" s="57" t="str">
        <f t="array" ref="E11020">E11019</f>
        <v>В</v>
      </c>
      <c r="F11020" s="58">
        <v>0.5158023629832024</v>
      </c>
    </row>
    <row r="11021">
      <c r="A11021" s="61">
        <v>1.519603602E9</v>
      </c>
      <c r="B11021" s="61">
        <v>0.0</v>
      </c>
      <c r="C11021" s="61">
        <v>3506.0</v>
      </c>
      <c r="D11021" s="57" t="s">
        <v>371</v>
      </c>
      <c r="E11021" s="57" t="str">
        <f t="array" ref="E11021">E11020</f>
        <v>В</v>
      </c>
      <c r="F11021" s="58">
        <v>0.5158310249194625</v>
      </c>
    </row>
    <row r="11022">
      <c r="A11022" s="61">
        <v>1.511729003E9</v>
      </c>
      <c r="B11022" s="61">
        <v>1.0</v>
      </c>
      <c r="C11022" s="61">
        <v>3090.0</v>
      </c>
      <c r="D11022" s="57" t="s">
        <v>374</v>
      </c>
      <c r="E11022" s="57" t="str">
        <f t="array" ref="E11022">E11021</f>
        <v>В</v>
      </c>
      <c r="F11022" s="58">
        <v>0.5158522264991601</v>
      </c>
    </row>
    <row r="11023">
      <c r="A11023" s="61">
        <v>1.513766359E9</v>
      </c>
      <c r="B11023" s="61">
        <v>1.0</v>
      </c>
      <c r="C11023" s="61">
        <v>2216.0</v>
      </c>
      <c r="D11023" s="57" t="s">
        <v>374</v>
      </c>
      <c r="E11023" s="57" t="str">
        <f t="array" ref="E11023">E11022</f>
        <v>В</v>
      </c>
      <c r="F11023" s="58">
        <v>0.5158574554334721</v>
      </c>
    </row>
    <row r="11024">
      <c r="A11024" s="61">
        <v>1.514501258E9</v>
      </c>
      <c r="B11024" s="61">
        <v>1.0</v>
      </c>
      <c r="C11024" s="61">
        <v>2941.0</v>
      </c>
      <c r="D11024" s="57" t="s">
        <v>374</v>
      </c>
      <c r="E11024" s="57" t="str">
        <f t="array" ref="E11024">E11023</f>
        <v>В</v>
      </c>
      <c r="F11024" s="58">
        <v>0.5158604194192941</v>
      </c>
    </row>
    <row r="11025">
      <c r="A11025" s="61">
        <v>1.514660763E9</v>
      </c>
      <c r="B11025" s="61">
        <v>1.0</v>
      </c>
      <c r="C11025" s="61">
        <v>1431.0</v>
      </c>
      <c r="D11025" s="57" t="s">
        <v>374</v>
      </c>
      <c r="E11025" s="57" t="str">
        <f t="array" ref="E11025">E11024</f>
        <v>В</v>
      </c>
      <c r="F11025" s="58">
        <v>0.5158848629144596</v>
      </c>
    </row>
    <row r="11026">
      <c r="A11026" s="61">
        <v>1.51289497E9</v>
      </c>
      <c r="B11026" s="61">
        <v>0.0</v>
      </c>
      <c r="C11026" s="61">
        <v>3264.0</v>
      </c>
      <c r="D11026" s="57" t="s">
        <v>375</v>
      </c>
      <c r="E11026" s="57" t="str">
        <f t="array" ref="E11026">E11025</f>
        <v>В</v>
      </c>
      <c r="F11026" s="58">
        <v>0.5159182860234894</v>
      </c>
    </row>
    <row r="11027">
      <c r="A11027" s="61">
        <v>1.519383606E9</v>
      </c>
      <c r="B11027" s="61">
        <v>1.0</v>
      </c>
      <c r="C11027" s="61">
        <v>3993.0</v>
      </c>
      <c r="D11027" s="57" t="s">
        <v>374</v>
      </c>
      <c r="E11027" s="57" t="str">
        <f t="array" ref="E11027">E11026</f>
        <v>В</v>
      </c>
      <c r="F11027" s="58">
        <v>0.5159201362475253</v>
      </c>
    </row>
    <row r="11028">
      <c r="A11028" s="61">
        <v>1.515544289E9</v>
      </c>
      <c r="B11028" s="61">
        <v>1.0</v>
      </c>
      <c r="C11028" s="61">
        <v>4314.0</v>
      </c>
      <c r="D11028" s="57" t="s">
        <v>371</v>
      </c>
      <c r="E11028" s="57" t="str">
        <f t="array" ref="E11028">E11027</f>
        <v>В</v>
      </c>
      <c r="F11028" s="58">
        <v>0.5159244362026661</v>
      </c>
    </row>
    <row r="11029">
      <c r="A11029" s="61">
        <v>1.516145391E9</v>
      </c>
      <c r="B11029" s="61">
        <v>0.0</v>
      </c>
      <c r="C11029" s="61">
        <v>1116.0</v>
      </c>
      <c r="D11029" s="57" t="s">
        <v>375</v>
      </c>
      <c r="E11029" s="57" t="str">
        <f t="array" ref="E11029">E11028</f>
        <v>В</v>
      </c>
      <c r="F11029" s="58">
        <v>0.5159400350483422</v>
      </c>
    </row>
    <row r="11030">
      <c r="A11030" s="61">
        <v>1.516156475E9</v>
      </c>
      <c r="B11030" s="61">
        <v>1.0</v>
      </c>
      <c r="C11030" s="61">
        <v>2737.0</v>
      </c>
      <c r="D11030" s="57" t="s">
        <v>371</v>
      </c>
      <c r="E11030" s="57" t="str">
        <f t="array" ref="E11030">E11029</f>
        <v>В</v>
      </c>
      <c r="F11030" s="58">
        <v>0.5159482729872106</v>
      </c>
    </row>
    <row r="11031">
      <c r="A11031" s="61">
        <v>1.518796263E9</v>
      </c>
      <c r="B11031" s="61">
        <v>1.0</v>
      </c>
      <c r="C11031" s="61">
        <v>262.0</v>
      </c>
      <c r="D11031" s="57" t="s">
        <v>371</v>
      </c>
      <c r="E11031" s="57" t="str">
        <f t="array" ref="E11031">E11030</f>
        <v>В</v>
      </c>
      <c r="F11031" s="58">
        <v>0.5161514770963563</v>
      </c>
    </row>
    <row r="11032">
      <c r="A11032" s="61">
        <v>1.514343634E9</v>
      </c>
      <c r="B11032" s="61">
        <v>1.0</v>
      </c>
      <c r="C11032" s="61">
        <v>413.0</v>
      </c>
      <c r="D11032" s="57" t="s">
        <v>371</v>
      </c>
      <c r="E11032" s="57" t="str">
        <f t="array" ref="E11032">E11031</f>
        <v>В</v>
      </c>
      <c r="F11032" s="58">
        <v>0.5161722485398761</v>
      </c>
    </row>
    <row r="11033">
      <c r="A11033" s="61">
        <v>1.519349407E9</v>
      </c>
      <c r="B11033" s="61">
        <v>1.0</v>
      </c>
      <c r="C11033" s="61">
        <v>1401.0</v>
      </c>
      <c r="D11033" s="57" t="s">
        <v>371</v>
      </c>
      <c r="E11033" s="57" t="str">
        <f t="array" ref="E11033">E11032</f>
        <v>В</v>
      </c>
      <c r="F11033" s="58">
        <v>0.5161765484950169</v>
      </c>
    </row>
    <row r="11034">
      <c r="A11034" s="61">
        <v>1.517700435E9</v>
      </c>
      <c r="B11034" s="61">
        <v>1.0</v>
      </c>
      <c r="C11034" s="61">
        <v>1964.0</v>
      </c>
      <c r="D11034" s="57" t="s">
        <v>374</v>
      </c>
      <c r="E11034" s="57" t="str">
        <f t="array" ref="E11034">E11033</f>
        <v>В</v>
      </c>
      <c r="F11034" s="58">
        <v>0.5162276787622481</v>
      </c>
    </row>
    <row r="11035">
      <c r="A11035" s="61">
        <v>1.51287411E9</v>
      </c>
      <c r="B11035" s="61">
        <v>0.0</v>
      </c>
      <c r="C11035" s="61">
        <v>433.0</v>
      </c>
      <c r="D11035" s="57" t="s">
        <v>375</v>
      </c>
      <c r="E11035" s="57" t="str">
        <f t="array" ref="E11035">E11034</f>
        <v>В</v>
      </c>
      <c r="F11035" s="58">
        <v>0.5162341358698875</v>
      </c>
    </row>
    <row r="11036">
      <c r="A11036" s="61">
        <v>1.512428027E9</v>
      </c>
      <c r="B11036" s="61">
        <v>1.0</v>
      </c>
      <c r="C11036" s="61">
        <v>4821.0</v>
      </c>
      <c r="D11036" s="57" t="s">
        <v>371</v>
      </c>
      <c r="E11036" s="57" t="str">
        <f t="array" ref="E11036">E11035</f>
        <v>В</v>
      </c>
      <c r="F11036" s="58">
        <v>0.5162666891791866</v>
      </c>
    </row>
    <row r="11037">
      <c r="A11037" s="61">
        <v>1.514856078E9</v>
      </c>
      <c r="B11037" s="61">
        <v>1.0</v>
      </c>
      <c r="C11037" s="61">
        <v>2213.0</v>
      </c>
      <c r="D11037" s="57" t="s">
        <v>373</v>
      </c>
      <c r="E11037" s="57" t="str">
        <f t="array" ref="E11037">E11036</f>
        <v>В</v>
      </c>
      <c r="F11037" s="58">
        <v>0.5163519343261777</v>
      </c>
    </row>
    <row r="11038">
      <c r="A11038" s="61">
        <v>1.517956811E9</v>
      </c>
      <c r="B11038" s="61">
        <v>0.0</v>
      </c>
      <c r="C11038" s="61">
        <v>370.0</v>
      </c>
      <c r="D11038" s="57" t="s">
        <v>374</v>
      </c>
      <c r="E11038" s="57" t="str">
        <f t="array" ref="E11038">E11037</f>
        <v>В</v>
      </c>
      <c r="F11038" s="58">
        <v>0.5163867842766798</v>
      </c>
    </row>
    <row r="11039">
      <c r="A11039" s="61">
        <v>1.513862692E9</v>
      </c>
      <c r="B11039" s="61">
        <v>0.0</v>
      </c>
      <c r="C11039" s="61">
        <v>1593.0</v>
      </c>
      <c r="D11039" s="57" t="s">
        <v>371</v>
      </c>
      <c r="E11039" s="57" t="str">
        <f t="array" ref="E11039">E11038</f>
        <v>В</v>
      </c>
      <c r="F11039" s="58">
        <v>0.5166027703193297</v>
      </c>
    </row>
    <row r="11040">
      <c r="A11040" s="61">
        <v>1.512366039E9</v>
      </c>
      <c r="B11040" s="61">
        <v>1.0</v>
      </c>
      <c r="C11040" s="61">
        <v>560.0</v>
      </c>
      <c r="D11040" s="57" t="s">
        <v>374</v>
      </c>
      <c r="E11040" s="57" t="str">
        <f t="array" ref="E11040">E11039</f>
        <v>В</v>
      </c>
      <c r="F11040" s="58">
        <v>0.5166551693406036</v>
      </c>
    </row>
    <row r="11041">
      <c r="A11041" s="61">
        <v>1.513765867E9</v>
      </c>
      <c r="B11041" s="61">
        <v>1.0</v>
      </c>
      <c r="C11041" s="61">
        <v>796.0</v>
      </c>
      <c r="D11041" s="57" t="s">
        <v>371</v>
      </c>
      <c r="E11041" s="57" t="str">
        <f t="array" ref="E11041">E11040</f>
        <v>В</v>
      </c>
      <c r="F11041" s="58">
        <v>0.5166576355247494</v>
      </c>
    </row>
    <row r="11042">
      <c r="A11042" s="61">
        <v>1.518463904E9</v>
      </c>
      <c r="B11042" s="61">
        <v>1.0</v>
      </c>
      <c r="C11042" s="61">
        <v>765.0</v>
      </c>
      <c r="D11042" s="57" t="s">
        <v>375</v>
      </c>
      <c r="E11042" s="57" t="str">
        <f t="array" ref="E11042">E11041</f>
        <v>В</v>
      </c>
      <c r="F11042" s="58">
        <v>0.5167254849663316</v>
      </c>
    </row>
    <row r="11043">
      <c r="A11043" s="61">
        <v>1.51291093E9</v>
      </c>
      <c r="B11043" s="61">
        <v>0.0</v>
      </c>
      <c r="C11043" s="61">
        <v>1791.0</v>
      </c>
      <c r="D11043" s="57" t="s">
        <v>373</v>
      </c>
      <c r="E11043" s="57" t="str">
        <f t="array" ref="E11043">E11042</f>
        <v>В</v>
      </c>
      <c r="F11043" s="58">
        <v>0.5168015067351397</v>
      </c>
    </row>
    <row r="11044">
      <c r="A11044" s="61">
        <v>1.517080011E9</v>
      </c>
      <c r="B11044" s="61">
        <v>0.0</v>
      </c>
      <c r="C11044" s="61">
        <v>2865.0</v>
      </c>
      <c r="D11044" s="57" t="s">
        <v>371</v>
      </c>
      <c r="E11044" s="57" t="str">
        <f t="array" ref="E11044">E11043</f>
        <v>В</v>
      </c>
      <c r="F11044" s="58">
        <v>0.5168098318397266</v>
      </c>
    </row>
    <row r="11045">
      <c r="A11045" s="61">
        <v>1.512795177E9</v>
      </c>
      <c r="B11045" s="61">
        <v>1.0</v>
      </c>
      <c r="C11045" s="61">
        <v>1830.0</v>
      </c>
      <c r="D11045" s="57" t="s">
        <v>374</v>
      </c>
      <c r="E11045" s="57" t="str">
        <f t="array" ref="E11045">E11044</f>
        <v>В</v>
      </c>
      <c r="F11045" s="58">
        <v>0.516857484801518</v>
      </c>
    </row>
    <row r="11046">
      <c r="A11046" s="61">
        <v>1.516827413E9</v>
      </c>
      <c r="B11046" s="61">
        <v>1.0</v>
      </c>
      <c r="C11046" s="61">
        <v>496.0</v>
      </c>
      <c r="D11046" s="57" t="s">
        <v>375</v>
      </c>
      <c r="E11046" s="57" t="str">
        <f t="array" ref="E11046">E11045</f>
        <v>В</v>
      </c>
      <c r="F11046" s="58">
        <v>0.5168724213916464</v>
      </c>
    </row>
    <row r="11047">
      <c r="A11047" s="61">
        <v>1.515606681E9</v>
      </c>
      <c r="B11047" s="61">
        <v>0.0</v>
      </c>
      <c r="C11047" s="61">
        <v>1687.0</v>
      </c>
      <c r="D11047" s="57" t="s">
        <v>371</v>
      </c>
      <c r="E11047" s="57" t="str">
        <f t="array" ref="E11047">E11046</f>
        <v>В</v>
      </c>
      <c r="F11047" s="58">
        <v>0.5169009627627166</v>
      </c>
    </row>
    <row r="11048">
      <c r="A11048" s="61">
        <v>1.518538028E9</v>
      </c>
      <c r="B11048" s="61">
        <v>1.0</v>
      </c>
      <c r="C11048" s="61">
        <v>79.0</v>
      </c>
      <c r="D11048" s="57" t="s">
        <v>374</v>
      </c>
      <c r="E11048" s="57" t="str">
        <f t="array" ref="E11048">E11047</f>
        <v>В</v>
      </c>
      <c r="F11048" s="58">
        <v>0.5169520618710575</v>
      </c>
    </row>
    <row r="11049">
      <c r="A11049" s="61">
        <v>1.513833133E9</v>
      </c>
      <c r="B11049" s="61">
        <v>1.0</v>
      </c>
      <c r="C11049" s="61">
        <v>2165.0</v>
      </c>
      <c r="D11049" s="57" t="s">
        <v>371</v>
      </c>
      <c r="E11049" s="57" t="str">
        <f t="array" ref="E11049">E11048</f>
        <v>В</v>
      </c>
      <c r="F11049" s="58">
        <v>0.5170519720100333</v>
      </c>
    </row>
    <row r="11050">
      <c r="A11050" s="61">
        <v>1.517241754E9</v>
      </c>
      <c r="B11050" s="61">
        <v>1.0</v>
      </c>
      <c r="C11050" s="61">
        <v>1845.0</v>
      </c>
      <c r="D11050" s="57" t="s">
        <v>373</v>
      </c>
      <c r="E11050" s="57" t="str">
        <f t="array" ref="E11050">E11049</f>
        <v>В</v>
      </c>
      <c r="F11050" s="58">
        <v>0.5171283994405319</v>
      </c>
    </row>
    <row r="11051">
      <c r="A11051" s="61">
        <v>1.518679026E9</v>
      </c>
      <c r="B11051" s="61">
        <v>1.0</v>
      </c>
      <c r="C11051" s="61">
        <v>3840.0</v>
      </c>
      <c r="D11051" s="57" t="s">
        <v>375</v>
      </c>
      <c r="E11051" s="57" t="str">
        <f t="array" ref="E11051">E11050</f>
        <v>В</v>
      </c>
      <c r="F11051" s="58">
        <v>0.5171333946748161</v>
      </c>
    </row>
    <row r="11052">
      <c r="A11052" s="61">
        <v>1.516070379E9</v>
      </c>
      <c r="B11052" s="61">
        <v>1.0</v>
      </c>
      <c r="C11052" s="61">
        <v>1008.0</v>
      </c>
      <c r="D11052" s="57" t="s">
        <v>375</v>
      </c>
      <c r="E11052" s="57" t="str">
        <f t="array" ref="E11052">E11051</f>
        <v>В</v>
      </c>
      <c r="F11052" s="58">
        <v>0.5171638560529942</v>
      </c>
    </row>
    <row r="11053">
      <c r="A11053" s="61">
        <v>1.518947704E9</v>
      </c>
      <c r="B11053" s="61">
        <v>1.0</v>
      </c>
      <c r="C11053" s="61">
        <v>948.0</v>
      </c>
      <c r="D11053" s="57" t="s">
        <v>374</v>
      </c>
      <c r="E11053" s="57" t="str">
        <f t="array" ref="E11053">E11052</f>
        <v>В</v>
      </c>
      <c r="F11053" s="58">
        <v>0.5171853009461204</v>
      </c>
    </row>
    <row r="11054">
      <c r="A11054" s="61">
        <v>1.517208607E9</v>
      </c>
      <c r="B11054" s="61">
        <v>1.0</v>
      </c>
      <c r="C11054" s="61">
        <v>1051.0</v>
      </c>
      <c r="D11054" s="57" t="s">
        <v>371</v>
      </c>
      <c r="E11054" s="57" t="str">
        <f t="array" ref="E11054">E11053</f>
        <v>В</v>
      </c>
      <c r="F11054" s="58">
        <v>0.5172067366017216</v>
      </c>
    </row>
    <row r="11055">
      <c r="A11055" s="61">
        <v>1.519642548E9</v>
      </c>
      <c r="B11055" s="61">
        <v>1.0</v>
      </c>
      <c r="C11055" s="61">
        <v>3151.0</v>
      </c>
      <c r="D11055" s="57" t="s">
        <v>374</v>
      </c>
      <c r="E11055" s="57" t="str">
        <f t="array" ref="E11055">E11054</f>
        <v>В</v>
      </c>
      <c r="F11055" s="58">
        <v>0.517221712943374</v>
      </c>
    </row>
    <row r="11056">
      <c r="A11056" s="61">
        <v>1.519303467E9</v>
      </c>
      <c r="B11056" s="61">
        <v>1.0</v>
      </c>
      <c r="C11056" s="61">
        <v>2458.0</v>
      </c>
      <c r="D11056" s="57" t="s">
        <v>374</v>
      </c>
      <c r="E11056" s="57" t="str">
        <f t="array" ref="E11056">E11055</f>
        <v>В</v>
      </c>
      <c r="F11056" s="58">
        <v>0.517233304813792</v>
      </c>
    </row>
    <row r="11057">
      <c r="A11057" s="61">
        <v>1.514810101E9</v>
      </c>
      <c r="B11057" s="61">
        <v>0.0</v>
      </c>
      <c r="C11057" s="61">
        <v>2298.0</v>
      </c>
      <c r="D11057" s="57" t="s">
        <v>375</v>
      </c>
      <c r="E11057" s="57" t="str">
        <f t="array" ref="E11057">E11056</f>
        <v>В</v>
      </c>
      <c r="F11057" s="58">
        <v>0.5174254743351656</v>
      </c>
    </row>
    <row r="11058">
      <c r="A11058" s="61">
        <v>1.514261913E9</v>
      </c>
      <c r="B11058" s="61">
        <v>1.0</v>
      </c>
      <c r="C11058" s="61">
        <v>1183.0</v>
      </c>
      <c r="D11058" s="57" t="s">
        <v>374</v>
      </c>
      <c r="E11058" s="57" t="str">
        <f t="array" ref="E11058">E11057</f>
        <v>В</v>
      </c>
      <c r="F11058" s="58">
        <v>0.5175223374710548</v>
      </c>
    </row>
    <row r="11059">
      <c r="A11059" s="61">
        <v>1.511477399E9</v>
      </c>
      <c r="B11059" s="61">
        <v>1.0</v>
      </c>
      <c r="C11059" s="61">
        <v>2368.0</v>
      </c>
      <c r="D11059" s="57" t="s">
        <v>371</v>
      </c>
      <c r="E11059" s="57" t="str">
        <f t="array" ref="E11059">E11058</f>
        <v>В</v>
      </c>
      <c r="F11059" s="58">
        <v>0.5176112426865166</v>
      </c>
    </row>
    <row r="11060">
      <c r="A11060" s="61">
        <v>1.514790406E9</v>
      </c>
      <c r="B11060" s="61">
        <v>1.0</v>
      </c>
      <c r="C11060" s="61">
        <v>2910.0</v>
      </c>
      <c r="D11060" s="57" t="s">
        <v>374</v>
      </c>
      <c r="E11060" s="57" t="str">
        <f t="array" ref="E11060">E11059</f>
        <v>В</v>
      </c>
      <c r="F11060" s="58">
        <v>0.5176214281534918</v>
      </c>
    </row>
    <row r="11061">
      <c r="A11061" s="61">
        <v>1.515732947E9</v>
      </c>
      <c r="B11061" s="61">
        <v>1.0</v>
      </c>
      <c r="C11061" s="61">
        <v>304.0</v>
      </c>
      <c r="D11061" s="57" t="s">
        <v>374</v>
      </c>
      <c r="E11061" s="57" t="str">
        <f t="array" ref="E11061">E11060</f>
        <v>В</v>
      </c>
      <c r="F11061" s="58">
        <v>0.517653896641446</v>
      </c>
    </row>
    <row r="11062">
      <c r="A11062" s="61">
        <v>1.511907604E9</v>
      </c>
      <c r="B11062" s="61">
        <v>1.0</v>
      </c>
      <c r="C11062" s="61">
        <v>3095.0</v>
      </c>
      <c r="D11062" s="57" t="s">
        <v>371</v>
      </c>
      <c r="E11062" s="57" t="str">
        <f t="array" ref="E11062">E11061</f>
        <v>В</v>
      </c>
      <c r="F11062" s="58">
        <v>0.5176549110189523</v>
      </c>
    </row>
    <row r="11063">
      <c r="A11063" s="61">
        <v>1.51998238E9</v>
      </c>
      <c r="B11063" s="61">
        <v>0.0</v>
      </c>
      <c r="C11063" s="61">
        <v>2616.0</v>
      </c>
      <c r="D11063" s="57" t="s">
        <v>375</v>
      </c>
      <c r="E11063" s="57" t="str">
        <f t="array" ref="E11063">E11062</f>
        <v>В</v>
      </c>
      <c r="F11063" s="58">
        <v>0.5176573623019369</v>
      </c>
    </row>
    <row r="11064">
      <c r="A11064" s="61">
        <v>1.514980729E9</v>
      </c>
      <c r="B11064" s="61">
        <v>1.0</v>
      </c>
      <c r="C11064" s="61">
        <v>3785.0</v>
      </c>
      <c r="D11064" s="57" t="s">
        <v>373</v>
      </c>
      <c r="E11064" s="57" t="str">
        <f t="array" ref="E11064">E11063</f>
        <v>В</v>
      </c>
      <c r="F11064" s="58">
        <v>0.517828966294655</v>
      </c>
    </row>
    <row r="11065">
      <c r="A11065" s="61">
        <v>1.518780405E9</v>
      </c>
      <c r="B11065" s="61">
        <v>1.0</v>
      </c>
      <c r="C11065" s="61">
        <v>2489.0</v>
      </c>
      <c r="D11065" s="57" t="s">
        <v>375</v>
      </c>
      <c r="E11065" s="57" t="str">
        <f t="array" ref="E11065">E11064</f>
        <v>В</v>
      </c>
      <c r="F11065" s="58">
        <v>0.5179601572539587</v>
      </c>
    </row>
    <row r="11066">
      <c r="A11066" s="61">
        <v>1.512453181E9</v>
      </c>
      <c r="B11066" s="61">
        <v>0.0</v>
      </c>
      <c r="C11066" s="61">
        <v>143.0</v>
      </c>
      <c r="D11066" s="57" t="s">
        <v>373</v>
      </c>
      <c r="E11066" s="57" t="str">
        <f t="array" ref="E11066">E11065</f>
        <v>В</v>
      </c>
      <c r="F11066" s="58">
        <v>0.5179603464745929</v>
      </c>
    </row>
    <row r="11067">
      <c r="A11067" s="61">
        <v>1.512832633E9</v>
      </c>
      <c r="B11067" s="61">
        <v>1.0</v>
      </c>
      <c r="C11067" s="61">
        <v>1518.0</v>
      </c>
      <c r="D11067" s="57" t="s">
        <v>375</v>
      </c>
      <c r="E11067" s="57" t="str">
        <f t="array" ref="E11067">E11066</f>
        <v>В</v>
      </c>
      <c r="F11067" s="58">
        <v>0.5180787148710161</v>
      </c>
    </row>
    <row r="11068">
      <c r="A11068" s="61">
        <v>1.51311143E9</v>
      </c>
      <c r="B11068" s="61">
        <v>0.0</v>
      </c>
      <c r="C11068" s="61">
        <v>2259.0</v>
      </c>
      <c r="D11068" s="57" t="s">
        <v>375</v>
      </c>
      <c r="E11068" s="57" t="str">
        <f t="array" ref="E11068">E11067</f>
        <v>В</v>
      </c>
      <c r="F11068" s="58">
        <v>0.5180855002346791</v>
      </c>
    </row>
    <row r="11069">
      <c r="A11069" s="61">
        <v>1.518023984E9</v>
      </c>
      <c r="B11069" s="61">
        <v>1.0</v>
      </c>
      <c r="C11069" s="61">
        <v>2703.0</v>
      </c>
      <c r="D11069" s="57" t="s">
        <v>374</v>
      </c>
      <c r="E11069" s="57" t="str">
        <f t="array" ref="E11069">E11068</f>
        <v>В</v>
      </c>
      <c r="F11069" s="58">
        <v>0.5181064790332314</v>
      </c>
    </row>
    <row r="11070">
      <c r="A11070" s="61">
        <v>1.514467659E9</v>
      </c>
      <c r="B11070" s="61">
        <v>1.0</v>
      </c>
      <c r="C11070" s="61">
        <v>5036.0</v>
      </c>
      <c r="D11070" s="57" t="s">
        <v>371</v>
      </c>
      <c r="E11070" s="57" t="str">
        <f t="array" ref="E11070">E11069</f>
        <v>В</v>
      </c>
      <c r="F11070" s="58">
        <v>0.5181212741150711</v>
      </c>
    </row>
    <row r="11071">
      <c r="A11071" s="61">
        <v>1.519675587E9</v>
      </c>
      <c r="B11071" s="61">
        <v>1.0</v>
      </c>
      <c r="C11071" s="61">
        <v>4886.0</v>
      </c>
      <c r="D11071" s="57" t="s">
        <v>375</v>
      </c>
      <c r="E11071" s="57" t="str">
        <f t="array" ref="E11071">E11070</f>
        <v>В</v>
      </c>
      <c r="F11071" s="58">
        <v>0.5181485406160996</v>
      </c>
    </row>
    <row r="11072">
      <c r="A11072" s="61">
        <v>1.51233126E9</v>
      </c>
      <c r="B11072" s="61">
        <v>0.0</v>
      </c>
      <c r="C11072" s="61">
        <v>2268.0</v>
      </c>
      <c r="D11072" s="57" t="s">
        <v>373</v>
      </c>
      <c r="E11072" s="57" t="str">
        <f t="array" ref="E11072">E11071</f>
        <v>В</v>
      </c>
      <c r="F11072" s="58">
        <v>0.5181956035869006</v>
      </c>
    </row>
    <row r="11073">
      <c r="A11073" s="61">
        <v>1.514953012E9</v>
      </c>
      <c r="B11073" s="61">
        <v>0.0</v>
      </c>
      <c r="C11073" s="61">
        <v>2798.0</v>
      </c>
      <c r="D11073" s="57" t="s">
        <v>373</v>
      </c>
      <c r="E11073" s="57" t="str">
        <f t="array" ref="E11073">E11072</f>
        <v>В</v>
      </c>
      <c r="F11073" s="58">
        <v>0.5182607540825014</v>
      </c>
    </row>
    <row r="11074">
      <c r="A11074" s="61">
        <v>1.519593574E9</v>
      </c>
      <c r="B11074" s="61">
        <v>1.0</v>
      </c>
      <c r="C11074" s="61">
        <v>691.0</v>
      </c>
      <c r="D11074" s="57" t="s">
        <v>374</v>
      </c>
      <c r="E11074" s="57" t="str">
        <f t="array" ref="E11074">E11073</f>
        <v>В</v>
      </c>
      <c r="F11074" s="58">
        <v>0.5183327698289177</v>
      </c>
    </row>
    <row r="11075">
      <c r="A11075" s="61">
        <v>1.518614711E9</v>
      </c>
      <c r="B11075" s="61">
        <v>0.0</v>
      </c>
      <c r="C11075" s="61">
        <v>271.0</v>
      </c>
      <c r="D11075" s="57" t="s">
        <v>371</v>
      </c>
      <c r="E11075" s="57" t="str">
        <f t="array" ref="E11075">E11074</f>
        <v>В</v>
      </c>
      <c r="F11075" s="58">
        <v>0.5183603198968753</v>
      </c>
    </row>
    <row r="11076">
      <c r="A11076" s="61">
        <v>1.519377171E9</v>
      </c>
      <c r="B11076" s="61">
        <v>0.0</v>
      </c>
      <c r="C11076" s="61">
        <v>519.0</v>
      </c>
      <c r="D11076" s="57" t="s">
        <v>371</v>
      </c>
      <c r="E11076" s="57" t="str">
        <f t="array" ref="E11076">E11075</f>
        <v>В</v>
      </c>
      <c r="F11076" s="58">
        <v>0.5183808830070956</v>
      </c>
    </row>
    <row r="11077">
      <c r="A11077" s="61">
        <v>1.511450345E9</v>
      </c>
      <c r="B11077" s="61">
        <v>1.0</v>
      </c>
      <c r="C11077" s="61">
        <v>1547.0</v>
      </c>
      <c r="D11077" s="57" t="s">
        <v>371</v>
      </c>
      <c r="E11077" s="57" t="str">
        <f t="array" ref="E11077">E11076</f>
        <v>В</v>
      </c>
      <c r="F11077" s="58">
        <v>0.5184518498372275</v>
      </c>
    </row>
    <row r="11078">
      <c r="A11078" s="61">
        <v>1.514512093E9</v>
      </c>
      <c r="B11078" s="61">
        <v>1.0</v>
      </c>
      <c r="C11078" s="61">
        <v>995.0</v>
      </c>
      <c r="D11078" s="57" t="s">
        <v>375</v>
      </c>
      <c r="E11078" s="57" t="str">
        <f t="array" ref="E11078">E11077</f>
        <v>В</v>
      </c>
      <c r="F11078" s="58">
        <v>0.5184795871548964</v>
      </c>
    </row>
    <row r="11079">
      <c r="A11079" s="61">
        <v>1.51662549E9</v>
      </c>
      <c r="B11079" s="61">
        <v>0.0</v>
      </c>
      <c r="C11079" s="61">
        <v>1487.0</v>
      </c>
      <c r="D11079" s="57" t="s">
        <v>374</v>
      </c>
      <c r="E11079" s="57" t="str">
        <f t="array" ref="E11079">E11078</f>
        <v>В</v>
      </c>
      <c r="F11079" s="58">
        <v>0.5185183661555557</v>
      </c>
    </row>
    <row r="11080">
      <c r="A11080" s="61">
        <v>1.519161759E9</v>
      </c>
      <c r="B11080" s="61">
        <v>1.0</v>
      </c>
      <c r="C11080" s="61">
        <v>2045.0</v>
      </c>
      <c r="D11080" s="57" t="s">
        <v>371</v>
      </c>
      <c r="E11080" s="57" t="str">
        <f t="array" ref="E11080">E11079</f>
        <v>В</v>
      </c>
      <c r="F11080" s="58">
        <v>0.5185219534201284</v>
      </c>
    </row>
    <row r="11081">
      <c r="A11081" s="61">
        <v>1.519324278E9</v>
      </c>
      <c r="B11081" s="61">
        <v>1.0</v>
      </c>
      <c r="C11081" s="61">
        <v>1122.0</v>
      </c>
      <c r="D11081" s="57" t="s">
        <v>374</v>
      </c>
      <c r="E11081" s="57" t="str">
        <f t="array" ref="E11081">E11080</f>
        <v>В</v>
      </c>
      <c r="F11081" s="58">
        <v>0.518660919958655</v>
      </c>
    </row>
    <row r="11082">
      <c r="A11082" s="61">
        <v>1.511500343E9</v>
      </c>
      <c r="B11082" s="61">
        <v>1.0</v>
      </c>
      <c r="C11082" s="61">
        <v>1304.0</v>
      </c>
      <c r="D11082" s="57" t="s">
        <v>375</v>
      </c>
      <c r="E11082" s="57" t="str">
        <f t="array" ref="E11082">E11081</f>
        <v>В</v>
      </c>
      <c r="F11082" s="58">
        <v>0.5186755707755449</v>
      </c>
    </row>
    <row r="11083">
      <c r="A11083" s="61">
        <v>1.517517152E9</v>
      </c>
      <c r="B11083" s="61">
        <v>0.0</v>
      </c>
      <c r="C11083" s="61">
        <v>203.0</v>
      </c>
      <c r="D11083" s="57" t="s">
        <v>371</v>
      </c>
      <c r="E11083" s="57" t="str">
        <f t="array" ref="E11083">E11082</f>
        <v>В</v>
      </c>
      <c r="F11083" s="58">
        <v>0.5187074591586603</v>
      </c>
    </row>
    <row r="11084">
      <c r="A11084" s="61">
        <v>1.513890698E9</v>
      </c>
      <c r="B11084" s="61">
        <v>1.0</v>
      </c>
      <c r="C11084" s="61">
        <v>5407.0</v>
      </c>
      <c r="D11084" s="57" t="s">
        <v>371</v>
      </c>
      <c r="E11084" s="57" t="str">
        <f t="array" ref="E11084">E11083</f>
        <v>В</v>
      </c>
      <c r="F11084" s="58">
        <v>0.5187279421751202</v>
      </c>
    </row>
    <row r="11085">
      <c r="A11085" s="61">
        <v>1.515365397E9</v>
      </c>
      <c r="B11085" s="61">
        <v>1.0</v>
      </c>
      <c r="C11085" s="61">
        <v>2500.0</v>
      </c>
      <c r="D11085" s="57" t="s">
        <v>374</v>
      </c>
      <c r="E11085" s="57" t="str">
        <f t="array" ref="E11085">E11084</f>
        <v>В</v>
      </c>
      <c r="F11085" s="58">
        <v>0.5188963196435437</v>
      </c>
    </row>
    <row r="11086">
      <c r="A11086" s="61">
        <v>1.514812887E9</v>
      </c>
      <c r="B11086" s="61">
        <v>1.0</v>
      </c>
      <c r="C11086" s="61">
        <v>1330.0</v>
      </c>
      <c r="D11086" s="57" t="s">
        <v>374</v>
      </c>
      <c r="E11086" s="57" t="str">
        <f t="array" ref="E11086">E11085</f>
        <v>В</v>
      </c>
      <c r="F11086" s="58">
        <v>0.5190569150806592</v>
      </c>
    </row>
    <row r="11087">
      <c r="A11087" s="61">
        <v>1.513769388E9</v>
      </c>
      <c r="B11087" s="61">
        <v>1.0</v>
      </c>
      <c r="C11087" s="61">
        <v>474.0</v>
      </c>
      <c r="D11087" s="57" t="s">
        <v>371</v>
      </c>
      <c r="E11087" s="57" t="str">
        <f t="array" ref="E11087">E11086</f>
        <v>В</v>
      </c>
      <c r="F11087" s="58">
        <v>0.5190571659224293</v>
      </c>
    </row>
    <row r="11088">
      <c r="A11088" s="61">
        <v>1.517264828E9</v>
      </c>
      <c r="B11088" s="61">
        <v>1.0</v>
      </c>
      <c r="C11088" s="61">
        <v>2033.0</v>
      </c>
      <c r="D11088" s="57" t="s">
        <v>371</v>
      </c>
      <c r="E11088" s="57" t="str">
        <f t="array" ref="E11088">E11087</f>
        <v>В</v>
      </c>
      <c r="F11088" s="58">
        <v>0.5190779666687203</v>
      </c>
    </row>
    <row r="11089">
      <c r="A11089" s="61">
        <v>1.511885795E9</v>
      </c>
      <c r="B11089" s="61">
        <v>1.0</v>
      </c>
      <c r="C11089" s="61">
        <v>3056.0</v>
      </c>
      <c r="D11089" s="57" t="s">
        <v>374</v>
      </c>
      <c r="E11089" s="57" t="str">
        <f t="array" ref="E11089">E11088</f>
        <v>В</v>
      </c>
      <c r="F11089" s="58">
        <v>0.5191063962104345</v>
      </c>
    </row>
    <row r="11090">
      <c r="A11090" s="61">
        <v>1.513226237E9</v>
      </c>
      <c r="B11090" s="61">
        <v>1.0</v>
      </c>
      <c r="C11090" s="61">
        <v>3204.0</v>
      </c>
      <c r="D11090" s="57" t="s">
        <v>373</v>
      </c>
      <c r="E11090" s="57" t="str">
        <f t="array" ref="E11090">E11089</f>
        <v>В</v>
      </c>
      <c r="F11090" s="58">
        <v>0.519162670587255</v>
      </c>
    </row>
    <row r="11091">
      <c r="A11091" s="61">
        <v>1.519141496E9</v>
      </c>
      <c r="B11091" s="61">
        <v>1.0</v>
      </c>
      <c r="C11091" s="61">
        <v>4759.0</v>
      </c>
      <c r="D11091" s="57" t="s">
        <v>375</v>
      </c>
      <c r="E11091" s="57" t="str">
        <f t="array" ref="E11091">E11090</f>
        <v>В</v>
      </c>
      <c r="F11091" s="58">
        <v>0.5192030877835122</v>
      </c>
    </row>
    <row r="11092">
      <c r="A11092" s="61">
        <v>1.516207395E9</v>
      </c>
      <c r="B11092" s="61">
        <v>1.0</v>
      </c>
      <c r="C11092" s="61">
        <v>1763.0</v>
      </c>
      <c r="D11092" s="57" t="s">
        <v>374</v>
      </c>
      <c r="E11092" s="57" t="str">
        <f t="array" ref="E11092">E11091</f>
        <v>В</v>
      </c>
      <c r="F11092" s="58">
        <v>0.5193978181769304</v>
      </c>
    </row>
    <row r="11093">
      <c r="A11093" s="61">
        <v>1.518280918E9</v>
      </c>
      <c r="B11093" s="61">
        <v>1.0</v>
      </c>
      <c r="C11093" s="61">
        <v>1404.0</v>
      </c>
      <c r="D11093" s="57" t="s">
        <v>371</v>
      </c>
      <c r="E11093" s="57" t="str">
        <f t="array" ref="E11093">E11092</f>
        <v>В</v>
      </c>
      <c r="F11093" s="58">
        <v>0.5194667336676682</v>
      </c>
    </row>
    <row r="11094">
      <c r="A11094" s="61">
        <v>1.51431502E9</v>
      </c>
      <c r="B11094" s="61">
        <v>0.0</v>
      </c>
      <c r="C11094" s="61">
        <v>3797.0</v>
      </c>
      <c r="D11094" s="57" t="s">
        <v>375</v>
      </c>
      <c r="E11094" s="57" t="str">
        <f t="array" ref="E11094">E11093</f>
        <v>В</v>
      </c>
      <c r="F11094" s="58">
        <v>0.5194822308597049</v>
      </c>
    </row>
    <row r="11095">
      <c r="A11095" s="61">
        <v>1.514790372E9</v>
      </c>
      <c r="B11095" s="61">
        <v>0.0</v>
      </c>
      <c r="C11095" s="61">
        <v>4925.0</v>
      </c>
      <c r="D11095" s="57" t="s">
        <v>375</v>
      </c>
      <c r="E11095" s="57" t="str">
        <f t="array" ref="E11095">E11094</f>
        <v>В</v>
      </c>
      <c r="F11095" s="58">
        <v>0.5195038709985882</v>
      </c>
    </row>
    <row r="11096">
      <c r="A11096" s="61">
        <v>1.518438776E9</v>
      </c>
      <c r="B11096" s="61">
        <v>1.0</v>
      </c>
      <c r="C11096" s="61">
        <v>3653.0</v>
      </c>
      <c r="D11096" s="57" t="s">
        <v>371</v>
      </c>
      <c r="E11096" s="57" t="str">
        <f t="array" ref="E11096">E11095</f>
        <v>В</v>
      </c>
      <c r="F11096" s="58">
        <v>0.5195104169012651</v>
      </c>
    </row>
    <row r="11097">
      <c r="A11097" s="61">
        <v>1.513084825E9</v>
      </c>
      <c r="B11097" s="61">
        <v>1.0</v>
      </c>
      <c r="C11097" s="61">
        <v>2649.0</v>
      </c>
      <c r="D11097" s="57" t="s">
        <v>375</v>
      </c>
      <c r="E11097" s="57" t="str">
        <f t="array" ref="E11097">E11096</f>
        <v>В</v>
      </c>
      <c r="F11097" s="58">
        <v>0.5196782144803535</v>
      </c>
    </row>
    <row r="11098">
      <c r="A11098" s="61">
        <v>1.514760269E9</v>
      </c>
      <c r="B11098" s="61">
        <v>1.0</v>
      </c>
      <c r="C11098" s="61">
        <v>1567.0</v>
      </c>
      <c r="D11098" s="57" t="s">
        <v>371</v>
      </c>
      <c r="E11098" s="57" t="str">
        <f t="array" ref="E11098">E11097</f>
        <v>В</v>
      </c>
      <c r="F11098" s="58">
        <v>0.5196973684072091</v>
      </c>
    </row>
    <row r="11099">
      <c r="A11099" s="61">
        <v>1.515596777E9</v>
      </c>
      <c r="B11099" s="61">
        <v>1.0</v>
      </c>
      <c r="C11099" s="61">
        <v>1028.0</v>
      </c>
      <c r="D11099" s="57" t="s">
        <v>371</v>
      </c>
      <c r="E11099" s="57" t="str">
        <f t="array" ref="E11099">E11098</f>
        <v>В</v>
      </c>
      <c r="F11099" s="58">
        <v>0.5197056930584809</v>
      </c>
    </row>
    <row r="11100">
      <c r="A11100" s="61">
        <v>1.51954379E9</v>
      </c>
      <c r="B11100" s="61">
        <v>0.0</v>
      </c>
      <c r="C11100" s="61">
        <v>169.0</v>
      </c>
      <c r="D11100" s="57" t="s">
        <v>371</v>
      </c>
      <c r="E11100" s="57" t="str">
        <f t="array" ref="E11100">E11099</f>
        <v>В</v>
      </c>
      <c r="F11100" s="58">
        <v>0.5197638114340523</v>
      </c>
    </row>
    <row r="11101">
      <c r="A11101" s="61">
        <v>1.517976466E9</v>
      </c>
      <c r="B11101" s="61">
        <v>1.0</v>
      </c>
      <c r="C11101" s="61">
        <v>2396.0</v>
      </c>
      <c r="D11101" s="57" t="s">
        <v>375</v>
      </c>
      <c r="E11101" s="57" t="str">
        <f t="array" ref="E11101">E11100</f>
        <v>В</v>
      </c>
      <c r="F11101" s="58">
        <v>0.5197729326679162</v>
      </c>
    </row>
    <row r="11102">
      <c r="A11102" s="61">
        <v>1.51855758E9</v>
      </c>
      <c r="B11102" s="61">
        <v>0.0</v>
      </c>
      <c r="C11102" s="61">
        <v>1745.0</v>
      </c>
      <c r="D11102" s="57" t="s">
        <v>374</v>
      </c>
      <c r="E11102" s="57" t="str">
        <f t="array" ref="E11102">E11101</f>
        <v>В</v>
      </c>
      <c r="F11102" s="58">
        <v>0.5197763474832391</v>
      </c>
    </row>
    <row r="11103">
      <c r="A11103" s="61">
        <v>1.511887872E9</v>
      </c>
      <c r="B11103" s="61">
        <v>0.0</v>
      </c>
      <c r="C11103" s="61">
        <v>1106.0</v>
      </c>
      <c r="D11103" s="57" t="s">
        <v>373</v>
      </c>
      <c r="E11103" s="57" t="str">
        <f t="array" ref="E11103">E11102</f>
        <v>В</v>
      </c>
      <c r="F11103" s="58">
        <v>0.5198746769136884</v>
      </c>
    </row>
    <row r="11104">
      <c r="A11104" s="61">
        <v>1.513787218E9</v>
      </c>
      <c r="B11104" s="61">
        <v>1.0</v>
      </c>
      <c r="C11104" s="61">
        <v>1278.0</v>
      </c>
      <c r="D11104" s="57" t="s">
        <v>374</v>
      </c>
      <c r="E11104" s="57" t="str">
        <f t="array" ref="E11104">E11103</f>
        <v>В</v>
      </c>
      <c r="F11104" s="58">
        <v>0.5199068194116007</v>
      </c>
    </row>
    <row r="11105">
      <c r="A11105" s="61">
        <v>1.514792769E9</v>
      </c>
      <c r="B11105" s="61">
        <v>1.0</v>
      </c>
      <c r="C11105" s="61">
        <v>1006.0</v>
      </c>
      <c r="D11105" s="57" t="s">
        <v>371</v>
      </c>
      <c r="E11105" s="57" t="str">
        <f t="array" ref="E11105">E11104</f>
        <v>В</v>
      </c>
      <c r="F11105" s="58">
        <v>0.5199126881695326</v>
      </c>
    </row>
    <row r="11106">
      <c r="A11106" s="61">
        <v>1.513497711E9</v>
      </c>
      <c r="B11106" s="61">
        <v>0.0</v>
      </c>
      <c r="C11106" s="61">
        <v>697.0</v>
      </c>
      <c r="D11106" s="57" t="s">
        <v>374</v>
      </c>
      <c r="E11106" s="57" t="str">
        <f t="array" ref="E11106">E11105</f>
        <v>В</v>
      </c>
      <c r="F11106" s="58">
        <v>0.519976241113301</v>
      </c>
    </row>
    <row r="11107">
      <c r="A11107" s="61">
        <v>1.519234644E9</v>
      </c>
      <c r="B11107" s="61">
        <v>1.0</v>
      </c>
      <c r="C11107" s="61">
        <v>3754.0</v>
      </c>
      <c r="D11107" s="57" t="s">
        <v>375</v>
      </c>
      <c r="E11107" s="57" t="str">
        <f t="array" ref="E11107">E11106</f>
        <v>В</v>
      </c>
      <c r="F11107" s="58">
        <v>0.5200237666558735</v>
      </c>
    </row>
    <row r="11108">
      <c r="A11108" s="61">
        <v>1.514936437E9</v>
      </c>
      <c r="B11108" s="61">
        <v>1.0</v>
      </c>
      <c r="C11108" s="61">
        <v>1504.0</v>
      </c>
      <c r="D11108" s="57" t="s">
        <v>375</v>
      </c>
      <c r="E11108" s="57" t="str">
        <f t="array" ref="E11108">E11107</f>
        <v>В</v>
      </c>
      <c r="F11108" s="58">
        <v>0.5201072478779915</v>
      </c>
    </row>
    <row r="11109">
      <c r="A11109" s="61">
        <v>1.512011206E9</v>
      </c>
      <c r="B11109" s="61">
        <v>1.0</v>
      </c>
      <c r="C11109" s="61">
        <v>11.0</v>
      </c>
      <c r="D11109" s="57" t="s">
        <v>371</v>
      </c>
      <c r="E11109" s="57" t="str">
        <f t="array" ref="E11109">E11108</f>
        <v>В</v>
      </c>
      <c r="F11109" s="58">
        <v>0.5201093201084455</v>
      </c>
    </row>
    <row r="11110">
      <c r="A11110" s="61">
        <v>1.517113161E9</v>
      </c>
      <c r="B11110" s="61">
        <v>0.0</v>
      </c>
      <c r="C11110" s="61">
        <v>3533.0</v>
      </c>
      <c r="D11110" s="57" t="s">
        <v>371</v>
      </c>
      <c r="E11110" s="57" t="str">
        <f t="array" ref="E11110">E11109</f>
        <v>В</v>
      </c>
      <c r="F11110" s="58">
        <v>0.5201109080239016</v>
      </c>
    </row>
    <row r="11111">
      <c r="A11111" s="61">
        <v>1.515352593E9</v>
      </c>
      <c r="B11111" s="61">
        <v>1.0</v>
      </c>
      <c r="C11111" s="61">
        <v>1970.0</v>
      </c>
      <c r="D11111" s="57" t="s">
        <v>375</v>
      </c>
      <c r="E11111" s="57" t="str">
        <f t="array" ref="E11111">E11110</f>
        <v>В</v>
      </c>
      <c r="F11111" s="58">
        <v>0.520154126542468</v>
      </c>
    </row>
    <row r="11112">
      <c r="A11112" s="61">
        <v>1.51247674E9</v>
      </c>
      <c r="B11112" s="61">
        <v>0.0</v>
      </c>
      <c r="C11112" s="61">
        <v>844.0</v>
      </c>
      <c r="D11112" s="57" t="s">
        <v>373</v>
      </c>
      <c r="E11112" s="57" t="str">
        <f t="array" ref="E11112">E11111</f>
        <v>В</v>
      </c>
      <c r="F11112" s="58">
        <v>0.5202217287743686</v>
      </c>
    </row>
    <row r="11113">
      <c r="A11113" s="61">
        <v>1.516175884E9</v>
      </c>
      <c r="B11113" s="61">
        <v>1.0</v>
      </c>
      <c r="C11113" s="61">
        <v>1202.0</v>
      </c>
      <c r="D11113" s="57" t="s">
        <v>371</v>
      </c>
      <c r="E11113" s="57" t="str">
        <f t="array" ref="E11113">E11112</f>
        <v>В</v>
      </c>
      <c r="F11113" s="58">
        <v>0.5202616027369746</v>
      </c>
    </row>
    <row r="11114">
      <c r="A11114" s="61">
        <v>1.512792369E9</v>
      </c>
      <c r="B11114" s="61">
        <v>1.0</v>
      </c>
      <c r="C11114" s="61">
        <v>2791.0</v>
      </c>
      <c r="D11114" s="57" t="s">
        <v>375</v>
      </c>
      <c r="E11114" s="57" t="str">
        <f t="array" ref="E11114">E11113</f>
        <v>В</v>
      </c>
      <c r="F11114" s="58">
        <v>0.5202649714062204</v>
      </c>
    </row>
    <row r="11115">
      <c r="A11115" s="61">
        <v>1.519769094E9</v>
      </c>
      <c r="B11115" s="61">
        <v>1.0</v>
      </c>
      <c r="C11115" s="61">
        <v>1123.0</v>
      </c>
      <c r="D11115" s="57" t="s">
        <v>371</v>
      </c>
      <c r="E11115" s="57" t="str">
        <f t="array" ref="E11115">E11114</f>
        <v>В</v>
      </c>
      <c r="F11115" s="58">
        <v>0.5202734869450948</v>
      </c>
    </row>
    <row r="11116">
      <c r="A11116" s="61">
        <v>1.512717293E9</v>
      </c>
      <c r="B11116" s="61">
        <v>1.0</v>
      </c>
      <c r="C11116" s="61">
        <v>3461.0</v>
      </c>
      <c r="D11116" s="57" t="s">
        <v>374</v>
      </c>
      <c r="E11116" s="57" t="str">
        <f t="array" ref="E11116">E11115</f>
        <v>В</v>
      </c>
      <c r="F11116" s="58">
        <v>0.5203209071851252</v>
      </c>
    </row>
    <row r="11117">
      <c r="A11117" s="61">
        <v>1.513066864E9</v>
      </c>
      <c r="B11117" s="61">
        <v>1.0</v>
      </c>
      <c r="C11117" s="61">
        <v>2501.0</v>
      </c>
      <c r="D11117" s="57" t="s">
        <v>375</v>
      </c>
      <c r="E11117" s="57" t="str">
        <f t="array" ref="E11117">E11116</f>
        <v>В</v>
      </c>
      <c r="F11117" s="58">
        <v>0.520322852911577</v>
      </c>
    </row>
    <row r="11118">
      <c r="A11118" s="61">
        <v>1.515009656E9</v>
      </c>
      <c r="B11118" s="61">
        <v>1.0</v>
      </c>
      <c r="C11118" s="61">
        <v>1801.0</v>
      </c>
      <c r="D11118" s="57" t="s">
        <v>374</v>
      </c>
      <c r="E11118" s="57" t="str">
        <f t="array" ref="E11118">E11117</f>
        <v>В</v>
      </c>
      <c r="F11118" s="58">
        <v>0.5204390608848999</v>
      </c>
    </row>
    <row r="11119">
      <c r="A11119" s="61">
        <v>1.519866815E9</v>
      </c>
      <c r="B11119" s="61">
        <v>1.0</v>
      </c>
      <c r="C11119" s="61">
        <v>2125.0</v>
      </c>
      <c r="D11119" s="57" t="s">
        <v>375</v>
      </c>
      <c r="E11119" s="57" t="str">
        <f t="array" ref="E11119">E11118</f>
        <v>В</v>
      </c>
      <c r="F11119" s="58">
        <v>0.5205346470935138</v>
      </c>
    </row>
    <row r="11120">
      <c r="A11120" s="61">
        <v>1.513615638E9</v>
      </c>
      <c r="B11120" s="61">
        <v>1.0</v>
      </c>
      <c r="C11120" s="61">
        <v>2020.0</v>
      </c>
      <c r="D11120" s="57" t="s">
        <v>371</v>
      </c>
      <c r="E11120" s="57" t="str">
        <f t="array" ref="E11120">E11119</f>
        <v>В</v>
      </c>
      <c r="F11120" s="58">
        <v>0.5206077872540089</v>
      </c>
    </row>
    <row r="11121">
      <c r="A11121" s="61">
        <v>1.51178101E9</v>
      </c>
      <c r="B11121" s="61">
        <v>0.0</v>
      </c>
      <c r="C11121" s="61">
        <v>3502.0</v>
      </c>
      <c r="D11121" s="57" t="s">
        <v>374</v>
      </c>
      <c r="E11121" s="57" t="str">
        <f t="array" ref="E11121">E11120</f>
        <v>В</v>
      </c>
      <c r="F11121" s="58">
        <v>0.5206303200402165</v>
      </c>
    </row>
    <row r="11122">
      <c r="A11122" s="61">
        <v>1.51210503E9</v>
      </c>
      <c r="B11122" s="61">
        <v>0.0</v>
      </c>
      <c r="C11122" s="61">
        <v>1137.0</v>
      </c>
      <c r="D11122" s="57" t="s">
        <v>371</v>
      </c>
      <c r="E11122" s="57" t="str">
        <f t="array" ref="E11122">E11121</f>
        <v>В</v>
      </c>
      <c r="F11122" s="58">
        <v>0.5206661088217697</v>
      </c>
    </row>
    <row r="11123">
      <c r="A11123" s="61">
        <v>1.517998894E9</v>
      </c>
      <c r="B11123" s="61">
        <v>1.0</v>
      </c>
      <c r="C11123" s="61">
        <v>3961.0</v>
      </c>
      <c r="D11123" s="57" t="s">
        <v>373</v>
      </c>
      <c r="E11123" s="57" t="str">
        <f t="array" ref="E11123">E11122</f>
        <v>В</v>
      </c>
      <c r="F11123" s="58">
        <v>0.5206782788891537</v>
      </c>
    </row>
    <row r="11124">
      <c r="A11124" s="61">
        <v>1.51569853E9</v>
      </c>
      <c r="B11124" s="61">
        <v>0.0</v>
      </c>
      <c r="C11124" s="61">
        <v>2723.0</v>
      </c>
      <c r="D11124" s="57" t="s">
        <v>375</v>
      </c>
      <c r="E11124" s="57" t="str">
        <f t="array" ref="E11124">E11123</f>
        <v>В</v>
      </c>
      <c r="F11124" s="58">
        <v>0.5206847219477986</v>
      </c>
    </row>
    <row r="11125">
      <c r="A11125" s="61">
        <v>1.513514606E9</v>
      </c>
      <c r="B11125" s="61">
        <v>1.0</v>
      </c>
      <c r="C11125" s="61">
        <v>809.0</v>
      </c>
      <c r="D11125" s="57" t="s">
        <v>375</v>
      </c>
      <c r="E11125" s="57" t="str">
        <f t="array" ref="E11125">E11124</f>
        <v>В</v>
      </c>
      <c r="F11125" s="58">
        <v>0.5206847359967933</v>
      </c>
    </row>
    <row r="11126">
      <c r="A11126" s="61">
        <v>1.511624529E9</v>
      </c>
      <c r="B11126" s="61">
        <v>1.0</v>
      </c>
      <c r="C11126" s="61">
        <v>1083.0</v>
      </c>
      <c r="D11126" s="57" t="s">
        <v>373</v>
      </c>
      <c r="E11126" s="57" t="str">
        <f t="array" ref="E11126">E11125</f>
        <v>В</v>
      </c>
      <c r="F11126" s="58">
        <v>0.5206865168280223</v>
      </c>
    </row>
    <row r="11127">
      <c r="A11127" s="61">
        <v>1.515722452E9</v>
      </c>
      <c r="B11127" s="61">
        <v>0.0</v>
      </c>
      <c r="C11127" s="61">
        <v>609.0</v>
      </c>
      <c r="D11127" s="57" t="s">
        <v>371</v>
      </c>
      <c r="E11127" s="57" t="str">
        <f t="array" ref="E11127">E11126</f>
        <v>В</v>
      </c>
      <c r="F11127" s="58">
        <v>0.520810571867973</v>
      </c>
    </row>
    <row r="11128">
      <c r="A11128" s="61">
        <v>1.511254128E9</v>
      </c>
      <c r="B11128" s="61">
        <v>1.0</v>
      </c>
      <c r="C11128" s="61">
        <v>1247.0</v>
      </c>
      <c r="D11128" s="57" t="s">
        <v>371</v>
      </c>
      <c r="E11128" s="57" t="str">
        <f t="array" ref="E11128">E11127</f>
        <v>В</v>
      </c>
      <c r="F11128" s="58">
        <v>0.5208285398945856</v>
      </c>
    </row>
    <row r="11129">
      <c r="A11129" s="61">
        <v>1.51352823E9</v>
      </c>
      <c r="B11129" s="61">
        <v>0.0</v>
      </c>
      <c r="C11129" s="61">
        <v>3244.0</v>
      </c>
      <c r="D11129" s="57" t="s">
        <v>371</v>
      </c>
      <c r="E11129" s="57" t="str">
        <f t="array" ref="E11129">E11128</f>
        <v>В</v>
      </c>
      <c r="F11129" s="58">
        <v>0.5209352012716869</v>
      </c>
    </row>
    <row r="11130">
      <c r="A11130" s="61">
        <v>1.518909571E9</v>
      </c>
      <c r="B11130" s="61">
        <v>0.0</v>
      </c>
      <c r="C11130" s="61">
        <v>846.0</v>
      </c>
      <c r="D11130" s="57" t="s">
        <v>373</v>
      </c>
      <c r="E11130" s="57" t="str">
        <f t="array" ref="E11130">E11129</f>
        <v>В</v>
      </c>
      <c r="F11130" s="58">
        <v>0.5209764564313795</v>
      </c>
    </row>
    <row r="11131">
      <c r="A11131" s="61">
        <v>1.515429763E9</v>
      </c>
      <c r="B11131" s="61">
        <v>1.0</v>
      </c>
      <c r="C11131" s="61">
        <v>1491.0</v>
      </c>
      <c r="D11131" s="57" t="s">
        <v>371</v>
      </c>
      <c r="E11131" s="57" t="str">
        <f t="array" ref="E11131">E11130</f>
        <v>В</v>
      </c>
      <c r="F11131" s="58">
        <v>0.5209773992847839</v>
      </c>
    </row>
    <row r="11132">
      <c r="A11132" s="61">
        <v>1.519368469E9</v>
      </c>
      <c r="B11132" s="61">
        <v>1.0</v>
      </c>
      <c r="C11132" s="61">
        <v>1016.0</v>
      </c>
      <c r="D11132" s="57" t="s">
        <v>375</v>
      </c>
      <c r="E11132" s="57" t="str">
        <f t="array" ref="E11132">E11131</f>
        <v>В</v>
      </c>
      <c r="F11132" s="58">
        <v>0.521000424031845</v>
      </c>
    </row>
    <row r="11133">
      <c r="A11133" s="61">
        <v>1.518365812E9</v>
      </c>
      <c r="B11133" s="61">
        <v>0.0</v>
      </c>
      <c r="C11133" s="61">
        <v>2623.0</v>
      </c>
      <c r="D11133" s="57" t="s">
        <v>371</v>
      </c>
      <c r="E11133" s="57" t="str">
        <f t="array" ref="E11133">E11132</f>
        <v>В</v>
      </c>
      <c r="F11133" s="58">
        <v>0.5210366739306121</v>
      </c>
    </row>
    <row r="11134">
      <c r="A11134" s="61">
        <v>1.512545049E9</v>
      </c>
      <c r="B11134" s="61">
        <v>1.0</v>
      </c>
      <c r="C11134" s="61">
        <v>1803.0</v>
      </c>
      <c r="D11134" s="57" t="s">
        <v>374</v>
      </c>
      <c r="E11134" s="57" t="str">
        <f t="array" ref="E11134">E11133</f>
        <v>В</v>
      </c>
      <c r="F11134" s="58">
        <v>0.5210630284849258</v>
      </c>
    </row>
    <row r="11135">
      <c r="A11135" s="61">
        <v>1.515571802E9</v>
      </c>
      <c r="B11135" s="61">
        <v>0.0</v>
      </c>
      <c r="C11135" s="61">
        <v>663.0</v>
      </c>
      <c r="D11135" s="57" t="s">
        <v>371</v>
      </c>
      <c r="E11135" s="57" t="str">
        <f t="array" ref="E11135">E11134</f>
        <v>В</v>
      </c>
      <c r="F11135" s="58">
        <v>0.5211539783204393</v>
      </c>
    </row>
    <row r="11136">
      <c r="A11136" s="61">
        <v>1.511991102E9</v>
      </c>
      <c r="B11136" s="61">
        <v>0.0</v>
      </c>
      <c r="C11136" s="61">
        <v>612.0</v>
      </c>
      <c r="D11136" s="57" t="s">
        <v>371</v>
      </c>
      <c r="E11136" s="57" t="str">
        <f t="array" ref="E11136">E11135</f>
        <v>В</v>
      </c>
      <c r="F11136" s="58">
        <v>0.5212522789641977</v>
      </c>
    </row>
    <row r="11137">
      <c r="A11137" s="61">
        <v>1.514230679E9</v>
      </c>
      <c r="B11137" s="61">
        <v>1.0</v>
      </c>
      <c r="C11137" s="61">
        <v>3059.0</v>
      </c>
      <c r="D11137" s="57" t="s">
        <v>374</v>
      </c>
      <c r="E11137" s="57" t="str">
        <f t="array" ref="E11137">E11136</f>
        <v>В</v>
      </c>
      <c r="F11137" s="58">
        <v>0.5212853434731157</v>
      </c>
    </row>
    <row r="11138">
      <c r="A11138" s="61">
        <v>1.519381429E9</v>
      </c>
      <c r="B11138" s="61">
        <v>1.0</v>
      </c>
      <c r="C11138" s="61">
        <v>617.0</v>
      </c>
      <c r="D11138" s="57" t="s">
        <v>371</v>
      </c>
      <c r="E11138" s="57" t="str">
        <f t="array" ref="E11138">E11137</f>
        <v>В</v>
      </c>
      <c r="F11138" s="58">
        <v>0.5212892433065272</v>
      </c>
    </row>
    <row r="11139">
      <c r="A11139" s="61">
        <v>1.515828282E9</v>
      </c>
      <c r="B11139" s="61">
        <v>0.0</v>
      </c>
      <c r="C11139" s="61">
        <v>2941.0</v>
      </c>
      <c r="D11139" s="57" t="s">
        <v>374</v>
      </c>
      <c r="E11139" s="57" t="str">
        <f t="array" ref="E11139">E11138</f>
        <v>В</v>
      </c>
      <c r="F11139" s="58">
        <v>0.5213540861619881</v>
      </c>
    </row>
    <row r="11140">
      <c r="A11140" s="61">
        <v>1.515127935E9</v>
      </c>
      <c r="B11140" s="61">
        <v>1.0</v>
      </c>
      <c r="C11140" s="61">
        <v>421.0</v>
      </c>
      <c r="D11140" s="57" t="s">
        <v>375</v>
      </c>
      <c r="E11140" s="57" t="str">
        <f t="array" ref="E11140">E11139</f>
        <v>В</v>
      </c>
      <c r="F11140" s="58">
        <v>0.5215010225873027</v>
      </c>
    </row>
    <row r="11141">
      <c r="A11141" s="61">
        <v>1.518703693E9</v>
      </c>
      <c r="B11141" s="61">
        <v>1.0</v>
      </c>
      <c r="C11141" s="61">
        <v>2277.0</v>
      </c>
      <c r="D11141" s="57" t="s">
        <v>375</v>
      </c>
      <c r="E11141" s="57" t="str">
        <f t="array" ref="E11141">E11140</f>
        <v>В</v>
      </c>
      <c r="F11141" s="58">
        <v>0.5215135735376507</v>
      </c>
    </row>
    <row r="11142">
      <c r="A11142" s="61">
        <v>1.515376791E9</v>
      </c>
      <c r="B11142" s="61">
        <v>0.0</v>
      </c>
      <c r="C11142" s="61">
        <v>2490.0</v>
      </c>
      <c r="D11142" s="57" t="s">
        <v>374</v>
      </c>
      <c r="E11142" s="57" t="str">
        <f t="array" ref="E11142">E11141</f>
        <v>В</v>
      </c>
      <c r="F11142" s="58">
        <v>0.5216210348309962</v>
      </c>
    </row>
    <row r="11143">
      <c r="A11143" s="61">
        <v>1.512814174E9</v>
      </c>
      <c r="B11143" s="61">
        <v>1.0</v>
      </c>
      <c r="C11143" s="61">
        <v>1602.0</v>
      </c>
      <c r="D11143" s="57" t="s">
        <v>374</v>
      </c>
      <c r="E11143" s="57" t="str">
        <f t="array" ref="E11143">E11142</f>
        <v>В</v>
      </c>
      <c r="F11143" s="58">
        <v>0.5216803355840083</v>
      </c>
    </row>
    <row r="11144">
      <c r="A11144" s="61">
        <v>1.51444629E9</v>
      </c>
      <c r="B11144" s="61">
        <v>0.0</v>
      </c>
      <c r="C11144" s="61">
        <v>1421.0</v>
      </c>
      <c r="D11144" s="57" t="s">
        <v>374</v>
      </c>
      <c r="E11144" s="57" t="str">
        <f t="array" ref="E11144">E11143</f>
        <v>В</v>
      </c>
      <c r="F11144" s="58">
        <v>0.5217193238674555</v>
      </c>
    </row>
    <row r="11145">
      <c r="A11145" s="61">
        <v>1.513329103E9</v>
      </c>
      <c r="B11145" s="61">
        <v>1.0</v>
      </c>
      <c r="C11145" s="61">
        <v>254.0</v>
      </c>
      <c r="D11145" s="57" t="s">
        <v>373</v>
      </c>
      <c r="E11145" s="57" t="str">
        <f t="array" ref="E11145">E11144</f>
        <v>В</v>
      </c>
      <c r="F11145" s="58">
        <v>0.5217569882541622</v>
      </c>
    </row>
    <row r="11146">
      <c r="A11146" s="61">
        <v>1.51274411E9</v>
      </c>
      <c r="B11146" s="61">
        <v>0.0</v>
      </c>
      <c r="C11146" s="61">
        <v>1563.0</v>
      </c>
      <c r="D11146" s="57" t="s">
        <v>374</v>
      </c>
      <c r="E11146" s="57" t="str">
        <f t="array" ref="E11146">E11145</f>
        <v>В</v>
      </c>
      <c r="F11146" s="58">
        <v>0.5218444739324032</v>
      </c>
    </row>
    <row r="11147">
      <c r="A11147" s="61">
        <v>1.511501734E9</v>
      </c>
      <c r="B11147" s="61">
        <v>1.0</v>
      </c>
      <c r="C11147" s="61">
        <v>1466.0</v>
      </c>
      <c r="D11147" s="57" t="s">
        <v>371</v>
      </c>
      <c r="E11147" s="57" t="str">
        <f t="array" ref="E11147">E11146</f>
        <v>В</v>
      </c>
      <c r="F11147" s="58">
        <v>0.5219443840713791</v>
      </c>
    </row>
    <row r="11148">
      <c r="A11148" s="61">
        <v>1.518164059E9</v>
      </c>
      <c r="B11148" s="61">
        <v>1.0</v>
      </c>
      <c r="C11148" s="61">
        <v>2486.0</v>
      </c>
      <c r="D11148" s="57" t="s">
        <v>374</v>
      </c>
      <c r="E11148" s="57" t="str">
        <f t="array" ref="E11148">E11147</f>
        <v>В</v>
      </c>
      <c r="F11148" s="58">
        <v>0.5219897484390994</v>
      </c>
    </row>
    <row r="11149">
      <c r="A11149" s="61">
        <v>1.518857371E9</v>
      </c>
      <c r="B11149" s="61">
        <v>0.0</v>
      </c>
      <c r="C11149" s="61">
        <v>1284.0</v>
      </c>
      <c r="D11149" s="57" t="s">
        <v>371</v>
      </c>
      <c r="E11149" s="57" t="str">
        <f t="array" ref="E11149">E11148</f>
        <v>В</v>
      </c>
      <c r="F11149" s="58">
        <v>0.522098048623061</v>
      </c>
    </row>
    <row r="11150">
      <c r="A11150" s="61">
        <v>1.517000916E9</v>
      </c>
      <c r="B11150" s="61">
        <v>1.0</v>
      </c>
      <c r="C11150" s="61">
        <v>625.0</v>
      </c>
      <c r="D11150" s="57" t="s">
        <v>374</v>
      </c>
      <c r="E11150" s="57" t="str">
        <f t="array" ref="E11150">E11149</f>
        <v>В</v>
      </c>
      <c r="F11150" s="58">
        <v>0.5221044143678671</v>
      </c>
    </row>
    <row r="11151">
      <c r="A11151" s="61">
        <v>1.515371906E9</v>
      </c>
      <c r="B11151" s="61">
        <v>1.0</v>
      </c>
      <c r="C11151" s="61">
        <v>3578.0</v>
      </c>
      <c r="D11151" s="57" t="s">
        <v>373</v>
      </c>
      <c r="E11151" s="57" t="str">
        <f t="array" ref="E11151">E11150</f>
        <v>В</v>
      </c>
      <c r="F11151" s="58">
        <v>0.5221415367976261</v>
      </c>
    </row>
    <row r="11152">
      <c r="A11152" s="61">
        <v>1.514952184E9</v>
      </c>
      <c r="B11152" s="61">
        <v>1.0</v>
      </c>
      <c r="C11152" s="61">
        <v>407.0</v>
      </c>
      <c r="D11152" s="57" t="s">
        <v>375</v>
      </c>
      <c r="E11152" s="57" t="str">
        <f t="array" ref="E11152">E11151</f>
        <v>В</v>
      </c>
      <c r="F11152" s="58">
        <v>0.5221426157053833</v>
      </c>
    </row>
    <row r="11153">
      <c r="A11153" s="61">
        <v>1.512708755E9</v>
      </c>
      <c r="B11153" s="61">
        <v>1.0</v>
      </c>
      <c r="C11153" s="61">
        <v>1001.0</v>
      </c>
      <c r="D11153" s="57" t="s">
        <v>371</v>
      </c>
      <c r="E11153" s="57" t="str">
        <f t="array" ref="E11153">E11152</f>
        <v>В</v>
      </c>
      <c r="F11153" s="58">
        <v>0.5221633418317321</v>
      </c>
    </row>
    <row r="11154">
      <c r="A11154" s="61">
        <v>1.516232046E9</v>
      </c>
      <c r="B11154" s="61">
        <v>1.0</v>
      </c>
      <c r="C11154" s="61">
        <v>1872.0</v>
      </c>
      <c r="D11154" s="57" t="s">
        <v>373</v>
      </c>
      <c r="E11154" s="57" t="str">
        <f t="array" ref="E11154">E11153</f>
        <v>В</v>
      </c>
      <c r="F11154" s="58">
        <v>0.5221900451342777</v>
      </c>
    </row>
    <row r="11155">
      <c r="A11155" s="61">
        <v>1.512905366E9</v>
      </c>
      <c r="B11155" s="61">
        <v>1.0</v>
      </c>
      <c r="C11155" s="61">
        <v>430.0</v>
      </c>
      <c r="D11155" s="57" t="s">
        <v>373</v>
      </c>
      <c r="E11155" s="57" t="str">
        <f t="array" ref="E11155">E11154</f>
        <v>В</v>
      </c>
      <c r="F11155" s="58">
        <v>0.5222661821438181</v>
      </c>
    </row>
    <row r="11156">
      <c r="A11156" s="61">
        <v>1.513130352E9</v>
      </c>
      <c r="B11156" s="61">
        <v>0.0</v>
      </c>
      <c r="C11156" s="61">
        <v>1650.0</v>
      </c>
      <c r="D11156" s="57" t="s">
        <v>371</v>
      </c>
      <c r="E11156" s="57" t="str">
        <f t="array" ref="E11156">E11155</f>
        <v>В</v>
      </c>
      <c r="F11156" s="58">
        <v>0.5223019858265325</v>
      </c>
    </row>
    <row r="11157">
      <c r="A11157" s="61">
        <v>1.515266544E9</v>
      </c>
      <c r="B11157" s="61">
        <v>1.0</v>
      </c>
      <c r="C11157" s="61">
        <v>4877.0</v>
      </c>
      <c r="D11157" s="57" t="s">
        <v>374</v>
      </c>
      <c r="E11157" s="57" t="str">
        <f t="array" ref="E11157">E11156</f>
        <v>В</v>
      </c>
      <c r="F11157" s="58">
        <v>0.5223322714704699</v>
      </c>
    </row>
    <row r="11158">
      <c r="A11158" s="61">
        <v>1.5174493E9</v>
      </c>
      <c r="B11158" s="61">
        <v>0.0</v>
      </c>
      <c r="C11158" s="61">
        <v>396.0</v>
      </c>
      <c r="D11158" s="57" t="s">
        <v>374</v>
      </c>
      <c r="E11158" s="57" t="str">
        <f t="array" ref="E11158">E11157</f>
        <v>В</v>
      </c>
      <c r="F11158" s="58">
        <v>0.5223582207389689</v>
      </c>
    </row>
    <row r="11159">
      <c r="A11159" s="61">
        <v>1.51674671E9</v>
      </c>
      <c r="B11159" s="61">
        <v>0.0</v>
      </c>
      <c r="C11159" s="61">
        <v>4438.0</v>
      </c>
      <c r="D11159" s="57" t="s">
        <v>371</v>
      </c>
      <c r="E11159" s="57" t="str">
        <f t="array" ref="E11159">E11158</f>
        <v>В</v>
      </c>
      <c r="F11159" s="58">
        <v>0.522387601691782</v>
      </c>
    </row>
    <row r="11160">
      <c r="A11160" s="61">
        <v>1.517041636E9</v>
      </c>
      <c r="B11160" s="61">
        <v>1.0</v>
      </c>
      <c r="C11160" s="61">
        <v>835.0</v>
      </c>
      <c r="D11160" s="57" t="s">
        <v>375</v>
      </c>
      <c r="E11160" s="57" t="str">
        <f t="array" ref="E11160">E11159</f>
        <v>В</v>
      </c>
      <c r="F11160" s="58">
        <v>0.5224749794767096</v>
      </c>
    </row>
    <row r="11161">
      <c r="A11161" s="61">
        <v>1.518060354E9</v>
      </c>
      <c r="B11161" s="61">
        <v>1.0</v>
      </c>
      <c r="C11161" s="61">
        <v>664.0</v>
      </c>
      <c r="D11161" s="57" t="s">
        <v>374</v>
      </c>
      <c r="E11161" s="57" t="str">
        <f t="array" ref="E11161">E11160</f>
        <v>В</v>
      </c>
      <c r="F11161" s="58">
        <v>0.5224776328389302</v>
      </c>
    </row>
    <row r="11162">
      <c r="A11162" s="61">
        <v>1.515438416E9</v>
      </c>
      <c r="B11162" s="61">
        <v>1.0</v>
      </c>
      <c r="C11162" s="61">
        <v>3111.0</v>
      </c>
      <c r="D11162" s="57" t="s">
        <v>375</v>
      </c>
      <c r="E11162" s="57" t="str">
        <f t="array" ref="E11162">E11161</f>
        <v>В</v>
      </c>
      <c r="F11162" s="58">
        <v>0.5224869046668216</v>
      </c>
    </row>
    <row r="11163">
      <c r="A11163" s="61">
        <v>1.512812785E9</v>
      </c>
      <c r="B11163" s="61">
        <v>1.0</v>
      </c>
      <c r="C11163" s="61">
        <v>493.0</v>
      </c>
      <c r="D11163" s="57" t="s">
        <v>374</v>
      </c>
      <c r="E11163" s="57" t="str">
        <f t="array" ref="E11163">E11162</f>
        <v>В</v>
      </c>
      <c r="F11163" s="58">
        <v>0.5224899668863203</v>
      </c>
    </row>
    <row r="11164">
      <c r="A11164" s="61">
        <v>1.516609237E9</v>
      </c>
      <c r="B11164" s="61">
        <v>1.0</v>
      </c>
      <c r="C11164" s="61">
        <v>1988.0</v>
      </c>
      <c r="D11164" s="57" t="s">
        <v>371</v>
      </c>
      <c r="E11164" s="57" t="str">
        <f t="array" ref="E11164">E11163</f>
        <v>В</v>
      </c>
      <c r="F11164" s="58">
        <v>0.5224994378730363</v>
      </c>
    </row>
    <row r="11165">
      <c r="A11165" s="61">
        <v>1.516355492E9</v>
      </c>
      <c r="B11165" s="61">
        <v>0.0</v>
      </c>
      <c r="C11165" s="61">
        <v>650.0</v>
      </c>
      <c r="D11165" s="57" t="s">
        <v>373</v>
      </c>
      <c r="E11165" s="57" t="str">
        <f t="array" ref="E11165">E11164</f>
        <v>В</v>
      </c>
      <c r="F11165" s="58">
        <v>0.5225139344867858</v>
      </c>
    </row>
    <row r="11166">
      <c r="A11166" s="61">
        <v>1.512894797E9</v>
      </c>
      <c r="B11166" s="61">
        <v>1.0</v>
      </c>
      <c r="C11166" s="61">
        <v>1766.0</v>
      </c>
      <c r="D11166" s="57" t="s">
        <v>375</v>
      </c>
      <c r="E11166" s="57" t="str">
        <f t="array" ref="E11166">E11165</f>
        <v>В</v>
      </c>
      <c r="F11166" s="58">
        <v>0.5225786218856635</v>
      </c>
    </row>
    <row r="11167">
      <c r="A11167" s="61">
        <v>1.519132902E9</v>
      </c>
      <c r="B11167" s="61">
        <v>0.0</v>
      </c>
      <c r="C11167" s="61">
        <v>2967.0</v>
      </c>
      <c r="D11167" s="57" t="s">
        <v>373</v>
      </c>
      <c r="E11167" s="57" t="str">
        <f t="array" ref="E11167">E11166</f>
        <v>В</v>
      </c>
      <c r="F11167" s="58">
        <v>0.5226547120834006</v>
      </c>
    </row>
    <row r="11168">
      <c r="A11168" s="61">
        <v>1.518108139E9</v>
      </c>
      <c r="B11168" s="61">
        <v>1.0</v>
      </c>
      <c r="C11168" s="61">
        <v>3108.0</v>
      </c>
      <c r="D11168" s="57" t="s">
        <v>371</v>
      </c>
      <c r="E11168" s="57" t="str">
        <f t="array" ref="E11168">E11167</f>
        <v>В</v>
      </c>
      <c r="F11168" s="58">
        <v>0.522661495217779</v>
      </c>
    </row>
    <row r="11169">
      <c r="A11169" s="61">
        <v>1.517377199E9</v>
      </c>
      <c r="B11169" s="61">
        <v>1.0</v>
      </c>
      <c r="C11169" s="61">
        <v>3241.0</v>
      </c>
      <c r="D11169" s="57" t="s">
        <v>371</v>
      </c>
      <c r="E11169" s="57" t="str">
        <f t="array" ref="E11169">E11168</f>
        <v>В</v>
      </c>
      <c r="F11169" s="58">
        <v>0.5227376351850955</v>
      </c>
    </row>
    <row r="11170">
      <c r="A11170" s="61">
        <v>1.51415806E9</v>
      </c>
      <c r="B11170" s="61">
        <v>0.0</v>
      </c>
      <c r="C11170" s="61">
        <v>2593.0</v>
      </c>
      <c r="D11170" s="57" t="s">
        <v>371</v>
      </c>
      <c r="E11170" s="57" t="str">
        <f t="array" ref="E11170">E11169</f>
        <v>В</v>
      </c>
      <c r="F11170" s="58">
        <v>0.5227968768703783</v>
      </c>
    </row>
    <row r="11171">
      <c r="A11171" s="61">
        <v>1.513137853E9</v>
      </c>
      <c r="B11171" s="61">
        <v>1.0</v>
      </c>
      <c r="C11171" s="61">
        <v>2499.0</v>
      </c>
      <c r="D11171" s="57" t="s">
        <v>371</v>
      </c>
      <c r="E11171" s="57" t="str">
        <f t="array" ref="E11171">E11170</f>
        <v>В</v>
      </c>
      <c r="F11171" s="58">
        <v>0.5228297506321833</v>
      </c>
    </row>
    <row r="11172">
      <c r="A11172" s="61">
        <v>1.514279717E9</v>
      </c>
      <c r="B11172" s="61">
        <v>1.0</v>
      </c>
      <c r="C11172" s="61">
        <v>235.0</v>
      </c>
      <c r="D11172" s="57" t="s">
        <v>371</v>
      </c>
      <c r="E11172" s="57" t="str">
        <f t="array" ref="E11172">E11171</f>
        <v>В</v>
      </c>
      <c r="F11172" s="58">
        <v>0.5228317814903805</v>
      </c>
    </row>
    <row r="11173">
      <c r="A11173" s="61">
        <v>1.519630282E9</v>
      </c>
      <c r="B11173" s="61">
        <v>0.0</v>
      </c>
      <c r="C11173" s="61">
        <v>311.0</v>
      </c>
      <c r="D11173" s="57" t="s">
        <v>373</v>
      </c>
      <c r="E11173" s="57" t="str">
        <f t="array" ref="E11173">E11172</f>
        <v>В</v>
      </c>
      <c r="F11173" s="58">
        <v>0.5229240264249322</v>
      </c>
    </row>
    <row r="11174">
      <c r="A11174" s="61">
        <v>1.513318388E9</v>
      </c>
      <c r="B11174" s="61">
        <v>1.0</v>
      </c>
      <c r="C11174" s="61">
        <v>987.0</v>
      </c>
      <c r="D11174" s="57" t="s">
        <v>373</v>
      </c>
      <c r="E11174" s="57" t="str">
        <f t="array" ref="E11174">E11173</f>
        <v>В</v>
      </c>
      <c r="F11174" s="58">
        <v>0.523108200293938</v>
      </c>
    </row>
    <row r="11175">
      <c r="A11175" s="61">
        <v>1.51189942E9</v>
      </c>
      <c r="B11175" s="61">
        <v>0.0</v>
      </c>
      <c r="C11175" s="61">
        <v>2899.0</v>
      </c>
      <c r="D11175" s="57" t="s">
        <v>371</v>
      </c>
      <c r="E11175" s="57" t="str">
        <f t="array" ref="E11175">E11174</f>
        <v>В</v>
      </c>
      <c r="F11175" s="58">
        <v>0.5231604072139561</v>
      </c>
    </row>
    <row r="11176">
      <c r="A11176" s="61">
        <v>1.517463788E9</v>
      </c>
      <c r="B11176" s="61">
        <v>1.0</v>
      </c>
      <c r="C11176" s="61">
        <v>1273.0</v>
      </c>
      <c r="D11176" s="57" t="s">
        <v>371</v>
      </c>
      <c r="E11176" s="57" t="str">
        <f t="array" ref="E11176">E11175</f>
        <v>В</v>
      </c>
      <c r="F11176" s="58">
        <v>0.5232727082850024</v>
      </c>
    </row>
    <row r="11177">
      <c r="A11177" s="61">
        <v>1.513667349E9</v>
      </c>
      <c r="B11177" s="61">
        <v>1.0</v>
      </c>
      <c r="C11177" s="61">
        <v>1137.0</v>
      </c>
      <c r="D11177" s="57" t="s">
        <v>374</v>
      </c>
      <c r="E11177" s="57" t="str">
        <f t="array" ref="E11177">E11176</f>
        <v>В</v>
      </c>
      <c r="F11177" s="58">
        <v>0.5232922573703318</v>
      </c>
    </row>
    <row r="11178">
      <c r="A11178" s="61">
        <v>1.514133932E9</v>
      </c>
      <c r="B11178" s="61">
        <v>0.0</v>
      </c>
      <c r="C11178" s="61">
        <v>667.0</v>
      </c>
      <c r="D11178" s="57" t="s">
        <v>371</v>
      </c>
      <c r="E11178" s="57" t="str">
        <f t="array" ref="E11178">E11177</f>
        <v>В</v>
      </c>
      <c r="F11178" s="58">
        <v>0.5232975698725457</v>
      </c>
    </row>
    <row r="11179">
      <c r="A11179" s="61">
        <v>1.517035064E9</v>
      </c>
      <c r="B11179" s="61">
        <v>1.0</v>
      </c>
      <c r="C11179" s="61">
        <v>1122.0</v>
      </c>
      <c r="D11179" s="57" t="s">
        <v>371</v>
      </c>
      <c r="E11179" s="57" t="str">
        <f t="array" ref="E11179">E11178</f>
        <v>В</v>
      </c>
      <c r="F11179" s="58">
        <v>0.5233488482523189</v>
      </c>
    </row>
    <row r="11180">
      <c r="A11180" s="61">
        <v>1.513107258E9</v>
      </c>
      <c r="B11180" s="61">
        <v>1.0</v>
      </c>
      <c r="C11180" s="61">
        <v>2400.0</v>
      </c>
      <c r="D11180" s="57" t="s">
        <v>371</v>
      </c>
      <c r="E11180" s="57" t="str">
        <f t="array" ref="E11180">E11179</f>
        <v>В</v>
      </c>
      <c r="F11180" s="58">
        <v>0.5234278647645627</v>
      </c>
    </row>
    <row r="11181">
      <c r="A11181" s="61">
        <v>1.519530308E9</v>
      </c>
      <c r="B11181" s="61">
        <v>1.0</v>
      </c>
      <c r="C11181" s="61">
        <v>666.0</v>
      </c>
      <c r="D11181" s="57" t="s">
        <v>374</v>
      </c>
      <c r="E11181" s="57" t="str">
        <f t="array" ref="E11181">E11180</f>
        <v>В</v>
      </c>
      <c r="F11181" s="58">
        <v>0.523457831310137</v>
      </c>
    </row>
    <row r="11182">
      <c r="A11182" s="61">
        <v>1.514901696E9</v>
      </c>
      <c r="B11182" s="61">
        <v>1.0</v>
      </c>
      <c r="C11182" s="61">
        <v>532.0</v>
      </c>
      <c r="D11182" s="57" t="s">
        <v>375</v>
      </c>
      <c r="E11182" s="57" t="str">
        <f t="array" ref="E11182">E11181</f>
        <v>В</v>
      </c>
      <c r="F11182" s="58">
        <v>0.523486996350223</v>
      </c>
    </row>
    <row r="11183">
      <c r="A11183" s="61">
        <v>1.5159546E9</v>
      </c>
      <c r="B11183" s="61">
        <v>0.0</v>
      </c>
      <c r="C11183" s="61">
        <v>840.0</v>
      </c>
      <c r="D11183" s="57" t="s">
        <v>375</v>
      </c>
      <c r="E11183" s="57" t="str">
        <f t="array" ref="E11183">E11182</f>
        <v>В</v>
      </c>
      <c r="F11183" s="58">
        <v>0.5234934571530011</v>
      </c>
    </row>
    <row r="11184">
      <c r="A11184" s="61">
        <v>1.513580888E9</v>
      </c>
      <c r="B11184" s="61">
        <v>1.0</v>
      </c>
      <c r="C11184" s="61">
        <v>52.0</v>
      </c>
      <c r="D11184" s="57" t="s">
        <v>371</v>
      </c>
      <c r="E11184" s="57" t="str">
        <f t="array" ref="E11184">E11183</f>
        <v>В</v>
      </c>
      <c r="F11184" s="58">
        <v>0.5235363541691583</v>
      </c>
    </row>
    <row r="11185">
      <c r="A11185" s="61">
        <v>1.516519989E9</v>
      </c>
      <c r="B11185" s="61">
        <v>1.0</v>
      </c>
      <c r="C11185" s="61">
        <v>1317.0</v>
      </c>
      <c r="D11185" s="57" t="s">
        <v>374</v>
      </c>
      <c r="E11185" s="57" t="str">
        <f t="array" ref="E11185">E11184</f>
        <v>В</v>
      </c>
      <c r="F11185" s="58">
        <v>0.5235944312985732</v>
      </c>
    </row>
    <row r="11186">
      <c r="A11186" s="61">
        <v>1.519779385E9</v>
      </c>
      <c r="B11186" s="61">
        <v>1.0</v>
      </c>
      <c r="C11186" s="61">
        <v>1094.0</v>
      </c>
      <c r="D11186" s="57" t="s">
        <v>373</v>
      </c>
      <c r="E11186" s="57" t="str">
        <f t="array" ref="E11186">E11185</f>
        <v>В</v>
      </c>
      <c r="F11186" s="58">
        <v>0.5237515586047238</v>
      </c>
    </row>
    <row r="11187">
      <c r="A11187" s="61">
        <v>1.51476305E9</v>
      </c>
      <c r="B11187" s="61">
        <v>0.0</v>
      </c>
      <c r="C11187" s="61">
        <v>3481.0</v>
      </c>
      <c r="D11187" s="57" t="s">
        <v>374</v>
      </c>
      <c r="E11187" s="57" t="str">
        <f t="array" ref="E11187">E11186</f>
        <v>В</v>
      </c>
      <c r="F11187" s="58">
        <v>0.5237651239469673</v>
      </c>
    </row>
    <row r="11188">
      <c r="A11188" s="61">
        <v>1.512815184E9</v>
      </c>
      <c r="B11188" s="61">
        <v>1.0</v>
      </c>
      <c r="C11188" s="61">
        <v>1887.0</v>
      </c>
      <c r="D11188" s="57" t="s">
        <v>374</v>
      </c>
      <c r="E11188" s="57" t="str">
        <f t="array" ref="E11188">E11187</f>
        <v>В</v>
      </c>
      <c r="F11188" s="58">
        <v>0.5238233494873606</v>
      </c>
    </row>
    <row r="11189">
      <c r="A11189" s="61">
        <v>1.511772404E9</v>
      </c>
      <c r="B11189" s="61">
        <v>1.0</v>
      </c>
      <c r="C11189" s="61">
        <v>3136.0</v>
      </c>
      <c r="D11189" s="57" t="s">
        <v>374</v>
      </c>
      <c r="E11189" s="57" t="str">
        <f t="array" ref="E11189">E11188</f>
        <v>В</v>
      </c>
      <c r="F11189" s="58">
        <v>0.5238635290242868</v>
      </c>
    </row>
    <row r="11190">
      <c r="A11190" s="61">
        <v>1.519605079E9</v>
      </c>
      <c r="B11190" s="61">
        <v>1.0</v>
      </c>
      <c r="C11190" s="61">
        <v>1248.0</v>
      </c>
      <c r="D11190" s="57" t="s">
        <v>371</v>
      </c>
      <c r="E11190" s="57" t="str">
        <f t="array" ref="E11190">E11189</f>
        <v>В</v>
      </c>
      <c r="F11190" s="58">
        <v>0.5239059291022308</v>
      </c>
    </row>
    <row r="11191">
      <c r="A11191" s="61">
        <v>1.519828529E9</v>
      </c>
      <c r="B11191" s="61">
        <v>1.0</v>
      </c>
      <c r="C11191" s="61">
        <v>1096.0</v>
      </c>
      <c r="D11191" s="57" t="s">
        <v>371</v>
      </c>
      <c r="E11191" s="57" t="str">
        <f t="array" ref="E11191">E11190</f>
        <v>В</v>
      </c>
      <c r="F11191" s="58">
        <v>0.5239272711886894</v>
      </c>
    </row>
    <row r="11192">
      <c r="A11192" s="61">
        <v>1.517677467E9</v>
      </c>
      <c r="B11192" s="61">
        <v>1.0</v>
      </c>
      <c r="C11192" s="61">
        <v>4455.0</v>
      </c>
      <c r="D11192" s="57" t="s">
        <v>374</v>
      </c>
      <c r="E11192" s="57" t="str">
        <f t="array" ref="E11192">E11191</f>
        <v>В</v>
      </c>
      <c r="F11192" s="58">
        <v>0.5240136187797328</v>
      </c>
    </row>
    <row r="11193">
      <c r="A11193" s="61">
        <v>1.519433982E9</v>
      </c>
      <c r="B11193" s="61">
        <v>0.0</v>
      </c>
      <c r="C11193" s="61">
        <v>271.0</v>
      </c>
      <c r="D11193" s="57" t="s">
        <v>374</v>
      </c>
      <c r="E11193" s="57" t="str">
        <f t="array" ref="E11193">E11192</f>
        <v>В</v>
      </c>
      <c r="F11193" s="58">
        <v>0.5240282453342614</v>
      </c>
    </row>
    <row r="11194">
      <c r="A11194" s="61">
        <v>1.516166677E9</v>
      </c>
      <c r="B11194" s="61">
        <v>1.0</v>
      </c>
      <c r="C11194" s="61">
        <v>2118.0</v>
      </c>
      <c r="D11194" s="57" t="s">
        <v>371</v>
      </c>
      <c r="E11194" s="57" t="str">
        <f t="array" ref="E11194">E11193</f>
        <v>В</v>
      </c>
      <c r="F11194" s="58">
        <v>0.524065555481436</v>
      </c>
    </row>
    <row r="11195">
      <c r="A11195" s="61">
        <v>1.51663944E9</v>
      </c>
      <c r="B11195" s="61">
        <v>0.0</v>
      </c>
      <c r="C11195" s="61">
        <v>558.0</v>
      </c>
      <c r="D11195" s="57" t="s">
        <v>375</v>
      </c>
      <c r="E11195" s="57" t="str">
        <f t="array" ref="E11195">E11194</f>
        <v>В</v>
      </c>
      <c r="F11195" s="58">
        <v>0.5240701815493413</v>
      </c>
    </row>
    <row r="11196">
      <c r="A11196" s="61">
        <v>1.514994307E9</v>
      </c>
      <c r="B11196" s="61">
        <v>1.0</v>
      </c>
      <c r="C11196" s="61">
        <v>4971.0</v>
      </c>
      <c r="D11196" s="57" t="s">
        <v>374</v>
      </c>
      <c r="E11196" s="57" t="str">
        <f t="array" ref="E11196">E11195</f>
        <v>В</v>
      </c>
      <c r="F11196" s="58">
        <v>0.5242254129616696</v>
      </c>
    </row>
    <row r="11197">
      <c r="A11197" s="61">
        <v>1.512125243E9</v>
      </c>
      <c r="B11197" s="61">
        <v>1.0</v>
      </c>
      <c r="C11197" s="61">
        <v>3145.0</v>
      </c>
      <c r="D11197" s="57" t="s">
        <v>371</v>
      </c>
      <c r="E11197" s="57" t="str">
        <f t="array" ref="E11197">E11196</f>
        <v>В</v>
      </c>
      <c r="F11197" s="58">
        <v>0.5242600149908132</v>
      </c>
    </row>
    <row r="11198">
      <c r="A11198" s="61">
        <v>1.512462963E9</v>
      </c>
      <c r="B11198" s="61">
        <v>1.0</v>
      </c>
      <c r="C11198" s="61">
        <v>1975.0</v>
      </c>
      <c r="D11198" s="57" t="s">
        <v>374</v>
      </c>
      <c r="E11198" s="57" t="str">
        <f t="array" ref="E11198">E11197</f>
        <v>В</v>
      </c>
      <c r="F11198" s="58">
        <v>0.5242694851253626</v>
      </c>
    </row>
    <row r="11199">
      <c r="A11199" s="61">
        <v>1.513171123E9</v>
      </c>
      <c r="B11199" s="61">
        <v>1.0</v>
      </c>
      <c r="C11199" s="61">
        <v>114.0</v>
      </c>
      <c r="D11199" s="57" t="s">
        <v>374</v>
      </c>
      <c r="E11199" s="57" t="str">
        <f t="array" ref="E11199">E11198</f>
        <v>В</v>
      </c>
      <c r="F11199" s="58">
        <v>0.5243220392273441</v>
      </c>
    </row>
    <row r="11200">
      <c r="A11200" s="61">
        <v>1.5153123E9</v>
      </c>
      <c r="B11200" s="61">
        <v>0.0</v>
      </c>
      <c r="C11200" s="61">
        <v>2095.0</v>
      </c>
      <c r="D11200" s="57" t="s">
        <v>373</v>
      </c>
      <c r="E11200" s="57" t="str">
        <f t="array" ref="E11200">E11199</f>
        <v>В</v>
      </c>
      <c r="F11200" s="58">
        <v>0.5243572908171834</v>
      </c>
    </row>
    <row r="11201">
      <c r="A11201" s="61">
        <v>1.515916223E9</v>
      </c>
      <c r="B11201" s="61">
        <v>1.0</v>
      </c>
      <c r="C11201" s="61">
        <v>1522.0</v>
      </c>
      <c r="D11201" s="57" t="s">
        <v>371</v>
      </c>
      <c r="E11201" s="57" t="str">
        <f t="array" ref="E11201">E11200</f>
        <v>В</v>
      </c>
      <c r="F11201" s="58">
        <v>0.5244233092334206</v>
      </c>
    </row>
    <row r="11202">
      <c r="A11202" s="61">
        <v>1.51715001E9</v>
      </c>
      <c r="B11202" s="61">
        <v>0.0</v>
      </c>
      <c r="C11202" s="61">
        <v>1.0</v>
      </c>
      <c r="D11202" s="57" t="s">
        <v>371</v>
      </c>
      <c r="E11202" s="57" t="str">
        <f t="array" ref="E11202">E11201</f>
        <v>В</v>
      </c>
      <c r="F11202" s="58">
        <v>0.5246449030593733</v>
      </c>
    </row>
    <row r="11203">
      <c r="A11203" s="61">
        <v>1.51768007E9</v>
      </c>
      <c r="B11203" s="61">
        <v>0.0</v>
      </c>
      <c r="C11203" s="61">
        <v>1725.0</v>
      </c>
      <c r="D11203" s="57" t="s">
        <v>371</v>
      </c>
      <c r="E11203" s="57" t="str">
        <f t="array" ref="E11203">E11202</f>
        <v>В</v>
      </c>
      <c r="F11203" s="58">
        <v>0.5247005692997936</v>
      </c>
    </row>
    <row r="11204">
      <c r="A11204" s="61">
        <v>1.516341931E9</v>
      </c>
      <c r="B11204" s="61">
        <v>0.0</v>
      </c>
      <c r="C11204" s="61">
        <v>927.0</v>
      </c>
      <c r="D11204" s="57" t="s">
        <v>375</v>
      </c>
      <c r="E11204" s="57" t="str">
        <f t="array" ref="E11204">E11203</f>
        <v>В</v>
      </c>
      <c r="F11204" s="58">
        <v>0.5247037204380048</v>
      </c>
    </row>
    <row r="11205">
      <c r="A11205" s="61">
        <v>1.51698184E9</v>
      </c>
      <c r="B11205" s="61">
        <v>0.0</v>
      </c>
      <c r="C11205" s="61">
        <v>430.0</v>
      </c>
      <c r="D11205" s="57" t="s">
        <v>373</v>
      </c>
      <c r="E11205" s="57" t="str">
        <f t="array" ref="E11205">E11204</f>
        <v>В</v>
      </c>
      <c r="F11205" s="58">
        <v>0.5247236089480158</v>
      </c>
    </row>
    <row r="11206">
      <c r="A11206" s="61">
        <v>1.518685158E9</v>
      </c>
      <c r="B11206" s="61">
        <v>1.0</v>
      </c>
      <c r="C11206" s="61">
        <v>1935.0</v>
      </c>
      <c r="D11206" s="57" t="s">
        <v>375</v>
      </c>
      <c r="E11206" s="57" t="str">
        <f t="array" ref="E11206">E11205</f>
        <v>В</v>
      </c>
      <c r="F11206" s="58">
        <v>0.5247513462656846</v>
      </c>
    </row>
    <row r="11207">
      <c r="A11207" s="61">
        <v>1.519655371E9</v>
      </c>
      <c r="B11207" s="61">
        <v>0.0</v>
      </c>
      <c r="C11207" s="61">
        <v>2789.0</v>
      </c>
      <c r="D11207" s="57" t="s">
        <v>371</v>
      </c>
      <c r="E11207" s="57" t="str">
        <f t="array" ref="E11207">E11206</f>
        <v>В</v>
      </c>
      <c r="F11207" s="58">
        <v>0.5247672584806121</v>
      </c>
    </row>
    <row r="11208">
      <c r="A11208" s="61">
        <v>1.5128979E9</v>
      </c>
      <c r="B11208" s="61">
        <v>0.0</v>
      </c>
      <c r="C11208" s="61">
        <v>1199.0</v>
      </c>
      <c r="D11208" s="57" t="s">
        <v>374</v>
      </c>
      <c r="E11208" s="57" t="str">
        <f t="array" ref="E11208">E11207</f>
        <v>В</v>
      </c>
      <c r="F11208" s="58">
        <v>0.5248550970212671</v>
      </c>
    </row>
    <row r="11209">
      <c r="A11209" s="61">
        <v>1.512724724E9</v>
      </c>
      <c r="B11209" s="61">
        <v>1.0</v>
      </c>
      <c r="C11209" s="61">
        <v>4400.0</v>
      </c>
      <c r="D11209" s="57" t="s">
        <v>371</v>
      </c>
      <c r="E11209" s="57" t="str">
        <f t="array" ref="E11209">E11208</f>
        <v>В</v>
      </c>
      <c r="F11209" s="58">
        <v>0.5249199031922658</v>
      </c>
    </row>
    <row r="11210">
      <c r="A11210" s="61">
        <v>1.511803477E9</v>
      </c>
      <c r="B11210" s="61">
        <v>1.0</v>
      </c>
      <c r="C11210" s="61">
        <v>2122.0</v>
      </c>
      <c r="D11210" s="57" t="s">
        <v>375</v>
      </c>
      <c r="E11210" s="57" t="str">
        <f t="array" ref="E11210">E11209</f>
        <v>В</v>
      </c>
      <c r="F11210" s="58">
        <v>0.5249506647428671</v>
      </c>
    </row>
    <row r="11211">
      <c r="A11211" s="61">
        <v>1.51735357E9</v>
      </c>
      <c r="B11211" s="61">
        <v>0.0</v>
      </c>
      <c r="C11211" s="61">
        <v>2469.0</v>
      </c>
      <c r="D11211" s="57" t="s">
        <v>371</v>
      </c>
      <c r="E11211" s="57" t="str">
        <f t="array" ref="E11211">E11210</f>
        <v>В</v>
      </c>
      <c r="F11211" s="58">
        <v>0.5249987147679124</v>
      </c>
    </row>
    <row r="11212">
      <c r="A11212" s="61">
        <v>1.51483451E9</v>
      </c>
      <c r="B11212" s="61">
        <v>0.0</v>
      </c>
      <c r="C11212" s="61">
        <v>2868.0</v>
      </c>
      <c r="D11212" s="57" t="s">
        <v>374</v>
      </c>
      <c r="E11212" s="57" t="str">
        <f t="array" ref="E11212">E11211</f>
        <v>В</v>
      </c>
      <c r="F11212" s="58">
        <v>0.5250078876878145</v>
      </c>
    </row>
    <row r="11213">
      <c r="A11213" s="61">
        <v>1.515948754E9</v>
      </c>
      <c r="B11213" s="61">
        <v>1.0</v>
      </c>
      <c r="C11213" s="61">
        <v>4068.0</v>
      </c>
      <c r="D11213" s="57" t="s">
        <v>374</v>
      </c>
      <c r="E11213" s="57" t="str">
        <f t="array" ref="E11213">E11212</f>
        <v>В</v>
      </c>
      <c r="F11213" s="58">
        <v>0.5250198133312417</v>
      </c>
    </row>
    <row r="11214">
      <c r="A11214" s="61">
        <v>1.512339868E9</v>
      </c>
      <c r="B11214" s="61">
        <v>1.0</v>
      </c>
      <c r="C11214" s="61">
        <v>1721.0</v>
      </c>
      <c r="D11214" s="57" t="s">
        <v>374</v>
      </c>
      <c r="E11214" s="57" t="str">
        <f t="array" ref="E11214">E11213</f>
        <v>В</v>
      </c>
      <c r="F11214" s="58">
        <v>0.5250776948365983</v>
      </c>
    </row>
    <row r="11215">
      <c r="A11215" s="61">
        <v>1.51903077E9</v>
      </c>
      <c r="B11215" s="61">
        <v>0.0</v>
      </c>
      <c r="C11215" s="61">
        <v>88.0</v>
      </c>
      <c r="D11215" s="57" t="s">
        <v>374</v>
      </c>
      <c r="E11215" s="57" t="str">
        <f t="array" ref="E11215">E11214</f>
        <v>В</v>
      </c>
      <c r="F11215" s="58">
        <v>0.5251824343994189</v>
      </c>
    </row>
    <row r="11216">
      <c r="A11216" s="61">
        <v>1.512549109E9</v>
      </c>
      <c r="B11216" s="61">
        <v>1.0</v>
      </c>
      <c r="C11216" s="61">
        <v>679.0</v>
      </c>
      <c r="D11216" s="57" t="s">
        <v>374</v>
      </c>
      <c r="E11216" s="57" t="str">
        <f t="array" ref="E11216">E11215</f>
        <v>В</v>
      </c>
      <c r="F11216" s="58">
        <v>0.5251979128690555</v>
      </c>
    </row>
    <row r="11217">
      <c r="A11217" s="61">
        <v>1.511609647E9</v>
      </c>
      <c r="B11217" s="61">
        <v>1.0</v>
      </c>
      <c r="C11217" s="61">
        <v>2976.0</v>
      </c>
      <c r="D11217" s="57" t="s">
        <v>373</v>
      </c>
      <c r="E11217" s="57" t="str">
        <f t="array" ref="E11217">E11216</f>
        <v>В</v>
      </c>
      <c r="F11217" s="58">
        <v>0.525278216232091</v>
      </c>
    </row>
    <row r="11218">
      <c r="A11218" s="61">
        <v>1.512071037E9</v>
      </c>
      <c r="B11218" s="61">
        <v>1.0</v>
      </c>
      <c r="C11218" s="61">
        <v>835.0</v>
      </c>
      <c r="D11218" s="57" t="s">
        <v>371</v>
      </c>
      <c r="E11218" s="57" t="str">
        <f t="array" ref="E11218">E11217</f>
        <v>В</v>
      </c>
      <c r="F11218" s="58">
        <v>0.5252871774363809</v>
      </c>
    </row>
    <row r="11219">
      <c r="A11219" s="61">
        <v>1.5125216E9</v>
      </c>
      <c r="B11219" s="61">
        <v>0.0</v>
      </c>
      <c r="C11219" s="61">
        <v>962.0</v>
      </c>
      <c r="D11219" s="57" t="s">
        <v>373</v>
      </c>
      <c r="E11219" s="57" t="str">
        <f t="array" ref="E11219">E11218</f>
        <v>В</v>
      </c>
      <c r="F11219" s="58">
        <v>0.5253895239571802</v>
      </c>
    </row>
    <row r="11220">
      <c r="A11220" s="61">
        <v>1.511589979E9</v>
      </c>
      <c r="B11220" s="61">
        <v>1.0</v>
      </c>
      <c r="C11220" s="61">
        <v>2166.0</v>
      </c>
      <c r="D11220" s="57" t="s">
        <v>371</v>
      </c>
      <c r="E11220" s="57" t="str">
        <f t="array" ref="E11220">E11219</f>
        <v>В</v>
      </c>
      <c r="F11220" s="58">
        <v>0.5254389859112402</v>
      </c>
    </row>
    <row r="11221">
      <c r="A11221" s="61">
        <v>1.511421288E9</v>
      </c>
      <c r="B11221" s="61">
        <v>1.0</v>
      </c>
      <c r="C11221" s="61">
        <v>1921.0</v>
      </c>
      <c r="D11221" s="57" t="s">
        <v>375</v>
      </c>
      <c r="E11221" s="57" t="str">
        <f t="array" ref="E11221">E11220</f>
        <v>В</v>
      </c>
      <c r="F11221" s="58">
        <v>0.5254855251112454</v>
      </c>
    </row>
    <row r="11222">
      <c r="A11222" s="61">
        <v>1.51315887E9</v>
      </c>
      <c r="B11222" s="61">
        <v>0.0</v>
      </c>
      <c r="C11222" s="61">
        <v>2422.0</v>
      </c>
      <c r="D11222" s="57" t="s">
        <v>371</v>
      </c>
      <c r="E11222" s="57" t="str">
        <f t="array" ref="E11222">E11221</f>
        <v>В</v>
      </c>
      <c r="F11222" s="58">
        <v>0.5256180837579818</v>
      </c>
    </row>
    <row r="11223">
      <c r="A11223" s="61">
        <v>1.514176775E9</v>
      </c>
      <c r="B11223" s="61">
        <v>1.0</v>
      </c>
      <c r="C11223" s="61">
        <v>2254.0</v>
      </c>
      <c r="D11223" s="57" t="s">
        <v>374</v>
      </c>
      <c r="E11223" s="57" t="str">
        <f t="array" ref="E11223">E11222</f>
        <v>В</v>
      </c>
      <c r="F11223" s="58">
        <v>0.5256267995456588</v>
      </c>
    </row>
    <row r="11224">
      <c r="A11224" s="61">
        <v>1.511593025E9</v>
      </c>
      <c r="B11224" s="61">
        <v>1.0</v>
      </c>
      <c r="C11224" s="61">
        <v>1019.0</v>
      </c>
      <c r="D11224" s="57" t="s">
        <v>375</v>
      </c>
      <c r="E11224" s="57" t="str">
        <f t="array" ref="E11224">E11223</f>
        <v>В</v>
      </c>
      <c r="F11224" s="58">
        <v>0.5256426819956285</v>
      </c>
    </row>
    <row r="11225">
      <c r="A11225" s="61">
        <v>1.518206253E9</v>
      </c>
      <c r="B11225" s="61">
        <v>1.0</v>
      </c>
      <c r="C11225" s="61">
        <v>1289.0</v>
      </c>
      <c r="D11225" s="57" t="s">
        <v>374</v>
      </c>
      <c r="E11225" s="57" t="str">
        <f t="array" ref="E11225">E11224</f>
        <v>В</v>
      </c>
      <c r="F11225" s="58">
        <v>0.5256540362443649</v>
      </c>
    </row>
    <row r="11226">
      <c r="A11226" s="61">
        <v>1.519491786E9</v>
      </c>
      <c r="B11226" s="61">
        <v>1.0</v>
      </c>
      <c r="C11226" s="61">
        <v>2381.0</v>
      </c>
      <c r="D11226" s="57" t="s">
        <v>371</v>
      </c>
      <c r="E11226" s="57" t="str">
        <f t="array" ref="E11226">E11225</f>
        <v>В</v>
      </c>
      <c r="F11226" s="58">
        <v>0.5257099514073861</v>
      </c>
    </row>
    <row r="11227">
      <c r="A11227" s="61">
        <v>1.517350269E9</v>
      </c>
      <c r="B11227" s="61">
        <v>1.0</v>
      </c>
      <c r="C11227" s="61">
        <v>224.0</v>
      </c>
      <c r="D11227" s="57" t="s">
        <v>373</v>
      </c>
      <c r="E11227" s="57" t="str">
        <f t="array" ref="E11227">E11226</f>
        <v>В</v>
      </c>
      <c r="F11227" s="58">
        <v>0.5257213452839716</v>
      </c>
    </row>
    <row r="11228">
      <c r="A11228" s="61">
        <v>1.518600497E9</v>
      </c>
      <c r="B11228" s="61">
        <v>1.0</v>
      </c>
      <c r="C11228" s="61">
        <v>178.0</v>
      </c>
      <c r="D11228" s="57" t="s">
        <v>374</v>
      </c>
      <c r="E11228" s="57" t="str">
        <f t="array" ref="E11228">E11227</f>
        <v>В</v>
      </c>
      <c r="F11228" s="58">
        <v>0.5257222732362149</v>
      </c>
    </row>
    <row r="11229">
      <c r="A11229" s="61">
        <v>1.512548692E9</v>
      </c>
      <c r="B11229" s="61">
        <v>0.0</v>
      </c>
      <c r="C11229" s="61">
        <v>38.0</v>
      </c>
      <c r="D11229" s="57" t="s">
        <v>374</v>
      </c>
      <c r="E11229" s="57" t="str">
        <f t="array" ref="E11229">E11228</f>
        <v>В</v>
      </c>
      <c r="F11229" s="58">
        <v>0.5257483786499987</v>
      </c>
    </row>
    <row r="11230">
      <c r="A11230" s="61">
        <v>1.51906201E9</v>
      </c>
      <c r="B11230" s="61">
        <v>0.0</v>
      </c>
      <c r="C11230" s="61">
        <v>2395.0</v>
      </c>
      <c r="D11230" s="57" t="s">
        <v>371</v>
      </c>
      <c r="E11230" s="57" t="str">
        <f t="array" ref="E11230">E11229</f>
        <v>В</v>
      </c>
      <c r="F11230" s="58">
        <v>0.5257772455458316</v>
      </c>
    </row>
    <row r="11231">
      <c r="A11231" s="61">
        <v>1.513345062E9</v>
      </c>
      <c r="B11231" s="61">
        <v>0.0</v>
      </c>
      <c r="C11231" s="61">
        <v>227.0</v>
      </c>
      <c r="D11231" s="57" t="s">
        <v>374</v>
      </c>
      <c r="E11231" s="57" t="str">
        <f t="array" ref="E11231">E11230</f>
        <v>В</v>
      </c>
      <c r="F11231" s="58">
        <v>0.5258047542415324</v>
      </c>
    </row>
    <row r="11232">
      <c r="A11232" s="61">
        <v>1.513289592E9</v>
      </c>
      <c r="B11232" s="61">
        <v>0.0</v>
      </c>
      <c r="C11232" s="61">
        <v>2829.0</v>
      </c>
      <c r="D11232" s="57" t="s">
        <v>375</v>
      </c>
      <c r="E11232" s="57" t="str">
        <f t="array" ref="E11232">E11231</f>
        <v>В</v>
      </c>
      <c r="F11232" s="58">
        <v>0.5258337688510559</v>
      </c>
    </row>
    <row r="11233">
      <c r="A11233" s="61">
        <v>1.513055059E9</v>
      </c>
      <c r="B11233" s="61">
        <v>1.0</v>
      </c>
      <c r="C11233" s="61">
        <v>2876.0</v>
      </c>
      <c r="D11233" s="57" t="s">
        <v>374</v>
      </c>
      <c r="E11233" s="57" t="str">
        <f t="array" ref="E11233">E11232</f>
        <v>В</v>
      </c>
      <c r="F11233" s="58">
        <v>0.5258647397618845</v>
      </c>
    </row>
    <row r="11234">
      <c r="A11234" s="61">
        <v>1.516481833E9</v>
      </c>
      <c r="B11234" s="61">
        <v>1.0</v>
      </c>
      <c r="C11234" s="61">
        <v>3330.0</v>
      </c>
      <c r="D11234" s="57" t="s">
        <v>375</v>
      </c>
      <c r="E11234" s="57" t="str">
        <f t="array" ref="E11234">E11233</f>
        <v>В</v>
      </c>
      <c r="F11234" s="58">
        <v>0.525955787352359</v>
      </c>
    </row>
    <row r="11235">
      <c r="A11235" s="61">
        <v>1.513119163E9</v>
      </c>
      <c r="B11235" s="61">
        <v>1.0</v>
      </c>
      <c r="C11235" s="61">
        <v>190.0</v>
      </c>
      <c r="D11235" s="57" t="s">
        <v>373</v>
      </c>
      <c r="E11235" s="57" t="str">
        <f t="array" ref="E11235">E11234</f>
        <v>В</v>
      </c>
      <c r="F11235" s="58">
        <v>0.5260168638123045</v>
      </c>
    </row>
    <row r="11236">
      <c r="A11236" s="61">
        <v>1.512582467E9</v>
      </c>
      <c r="B11236" s="61">
        <v>1.0</v>
      </c>
      <c r="C11236" s="61">
        <v>2518.0</v>
      </c>
      <c r="D11236" s="57" t="s">
        <v>374</v>
      </c>
      <c r="E11236" s="57" t="str">
        <f t="array" ref="E11236">E11235</f>
        <v>В</v>
      </c>
      <c r="F11236" s="58">
        <v>0.5260968198672763</v>
      </c>
    </row>
    <row r="11237">
      <c r="A11237" s="61">
        <v>1.513997637E9</v>
      </c>
      <c r="B11237" s="61">
        <v>1.0</v>
      </c>
      <c r="C11237" s="61">
        <v>55.0</v>
      </c>
      <c r="D11237" s="57" t="s">
        <v>374</v>
      </c>
      <c r="E11237" s="57" t="str">
        <f t="array" ref="E11237">E11236</f>
        <v>В</v>
      </c>
      <c r="F11237" s="58">
        <v>0.5260976553005653</v>
      </c>
    </row>
    <row r="11238">
      <c r="A11238" s="61">
        <v>1.516671855E9</v>
      </c>
      <c r="B11238" s="61">
        <v>1.0</v>
      </c>
      <c r="C11238" s="61">
        <v>3500.0</v>
      </c>
      <c r="D11238" s="57" t="s">
        <v>374</v>
      </c>
      <c r="E11238" s="57" t="str">
        <f t="array" ref="E11238">E11237</f>
        <v>В</v>
      </c>
      <c r="F11238" s="58">
        <v>0.5261438828380773</v>
      </c>
    </row>
    <row r="11239">
      <c r="A11239" s="61">
        <v>1.512811574E9</v>
      </c>
      <c r="B11239" s="61">
        <v>1.0</v>
      </c>
      <c r="C11239" s="61">
        <v>2035.0</v>
      </c>
      <c r="D11239" s="57" t="s">
        <v>371</v>
      </c>
      <c r="E11239" s="57" t="str">
        <f t="array" ref="E11239">E11238</f>
        <v>В</v>
      </c>
      <c r="F11239" s="58">
        <v>0.5262642472156934</v>
      </c>
    </row>
    <row r="11240">
      <c r="A11240" s="61">
        <v>1.514007708E9</v>
      </c>
      <c r="B11240" s="61">
        <v>1.0</v>
      </c>
      <c r="C11240" s="61">
        <v>2757.0</v>
      </c>
      <c r="D11240" s="57" t="s">
        <v>374</v>
      </c>
      <c r="E11240" s="57" t="str">
        <f t="array" ref="E11240">E11239</f>
        <v>В</v>
      </c>
      <c r="F11240" s="58">
        <v>0.5263000359972466</v>
      </c>
    </row>
    <row r="11241">
      <c r="A11241" s="61">
        <v>1.516989133E9</v>
      </c>
      <c r="B11241" s="61">
        <v>1.0</v>
      </c>
      <c r="C11241" s="61">
        <v>1281.0</v>
      </c>
      <c r="D11241" s="57" t="s">
        <v>373</v>
      </c>
      <c r="E11241" s="57" t="str">
        <f t="array" ref="E11241">E11240</f>
        <v>В</v>
      </c>
      <c r="F11241" s="58">
        <v>0.5264061551045744</v>
      </c>
    </row>
    <row r="11242">
      <c r="A11242" s="61">
        <v>1.514376046E9</v>
      </c>
      <c r="B11242" s="61">
        <v>1.0</v>
      </c>
      <c r="C11242" s="61">
        <v>2023.0</v>
      </c>
      <c r="D11242" s="57" t="s">
        <v>375</v>
      </c>
      <c r="E11242" s="57" t="str">
        <f t="array" ref="E11242">E11241</f>
        <v>В</v>
      </c>
      <c r="F11242" s="58">
        <v>0.5264389920558168</v>
      </c>
    </row>
    <row r="11243">
      <c r="A11243" s="61">
        <v>1.515141841E9</v>
      </c>
      <c r="B11243" s="61">
        <v>0.0</v>
      </c>
      <c r="C11243" s="61">
        <v>327.0</v>
      </c>
      <c r="D11243" s="57" t="s">
        <v>374</v>
      </c>
      <c r="E11243" s="57" t="str">
        <f t="array" ref="E11243">E11242</f>
        <v>В</v>
      </c>
      <c r="F11243" s="58">
        <v>0.526506231665252</v>
      </c>
    </row>
    <row r="11244">
      <c r="A11244" s="61">
        <v>1.514378607E9</v>
      </c>
      <c r="B11244" s="61">
        <v>1.0</v>
      </c>
      <c r="C11244" s="61">
        <v>2491.0</v>
      </c>
      <c r="D11244" s="57" t="s">
        <v>371</v>
      </c>
      <c r="E11244" s="57" t="str">
        <f t="array" ref="E11244">E11243</f>
        <v>В</v>
      </c>
      <c r="F11244" s="58">
        <v>0.5265213943701774</v>
      </c>
    </row>
    <row r="11245">
      <c r="A11245" s="61">
        <v>1.513915975E9</v>
      </c>
      <c r="B11245" s="61">
        <v>1.0</v>
      </c>
      <c r="C11245" s="61">
        <v>1084.0</v>
      </c>
      <c r="D11245" s="57" t="s">
        <v>374</v>
      </c>
      <c r="E11245" s="57" t="str">
        <f t="array" ref="E11245">E11244</f>
        <v>В</v>
      </c>
      <c r="F11245" s="58">
        <v>0.5265420353479664</v>
      </c>
    </row>
    <row r="11246">
      <c r="A11246" s="61">
        <v>1.512840847E9</v>
      </c>
      <c r="B11246" s="61">
        <v>1.0</v>
      </c>
      <c r="C11246" s="61">
        <v>2566.0</v>
      </c>
      <c r="D11246" s="57" t="s">
        <v>373</v>
      </c>
      <c r="E11246" s="57" t="str">
        <f t="array" ref="E11246">E11245</f>
        <v>В</v>
      </c>
      <c r="F11246" s="58">
        <v>0.5265452311547218</v>
      </c>
    </row>
    <row r="11247">
      <c r="A11247" s="61">
        <v>1.519717325E9</v>
      </c>
      <c r="B11247" s="61">
        <v>1.0</v>
      </c>
      <c r="C11247" s="61">
        <v>2508.0</v>
      </c>
      <c r="D11247" s="57" t="s">
        <v>371</v>
      </c>
      <c r="E11247" s="57" t="str">
        <f t="array" ref="E11247">E11246</f>
        <v>В</v>
      </c>
      <c r="F11247" s="58">
        <v>0.5265749743541244</v>
      </c>
    </row>
    <row r="11248">
      <c r="A11248" s="61">
        <v>1.519879694E9</v>
      </c>
      <c r="B11248" s="61">
        <v>1.0</v>
      </c>
      <c r="C11248" s="61">
        <v>14.0</v>
      </c>
      <c r="D11248" s="57" t="s">
        <v>374</v>
      </c>
      <c r="E11248" s="57" t="str">
        <f t="array" ref="E11248">E11247</f>
        <v>В</v>
      </c>
      <c r="F11248" s="58">
        <v>0.5267421470107541</v>
      </c>
    </row>
    <row r="11249">
      <c r="A11249" s="61">
        <v>1.513333143E9</v>
      </c>
      <c r="B11249" s="61">
        <v>1.0</v>
      </c>
      <c r="C11249" s="61">
        <v>587.0</v>
      </c>
      <c r="D11249" s="57" t="s">
        <v>374</v>
      </c>
      <c r="E11249" s="57" t="str">
        <f t="array" ref="E11249">E11248</f>
        <v>В</v>
      </c>
      <c r="F11249" s="58">
        <v>0.5267978281523356</v>
      </c>
    </row>
    <row r="11250">
      <c r="A11250" s="61">
        <v>1.518456419E9</v>
      </c>
      <c r="B11250" s="61">
        <v>1.0</v>
      </c>
      <c r="C11250" s="61">
        <v>3282.0</v>
      </c>
      <c r="D11250" s="57" t="s">
        <v>375</v>
      </c>
      <c r="E11250" s="57" t="str">
        <f t="array" ref="E11250">E11249</f>
        <v>В</v>
      </c>
      <c r="F11250" s="58">
        <v>0.5271063428575059</v>
      </c>
    </row>
    <row r="11251">
      <c r="A11251" s="61">
        <v>1.51840702E9</v>
      </c>
      <c r="B11251" s="61">
        <v>0.0</v>
      </c>
      <c r="C11251" s="61">
        <v>3127.0</v>
      </c>
      <c r="D11251" s="57" t="s">
        <v>371</v>
      </c>
      <c r="E11251" s="57" t="str">
        <f t="array" ref="E11251">E11250</f>
        <v>В</v>
      </c>
      <c r="F11251" s="58">
        <v>0.5271794681168398</v>
      </c>
    </row>
    <row r="11252">
      <c r="A11252" s="61">
        <v>1.512436348E9</v>
      </c>
      <c r="B11252" s="61">
        <v>1.0</v>
      </c>
      <c r="C11252" s="61">
        <v>829.0</v>
      </c>
      <c r="D11252" s="57" t="s">
        <v>371</v>
      </c>
      <c r="E11252" s="57" t="str">
        <f t="array" ref="E11252">E11251</f>
        <v>В</v>
      </c>
      <c r="F11252" s="58">
        <v>0.5271898091784627</v>
      </c>
    </row>
    <row r="11253">
      <c r="A11253" s="61">
        <v>1.515832491E9</v>
      </c>
      <c r="B11253" s="61">
        <v>0.0</v>
      </c>
      <c r="C11253" s="61">
        <v>817.0</v>
      </c>
      <c r="D11253" s="57" t="s">
        <v>374</v>
      </c>
      <c r="E11253" s="57" t="str">
        <f t="array" ref="E11253">E11252</f>
        <v>В</v>
      </c>
      <c r="F11253" s="58">
        <v>0.5273912622987766</v>
      </c>
    </row>
    <row r="11254">
      <c r="A11254" s="61">
        <v>1.512189097E9</v>
      </c>
      <c r="B11254" s="61">
        <v>1.0</v>
      </c>
      <c r="C11254" s="61">
        <v>371.0</v>
      </c>
      <c r="D11254" s="57" t="s">
        <v>373</v>
      </c>
      <c r="E11254" s="57" t="str">
        <f t="array" ref="E11254">E11253</f>
        <v>В</v>
      </c>
      <c r="F11254" s="58">
        <v>0.5274556046069112</v>
      </c>
    </row>
    <row r="11255">
      <c r="A11255" s="61">
        <v>1.514887878E9</v>
      </c>
      <c r="B11255" s="61">
        <v>1.0</v>
      </c>
      <c r="C11255" s="61">
        <v>3100.0</v>
      </c>
      <c r="D11255" s="57" t="s">
        <v>371</v>
      </c>
      <c r="E11255" s="57" t="str">
        <f t="array" ref="E11255">E11254</f>
        <v>В</v>
      </c>
      <c r="F11255" s="58">
        <v>0.5274747584220558</v>
      </c>
    </row>
    <row r="11256">
      <c r="A11256" s="61">
        <v>1.5173455E9</v>
      </c>
      <c r="B11256" s="61">
        <v>0.0</v>
      </c>
      <c r="C11256" s="61">
        <v>402.0</v>
      </c>
      <c r="D11256" s="57" t="s">
        <v>375</v>
      </c>
      <c r="E11256" s="57" t="str">
        <f t="array" ref="E11256">E11255</f>
        <v>В</v>
      </c>
      <c r="F11256" s="58">
        <v>0.5274978026200082</v>
      </c>
    </row>
    <row r="11257">
      <c r="A11257" s="61">
        <v>1.518325088E9</v>
      </c>
      <c r="B11257" s="61">
        <v>1.0</v>
      </c>
      <c r="C11257" s="61">
        <v>2643.0</v>
      </c>
      <c r="D11257" s="57" t="s">
        <v>374</v>
      </c>
      <c r="E11257" s="57" t="str">
        <f t="array" ref="E11257">E11256</f>
        <v>В</v>
      </c>
      <c r="F11257" s="58">
        <v>0.5275390858290292</v>
      </c>
    </row>
    <row r="11258">
      <c r="A11258" s="61">
        <v>1.516994553E9</v>
      </c>
      <c r="B11258" s="61">
        <v>1.0</v>
      </c>
      <c r="C11258" s="61">
        <v>1893.0</v>
      </c>
      <c r="D11258" s="57" t="s">
        <v>371</v>
      </c>
      <c r="E11258" s="57" t="str">
        <f t="array" ref="E11258">E11257</f>
        <v>В</v>
      </c>
      <c r="F11258" s="58">
        <v>0.5276389959680051</v>
      </c>
    </row>
    <row r="11259">
      <c r="A11259" s="61">
        <v>1.512988594E9</v>
      </c>
      <c r="B11259" s="61">
        <v>1.0</v>
      </c>
      <c r="C11259" s="61">
        <v>533.0</v>
      </c>
      <c r="D11259" s="57" t="s">
        <v>374</v>
      </c>
      <c r="E11259" s="57" t="str">
        <f t="array" ref="E11259">E11258</f>
        <v>В</v>
      </c>
      <c r="F11259" s="58">
        <v>0.5276667601302204</v>
      </c>
    </row>
    <row r="11260">
      <c r="A11260" s="61">
        <v>1.515706288E9</v>
      </c>
      <c r="B11260" s="61">
        <v>1.0</v>
      </c>
      <c r="C11260" s="61">
        <v>972.0</v>
      </c>
      <c r="D11260" s="57" t="s">
        <v>374</v>
      </c>
      <c r="E11260" s="57" t="str">
        <f t="array" ref="E11260">E11259</f>
        <v>В</v>
      </c>
      <c r="F11260" s="58">
        <v>0.5276775736411802</v>
      </c>
    </row>
    <row r="11261">
      <c r="A11261" s="61">
        <v>1.51463819E9</v>
      </c>
      <c r="B11261" s="61">
        <v>0.0</v>
      </c>
      <c r="C11261" s="61">
        <v>2057.0</v>
      </c>
      <c r="D11261" s="57" t="s">
        <v>374</v>
      </c>
      <c r="E11261" s="57" t="str">
        <f t="array" ref="E11261">E11260</f>
        <v>В</v>
      </c>
      <c r="F11261" s="58">
        <v>0.5278203287717639</v>
      </c>
    </row>
    <row r="11262">
      <c r="A11262" s="61">
        <v>1.514299966E9</v>
      </c>
      <c r="B11262" s="61">
        <v>1.0</v>
      </c>
      <c r="C11262" s="61">
        <v>75.0</v>
      </c>
      <c r="D11262" s="57" t="s">
        <v>373</v>
      </c>
      <c r="E11262" s="57" t="str">
        <f t="array" ref="E11262">E11261</f>
        <v>В</v>
      </c>
      <c r="F11262" s="58">
        <v>0.5278668530706079</v>
      </c>
    </row>
    <row r="11263">
      <c r="A11263" s="61">
        <v>1.517658375E9</v>
      </c>
      <c r="B11263" s="61">
        <v>1.0</v>
      </c>
      <c r="C11263" s="61">
        <v>2437.0</v>
      </c>
      <c r="D11263" s="57" t="s">
        <v>373</v>
      </c>
      <c r="E11263" s="57" t="str">
        <f t="array" ref="E11263">E11262</f>
        <v>В</v>
      </c>
      <c r="F11263" s="58">
        <v>0.5280204222603635</v>
      </c>
    </row>
    <row r="11264">
      <c r="A11264" s="61">
        <v>1.51965621E9</v>
      </c>
      <c r="B11264" s="61">
        <v>0.0</v>
      </c>
      <c r="C11264" s="61">
        <v>1577.0</v>
      </c>
      <c r="D11264" s="57" t="s">
        <v>371</v>
      </c>
      <c r="E11264" s="57" t="str">
        <f t="array" ref="E11264">E11263</f>
        <v>В</v>
      </c>
      <c r="F11264" s="58">
        <v>0.5281089090706217</v>
      </c>
    </row>
    <row r="11265">
      <c r="A11265" s="61">
        <v>1.515087472E9</v>
      </c>
      <c r="B11265" s="61">
        <v>0.0</v>
      </c>
      <c r="C11265" s="61">
        <v>331.0</v>
      </c>
      <c r="D11265" s="57" t="s">
        <v>374</v>
      </c>
      <c r="E11265" s="57" t="str">
        <f t="array" ref="E11265">E11264</f>
        <v>В</v>
      </c>
      <c r="F11265" s="58">
        <v>0.5281527003380215</v>
      </c>
    </row>
    <row r="11266">
      <c r="A11266" s="61">
        <v>1.514344306E9</v>
      </c>
      <c r="B11266" s="61">
        <v>1.0</v>
      </c>
      <c r="C11266" s="61">
        <v>4810.0</v>
      </c>
      <c r="D11266" s="57" t="s">
        <v>374</v>
      </c>
      <c r="E11266" s="57" t="str">
        <f t="array" ref="E11266">E11265</f>
        <v>В</v>
      </c>
      <c r="F11266" s="58">
        <v>0.5281667756748171</v>
      </c>
    </row>
    <row r="11267">
      <c r="A11267" s="61">
        <v>1.51274415E9</v>
      </c>
      <c r="B11267" s="61">
        <v>0.0</v>
      </c>
      <c r="C11267" s="61">
        <v>3470.0</v>
      </c>
      <c r="D11267" s="57" t="s">
        <v>375</v>
      </c>
      <c r="E11267" s="57" t="str">
        <f t="array" ref="E11267">E11266</f>
        <v>В</v>
      </c>
      <c r="F11267" s="58">
        <v>0.5281762032090672</v>
      </c>
    </row>
    <row r="11268">
      <c r="A11268" s="61">
        <v>1.517194676E9</v>
      </c>
      <c r="B11268" s="61">
        <v>1.0</v>
      </c>
      <c r="C11268" s="61">
        <v>208.0</v>
      </c>
      <c r="D11268" s="57" t="s">
        <v>374</v>
      </c>
      <c r="E11268" s="57" t="str">
        <f t="array" ref="E11268">E11267</f>
        <v>В</v>
      </c>
      <c r="F11268" s="58">
        <v>0.5282303137174243</v>
      </c>
    </row>
    <row r="11269">
      <c r="A11269" s="61">
        <v>1.519123944E9</v>
      </c>
      <c r="B11269" s="61">
        <v>1.0</v>
      </c>
      <c r="C11269" s="61">
        <v>2427.0</v>
      </c>
      <c r="D11269" s="57" t="s">
        <v>373</v>
      </c>
      <c r="E11269" s="57" t="str">
        <f t="array" ref="E11269">E11268</f>
        <v>В</v>
      </c>
      <c r="F11269" s="58">
        <v>0.5283053487448138</v>
      </c>
    </row>
    <row r="11270">
      <c r="A11270" s="61">
        <v>1.515695555E9</v>
      </c>
      <c r="B11270" s="61">
        <v>1.0</v>
      </c>
      <c r="C11270" s="61">
        <v>3843.0</v>
      </c>
      <c r="D11270" s="57" t="s">
        <v>374</v>
      </c>
      <c r="E11270" s="57" t="str">
        <f t="array" ref="E11270">E11269</f>
        <v>В</v>
      </c>
      <c r="F11270" s="58">
        <v>0.5283486961141812</v>
      </c>
    </row>
    <row r="11271">
      <c r="A11271" s="61">
        <v>1.51885039E9</v>
      </c>
      <c r="B11271" s="61">
        <v>0.0</v>
      </c>
      <c r="C11271" s="61">
        <v>1478.0</v>
      </c>
      <c r="D11271" s="57" t="s">
        <v>375</v>
      </c>
      <c r="E11271" s="57" t="str">
        <f t="array" ref="E11271">E11270</f>
        <v>В</v>
      </c>
      <c r="F11271" s="58">
        <v>0.5283780240155169</v>
      </c>
    </row>
    <row r="11272">
      <c r="A11272" s="61">
        <v>1.517650092E9</v>
      </c>
      <c r="B11272" s="61">
        <v>0.0</v>
      </c>
      <c r="C11272" s="61">
        <v>857.0</v>
      </c>
      <c r="D11272" s="57" t="s">
        <v>373</v>
      </c>
      <c r="E11272" s="57" t="str">
        <f t="array" ref="E11272">E11271</f>
        <v>В</v>
      </c>
      <c r="F11272" s="58">
        <v>0.5284589322875185</v>
      </c>
    </row>
    <row r="11273">
      <c r="A11273" s="61">
        <v>1.511534272E9</v>
      </c>
      <c r="B11273" s="61">
        <v>0.0</v>
      </c>
      <c r="C11273" s="61">
        <v>2257.0</v>
      </c>
      <c r="D11273" s="57" t="s">
        <v>373</v>
      </c>
      <c r="E11273" s="57" t="str">
        <f t="array" ref="E11273">E11272</f>
        <v>В</v>
      </c>
      <c r="F11273" s="58">
        <v>0.5284648023077646</v>
      </c>
    </row>
    <row r="11274">
      <c r="A11274" s="61">
        <v>1.515995439E9</v>
      </c>
      <c r="B11274" s="61">
        <v>1.0</v>
      </c>
      <c r="C11274" s="61">
        <v>353.0</v>
      </c>
      <c r="D11274" s="57" t="s">
        <v>375</v>
      </c>
      <c r="E11274" s="57" t="str">
        <f t="array" ref="E11274">E11273</f>
        <v>В</v>
      </c>
      <c r="F11274" s="58">
        <v>0.5285905369642312</v>
      </c>
    </row>
    <row r="11275">
      <c r="A11275" s="61">
        <v>1.514367468E9</v>
      </c>
      <c r="B11275" s="61">
        <v>1.0</v>
      </c>
      <c r="C11275" s="61">
        <v>2992.0</v>
      </c>
      <c r="D11275" s="57" t="s">
        <v>375</v>
      </c>
      <c r="E11275" s="57" t="str">
        <f t="array" ref="E11275">E11274</f>
        <v>В</v>
      </c>
      <c r="F11275" s="58">
        <v>0.5286478025094777</v>
      </c>
    </row>
    <row r="11276">
      <c r="A11276" s="61">
        <v>1.516888357E9</v>
      </c>
      <c r="B11276" s="61">
        <v>1.0</v>
      </c>
      <c r="C11276" s="61">
        <v>613.0</v>
      </c>
      <c r="D11276" s="57" t="s">
        <v>374</v>
      </c>
      <c r="E11276" s="57" t="str">
        <f t="array" ref="E11276">E11275</f>
        <v>В</v>
      </c>
      <c r="F11276" s="58">
        <v>0.5287281199215079</v>
      </c>
    </row>
    <row r="11277">
      <c r="A11277" s="61">
        <v>1.519284486E9</v>
      </c>
      <c r="B11277" s="61">
        <v>1.0</v>
      </c>
      <c r="C11277" s="61">
        <v>3192.0</v>
      </c>
      <c r="D11277" s="57" t="s">
        <v>373</v>
      </c>
      <c r="E11277" s="57" t="str">
        <f t="array" ref="E11277">E11276</f>
        <v>В</v>
      </c>
      <c r="F11277" s="58">
        <v>0.5288072898851404</v>
      </c>
    </row>
    <row r="11278">
      <c r="A11278" s="61">
        <v>1.513724605E9</v>
      </c>
      <c r="B11278" s="61">
        <v>1.0</v>
      </c>
      <c r="C11278" s="61">
        <v>3680.0</v>
      </c>
      <c r="D11278" s="57" t="s">
        <v>374</v>
      </c>
      <c r="E11278" s="57" t="str">
        <f t="array" ref="E11278">E11277</f>
        <v>В</v>
      </c>
      <c r="F11278" s="58">
        <v>0.528829497396361</v>
      </c>
    </row>
    <row r="11279">
      <c r="A11279" s="61">
        <v>1.512851986E9</v>
      </c>
      <c r="B11279" s="61">
        <v>1.0</v>
      </c>
      <c r="C11279" s="61">
        <v>2770.0</v>
      </c>
      <c r="D11279" s="57" t="s">
        <v>371</v>
      </c>
      <c r="E11279" s="57" t="str">
        <f t="array" ref="E11279">E11278</f>
        <v>В</v>
      </c>
      <c r="F11279" s="58">
        <v>0.528865416643645</v>
      </c>
    </row>
    <row r="11280">
      <c r="A11280" s="61">
        <v>1.519436983E9</v>
      </c>
      <c r="B11280" s="61">
        <v>1.0</v>
      </c>
      <c r="C11280" s="61">
        <v>872.0</v>
      </c>
      <c r="D11280" s="57" t="s">
        <v>371</v>
      </c>
      <c r="E11280" s="57" t="str">
        <f t="array" ref="E11280">E11279</f>
        <v>В</v>
      </c>
      <c r="F11280" s="58">
        <v>0.5288684819846696</v>
      </c>
    </row>
    <row r="11281">
      <c r="A11281" s="61">
        <v>1.518346711E9</v>
      </c>
      <c r="B11281" s="61">
        <v>0.0</v>
      </c>
      <c r="C11281" s="61">
        <v>3284.0</v>
      </c>
      <c r="D11281" s="57" t="s">
        <v>375</v>
      </c>
      <c r="E11281" s="57" t="str">
        <f t="array" ref="E11281">E11280</f>
        <v>В</v>
      </c>
      <c r="F11281" s="58">
        <v>0.5289563172146481</v>
      </c>
    </row>
    <row r="11282">
      <c r="A11282" s="61">
        <v>1.515176636E9</v>
      </c>
      <c r="B11282" s="61">
        <v>1.0</v>
      </c>
      <c r="C11282" s="61">
        <v>2018.0</v>
      </c>
      <c r="D11282" s="57" t="s">
        <v>374</v>
      </c>
      <c r="E11282" s="57" t="str">
        <f t="array" ref="E11282">E11281</f>
        <v>В</v>
      </c>
      <c r="F11282" s="58">
        <v>0.5289598423817943</v>
      </c>
    </row>
    <row r="11283">
      <c r="A11283" s="61">
        <v>1.514817806E9</v>
      </c>
      <c r="B11283" s="61">
        <v>1.0</v>
      </c>
      <c r="C11283" s="61">
        <v>1076.0</v>
      </c>
      <c r="D11283" s="57" t="s">
        <v>374</v>
      </c>
      <c r="E11283" s="57" t="str">
        <f t="array" ref="E11283">E11282</f>
        <v>В</v>
      </c>
      <c r="F11283" s="58">
        <v>0.5289673342306231</v>
      </c>
    </row>
    <row r="11284">
      <c r="A11284" s="61">
        <v>1.519155957E9</v>
      </c>
      <c r="B11284" s="61">
        <v>1.0</v>
      </c>
      <c r="C11284" s="61">
        <v>694.0</v>
      </c>
      <c r="D11284" s="57" t="s">
        <v>375</v>
      </c>
      <c r="E11284" s="57" t="str">
        <f t="array" ref="E11284">E11283</f>
        <v>В</v>
      </c>
      <c r="F11284" s="58">
        <v>0.5290261863227941</v>
      </c>
    </row>
    <row r="11285">
      <c r="A11285" s="61">
        <v>1.517234805E9</v>
      </c>
      <c r="B11285" s="61">
        <v>1.0</v>
      </c>
      <c r="C11285" s="61">
        <v>2057.0</v>
      </c>
      <c r="D11285" s="57" t="s">
        <v>374</v>
      </c>
      <c r="E11285" s="57" t="str">
        <f t="array" ref="E11285">E11284</f>
        <v>В</v>
      </c>
      <c r="F11285" s="58">
        <v>0.5290709357692964</v>
      </c>
    </row>
    <row r="11286">
      <c r="A11286" s="61">
        <v>1.518843823E9</v>
      </c>
      <c r="B11286" s="61">
        <v>1.0</v>
      </c>
      <c r="C11286" s="61">
        <v>2915.0</v>
      </c>
      <c r="D11286" s="57" t="s">
        <v>373</v>
      </c>
      <c r="E11286" s="57" t="str">
        <f t="array" ref="E11286">E11285</f>
        <v>В</v>
      </c>
      <c r="F11286" s="58">
        <v>0.52923502867442</v>
      </c>
    </row>
    <row r="11287">
      <c r="A11287" s="61">
        <v>1.514919104E9</v>
      </c>
      <c r="B11287" s="61">
        <v>1.0</v>
      </c>
      <c r="C11287" s="61">
        <v>574.0</v>
      </c>
      <c r="D11287" s="57" t="s">
        <v>373</v>
      </c>
      <c r="E11287" s="57" t="str">
        <f t="array" ref="E11287">E11286</f>
        <v>В</v>
      </c>
      <c r="F11287" s="58">
        <v>0.529345746595244</v>
      </c>
    </row>
    <row r="11288">
      <c r="A11288" s="61">
        <v>1.512767831E9</v>
      </c>
      <c r="B11288" s="61">
        <v>0.0</v>
      </c>
      <c r="C11288" s="61">
        <v>4804.0</v>
      </c>
      <c r="D11288" s="57" t="s">
        <v>374</v>
      </c>
      <c r="E11288" s="57" t="str">
        <f t="array" ref="E11288">E11287</f>
        <v>В</v>
      </c>
      <c r="F11288" s="58">
        <v>0.5293897770108043</v>
      </c>
    </row>
    <row r="11289">
      <c r="A11289" s="61">
        <v>1.518142518E9</v>
      </c>
      <c r="B11289" s="61">
        <v>1.0</v>
      </c>
      <c r="C11289" s="61">
        <v>394.0</v>
      </c>
      <c r="D11289" s="57" t="s">
        <v>374</v>
      </c>
      <c r="E11289" s="57" t="str">
        <f t="array" ref="E11289">E11288</f>
        <v>В</v>
      </c>
      <c r="F11289" s="58">
        <v>0.5294618527888274</v>
      </c>
    </row>
    <row r="11290">
      <c r="A11290" s="61">
        <v>1.511557928E9</v>
      </c>
      <c r="B11290" s="61">
        <v>1.0</v>
      </c>
      <c r="C11290" s="61">
        <v>3144.0</v>
      </c>
      <c r="D11290" s="57" t="s">
        <v>371</v>
      </c>
      <c r="E11290" s="57" t="str">
        <f t="array" ref="E11290">E11289</f>
        <v>В</v>
      </c>
      <c r="F11290" s="58">
        <v>0.529525911257282</v>
      </c>
    </row>
    <row r="11291">
      <c r="A11291" s="61">
        <v>1.511722695E9</v>
      </c>
      <c r="B11291" s="61">
        <v>1.0</v>
      </c>
      <c r="C11291" s="61">
        <v>379.0</v>
      </c>
      <c r="D11291" s="57" t="s">
        <v>375</v>
      </c>
      <c r="E11291" s="57" t="str">
        <f t="array" ref="E11291">E11290</f>
        <v>В</v>
      </c>
      <c r="F11291" s="58">
        <v>0.5295408092694645</v>
      </c>
    </row>
    <row r="11292">
      <c r="A11292" s="61">
        <v>1.519012152E9</v>
      </c>
      <c r="B11292" s="61">
        <v>0.0</v>
      </c>
      <c r="C11292" s="61">
        <v>643.0</v>
      </c>
      <c r="D11292" s="57" t="s">
        <v>374</v>
      </c>
      <c r="E11292" s="57" t="str">
        <f t="array" ref="E11292">E11291</f>
        <v>В</v>
      </c>
      <c r="F11292" s="58">
        <v>0.5295693289833341</v>
      </c>
    </row>
    <row r="11293">
      <c r="A11293" s="61">
        <v>1.514825846E9</v>
      </c>
      <c r="B11293" s="61">
        <v>1.0</v>
      </c>
      <c r="C11293" s="61">
        <v>2349.0</v>
      </c>
      <c r="D11293" s="57" t="s">
        <v>373</v>
      </c>
      <c r="E11293" s="57" t="str">
        <f t="array" ref="E11293">E11292</f>
        <v>В</v>
      </c>
      <c r="F11293" s="58">
        <v>0.5295778296210472</v>
      </c>
    </row>
    <row r="11294">
      <c r="A11294" s="61">
        <v>1.516608363E9</v>
      </c>
      <c r="B11294" s="61">
        <v>1.0</v>
      </c>
      <c r="C11294" s="61">
        <v>888.0</v>
      </c>
      <c r="D11294" s="57" t="s">
        <v>374</v>
      </c>
      <c r="E11294" s="57" t="str">
        <f t="array" ref="E11294">E11293</f>
        <v>В</v>
      </c>
      <c r="F11294" s="58">
        <v>0.5298212639751755</v>
      </c>
    </row>
    <row r="11295">
      <c r="A11295" s="61">
        <v>1.518562493E9</v>
      </c>
      <c r="B11295" s="61">
        <v>1.0</v>
      </c>
      <c r="C11295" s="61">
        <v>1153.0</v>
      </c>
      <c r="D11295" s="57" t="s">
        <v>375</v>
      </c>
      <c r="E11295" s="57" t="str">
        <f t="array" ref="E11295">E11294</f>
        <v>В</v>
      </c>
      <c r="F11295" s="58">
        <v>0.5298974039424919</v>
      </c>
    </row>
    <row r="11296">
      <c r="A11296" s="61">
        <v>1.519320466E9</v>
      </c>
      <c r="B11296" s="61">
        <v>1.0</v>
      </c>
      <c r="C11296" s="61">
        <v>4186.0</v>
      </c>
      <c r="D11296" s="57" t="s">
        <v>371</v>
      </c>
      <c r="E11296" s="57" t="str">
        <f t="array" ref="E11296">E11295</f>
        <v>В</v>
      </c>
      <c r="F11296" s="58">
        <v>0.5299359816156669</v>
      </c>
    </row>
    <row r="11297">
      <c r="A11297" s="61">
        <v>1.516356727E9</v>
      </c>
      <c r="B11297" s="61">
        <v>1.0</v>
      </c>
      <c r="C11297" s="61">
        <v>2261.0</v>
      </c>
      <c r="D11297" s="57" t="s">
        <v>374</v>
      </c>
      <c r="E11297" s="57" t="str">
        <f t="array" ref="E11297">E11296</f>
        <v>В</v>
      </c>
      <c r="F11297" s="58">
        <v>0.5299661436735883</v>
      </c>
    </row>
    <row r="11298">
      <c r="A11298" s="61">
        <v>1.519303797E9</v>
      </c>
      <c r="B11298" s="61">
        <v>1.0</v>
      </c>
      <c r="C11298" s="61">
        <v>2088.0</v>
      </c>
      <c r="D11298" s="57" t="s">
        <v>374</v>
      </c>
      <c r="E11298" s="57" t="str">
        <f t="array" ref="E11298">E11297</f>
        <v>В</v>
      </c>
      <c r="F11298" s="58">
        <v>0.5300313664337464</v>
      </c>
    </row>
    <row r="11299">
      <c r="A11299" s="61">
        <v>1.516504375E9</v>
      </c>
      <c r="B11299" s="61">
        <v>1.0</v>
      </c>
      <c r="C11299" s="61">
        <v>1006.0</v>
      </c>
      <c r="D11299" s="57" t="s">
        <v>374</v>
      </c>
      <c r="E11299" s="57" t="str">
        <f t="array" ref="E11299">E11298</f>
        <v>В</v>
      </c>
      <c r="F11299" s="58">
        <v>0.5301028874249981</v>
      </c>
    </row>
    <row r="11300">
      <c r="A11300" s="61">
        <v>1.512699933E9</v>
      </c>
      <c r="B11300" s="61">
        <v>1.0</v>
      </c>
      <c r="C11300" s="61">
        <v>2635.0</v>
      </c>
      <c r="D11300" s="57" t="s">
        <v>371</v>
      </c>
      <c r="E11300" s="57" t="str">
        <f t="array" ref="E11300">E11299</f>
        <v>В</v>
      </c>
      <c r="F11300" s="58">
        <v>0.5301120095110287</v>
      </c>
    </row>
    <row r="11301">
      <c r="A11301" s="61">
        <v>1.514851895E9</v>
      </c>
      <c r="B11301" s="61">
        <v>1.0</v>
      </c>
      <c r="C11301" s="61">
        <v>165.0</v>
      </c>
      <c r="D11301" s="57" t="s">
        <v>374</v>
      </c>
      <c r="E11301" s="57" t="str">
        <f t="array" ref="E11301">E11300</f>
        <v>В</v>
      </c>
      <c r="F11301" s="58">
        <v>0.5302569133337384</v>
      </c>
    </row>
    <row r="11302">
      <c r="A11302" s="61">
        <v>1.513962704E9</v>
      </c>
      <c r="B11302" s="61">
        <v>1.0</v>
      </c>
      <c r="C11302" s="61">
        <v>352.0</v>
      </c>
      <c r="D11302" s="57" t="s">
        <v>371</v>
      </c>
      <c r="E11302" s="57" t="str">
        <f t="array" ref="E11302">E11301</f>
        <v>В</v>
      </c>
      <c r="F11302" s="58">
        <v>0.5303125981704584</v>
      </c>
    </row>
    <row r="11303">
      <c r="A11303" s="61">
        <v>1.511476692E9</v>
      </c>
      <c r="B11303" s="61">
        <v>0.0</v>
      </c>
      <c r="C11303" s="61">
        <v>1145.0</v>
      </c>
      <c r="D11303" s="57" t="s">
        <v>373</v>
      </c>
      <c r="E11303" s="57" t="str">
        <f t="array" ref="E11303">E11302</f>
        <v>В</v>
      </c>
      <c r="F11303" s="58">
        <v>0.5303850285638895</v>
      </c>
    </row>
    <row r="11304">
      <c r="A11304" s="61">
        <v>1.513593539E9</v>
      </c>
      <c r="B11304" s="61">
        <v>1.0</v>
      </c>
      <c r="C11304" s="61">
        <v>3364.0</v>
      </c>
      <c r="D11304" s="57" t="s">
        <v>371</v>
      </c>
      <c r="E11304" s="57" t="str">
        <f t="array" ref="E11304">E11303</f>
        <v>В</v>
      </c>
      <c r="F11304" s="58">
        <v>0.530404623631831</v>
      </c>
    </row>
    <row r="11305">
      <c r="A11305" s="61">
        <v>1.5115937E9</v>
      </c>
      <c r="B11305" s="61">
        <v>0.0</v>
      </c>
      <c r="C11305" s="61">
        <v>1292.0</v>
      </c>
      <c r="D11305" s="57" t="s">
        <v>374</v>
      </c>
      <c r="E11305" s="57" t="str">
        <f t="array" ref="E11305">E11304</f>
        <v>В</v>
      </c>
      <c r="F11305" s="58">
        <v>0.5304548394078118</v>
      </c>
    </row>
    <row r="11306">
      <c r="A11306" s="61">
        <v>1.518935522E9</v>
      </c>
      <c r="B11306" s="61">
        <v>0.0</v>
      </c>
      <c r="C11306" s="61">
        <v>518.0</v>
      </c>
      <c r="D11306" s="57" t="s">
        <v>371</v>
      </c>
      <c r="E11306" s="57" t="str">
        <f t="array" ref="E11306">E11305</f>
        <v>В</v>
      </c>
      <c r="F11306" s="58">
        <v>0.5305317741016015</v>
      </c>
    </row>
    <row r="11307">
      <c r="A11307" s="61">
        <v>1.514885369E9</v>
      </c>
      <c r="B11307" s="61">
        <v>1.0</v>
      </c>
      <c r="C11307" s="61">
        <v>1550.0</v>
      </c>
      <c r="D11307" s="57" t="s">
        <v>374</v>
      </c>
      <c r="E11307" s="57" t="str">
        <f t="array" ref="E11307">E11306</f>
        <v>В</v>
      </c>
      <c r="F11307" s="58">
        <v>0.5305445159395521</v>
      </c>
    </row>
    <row r="11308">
      <c r="A11308" s="61">
        <v>1.51964267E9</v>
      </c>
      <c r="B11308" s="61">
        <v>0.0</v>
      </c>
      <c r="C11308" s="61">
        <v>336.0</v>
      </c>
      <c r="D11308" s="57" t="s">
        <v>374</v>
      </c>
      <c r="E11308" s="57" t="str">
        <f t="array" ref="E11308">E11307</f>
        <v>В</v>
      </c>
      <c r="F11308" s="58">
        <v>0.5306148548031386</v>
      </c>
    </row>
    <row r="11309">
      <c r="A11309" s="61">
        <v>1.514079434E9</v>
      </c>
      <c r="B11309" s="61">
        <v>1.0</v>
      </c>
      <c r="C11309" s="61">
        <v>1713.0</v>
      </c>
      <c r="D11309" s="57" t="s">
        <v>374</v>
      </c>
      <c r="E11309" s="57" t="str">
        <f t="array" ref="E11309">E11308</f>
        <v>В</v>
      </c>
      <c r="F11309" s="58">
        <v>0.5306189154696296</v>
      </c>
    </row>
    <row r="11310">
      <c r="A11310" s="61">
        <v>1.511404056E9</v>
      </c>
      <c r="B11310" s="61">
        <v>1.0</v>
      </c>
      <c r="C11310" s="61">
        <v>757.0</v>
      </c>
      <c r="D11310" s="57" t="s">
        <v>375</v>
      </c>
      <c r="E11310" s="57" t="str">
        <f t="array" ref="E11310">E11309</f>
        <v>В</v>
      </c>
      <c r="F11310" s="58">
        <v>0.5306519921340587</v>
      </c>
    </row>
    <row r="11311">
      <c r="A11311" s="61">
        <v>1.517186178E9</v>
      </c>
      <c r="B11311" s="61">
        <v>1.0</v>
      </c>
      <c r="C11311" s="61">
        <v>1339.0</v>
      </c>
      <c r="D11311" s="57" t="s">
        <v>375</v>
      </c>
      <c r="E11311" s="57" t="str">
        <f t="array" ref="E11311">E11310</f>
        <v>В</v>
      </c>
      <c r="F11311" s="58">
        <v>0.5306877660144508</v>
      </c>
    </row>
    <row r="11312">
      <c r="A11312" s="61">
        <v>1.518632307E9</v>
      </c>
      <c r="B11312" s="61">
        <v>1.0</v>
      </c>
      <c r="C11312" s="61">
        <v>4316.0</v>
      </c>
      <c r="D11312" s="57" t="s">
        <v>375</v>
      </c>
      <c r="E11312" s="57" t="str">
        <f t="array" ref="E11312">E11311</f>
        <v>В</v>
      </c>
      <c r="F11312" s="58">
        <v>0.5306920556301247</v>
      </c>
    </row>
    <row r="11313">
      <c r="A11313" s="61">
        <v>1.513949228E9</v>
      </c>
      <c r="B11313" s="61">
        <v>1.0</v>
      </c>
      <c r="C11313" s="61">
        <v>446.0</v>
      </c>
      <c r="D11313" s="57" t="s">
        <v>371</v>
      </c>
      <c r="E11313" s="57" t="str">
        <f t="array" ref="E11313">E11312</f>
        <v>В</v>
      </c>
      <c r="F11313" s="58">
        <v>0.5307144252278677</v>
      </c>
    </row>
    <row r="11314">
      <c r="A11314" s="61">
        <v>1.517303662E9</v>
      </c>
      <c r="B11314" s="61">
        <v>0.0</v>
      </c>
      <c r="C11314" s="61">
        <v>995.0</v>
      </c>
      <c r="D11314" s="57" t="s">
        <v>375</v>
      </c>
      <c r="E11314" s="57" t="str">
        <f t="array" ref="E11314">E11313</f>
        <v>В</v>
      </c>
      <c r="F11314" s="58">
        <v>0.5307309758978832</v>
      </c>
    </row>
    <row r="11315">
      <c r="A11315" s="61">
        <v>1.51670829E9</v>
      </c>
      <c r="B11315" s="61">
        <v>0.0</v>
      </c>
      <c r="C11315" s="61">
        <v>3366.0</v>
      </c>
      <c r="D11315" s="57" t="s">
        <v>371</v>
      </c>
      <c r="E11315" s="57" t="str">
        <f t="array" ref="E11315">E11314</f>
        <v>В</v>
      </c>
      <c r="F11315" s="58">
        <v>0.5307471480803945</v>
      </c>
    </row>
    <row r="11316">
      <c r="A11316" s="61">
        <v>1.51148697E9</v>
      </c>
      <c r="B11316" s="61">
        <v>0.0</v>
      </c>
      <c r="C11316" s="61">
        <v>939.0</v>
      </c>
      <c r="D11316" s="57" t="s">
        <v>371</v>
      </c>
      <c r="E11316" s="57" t="str">
        <f t="array" ref="E11316">E11315</f>
        <v>В</v>
      </c>
      <c r="F11316" s="58">
        <v>0.5310366247361044</v>
      </c>
    </row>
    <row r="11317">
      <c r="A11317" s="61">
        <v>1.51454993E9</v>
      </c>
      <c r="B11317" s="61">
        <v>0.0</v>
      </c>
      <c r="C11317" s="61">
        <v>680.0</v>
      </c>
      <c r="D11317" s="57" t="s">
        <v>374</v>
      </c>
      <c r="E11317" s="57" t="str">
        <f t="array" ref="E11317">E11316</f>
        <v>В</v>
      </c>
      <c r="F11317" s="58">
        <v>0.5310379880629572</v>
      </c>
    </row>
    <row r="11318">
      <c r="A11318" s="61">
        <v>1.517867762E9</v>
      </c>
      <c r="B11318" s="61">
        <v>0.0</v>
      </c>
      <c r="C11318" s="61">
        <v>1432.0</v>
      </c>
      <c r="D11318" s="57" t="s">
        <v>373</v>
      </c>
      <c r="E11318" s="57" t="str">
        <f t="array" ref="E11318">E11317</f>
        <v>В</v>
      </c>
      <c r="F11318" s="58">
        <v>0.5310680873580108</v>
      </c>
    </row>
    <row r="11319">
      <c r="A11319" s="61">
        <v>1.515276583E9</v>
      </c>
      <c r="B11319" s="61">
        <v>1.0</v>
      </c>
      <c r="C11319" s="61">
        <v>571.0</v>
      </c>
      <c r="D11319" s="57" t="s">
        <v>373</v>
      </c>
      <c r="E11319" s="57" t="str">
        <f t="array" ref="E11319">E11318</f>
        <v>В</v>
      </c>
      <c r="F11319" s="58">
        <v>0.5311353567697685</v>
      </c>
    </row>
    <row r="11320">
      <c r="A11320" s="61">
        <v>1.515430817E9</v>
      </c>
      <c r="B11320" s="61">
        <v>1.0</v>
      </c>
      <c r="C11320" s="61">
        <v>953.0</v>
      </c>
      <c r="D11320" s="57" t="s">
        <v>371</v>
      </c>
      <c r="E11320" s="57" t="str">
        <f t="array" ref="E11320">E11319</f>
        <v>В</v>
      </c>
      <c r="F11320" s="58">
        <v>0.5311793327423441</v>
      </c>
    </row>
    <row r="11321">
      <c r="A11321" s="61">
        <v>1.512962125E9</v>
      </c>
      <c r="B11321" s="61">
        <v>1.0</v>
      </c>
      <c r="C11321" s="61">
        <v>3128.0</v>
      </c>
      <c r="D11321" s="57" t="s">
        <v>375</v>
      </c>
      <c r="E11321" s="57" t="str">
        <f t="array" ref="E11321">E11320</f>
        <v>В</v>
      </c>
      <c r="F11321" s="58">
        <v>0.5311932270691024</v>
      </c>
    </row>
    <row r="11322">
      <c r="A11322" s="61">
        <v>1.513828093E9</v>
      </c>
      <c r="B11322" s="61">
        <v>1.0</v>
      </c>
      <c r="C11322" s="61">
        <v>1400.0</v>
      </c>
      <c r="D11322" s="57" t="s">
        <v>375</v>
      </c>
      <c r="E11322" s="57" t="str">
        <f t="array" ref="E11322">E11321</f>
        <v>В</v>
      </c>
      <c r="F11322" s="58">
        <v>0.5312209875361791</v>
      </c>
    </row>
    <row r="11323">
      <c r="A11323" s="61">
        <v>1.514789275E9</v>
      </c>
      <c r="B11323" s="61">
        <v>1.0</v>
      </c>
      <c r="C11323" s="61">
        <v>2425.0</v>
      </c>
      <c r="D11323" s="57" t="s">
        <v>374</v>
      </c>
      <c r="E11323" s="57" t="str">
        <f t="array" ref="E11323">E11322</f>
        <v>В</v>
      </c>
      <c r="F11323" s="58">
        <v>0.5313065401365845</v>
      </c>
    </row>
    <row r="11324">
      <c r="A11324" s="61">
        <v>1.518279339E9</v>
      </c>
      <c r="B11324" s="61">
        <v>1.0</v>
      </c>
      <c r="C11324" s="61">
        <v>2530.0</v>
      </c>
      <c r="D11324" s="57" t="s">
        <v>374</v>
      </c>
      <c r="E11324" s="57" t="str">
        <f t="array" ref="E11324">E11323</f>
        <v>В</v>
      </c>
      <c r="F11324" s="58">
        <v>0.5313632138723713</v>
      </c>
    </row>
    <row r="11325">
      <c r="A11325" s="61">
        <v>1.518204909E9</v>
      </c>
      <c r="B11325" s="61">
        <v>1.0</v>
      </c>
      <c r="C11325" s="61">
        <v>2424.0</v>
      </c>
      <c r="D11325" s="57" t="s">
        <v>371</v>
      </c>
      <c r="E11325" s="57" t="str">
        <f t="array" ref="E11325">E11324</f>
        <v>В</v>
      </c>
      <c r="F11325" s="58">
        <v>0.5313907985277678</v>
      </c>
    </row>
    <row r="11326">
      <c r="A11326" s="61">
        <v>1.515811224E9</v>
      </c>
      <c r="B11326" s="61">
        <v>1.0</v>
      </c>
      <c r="C11326" s="61">
        <v>3531.0</v>
      </c>
      <c r="D11326" s="57" t="s">
        <v>374</v>
      </c>
      <c r="E11326" s="57" t="str">
        <f t="array" ref="E11326">E11325</f>
        <v>В</v>
      </c>
      <c r="F11326" s="58">
        <v>0.5313990026539245</v>
      </c>
    </row>
    <row r="11327">
      <c r="A11327" s="61">
        <v>1.515753481E9</v>
      </c>
      <c r="B11327" s="61">
        <v>0.0</v>
      </c>
      <c r="C11327" s="61">
        <v>3391.0</v>
      </c>
      <c r="D11327" s="57" t="s">
        <v>374</v>
      </c>
      <c r="E11327" s="57" t="str">
        <f t="array" ref="E11327">E11326</f>
        <v>В</v>
      </c>
      <c r="F11327" s="58">
        <v>0.5314075291833178</v>
      </c>
    </row>
    <row r="11328">
      <c r="A11328" s="61">
        <v>1.519331406E9</v>
      </c>
      <c r="B11328" s="61">
        <v>1.0</v>
      </c>
      <c r="C11328" s="61">
        <v>1724.0</v>
      </c>
      <c r="D11328" s="57" t="s">
        <v>371</v>
      </c>
      <c r="E11328" s="57" t="str">
        <f t="array" ref="E11328">E11327</f>
        <v>В</v>
      </c>
      <c r="F11328" s="58">
        <v>0.5314297831160765</v>
      </c>
    </row>
    <row r="11329">
      <c r="A11329" s="61">
        <v>1.511385698E9</v>
      </c>
      <c r="B11329" s="61">
        <v>1.0</v>
      </c>
      <c r="C11329" s="61">
        <v>2346.0</v>
      </c>
      <c r="D11329" s="57" t="s">
        <v>374</v>
      </c>
      <c r="E11329" s="57" t="str">
        <f t="array" ref="E11329">E11328</f>
        <v>В</v>
      </c>
      <c r="F11329" s="58">
        <v>0.5314386673680145</v>
      </c>
    </row>
    <row r="11330">
      <c r="A11330" s="61">
        <v>1.513269394E9</v>
      </c>
      <c r="B11330" s="61">
        <v>1.0</v>
      </c>
      <c r="C11330" s="61">
        <v>939.0</v>
      </c>
      <c r="D11330" s="57" t="s">
        <v>371</v>
      </c>
      <c r="E11330" s="57" t="str">
        <f t="array" ref="E11330">E11329</f>
        <v>В</v>
      </c>
      <c r="F11330" s="58">
        <v>0.5314696719798438</v>
      </c>
    </row>
    <row r="11331">
      <c r="A11331" s="61">
        <v>1.516526368E9</v>
      </c>
      <c r="B11331" s="61">
        <v>1.0</v>
      </c>
      <c r="C11331" s="61">
        <v>2293.0</v>
      </c>
      <c r="D11331" s="57" t="s">
        <v>374</v>
      </c>
      <c r="E11331" s="57" t="str">
        <f t="array" ref="E11331">E11330</f>
        <v>В</v>
      </c>
      <c r="F11331" s="58">
        <v>0.5314878325463532</v>
      </c>
    </row>
    <row r="11332">
      <c r="A11332" s="61">
        <v>1.512068559E9</v>
      </c>
      <c r="B11332" s="61">
        <v>1.0</v>
      </c>
      <c r="C11332" s="61">
        <v>2685.0</v>
      </c>
      <c r="D11332" s="57" t="s">
        <v>371</v>
      </c>
      <c r="E11332" s="57" t="str">
        <f t="array" ref="E11332">E11331</f>
        <v>В</v>
      </c>
      <c r="F11332" s="58">
        <v>0.5315584900295871</v>
      </c>
    </row>
    <row r="11333">
      <c r="A11333" s="61">
        <v>1.511935143E9</v>
      </c>
      <c r="B11333" s="61">
        <v>1.0</v>
      </c>
      <c r="C11333" s="61">
        <v>128.0</v>
      </c>
      <c r="D11333" s="57" t="s">
        <v>375</v>
      </c>
      <c r="E11333" s="57" t="str">
        <f t="array" ref="E11333">E11332</f>
        <v>В</v>
      </c>
      <c r="F11333" s="58">
        <v>0.5316251831090839</v>
      </c>
    </row>
    <row r="11334">
      <c r="A11334" s="61">
        <v>1.516967883E9</v>
      </c>
      <c r="B11334" s="61">
        <v>1.0</v>
      </c>
      <c r="C11334" s="61">
        <v>183.0</v>
      </c>
      <c r="D11334" s="57" t="s">
        <v>371</v>
      </c>
      <c r="E11334" s="57" t="str">
        <f t="array" ref="E11334">E11333</f>
        <v>В</v>
      </c>
      <c r="F11334" s="58">
        <v>0.5316462985787692</v>
      </c>
    </row>
    <row r="11335">
      <c r="A11335" s="61">
        <v>1.519761657E9</v>
      </c>
      <c r="B11335" s="61">
        <v>1.0</v>
      </c>
      <c r="C11335" s="61">
        <v>2000.0</v>
      </c>
      <c r="D11335" s="57" t="s">
        <v>373</v>
      </c>
      <c r="E11335" s="57" t="str">
        <f t="array" ref="E11335">E11334</f>
        <v>В</v>
      </c>
      <c r="F11335" s="58">
        <v>0.5316820995158336</v>
      </c>
    </row>
    <row r="11336">
      <c r="A11336" s="61">
        <v>1.516235035E9</v>
      </c>
      <c r="B11336" s="61">
        <v>1.0</v>
      </c>
      <c r="C11336" s="61">
        <v>1173.0</v>
      </c>
      <c r="D11336" s="57" t="s">
        <v>371</v>
      </c>
      <c r="E11336" s="57" t="str">
        <f t="array" ref="E11336">E11335</f>
        <v>В</v>
      </c>
      <c r="F11336" s="58">
        <v>0.5317500682832669</v>
      </c>
    </row>
    <row r="11337">
      <c r="A11337" s="61">
        <v>1.511844156E9</v>
      </c>
      <c r="B11337" s="61">
        <v>1.0</v>
      </c>
      <c r="C11337" s="61">
        <v>624.0</v>
      </c>
      <c r="D11337" s="57" t="s">
        <v>371</v>
      </c>
      <c r="E11337" s="57" t="str">
        <f t="array" ref="E11337">E11336</f>
        <v>В</v>
      </c>
      <c r="F11337" s="58">
        <v>0.5317695937318864</v>
      </c>
    </row>
    <row r="11338">
      <c r="A11338" s="61">
        <v>1.517993316E9</v>
      </c>
      <c r="B11338" s="61">
        <v>1.0</v>
      </c>
      <c r="C11338" s="61">
        <v>3041.0</v>
      </c>
      <c r="D11338" s="57" t="s">
        <v>375</v>
      </c>
      <c r="E11338" s="57" t="str">
        <f t="array" ref="E11338">E11337</f>
        <v>В</v>
      </c>
      <c r="F11338" s="58">
        <v>0.531771119871328</v>
      </c>
    </row>
    <row r="11339">
      <c r="A11339" s="61">
        <v>1.516407779E9</v>
      </c>
      <c r="B11339" s="61">
        <v>1.0</v>
      </c>
      <c r="C11339" s="61">
        <v>2358.0</v>
      </c>
      <c r="D11339" s="57" t="s">
        <v>371</v>
      </c>
      <c r="E11339" s="57" t="str">
        <f t="array" ref="E11339">E11338</f>
        <v>В</v>
      </c>
      <c r="F11339" s="58">
        <v>0.5318928052396624</v>
      </c>
    </row>
    <row r="11340">
      <c r="A11340" s="61">
        <v>1.519746531E9</v>
      </c>
      <c r="B11340" s="61">
        <v>0.0</v>
      </c>
      <c r="C11340" s="61">
        <v>2088.0</v>
      </c>
      <c r="D11340" s="57" t="s">
        <v>373</v>
      </c>
      <c r="E11340" s="57" t="str">
        <f t="array" ref="E11340">E11339</f>
        <v>В</v>
      </c>
      <c r="F11340" s="58">
        <v>0.5319053362395679</v>
      </c>
    </row>
    <row r="11341">
      <c r="A11341" s="61">
        <v>1.511789737E9</v>
      </c>
      <c r="B11341" s="61">
        <v>1.0</v>
      </c>
      <c r="C11341" s="61">
        <v>3248.0</v>
      </c>
      <c r="D11341" s="57" t="s">
        <v>375</v>
      </c>
      <c r="E11341" s="57" t="str">
        <f t="array" ref="E11341">E11340</f>
        <v>В</v>
      </c>
      <c r="F11341" s="58">
        <v>0.5319172487348279</v>
      </c>
    </row>
    <row r="11342">
      <c r="A11342" s="61">
        <v>1.514097443E9</v>
      </c>
      <c r="B11342" s="61">
        <v>1.0</v>
      </c>
      <c r="C11342" s="61">
        <v>2545.0</v>
      </c>
      <c r="D11342" s="57" t="s">
        <v>375</v>
      </c>
      <c r="E11342" s="57" t="str">
        <f t="array" ref="E11342">E11341</f>
        <v>В</v>
      </c>
      <c r="F11342" s="58">
        <v>0.53199413938815</v>
      </c>
    </row>
    <row r="11343">
      <c r="A11343" s="61">
        <v>1.511607896E9</v>
      </c>
      <c r="B11343" s="61">
        <v>1.0</v>
      </c>
      <c r="C11343" s="61">
        <v>823.0</v>
      </c>
      <c r="D11343" s="57" t="s">
        <v>375</v>
      </c>
      <c r="E11343" s="57" t="str">
        <f t="array" ref="E11343">E11342</f>
        <v>В</v>
      </c>
      <c r="F11343" s="58">
        <v>0.5320046116185944</v>
      </c>
    </row>
    <row r="11344">
      <c r="A11344" s="61">
        <v>1.513826992E9</v>
      </c>
      <c r="B11344" s="61">
        <v>0.0</v>
      </c>
      <c r="C11344" s="61">
        <v>376.0</v>
      </c>
      <c r="D11344" s="57" t="s">
        <v>371</v>
      </c>
      <c r="E11344" s="57" t="str">
        <f t="array" ref="E11344">E11343</f>
        <v>В</v>
      </c>
      <c r="F11344" s="58">
        <v>0.5320332255670477</v>
      </c>
    </row>
    <row r="11345">
      <c r="A11345" s="61">
        <v>1.518672977E9</v>
      </c>
      <c r="B11345" s="61">
        <v>1.0</v>
      </c>
      <c r="C11345" s="61">
        <v>3896.0</v>
      </c>
      <c r="D11345" s="57" t="s">
        <v>371</v>
      </c>
      <c r="E11345" s="57" t="str">
        <f t="array" ref="E11345">E11344</f>
        <v>В</v>
      </c>
      <c r="F11345" s="58">
        <v>0.53204982422487</v>
      </c>
    </row>
    <row r="11346">
      <c r="A11346" s="61">
        <v>1.515588168E9</v>
      </c>
      <c r="B11346" s="61">
        <v>1.0</v>
      </c>
      <c r="C11346" s="61">
        <v>3314.0</v>
      </c>
      <c r="D11346" s="57" t="s">
        <v>374</v>
      </c>
      <c r="E11346" s="57" t="str">
        <f t="array" ref="E11346">E11345</f>
        <v>В</v>
      </c>
      <c r="F11346" s="58">
        <v>0.5320500049364707</v>
      </c>
    </row>
    <row r="11347">
      <c r="A11347" s="61">
        <v>1.515024081E9</v>
      </c>
      <c r="B11347" s="61">
        <v>0.0</v>
      </c>
      <c r="C11347" s="61">
        <v>3783.0</v>
      </c>
      <c r="D11347" s="57" t="s">
        <v>371</v>
      </c>
      <c r="E11347" s="57" t="str">
        <f t="array" ref="E11347">E11346</f>
        <v>В</v>
      </c>
      <c r="F11347" s="58">
        <v>0.5321573153205379</v>
      </c>
    </row>
    <row r="11348">
      <c r="A11348" s="61">
        <v>1.51294323E9</v>
      </c>
      <c r="B11348" s="61">
        <v>0.0</v>
      </c>
      <c r="C11348" s="61">
        <v>2198.0</v>
      </c>
      <c r="D11348" s="57" t="s">
        <v>374</v>
      </c>
      <c r="E11348" s="57" t="str">
        <f t="array" ref="E11348">E11347</f>
        <v>В</v>
      </c>
      <c r="F11348" s="58">
        <v>0.5321821172036892</v>
      </c>
    </row>
    <row r="11349">
      <c r="A11349" s="61">
        <v>1.516372776E9</v>
      </c>
      <c r="B11349" s="61">
        <v>1.0</v>
      </c>
      <c r="C11349" s="61">
        <v>1395.0</v>
      </c>
      <c r="D11349" s="57" t="s">
        <v>375</v>
      </c>
      <c r="E11349" s="57" t="str">
        <f t="array" ref="E11349">E11348</f>
        <v>В</v>
      </c>
      <c r="F11349" s="58">
        <v>0.5322098545213582</v>
      </c>
    </row>
    <row r="11350">
      <c r="A11350" s="61">
        <v>1.517061922E9</v>
      </c>
      <c r="B11350" s="61">
        <v>0.0</v>
      </c>
      <c r="C11350" s="61">
        <v>517.0</v>
      </c>
      <c r="D11350" s="57" t="s">
        <v>371</v>
      </c>
      <c r="E11350" s="57" t="str">
        <f t="array" ref="E11350">E11349</f>
        <v>В</v>
      </c>
      <c r="F11350" s="58">
        <v>0.5323385928291454</v>
      </c>
    </row>
    <row r="11351">
      <c r="A11351" s="61">
        <v>1.519023857E9</v>
      </c>
      <c r="B11351" s="61">
        <v>1.0</v>
      </c>
      <c r="C11351" s="61">
        <v>3787.0</v>
      </c>
      <c r="D11351" s="57" t="s">
        <v>373</v>
      </c>
      <c r="E11351" s="57" t="str">
        <f t="array" ref="E11351">E11350</f>
        <v>В</v>
      </c>
      <c r="F11351" s="58">
        <v>0.5323754433623245</v>
      </c>
    </row>
    <row r="11352">
      <c r="A11352" s="61">
        <v>1.514345927E9</v>
      </c>
      <c r="B11352" s="61">
        <v>1.0</v>
      </c>
      <c r="C11352" s="61">
        <v>2154.0</v>
      </c>
      <c r="D11352" s="57" t="s">
        <v>373</v>
      </c>
      <c r="E11352" s="57" t="str">
        <f t="array" ref="E11352">E11351</f>
        <v>В</v>
      </c>
      <c r="F11352" s="58">
        <v>0.5323808387183381</v>
      </c>
    </row>
    <row r="11353">
      <c r="A11353" s="61">
        <v>1.513676893E9</v>
      </c>
      <c r="B11353" s="61">
        <v>1.0</v>
      </c>
      <c r="C11353" s="61">
        <v>4204.0</v>
      </c>
      <c r="D11353" s="57" t="s">
        <v>374</v>
      </c>
      <c r="E11353" s="57" t="str">
        <f t="array" ref="E11353">E11352</f>
        <v>В</v>
      </c>
      <c r="F11353" s="58">
        <v>0.5324377265251221</v>
      </c>
    </row>
    <row r="11354">
      <c r="A11354" s="61">
        <v>1.518750574E9</v>
      </c>
      <c r="B11354" s="61">
        <v>1.0</v>
      </c>
      <c r="C11354" s="61">
        <v>2665.0</v>
      </c>
      <c r="D11354" s="57" t="s">
        <v>371</v>
      </c>
      <c r="E11354" s="57" t="str">
        <f t="array" ref="E11354">E11353</f>
        <v>В</v>
      </c>
      <c r="F11354" s="58">
        <v>0.5324516512822794</v>
      </c>
    </row>
    <row r="11355">
      <c r="A11355" s="61">
        <v>1.513022786E9</v>
      </c>
      <c r="B11355" s="61">
        <v>1.0</v>
      </c>
      <c r="C11355" s="61">
        <v>2534.0</v>
      </c>
      <c r="D11355" s="57" t="s">
        <v>375</v>
      </c>
      <c r="E11355" s="57" t="str">
        <f t="array" ref="E11355">E11354</f>
        <v>В</v>
      </c>
      <c r="F11355" s="58">
        <v>0.5324569786856546</v>
      </c>
    </row>
    <row r="11356">
      <c r="A11356" s="61">
        <v>1.518776446E9</v>
      </c>
      <c r="B11356" s="61">
        <v>1.0</v>
      </c>
      <c r="C11356" s="61">
        <v>683.0</v>
      </c>
      <c r="D11356" s="57" t="s">
        <v>375</v>
      </c>
      <c r="E11356" s="57" t="str">
        <f t="array" ref="E11356">E11355</f>
        <v>В</v>
      </c>
      <c r="F11356" s="58">
        <v>0.5324688898267718</v>
      </c>
    </row>
    <row r="11357">
      <c r="A11357" s="61">
        <v>1.512176891E9</v>
      </c>
      <c r="B11357" s="61">
        <v>0.0</v>
      </c>
      <c r="C11357" s="61">
        <v>2397.0</v>
      </c>
      <c r="D11357" s="57" t="s">
        <v>375</v>
      </c>
      <c r="E11357" s="57" t="str">
        <f t="array" ref="E11357">E11356</f>
        <v>В</v>
      </c>
      <c r="F11357" s="58">
        <v>0.53253728204869</v>
      </c>
    </row>
    <row r="11358">
      <c r="A11358" s="61">
        <v>1.517805918E9</v>
      </c>
      <c r="B11358" s="61">
        <v>1.0</v>
      </c>
      <c r="C11358" s="61">
        <v>2949.0</v>
      </c>
      <c r="D11358" s="57" t="s">
        <v>374</v>
      </c>
      <c r="E11358" s="57" t="str">
        <f t="array" ref="E11358">E11357</f>
        <v>В</v>
      </c>
      <c r="F11358" s="58">
        <v>0.532537636664098</v>
      </c>
    </row>
    <row r="11359">
      <c r="A11359" s="61">
        <v>1.519396539E9</v>
      </c>
      <c r="B11359" s="61">
        <v>1.0</v>
      </c>
      <c r="C11359" s="61">
        <v>3383.0</v>
      </c>
      <c r="D11359" s="57" t="s">
        <v>374</v>
      </c>
      <c r="E11359" s="57" t="str">
        <f t="array" ref="E11359">E11358</f>
        <v>В</v>
      </c>
      <c r="F11359" s="58">
        <v>0.5326313039932318</v>
      </c>
    </row>
    <row r="11360">
      <c r="A11360" s="61">
        <v>1.511398371E9</v>
      </c>
      <c r="B11360" s="61">
        <v>0.0</v>
      </c>
      <c r="C11360" s="61">
        <v>2629.0</v>
      </c>
      <c r="D11360" s="57" t="s">
        <v>374</v>
      </c>
      <c r="E11360" s="57" t="str">
        <f t="array" ref="E11360">E11359</f>
        <v>В</v>
      </c>
      <c r="F11360" s="58">
        <v>0.5326575000811473</v>
      </c>
    </row>
    <row r="11361">
      <c r="A11361" s="61">
        <v>1.512920471E9</v>
      </c>
      <c r="B11361" s="61">
        <v>0.0</v>
      </c>
      <c r="C11361" s="61">
        <v>141.0</v>
      </c>
      <c r="D11361" s="57" t="s">
        <v>374</v>
      </c>
      <c r="E11361" s="57" t="str">
        <f t="array" ref="E11361">E11360</f>
        <v>В</v>
      </c>
      <c r="F11361" s="58">
        <v>0.5327538390703649</v>
      </c>
    </row>
    <row r="11362">
      <c r="A11362" s="61">
        <v>1.517866543E9</v>
      </c>
      <c r="B11362" s="61">
        <v>1.0</v>
      </c>
      <c r="C11362" s="61">
        <v>1720.0</v>
      </c>
      <c r="D11362" s="57" t="s">
        <v>374</v>
      </c>
      <c r="E11362" s="57" t="str">
        <f t="array" ref="E11362">E11361</f>
        <v>В</v>
      </c>
      <c r="F11362" s="58">
        <v>0.5328909590799943</v>
      </c>
    </row>
    <row r="11363">
      <c r="A11363" s="61">
        <v>1.518926301E9</v>
      </c>
      <c r="B11363" s="61">
        <v>0.0</v>
      </c>
      <c r="C11363" s="61">
        <v>2856.0</v>
      </c>
      <c r="D11363" s="57" t="s">
        <v>371</v>
      </c>
      <c r="E11363" s="57" t="str">
        <f t="array" ref="E11363">E11362</f>
        <v>В</v>
      </c>
      <c r="F11363" s="58">
        <v>0.5329724094439152</v>
      </c>
    </row>
    <row r="11364">
      <c r="A11364" s="61">
        <v>1.514316234E9</v>
      </c>
      <c r="B11364" s="61">
        <v>1.0</v>
      </c>
      <c r="C11364" s="61">
        <v>681.0</v>
      </c>
      <c r="D11364" s="57" t="s">
        <v>374</v>
      </c>
      <c r="E11364" s="57" t="str">
        <f t="array" ref="E11364">E11363</f>
        <v>В</v>
      </c>
      <c r="F11364" s="58">
        <v>0.5329831824347846</v>
      </c>
    </row>
    <row r="11365">
      <c r="A11365" s="61">
        <v>1.513687573E9</v>
      </c>
      <c r="B11365" s="61">
        <v>1.0</v>
      </c>
      <c r="C11365" s="61">
        <v>1098.0</v>
      </c>
      <c r="D11365" s="57" t="s">
        <v>373</v>
      </c>
      <c r="E11365" s="57" t="str">
        <f t="array" ref="E11365">E11364</f>
        <v>В</v>
      </c>
      <c r="F11365" s="58">
        <v>0.5329853311269107</v>
      </c>
    </row>
    <row r="11366">
      <c r="A11366" s="61">
        <v>1.512577919E9</v>
      </c>
      <c r="B11366" s="61">
        <v>1.0</v>
      </c>
      <c r="C11366" s="61">
        <v>3670.0</v>
      </c>
      <c r="D11366" s="57" t="s">
        <v>371</v>
      </c>
      <c r="E11366" s="57" t="str">
        <f t="array" ref="E11366">E11365</f>
        <v>В</v>
      </c>
      <c r="F11366" s="58">
        <v>0.5330591877361628</v>
      </c>
    </row>
    <row r="11367">
      <c r="A11367" s="61">
        <v>1.51513836E9</v>
      </c>
      <c r="B11367" s="61">
        <v>0.0</v>
      </c>
      <c r="C11367" s="61">
        <v>1792.0</v>
      </c>
      <c r="D11367" s="57" t="s">
        <v>371</v>
      </c>
      <c r="E11367" s="57" t="str">
        <f t="array" ref="E11367">E11366</f>
        <v>В</v>
      </c>
      <c r="F11367" s="58">
        <v>0.5330656485389409</v>
      </c>
    </row>
    <row r="11368">
      <c r="A11368" s="61">
        <v>1.51287234E9</v>
      </c>
      <c r="B11368" s="61">
        <v>0.0</v>
      </c>
      <c r="C11368" s="61">
        <v>1383.0</v>
      </c>
      <c r="D11368" s="57" t="s">
        <v>374</v>
      </c>
      <c r="E11368" s="57" t="str">
        <f t="array" ref="E11368">E11367</f>
        <v>В</v>
      </c>
      <c r="F11368" s="58">
        <v>0.5332068831330943</v>
      </c>
    </row>
    <row r="11369">
      <c r="A11369" s="61">
        <v>1.51690831E9</v>
      </c>
      <c r="B11369" s="61">
        <v>0.0</v>
      </c>
      <c r="C11369" s="61">
        <v>4273.0</v>
      </c>
      <c r="D11369" s="57" t="s">
        <v>374</v>
      </c>
      <c r="E11369" s="57" t="str">
        <f t="array" ref="E11369">E11368</f>
        <v>В</v>
      </c>
      <c r="F11369" s="58">
        <v>0.5332468283189407</v>
      </c>
    </row>
    <row r="11370">
      <c r="A11370" s="61">
        <v>1.518201408E9</v>
      </c>
      <c r="B11370" s="61">
        <v>1.0</v>
      </c>
      <c r="C11370" s="61">
        <v>2119.0</v>
      </c>
      <c r="D11370" s="57" t="s">
        <v>371</v>
      </c>
      <c r="E11370" s="57" t="str">
        <f t="array" ref="E11370">E11369</f>
        <v>В</v>
      </c>
      <c r="F11370" s="58">
        <v>0.5332741203470698</v>
      </c>
    </row>
    <row r="11371">
      <c r="A11371" s="61">
        <v>1.518663738E9</v>
      </c>
      <c r="B11371" s="61">
        <v>1.0</v>
      </c>
      <c r="C11371" s="61">
        <v>709.0</v>
      </c>
      <c r="D11371" s="57" t="s">
        <v>374</v>
      </c>
      <c r="E11371" s="57" t="str">
        <f t="array" ref="E11371">E11370</f>
        <v>В</v>
      </c>
      <c r="F11371" s="58">
        <v>0.5332922733341515</v>
      </c>
    </row>
    <row r="11372">
      <c r="A11372" s="61">
        <v>1.511581596E9</v>
      </c>
      <c r="B11372" s="61">
        <v>1.0</v>
      </c>
      <c r="C11372" s="61">
        <v>307.0</v>
      </c>
      <c r="D11372" s="57" t="s">
        <v>374</v>
      </c>
      <c r="E11372" s="57" t="str">
        <f t="array" ref="E11372">E11371</f>
        <v>В</v>
      </c>
      <c r="F11372" s="58">
        <v>0.5333567211171644</v>
      </c>
    </row>
    <row r="11373">
      <c r="A11373" s="61">
        <v>1.518785696E9</v>
      </c>
      <c r="B11373" s="61">
        <v>1.0</v>
      </c>
      <c r="C11373" s="61">
        <v>4421.0</v>
      </c>
      <c r="D11373" s="57" t="s">
        <v>371</v>
      </c>
      <c r="E11373" s="57" t="str">
        <f t="array" ref="E11373">E11372</f>
        <v>В</v>
      </c>
      <c r="F11373" s="58">
        <v>0.5333778891994009</v>
      </c>
    </row>
    <row r="11374">
      <c r="A11374" s="61">
        <v>1.517874616E9</v>
      </c>
      <c r="B11374" s="61">
        <v>1.0</v>
      </c>
      <c r="C11374" s="61">
        <v>870.0</v>
      </c>
      <c r="D11374" s="57" t="s">
        <v>375</v>
      </c>
      <c r="E11374" s="57" t="str">
        <f t="array" ref="E11374">E11373</f>
        <v>В</v>
      </c>
      <c r="F11374" s="58">
        <v>0.5334074003801332</v>
      </c>
    </row>
    <row r="11375">
      <c r="A11375" s="61">
        <v>1.515272659E9</v>
      </c>
      <c r="B11375" s="61">
        <v>1.0</v>
      </c>
      <c r="C11375" s="61">
        <v>1503.0</v>
      </c>
      <c r="D11375" s="57" t="s">
        <v>374</v>
      </c>
      <c r="E11375" s="57" t="str">
        <f t="array" ref="E11375">E11374</f>
        <v>В</v>
      </c>
      <c r="F11375" s="58">
        <v>0.5334084643867294</v>
      </c>
    </row>
    <row r="11376">
      <c r="A11376" s="61">
        <v>1.51205418E9</v>
      </c>
      <c r="B11376" s="61">
        <v>0.0</v>
      </c>
      <c r="C11376" s="61">
        <v>89.0</v>
      </c>
      <c r="D11376" s="57" t="s">
        <v>374</v>
      </c>
      <c r="E11376" s="57" t="str">
        <f t="array" ref="E11376">E11375</f>
        <v>В</v>
      </c>
      <c r="F11376" s="58">
        <v>0.5334167894913163</v>
      </c>
    </row>
    <row r="11377">
      <c r="A11377" s="61">
        <v>1.519347402E9</v>
      </c>
      <c r="B11377" s="61">
        <v>0.0</v>
      </c>
      <c r="C11377" s="61">
        <v>616.0</v>
      </c>
      <c r="D11377" s="57" t="s">
        <v>374</v>
      </c>
      <c r="E11377" s="57" t="str">
        <f t="array" ref="E11377">E11376</f>
        <v>В</v>
      </c>
      <c r="F11377" s="58">
        <v>0.5334611051781386</v>
      </c>
    </row>
    <row r="11378">
      <c r="A11378" s="61">
        <v>1.511917465E9</v>
      </c>
      <c r="B11378" s="61">
        <v>1.0</v>
      </c>
      <c r="C11378" s="61">
        <v>881.0</v>
      </c>
      <c r="D11378" s="57" t="s">
        <v>373</v>
      </c>
      <c r="E11378" s="57" t="str">
        <f t="array" ref="E11378">E11377</f>
        <v>В</v>
      </c>
      <c r="F11378" s="58">
        <v>0.5334735957840542</v>
      </c>
    </row>
    <row r="11379">
      <c r="A11379" s="61">
        <v>1.516645641E9</v>
      </c>
      <c r="B11379" s="61">
        <v>0.0</v>
      </c>
      <c r="C11379" s="61">
        <v>731.0</v>
      </c>
      <c r="D11379" s="57" t="s">
        <v>373</v>
      </c>
      <c r="E11379" s="57" t="str">
        <f t="array" ref="E11379">E11378</f>
        <v>В</v>
      </c>
      <c r="F11379" s="58">
        <v>0.5334897253806553</v>
      </c>
    </row>
    <row r="11380">
      <c r="A11380" s="61">
        <v>1.516324808E9</v>
      </c>
      <c r="B11380" s="61">
        <v>1.0</v>
      </c>
      <c r="C11380" s="61">
        <v>405.0</v>
      </c>
      <c r="D11380" s="57" t="s">
        <v>371</v>
      </c>
      <c r="E11380" s="57" t="str">
        <f t="array" ref="E11380">E11379</f>
        <v>В</v>
      </c>
      <c r="F11380" s="58">
        <v>0.5335553281229498</v>
      </c>
    </row>
    <row r="11381">
      <c r="A11381" s="61">
        <v>1.511725223E9</v>
      </c>
      <c r="B11381" s="61">
        <v>1.0</v>
      </c>
      <c r="C11381" s="61">
        <v>3155.0</v>
      </c>
      <c r="D11381" s="57" t="s">
        <v>375</v>
      </c>
      <c r="E11381" s="57" t="str">
        <f t="array" ref="E11381">E11380</f>
        <v>В</v>
      </c>
      <c r="F11381" s="58">
        <v>0.5336833102534313</v>
      </c>
    </row>
    <row r="11382">
      <c r="A11382" s="61">
        <v>1.51606836E9</v>
      </c>
      <c r="B11382" s="61">
        <v>0.0</v>
      </c>
      <c r="C11382" s="61">
        <v>423.0</v>
      </c>
      <c r="D11382" s="57" t="s">
        <v>375</v>
      </c>
      <c r="E11382" s="57" t="str">
        <f t="array" ref="E11382">E11381</f>
        <v>В</v>
      </c>
      <c r="F11382" s="58">
        <v>0.5336872819381595</v>
      </c>
    </row>
    <row r="11383">
      <c r="A11383" s="61">
        <v>1.514502772E9</v>
      </c>
      <c r="B11383" s="61">
        <v>0.0</v>
      </c>
      <c r="C11383" s="61">
        <v>1473.0</v>
      </c>
      <c r="D11383" s="57" t="s">
        <v>374</v>
      </c>
      <c r="E11383" s="57" t="str">
        <f t="array" ref="E11383">E11382</f>
        <v>В</v>
      </c>
      <c r="F11383" s="58">
        <v>0.5336980361291895</v>
      </c>
    </row>
    <row r="11384">
      <c r="A11384" s="61">
        <v>1.519448882E9</v>
      </c>
      <c r="B11384" s="61">
        <v>0.0</v>
      </c>
      <c r="C11384" s="61">
        <v>2694.0</v>
      </c>
      <c r="D11384" s="57" t="s">
        <v>371</v>
      </c>
      <c r="E11384" s="57" t="str">
        <f t="array" ref="E11384">E11383</f>
        <v>В</v>
      </c>
      <c r="F11384" s="58">
        <v>0.5336998714520641</v>
      </c>
    </row>
    <row r="11385">
      <c r="A11385" s="61">
        <v>1.518567913E9</v>
      </c>
      <c r="B11385" s="61">
        <v>1.0</v>
      </c>
      <c r="C11385" s="61">
        <v>1653.0</v>
      </c>
      <c r="D11385" s="57" t="s">
        <v>375</v>
      </c>
      <c r="E11385" s="57" t="str">
        <f t="array" ref="E11385">E11384</f>
        <v>В</v>
      </c>
      <c r="F11385" s="58">
        <v>0.5337150341569895</v>
      </c>
    </row>
    <row r="11386">
      <c r="A11386" s="61">
        <v>1.51761313E9</v>
      </c>
      <c r="B11386" s="61">
        <v>0.0</v>
      </c>
      <c r="C11386" s="61">
        <v>530.0</v>
      </c>
      <c r="D11386" s="57" t="s">
        <v>371</v>
      </c>
      <c r="E11386" s="57" t="str">
        <f t="array" ref="E11386">E11385</f>
        <v>В</v>
      </c>
      <c r="F11386" s="58">
        <v>0.5337208880137603</v>
      </c>
    </row>
    <row r="11387">
      <c r="A11387" s="61">
        <v>1.516264257E9</v>
      </c>
      <c r="B11387" s="61">
        <v>1.0</v>
      </c>
      <c r="C11387" s="61">
        <v>3843.0</v>
      </c>
      <c r="D11387" s="57" t="s">
        <v>371</v>
      </c>
      <c r="E11387" s="57" t="str">
        <f t="array" ref="E11387">E11386</f>
        <v>В</v>
      </c>
      <c r="F11387" s="58">
        <v>0.533782288667586</v>
      </c>
    </row>
    <row r="11388">
      <c r="A11388" s="61">
        <v>1.518673235E9</v>
      </c>
      <c r="B11388" s="61">
        <v>1.0</v>
      </c>
      <c r="C11388" s="61">
        <v>855.0</v>
      </c>
      <c r="D11388" s="57" t="s">
        <v>375</v>
      </c>
      <c r="E11388" s="57" t="str">
        <f t="array" ref="E11388">E11387</f>
        <v>В</v>
      </c>
      <c r="F11388" s="58">
        <v>0.5338043118724821</v>
      </c>
    </row>
    <row r="11389">
      <c r="A11389" s="61">
        <v>1.516126745E9</v>
      </c>
      <c r="B11389" s="61">
        <v>1.0</v>
      </c>
      <c r="C11389" s="61">
        <v>2946.0</v>
      </c>
      <c r="D11389" s="57" t="s">
        <v>371</v>
      </c>
      <c r="E11389" s="57" t="str">
        <f t="array" ref="E11389">E11388</f>
        <v>В</v>
      </c>
      <c r="F11389" s="58">
        <v>0.5339358722102907</v>
      </c>
    </row>
    <row r="11390">
      <c r="A11390" s="61">
        <v>1.5182256E9</v>
      </c>
      <c r="B11390" s="61">
        <v>0.0</v>
      </c>
      <c r="C11390" s="61">
        <v>3251.0</v>
      </c>
      <c r="D11390" s="57" t="s">
        <v>375</v>
      </c>
      <c r="E11390" s="57" t="str">
        <f t="array" ref="E11390">E11389</f>
        <v>В</v>
      </c>
      <c r="F11390" s="58">
        <v>0.5339636214713447</v>
      </c>
    </row>
    <row r="11391">
      <c r="A11391" s="61">
        <v>1.519927595E9</v>
      </c>
      <c r="B11391" s="61">
        <v>1.0</v>
      </c>
      <c r="C11391" s="61">
        <v>1881.0</v>
      </c>
      <c r="D11391" s="57" t="s">
        <v>375</v>
      </c>
      <c r="E11391" s="57" t="str">
        <f t="array" ref="E11391">E11390</f>
        <v>В</v>
      </c>
      <c r="F11391" s="58">
        <v>0.5339799026258509</v>
      </c>
    </row>
    <row r="11392">
      <c r="A11392" s="61">
        <v>1.517559226E9</v>
      </c>
      <c r="B11392" s="61">
        <v>1.0</v>
      </c>
      <c r="C11392" s="61">
        <v>3003.0</v>
      </c>
      <c r="D11392" s="57" t="s">
        <v>375</v>
      </c>
      <c r="E11392" s="57" t="str">
        <f t="array" ref="E11392">E11391</f>
        <v>В</v>
      </c>
      <c r="F11392" s="58">
        <v>0.5339823816079735</v>
      </c>
    </row>
    <row r="11393">
      <c r="A11393" s="61">
        <v>1.512679682E9</v>
      </c>
      <c r="B11393" s="61">
        <v>0.0</v>
      </c>
      <c r="C11393" s="61">
        <v>2790.0</v>
      </c>
      <c r="D11393" s="57" t="s">
        <v>373</v>
      </c>
      <c r="E11393" s="57" t="str">
        <f t="array" ref="E11393">E11392</f>
        <v>В</v>
      </c>
      <c r="F11393" s="58">
        <v>0.5341086521396607</v>
      </c>
    </row>
    <row r="11394">
      <c r="A11394" s="61">
        <v>1.516113685E9</v>
      </c>
      <c r="B11394" s="61">
        <v>1.0</v>
      </c>
      <c r="C11394" s="61">
        <v>366.0</v>
      </c>
      <c r="D11394" s="57" t="s">
        <v>374</v>
      </c>
      <c r="E11394" s="57" t="str">
        <f t="array" ref="E11394">E11393</f>
        <v>В</v>
      </c>
      <c r="F11394" s="58">
        <v>0.5341308406499273</v>
      </c>
    </row>
    <row r="11395">
      <c r="A11395" s="61">
        <v>1.518107857E9</v>
      </c>
      <c r="B11395" s="61">
        <v>1.0</v>
      </c>
      <c r="C11395" s="61">
        <v>1467.0</v>
      </c>
      <c r="D11395" s="57" t="s">
        <v>375</v>
      </c>
      <c r="E11395" s="57" t="str">
        <f t="array" ref="E11395">E11394</f>
        <v>В</v>
      </c>
      <c r="F11395" s="58">
        <v>0.5341958274321119</v>
      </c>
    </row>
    <row r="11396">
      <c r="A11396" s="61">
        <v>1.516353522E9</v>
      </c>
      <c r="B11396" s="61">
        <v>0.0</v>
      </c>
      <c r="C11396" s="61">
        <v>1663.0</v>
      </c>
      <c r="D11396" s="57" t="s">
        <v>374</v>
      </c>
      <c r="E11396" s="57" t="str">
        <f t="array" ref="E11396">E11395</f>
        <v>В</v>
      </c>
      <c r="F11396" s="58">
        <v>0.5342140867462384</v>
      </c>
    </row>
    <row r="11397">
      <c r="A11397" s="61">
        <v>1.518521225E9</v>
      </c>
      <c r="B11397" s="61">
        <v>1.0</v>
      </c>
      <c r="C11397" s="61">
        <v>3653.0</v>
      </c>
      <c r="D11397" s="57" t="s">
        <v>371</v>
      </c>
      <c r="E11397" s="57" t="str">
        <f t="array" ref="E11397">E11396</f>
        <v>В</v>
      </c>
      <c r="F11397" s="58">
        <v>0.5342208065527225</v>
      </c>
    </row>
    <row r="11398">
      <c r="A11398" s="61">
        <v>1.51151815E9</v>
      </c>
      <c r="B11398" s="61">
        <v>0.0</v>
      </c>
      <c r="C11398" s="61">
        <v>2250.0</v>
      </c>
      <c r="D11398" s="57" t="s">
        <v>371</v>
      </c>
      <c r="E11398" s="57" t="str">
        <f t="array" ref="E11398">E11397</f>
        <v>В</v>
      </c>
      <c r="F11398" s="58">
        <v>0.5342254326206278</v>
      </c>
    </row>
    <row r="11399">
      <c r="A11399" s="61">
        <v>1.516344791E9</v>
      </c>
      <c r="B11399" s="61">
        <v>0.0</v>
      </c>
      <c r="C11399" s="61">
        <v>1775.0</v>
      </c>
      <c r="D11399" s="57" t="s">
        <v>371</v>
      </c>
      <c r="E11399" s="57" t="str">
        <f t="array" ref="E11399">E11398</f>
        <v>В</v>
      </c>
      <c r="F11399" s="58">
        <v>0.5342994769472956</v>
      </c>
    </row>
    <row r="11400">
      <c r="A11400" s="61">
        <v>1.516716914E9</v>
      </c>
      <c r="B11400" s="61">
        <v>1.0</v>
      </c>
      <c r="C11400" s="61">
        <v>816.0</v>
      </c>
      <c r="D11400" s="57" t="s">
        <v>374</v>
      </c>
      <c r="E11400" s="57" t="str">
        <f t="array" ref="E11400">E11399</f>
        <v>В</v>
      </c>
      <c r="F11400" s="58">
        <v>0.5343380546204707</v>
      </c>
    </row>
    <row r="11401">
      <c r="A11401" s="61">
        <v>1.51625771E9</v>
      </c>
      <c r="B11401" s="61">
        <v>0.0</v>
      </c>
      <c r="C11401" s="61">
        <v>2900.0</v>
      </c>
      <c r="D11401" s="57" t="s">
        <v>371</v>
      </c>
      <c r="E11401" s="57" t="str">
        <f t="array" ref="E11401">E11400</f>
        <v>В</v>
      </c>
      <c r="F11401" s="58">
        <v>0.5343872713069935</v>
      </c>
    </row>
    <row r="11402">
      <c r="A11402" s="61">
        <v>1.512441489E9</v>
      </c>
      <c r="B11402" s="61">
        <v>1.0</v>
      </c>
      <c r="C11402" s="61">
        <v>1551.0</v>
      </c>
      <c r="D11402" s="57" t="s">
        <v>374</v>
      </c>
      <c r="E11402" s="57" t="str">
        <f t="array" ref="E11402">E11401</f>
        <v>В</v>
      </c>
      <c r="F11402" s="58">
        <v>0.5344376250451998</v>
      </c>
    </row>
    <row r="11403">
      <c r="A11403" s="61">
        <v>1.518317992E9</v>
      </c>
      <c r="B11403" s="61">
        <v>0.0</v>
      </c>
      <c r="C11403" s="61">
        <v>651.0</v>
      </c>
      <c r="D11403" s="57" t="s">
        <v>373</v>
      </c>
      <c r="E11403" s="57" t="str">
        <f t="array" ref="E11403">E11402</f>
        <v>В</v>
      </c>
      <c r="F11403" s="58">
        <v>0.5344479474186944</v>
      </c>
    </row>
    <row r="11404">
      <c r="A11404" s="61">
        <v>1.514222666E9</v>
      </c>
      <c r="B11404" s="61">
        <v>1.0</v>
      </c>
      <c r="C11404" s="61">
        <v>2915.0</v>
      </c>
      <c r="D11404" s="57" t="s">
        <v>371</v>
      </c>
      <c r="E11404" s="57" t="str">
        <f t="array" ref="E11404">E11403</f>
        <v>В</v>
      </c>
      <c r="F11404" s="58">
        <v>0.5345554086003286</v>
      </c>
    </row>
    <row r="11405">
      <c r="A11405" s="61">
        <v>1.513730041E9</v>
      </c>
      <c r="B11405" s="61">
        <v>0.0</v>
      </c>
      <c r="C11405" s="61">
        <v>2152.0</v>
      </c>
      <c r="D11405" s="57" t="s">
        <v>375</v>
      </c>
      <c r="E11405" s="57" t="str">
        <f t="array" ref="E11405">E11404</f>
        <v>В</v>
      </c>
      <c r="F11405" s="58">
        <v>0.5345911973818819</v>
      </c>
    </row>
    <row r="11406">
      <c r="A11406" s="61">
        <v>1.516125864E9</v>
      </c>
      <c r="B11406" s="61">
        <v>1.0</v>
      </c>
      <c r="C11406" s="61">
        <v>2204.0</v>
      </c>
      <c r="D11406" s="57" t="s">
        <v>371</v>
      </c>
      <c r="E11406" s="57" t="str">
        <f t="array" ref="E11406">E11405</f>
        <v>В</v>
      </c>
      <c r="F11406" s="58">
        <v>0.5346283198116407</v>
      </c>
    </row>
    <row r="11407">
      <c r="A11407" s="61">
        <v>1.517491234E9</v>
      </c>
      <c r="B11407" s="61">
        <v>1.0</v>
      </c>
      <c r="C11407" s="61">
        <v>932.0</v>
      </c>
      <c r="D11407" s="57" t="s">
        <v>371</v>
      </c>
      <c r="E11407" s="57" t="str">
        <f t="array" ref="E11407">E11406</f>
        <v>В</v>
      </c>
      <c r="F11407" s="58">
        <v>0.5348470389487849</v>
      </c>
    </row>
    <row r="11408">
      <c r="A11408" s="61">
        <v>1.51193701E9</v>
      </c>
      <c r="B11408" s="61">
        <v>0.0</v>
      </c>
      <c r="C11408" s="61">
        <v>1464.0</v>
      </c>
      <c r="D11408" s="57" t="s">
        <v>375</v>
      </c>
      <c r="E11408" s="57" t="str">
        <f t="array" ref="E11408">E11407</f>
        <v>В</v>
      </c>
      <c r="F11408" s="58">
        <v>0.534988675480712</v>
      </c>
    </row>
    <row r="11409">
      <c r="A11409" s="61">
        <v>1.515275863E9</v>
      </c>
      <c r="B11409" s="61">
        <v>1.0</v>
      </c>
      <c r="C11409" s="61">
        <v>1478.0</v>
      </c>
      <c r="D11409" s="57" t="s">
        <v>374</v>
      </c>
      <c r="E11409" s="57" t="str">
        <f t="array" ref="E11409">E11408</f>
        <v>В</v>
      </c>
      <c r="F11409" s="58">
        <v>0.534999027656529</v>
      </c>
    </row>
    <row r="11410">
      <c r="A11410" s="61">
        <v>1.518343469E9</v>
      </c>
      <c r="B11410" s="61">
        <v>1.0</v>
      </c>
      <c r="C11410" s="61">
        <v>3683.0</v>
      </c>
      <c r="D11410" s="57" t="s">
        <v>375</v>
      </c>
      <c r="E11410" s="57" t="str">
        <f t="array" ref="E11410">E11409</f>
        <v>В</v>
      </c>
      <c r="F11410" s="58">
        <v>0.5350975042236786</v>
      </c>
    </row>
    <row r="11411">
      <c r="A11411" s="61">
        <v>1.514053094E9</v>
      </c>
      <c r="B11411" s="61">
        <v>1.0</v>
      </c>
      <c r="C11411" s="61">
        <v>761.0</v>
      </c>
      <c r="D11411" s="57" t="s">
        <v>371</v>
      </c>
      <c r="E11411" s="57" t="str">
        <f t="array" ref="E11411">E11410</f>
        <v>В</v>
      </c>
      <c r="F11411" s="58">
        <v>0.5351252683858938</v>
      </c>
    </row>
    <row r="11412">
      <c r="A11412" s="61">
        <v>1.51915165E9</v>
      </c>
      <c r="B11412" s="61">
        <v>0.0</v>
      </c>
      <c r="C11412" s="61">
        <v>1798.0</v>
      </c>
      <c r="D11412" s="57" t="s">
        <v>373</v>
      </c>
      <c r="E11412" s="57" t="str">
        <f t="array" ref="E11412">E11411</f>
        <v>В</v>
      </c>
      <c r="F11412" s="58">
        <v>0.5352194251080851</v>
      </c>
    </row>
    <row r="11413">
      <c r="A11413" s="61">
        <v>1.516492896E9</v>
      </c>
      <c r="B11413" s="61">
        <v>1.0</v>
      </c>
      <c r="C11413" s="61">
        <v>3093.0</v>
      </c>
      <c r="D11413" s="57" t="s">
        <v>374</v>
      </c>
      <c r="E11413" s="57" t="str">
        <f t="array" ref="E11413">E11412</f>
        <v>В</v>
      </c>
      <c r="F11413" s="58">
        <v>0.5352225510543293</v>
      </c>
    </row>
    <row r="11414">
      <c r="A11414" s="61">
        <v>1.51474567E9</v>
      </c>
      <c r="B11414" s="61">
        <v>0.0</v>
      </c>
      <c r="C11414" s="61">
        <v>3232.0</v>
      </c>
      <c r="D11414" s="57" t="s">
        <v>373</v>
      </c>
      <c r="E11414" s="57" t="str">
        <f t="array" ref="E11414">E11413</f>
        <v>В</v>
      </c>
      <c r="F11414" s="58">
        <v>0.5352782358910493</v>
      </c>
    </row>
    <row r="11415">
      <c r="A11415" s="61">
        <v>1.518936165E9</v>
      </c>
      <c r="B11415" s="61">
        <v>1.0</v>
      </c>
      <c r="C11415" s="61">
        <v>1295.0</v>
      </c>
      <c r="D11415" s="57" t="s">
        <v>371</v>
      </c>
      <c r="E11415" s="57" t="str">
        <f t="array" ref="E11415">E11414</f>
        <v>В</v>
      </c>
      <c r="F11415" s="58">
        <v>0.5352799829095664</v>
      </c>
    </row>
    <row r="11416">
      <c r="A11416" s="61">
        <v>1.514972002E9</v>
      </c>
      <c r="B11416" s="61">
        <v>0.0</v>
      </c>
      <c r="C11416" s="61">
        <v>3519.0</v>
      </c>
      <c r="D11416" s="57" t="s">
        <v>373</v>
      </c>
      <c r="E11416" s="57" t="str">
        <f t="array" ref="E11416">E11415</f>
        <v>В</v>
      </c>
      <c r="F11416" s="58">
        <v>0.5352824192913898</v>
      </c>
    </row>
    <row r="11417">
      <c r="A11417" s="61">
        <v>1.518321731E9</v>
      </c>
      <c r="B11417" s="61">
        <v>0.0</v>
      </c>
      <c r="C11417" s="61">
        <v>4112.0</v>
      </c>
      <c r="D11417" s="57" t="s">
        <v>375</v>
      </c>
      <c r="E11417" s="57" t="str">
        <f t="array" ref="E11417">E11416</f>
        <v>В</v>
      </c>
      <c r="F11417" s="58">
        <v>0.5352907443959767</v>
      </c>
    </row>
    <row r="11418">
      <c r="A11418" s="61">
        <v>1.517263571E9</v>
      </c>
      <c r="B11418" s="61">
        <v>0.0</v>
      </c>
      <c r="C11418" s="61">
        <v>863.0</v>
      </c>
      <c r="D11418" s="57" t="s">
        <v>375</v>
      </c>
      <c r="E11418" s="57" t="str">
        <f t="array" ref="E11418">E11417</f>
        <v>В</v>
      </c>
      <c r="F11418" s="58">
        <v>0.5353253613262814</v>
      </c>
    </row>
    <row r="11419">
      <c r="A11419" s="61">
        <v>1.515083614E9</v>
      </c>
      <c r="B11419" s="61">
        <v>1.0</v>
      </c>
      <c r="C11419" s="61">
        <v>1590.0</v>
      </c>
      <c r="D11419" s="57" t="s">
        <v>371</v>
      </c>
      <c r="E11419" s="57" t="str">
        <f t="array" ref="E11419">E11418</f>
        <v>В</v>
      </c>
      <c r="F11419" s="58">
        <v>0.5353739379283974</v>
      </c>
    </row>
    <row r="11420">
      <c r="A11420" s="61">
        <v>1.512307641E9</v>
      </c>
      <c r="B11420" s="61">
        <v>0.0</v>
      </c>
      <c r="C11420" s="61">
        <v>2518.0</v>
      </c>
      <c r="D11420" s="57" t="s">
        <v>374</v>
      </c>
      <c r="E11420" s="57" t="str">
        <f t="array" ref="E11420">E11419</f>
        <v>В</v>
      </c>
      <c r="F11420" s="58">
        <v>0.5354318045325926</v>
      </c>
    </row>
    <row r="11421">
      <c r="A11421" s="61">
        <v>1.511431965E9</v>
      </c>
      <c r="B11421" s="61">
        <v>1.0</v>
      </c>
      <c r="C11421" s="61">
        <v>5450.0</v>
      </c>
      <c r="D11421" s="57" t="s">
        <v>371</v>
      </c>
      <c r="E11421" s="57" t="str">
        <f t="array" ref="E11421">E11420</f>
        <v>В</v>
      </c>
      <c r="F11421" s="58">
        <v>0.5354595686948079</v>
      </c>
    </row>
    <row r="11422">
      <c r="A11422" s="61">
        <v>1.512802505E9</v>
      </c>
      <c r="B11422" s="61">
        <v>1.0</v>
      </c>
      <c r="C11422" s="61">
        <v>2214.0</v>
      </c>
      <c r="D11422" s="57" t="s">
        <v>374</v>
      </c>
      <c r="E11422" s="57" t="str">
        <f t="array" ref="E11422">E11421</f>
        <v>В</v>
      </c>
      <c r="F11422" s="58">
        <v>0.5354680842336823</v>
      </c>
    </row>
    <row r="11423">
      <c r="A11423" s="61">
        <v>1.518379803E9</v>
      </c>
      <c r="B11423" s="61">
        <v>1.0</v>
      </c>
      <c r="C11423" s="61">
        <v>948.0</v>
      </c>
      <c r="D11423" s="57" t="s">
        <v>374</v>
      </c>
      <c r="E11423" s="57" t="str">
        <f t="array" ref="E11423">E11422</f>
        <v>В</v>
      </c>
      <c r="F11423" s="58">
        <v>0.5355052916859006</v>
      </c>
    </row>
    <row r="11424">
      <c r="A11424" s="61">
        <v>1.515923541E9</v>
      </c>
      <c r="B11424" s="61">
        <v>0.0</v>
      </c>
      <c r="C11424" s="61">
        <v>844.0</v>
      </c>
      <c r="D11424" s="57" t="s">
        <v>375</v>
      </c>
      <c r="E11424" s="57" t="str">
        <f t="array" ref="E11424">E11423</f>
        <v>В</v>
      </c>
      <c r="F11424" s="58">
        <v>0.5355762131844723</v>
      </c>
    </row>
    <row r="11425">
      <c r="A11425" s="61">
        <v>1.517716969E9</v>
      </c>
      <c r="B11425" s="61">
        <v>1.0</v>
      </c>
      <c r="C11425" s="61">
        <v>3084.0</v>
      </c>
      <c r="D11425" s="57" t="s">
        <v>371</v>
      </c>
      <c r="E11425" s="57" t="str">
        <f t="array" ref="E11425">E11424</f>
        <v>В</v>
      </c>
      <c r="F11425" s="58">
        <v>0.5356335930151599</v>
      </c>
    </row>
    <row r="11426">
      <c r="A11426" s="61">
        <v>1.511463168E9</v>
      </c>
      <c r="B11426" s="61">
        <v>1.0</v>
      </c>
      <c r="C11426" s="61">
        <v>2789.0</v>
      </c>
      <c r="D11426" s="57" t="s">
        <v>373</v>
      </c>
      <c r="E11426" s="57" t="str">
        <f t="array" ref="E11426">E11425</f>
        <v>В</v>
      </c>
      <c r="F11426" s="58">
        <v>0.5356579363975543</v>
      </c>
    </row>
    <row r="11427">
      <c r="A11427" s="61">
        <v>1.51709959E9</v>
      </c>
      <c r="B11427" s="61">
        <v>0.0</v>
      </c>
      <c r="C11427" s="61">
        <v>2500.0</v>
      </c>
      <c r="D11427" s="57" t="s">
        <v>371</v>
      </c>
      <c r="E11427" s="57" t="str">
        <f t="array" ref="E11427">E11426</f>
        <v>В</v>
      </c>
      <c r="F11427" s="58">
        <v>0.5356888182005198</v>
      </c>
    </row>
    <row r="11428">
      <c r="A11428" s="61">
        <v>1.516610146E9</v>
      </c>
      <c r="B11428" s="61">
        <v>1.0</v>
      </c>
      <c r="C11428" s="61">
        <v>3034.0</v>
      </c>
      <c r="D11428" s="57" t="s">
        <v>375</v>
      </c>
      <c r="E11428" s="57" t="str">
        <f t="array" ref="E11428">E11427</f>
        <v>В</v>
      </c>
      <c r="F11428" s="58">
        <v>0.5357059203147835</v>
      </c>
    </row>
    <row r="11429">
      <c r="A11429" s="61">
        <v>1.51344172E9</v>
      </c>
      <c r="B11429" s="61">
        <v>0.0</v>
      </c>
      <c r="C11429" s="61">
        <v>3018.0</v>
      </c>
      <c r="D11429" s="57" t="s">
        <v>375</v>
      </c>
      <c r="E11429" s="57" t="str">
        <f t="array" ref="E11429">E11428</f>
        <v>В</v>
      </c>
      <c r="F11429" s="58">
        <v>0.5357400816791318</v>
      </c>
    </row>
    <row r="11430">
      <c r="A11430" s="61">
        <v>1.519688795E9</v>
      </c>
      <c r="B11430" s="61">
        <v>1.0</v>
      </c>
      <c r="C11430" s="61">
        <v>464.0</v>
      </c>
      <c r="D11430" s="57" t="s">
        <v>375</v>
      </c>
      <c r="E11430" s="57" t="str">
        <f t="array" ref="E11430">E11429</f>
        <v>В</v>
      </c>
      <c r="F11430" s="58">
        <v>0.5358073907187385</v>
      </c>
    </row>
    <row r="11431">
      <c r="A11431" s="61">
        <v>1.511578027E9</v>
      </c>
      <c r="B11431" s="61">
        <v>1.0</v>
      </c>
      <c r="C11431" s="61">
        <v>2839.0</v>
      </c>
      <c r="D11431" s="57" t="s">
        <v>371</v>
      </c>
      <c r="E11431" s="57" t="str">
        <f t="array" ref="E11431">E11430</f>
        <v>В</v>
      </c>
      <c r="F11431" s="58">
        <v>0.535877082526375</v>
      </c>
    </row>
    <row r="11432">
      <c r="A11432" s="61">
        <v>1.517204259E9</v>
      </c>
      <c r="B11432" s="61">
        <v>1.0</v>
      </c>
      <c r="C11432" s="61">
        <v>3261.0</v>
      </c>
      <c r="D11432" s="57" t="s">
        <v>375</v>
      </c>
      <c r="E11432" s="57" t="str">
        <f t="array" ref="E11432">E11431</f>
        <v>В</v>
      </c>
      <c r="F11432" s="58">
        <v>0.53598411994957</v>
      </c>
    </row>
    <row r="11433">
      <c r="A11433" s="61">
        <v>1.518214249E9</v>
      </c>
      <c r="B11433" s="61">
        <v>1.0</v>
      </c>
      <c r="C11433" s="61">
        <v>2774.0</v>
      </c>
      <c r="D11433" s="57" t="s">
        <v>374</v>
      </c>
      <c r="E11433" s="57" t="str">
        <f t="array" ref="E11433">E11432</f>
        <v>В</v>
      </c>
      <c r="F11433" s="58">
        <v>0.5360083762666605</v>
      </c>
    </row>
    <row r="11434">
      <c r="A11434" s="61">
        <v>1.515829357E9</v>
      </c>
      <c r="B11434" s="61">
        <v>1.0</v>
      </c>
      <c r="C11434" s="61">
        <v>1023.0</v>
      </c>
      <c r="D11434" s="57" t="s">
        <v>371</v>
      </c>
      <c r="E11434" s="57" t="str">
        <f t="array" ref="E11434">E11433</f>
        <v>В</v>
      </c>
      <c r="F11434" s="58">
        <v>0.5360640611033806</v>
      </c>
    </row>
    <row r="11435">
      <c r="A11435" s="61">
        <v>1.516749248E9</v>
      </c>
      <c r="B11435" s="61">
        <v>1.0</v>
      </c>
      <c r="C11435" s="61">
        <v>1595.0</v>
      </c>
      <c r="D11435" s="57" t="s">
        <v>371</v>
      </c>
      <c r="E11435" s="57" t="str">
        <f t="array" ref="E11435">E11434</f>
        <v>В</v>
      </c>
      <c r="F11435" s="58">
        <v>0.5361244973614051</v>
      </c>
    </row>
    <row r="11436">
      <c r="A11436" s="61">
        <v>1.516287001E9</v>
      </c>
      <c r="B11436" s="61">
        <v>0.0</v>
      </c>
      <c r="C11436" s="61">
        <v>3081.0</v>
      </c>
      <c r="D11436" s="57" t="s">
        <v>375</v>
      </c>
      <c r="E11436" s="57" t="str">
        <f t="array" ref="E11436">E11435</f>
        <v>В</v>
      </c>
      <c r="F11436" s="58">
        <v>0.536151098321895</v>
      </c>
    </row>
    <row r="11437">
      <c r="A11437" s="61">
        <v>1.51200083E9</v>
      </c>
      <c r="B11437" s="61">
        <v>0.0</v>
      </c>
      <c r="C11437" s="61">
        <v>67.0</v>
      </c>
      <c r="D11437" s="57" t="s">
        <v>371</v>
      </c>
      <c r="E11437" s="57" t="str">
        <f t="array" ref="E11437">E11436</f>
        <v>В</v>
      </c>
      <c r="F11437" s="58">
        <v>0.5361721148835911</v>
      </c>
    </row>
    <row r="11438">
      <c r="A11438" s="61">
        <v>1.512161795E9</v>
      </c>
      <c r="B11438" s="61">
        <v>1.0</v>
      </c>
      <c r="C11438" s="61">
        <v>2684.0</v>
      </c>
      <c r="D11438" s="57" t="s">
        <v>373</v>
      </c>
      <c r="E11438" s="57" t="str">
        <f t="array" ref="E11438">E11437</f>
        <v>В</v>
      </c>
      <c r="F11438" s="58">
        <v>0.5362079009194942</v>
      </c>
    </row>
    <row r="11439">
      <c r="A11439" s="61">
        <v>1.512862578E9</v>
      </c>
      <c r="B11439" s="61">
        <v>1.0</v>
      </c>
      <c r="C11439" s="61">
        <v>1198.0</v>
      </c>
      <c r="D11439" s="57" t="s">
        <v>371</v>
      </c>
      <c r="E11439" s="57" t="str">
        <f t="array" ref="E11439">E11438</f>
        <v>В</v>
      </c>
      <c r="F11439" s="58">
        <v>0.5362198261096062</v>
      </c>
    </row>
    <row r="11440">
      <c r="A11440" s="61">
        <v>1.512939261E9</v>
      </c>
      <c r="B11440" s="61">
        <v>0.0</v>
      </c>
      <c r="C11440" s="61">
        <v>301.0</v>
      </c>
      <c r="D11440" s="57" t="s">
        <v>371</v>
      </c>
      <c r="E11440" s="57" t="str">
        <f t="array" ref="E11440">E11439</f>
        <v>В</v>
      </c>
      <c r="F11440" s="58">
        <v>0.5362287774133552</v>
      </c>
    </row>
    <row r="11441">
      <c r="A11441" s="61">
        <v>1.517370562E9</v>
      </c>
      <c r="B11441" s="61">
        <v>0.0</v>
      </c>
      <c r="C11441" s="61">
        <v>3192.0</v>
      </c>
      <c r="D11441" s="57" t="s">
        <v>371</v>
      </c>
      <c r="E11441" s="57" t="str">
        <f t="array" ref="E11441">E11440</f>
        <v>В</v>
      </c>
      <c r="F11441" s="58">
        <v>0.5362547773522609</v>
      </c>
    </row>
    <row r="11442">
      <c r="A11442" s="61">
        <v>1.519963622E9</v>
      </c>
      <c r="B11442" s="61">
        <v>0.0</v>
      </c>
      <c r="C11442" s="61">
        <v>2296.0</v>
      </c>
      <c r="D11442" s="57" t="s">
        <v>373</v>
      </c>
      <c r="E11442" s="57" t="str">
        <f t="array" ref="E11442">E11441</f>
        <v>В</v>
      </c>
      <c r="F11442" s="58">
        <v>0.536287599402342</v>
      </c>
    </row>
    <row r="11443">
      <c r="A11443" s="61">
        <v>1.51831925E9</v>
      </c>
      <c r="B11443" s="61">
        <v>0.0</v>
      </c>
      <c r="C11443" s="61">
        <v>4987.0</v>
      </c>
      <c r="D11443" s="57" t="s">
        <v>375</v>
      </c>
      <c r="E11443" s="57" t="str">
        <f t="array" ref="E11443">E11442</f>
        <v>В</v>
      </c>
      <c r="F11443" s="58">
        <v>0.5362984456846966</v>
      </c>
    </row>
    <row r="11444">
      <c r="A11444" s="61">
        <v>1.518861074E9</v>
      </c>
      <c r="B11444" s="61">
        <v>1.0</v>
      </c>
      <c r="C11444" s="61">
        <v>2577.0</v>
      </c>
      <c r="D11444" s="57" t="s">
        <v>375</v>
      </c>
      <c r="E11444" s="57" t="str">
        <f t="array" ref="E11444">E11443</f>
        <v>В</v>
      </c>
      <c r="F11444" s="58">
        <v>0.5364861303566031</v>
      </c>
    </row>
    <row r="11445">
      <c r="A11445" s="61">
        <v>1.511786474E9</v>
      </c>
      <c r="B11445" s="61">
        <v>1.0</v>
      </c>
      <c r="C11445" s="61">
        <v>1515.0</v>
      </c>
      <c r="D11445" s="57" t="s">
        <v>374</v>
      </c>
      <c r="E11445" s="57" t="str">
        <f t="array" ref="E11445">E11444</f>
        <v>В</v>
      </c>
      <c r="F11445" s="58">
        <v>0.5365797857423517</v>
      </c>
    </row>
    <row r="11446">
      <c r="A11446" s="61">
        <v>1.516834525E9</v>
      </c>
      <c r="B11446" s="61">
        <v>1.0</v>
      </c>
      <c r="C11446" s="61">
        <v>4207.0</v>
      </c>
      <c r="D11446" s="57" t="s">
        <v>375</v>
      </c>
      <c r="E11446" s="57" t="str">
        <f t="array" ref="E11446">E11445</f>
        <v>В</v>
      </c>
      <c r="F11446" s="58">
        <v>0.5366699532710677</v>
      </c>
    </row>
    <row r="11447">
      <c r="A11447" s="61">
        <v>1.515706102E9</v>
      </c>
      <c r="B11447" s="61">
        <v>0.0</v>
      </c>
      <c r="C11447" s="61">
        <v>262.0</v>
      </c>
      <c r="D11447" s="57" t="s">
        <v>371</v>
      </c>
      <c r="E11447" s="57" t="str">
        <f t="array" ref="E11447">E11446</f>
        <v>В</v>
      </c>
      <c r="F11447" s="58">
        <v>0.5367360127953971</v>
      </c>
    </row>
    <row r="11448">
      <c r="A11448" s="61">
        <v>1.518383971E9</v>
      </c>
      <c r="B11448" s="61">
        <v>0.0</v>
      </c>
      <c r="C11448" s="61">
        <v>1351.0</v>
      </c>
      <c r="D11448" s="57" t="s">
        <v>371</v>
      </c>
      <c r="E11448" s="57" t="str">
        <f t="array" ref="E11448">E11447</f>
        <v>В</v>
      </c>
      <c r="F11448" s="58">
        <v>0.5367791228182591</v>
      </c>
    </row>
    <row r="11449">
      <c r="A11449" s="61">
        <v>1.514275214E9</v>
      </c>
      <c r="B11449" s="61">
        <v>1.0</v>
      </c>
      <c r="C11449" s="61">
        <v>3989.0</v>
      </c>
      <c r="D11449" s="57" t="s">
        <v>374</v>
      </c>
      <c r="E11449" s="57" t="str">
        <f t="array" ref="E11449">E11448</f>
        <v>В</v>
      </c>
      <c r="F11449" s="58">
        <v>0.5367844651227954</v>
      </c>
    </row>
    <row r="11450">
      <c r="A11450" s="61">
        <v>1.515659655E9</v>
      </c>
      <c r="B11450" s="61">
        <v>1.0</v>
      </c>
      <c r="C11450" s="61">
        <v>2487.0</v>
      </c>
      <c r="D11450" s="57" t="s">
        <v>371</v>
      </c>
      <c r="E11450" s="57" t="str">
        <f t="array" ref="E11450">E11449</f>
        <v>В</v>
      </c>
      <c r="F11450" s="58">
        <v>0.5368179053879567</v>
      </c>
    </row>
    <row r="11451">
      <c r="A11451" s="61">
        <v>1.511549607E9</v>
      </c>
      <c r="B11451" s="61">
        <v>1.0</v>
      </c>
      <c r="C11451" s="61">
        <v>787.0</v>
      </c>
      <c r="D11451" s="57" t="s">
        <v>374</v>
      </c>
      <c r="E11451" s="57" t="str">
        <f t="array" ref="E11451">E11450</f>
        <v>В</v>
      </c>
      <c r="F11451" s="58">
        <v>0.5368512860748264</v>
      </c>
    </row>
    <row r="11452">
      <c r="A11452" s="61">
        <v>1.511747656E9</v>
      </c>
      <c r="B11452" s="61">
        <v>1.0</v>
      </c>
      <c r="C11452" s="61">
        <v>2844.0</v>
      </c>
      <c r="D11452" s="57" t="s">
        <v>371</v>
      </c>
      <c r="E11452" s="57" t="str">
        <f t="array" ref="E11452">E11451</f>
        <v>В</v>
      </c>
      <c r="F11452" s="58">
        <v>0.53691433209353</v>
      </c>
    </row>
    <row r="11453">
      <c r="A11453" s="61">
        <v>1.511589681E9</v>
      </c>
      <c r="B11453" s="61">
        <v>0.0</v>
      </c>
      <c r="C11453" s="61">
        <v>96.0</v>
      </c>
      <c r="D11453" s="57" t="s">
        <v>374</v>
      </c>
      <c r="E11453" s="57" t="str">
        <f t="array" ref="E11453">E11452</f>
        <v>В</v>
      </c>
      <c r="F11453" s="58">
        <v>0.5369752427430361</v>
      </c>
    </row>
    <row r="11454">
      <c r="A11454" s="61">
        <v>1.519634124E9</v>
      </c>
      <c r="B11454" s="61">
        <v>1.0</v>
      </c>
      <c r="C11454" s="61">
        <v>1795.0</v>
      </c>
      <c r="D11454" s="57" t="s">
        <v>375</v>
      </c>
      <c r="E11454" s="57" t="str">
        <f t="array" ref="E11454">E11453</f>
        <v>В</v>
      </c>
      <c r="F11454" s="58">
        <v>0.5370142422325059</v>
      </c>
    </row>
    <row r="11455">
      <c r="A11455" s="61">
        <v>1.517028532E9</v>
      </c>
      <c r="B11455" s="61">
        <v>0.0</v>
      </c>
      <c r="C11455" s="61">
        <v>462.0</v>
      </c>
      <c r="D11455" s="57" t="s">
        <v>371</v>
      </c>
      <c r="E11455" s="57" t="str">
        <f t="array" ref="E11455">E11454</f>
        <v>В</v>
      </c>
      <c r="F11455" s="58">
        <v>0.5370368622961432</v>
      </c>
    </row>
    <row r="11456">
      <c r="A11456" s="61">
        <v>1.512948567E9</v>
      </c>
      <c r="B11456" s="61">
        <v>1.0</v>
      </c>
      <c r="C11456" s="61">
        <v>4679.0</v>
      </c>
      <c r="D11456" s="57" t="s">
        <v>374</v>
      </c>
      <c r="E11456" s="57" t="str">
        <f t="array" ref="E11456">E11455</f>
        <v>В</v>
      </c>
      <c r="F11456" s="58">
        <v>0.537054116195112</v>
      </c>
    </row>
    <row r="11457">
      <c r="A11457" s="61">
        <v>1.513411272E9</v>
      </c>
      <c r="B11457" s="61">
        <v>0.0</v>
      </c>
      <c r="C11457" s="61">
        <v>1318.0</v>
      </c>
      <c r="D11457" s="57" t="s">
        <v>371</v>
      </c>
      <c r="E11457" s="57" t="str">
        <f t="array" ref="E11457">E11456</f>
        <v>В</v>
      </c>
      <c r="F11457" s="58">
        <v>0.5370576599585579</v>
      </c>
    </row>
    <row r="11458">
      <c r="A11458" s="61">
        <v>1.512471387E9</v>
      </c>
      <c r="B11458" s="61">
        <v>1.0</v>
      </c>
      <c r="C11458" s="61">
        <v>1402.0</v>
      </c>
      <c r="D11458" s="57" t="s">
        <v>371</v>
      </c>
      <c r="E11458" s="57" t="str">
        <f t="array" ref="E11458">E11457</f>
        <v>В</v>
      </c>
      <c r="F11458" s="58">
        <v>0.5370799060333351</v>
      </c>
    </row>
    <row r="11459">
      <c r="A11459" s="61">
        <v>1.512942908E9</v>
      </c>
      <c r="B11459" s="61">
        <v>1.0</v>
      </c>
      <c r="C11459" s="61">
        <v>4208.0</v>
      </c>
      <c r="D11459" s="57" t="s">
        <v>373</v>
      </c>
      <c r="E11459" s="57" t="str">
        <f t="array" ref="E11459">E11458</f>
        <v>В</v>
      </c>
      <c r="F11459" s="58">
        <v>0.5370815363709515</v>
      </c>
    </row>
    <row r="11460">
      <c r="A11460" s="61">
        <v>1.5156107E9</v>
      </c>
      <c r="B11460" s="61">
        <v>0.0</v>
      </c>
      <c r="C11460" s="61">
        <v>2264.0</v>
      </c>
      <c r="D11460" s="57" t="s">
        <v>371</v>
      </c>
      <c r="E11460" s="57" t="str">
        <f t="array" ref="E11460">E11459</f>
        <v>В</v>
      </c>
      <c r="F11460" s="58">
        <v>0.5371967947492197</v>
      </c>
    </row>
    <row r="11461">
      <c r="A11461" s="61">
        <v>1.515894179E9</v>
      </c>
      <c r="B11461" s="61">
        <v>1.0</v>
      </c>
      <c r="C11461" s="61">
        <v>2889.0</v>
      </c>
      <c r="D11461" s="57" t="s">
        <v>374</v>
      </c>
      <c r="E11461" s="57" t="str">
        <f t="array" ref="E11461">E11460</f>
        <v>В</v>
      </c>
      <c r="F11461" s="58">
        <v>0.5372005478242318</v>
      </c>
    </row>
    <row r="11462">
      <c r="A11462" s="61">
        <v>1.512295147E9</v>
      </c>
      <c r="B11462" s="61">
        <v>1.0</v>
      </c>
      <c r="C11462" s="61">
        <v>3360.0</v>
      </c>
      <c r="D11462" s="57" t="s">
        <v>374</v>
      </c>
      <c r="E11462" s="57" t="str">
        <f t="array" ref="E11462">E11461</f>
        <v>В</v>
      </c>
      <c r="F11462" s="58">
        <v>0.5372112286001014</v>
      </c>
    </row>
    <row r="11463">
      <c r="A11463" s="61">
        <v>1.517610592E9</v>
      </c>
      <c r="B11463" s="61">
        <v>0.0</v>
      </c>
      <c r="C11463" s="61">
        <v>1058.0</v>
      </c>
      <c r="D11463" s="57" t="s">
        <v>375</v>
      </c>
      <c r="E11463" s="57" t="str">
        <f t="array" ref="E11463">E11462</f>
        <v>В</v>
      </c>
      <c r="F11463" s="58">
        <v>0.5373042305497363</v>
      </c>
    </row>
    <row r="11464">
      <c r="A11464" s="61">
        <v>1.515783009E9</v>
      </c>
      <c r="B11464" s="61">
        <v>1.0</v>
      </c>
      <c r="C11464" s="61">
        <v>1342.0</v>
      </c>
      <c r="D11464" s="57" t="s">
        <v>373</v>
      </c>
      <c r="E11464" s="57" t="str">
        <f t="array" ref="E11464">E11463</f>
        <v>В</v>
      </c>
      <c r="F11464" s="58">
        <v>0.5374083549813531</v>
      </c>
    </row>
    <row r="11465">
      <c r="A11465" s="61">
        <v>1.511608573E9</v>
      </c>
      <c r="B11465" s="61">
        <v>1.0</v>
      </c>
      <c r="C11465" s="61">
        <v>3126.0</v>
      </c>
      <c r="D11465" s="57" t="s">
        <v>371</v>
      </c>
      <c r="E11465" s="57" t="str">
        <f t="array" ref="E11465">E11464</f>
        <v>В</v>
      </c>
      <c r="F11465" s="58">
        <v>0.5374395913997266</v>
      </c>
    </row>
    <row r="11466">
      <c r="A11466" s="61">
        <v>1.513283806E9</v>
      </c>
      <c r="B11466" s="61">
        <v>1.0</v>
      </c>
      <c r="C11466" s="61">
        <v>2667.0</v>
      </c>
      <c r="D11466" s="57" t="s">
        <v>371</v>
      </c>
      <c r="E11466" s="57" t="str">
        <f t="array" ref="E11466">E11465</f>
        <v>В</v>
      </c>
      <c r="F11466" s="58">
        <v>0.5374954938678959</v>
      </c>
    </row>
    <row r="11467">
      <c r="A11467" s="61">
        <v>1.518561305E9</v>
      </c>
      <c r="B11467" s="61">
        <v>1.0</v>
      </c>
      <c r="C11467" s="61">
        <v>3511.0</v>
      </c>
      <c r="D11467" s="57" t="s">
        <v>375</v>
      </c>
      <c r="E11467" s="57" t="str">
        <f t="array" ref="E11467">E11466</f>
        <v>В</v>
      </c>
      <c r="F11467" s="58">
        <v>0.5375323228555854</v>
      </c>
    </row>
    <row r="11468">
      <c r="A11468" s="61">
        <v>1.51801504E9</v>
      </c>
      <c r="B11468" s="61">
        <v>0.0</v>
      </c>
      <c r="C11468" s="61">
        <v>3112.0</v>
      </c>
      <c r="D11468" s="57" t="s">
        <v>374</v>
      </c>
      <c r="E11468" s="57" t="str">
        <f t="array" ref="E11468">E11467</f>
        <v>В</v>
      </c>
      <c r="F11468" s="58">
        <v>0.5375627731051802</v>
      </c>
    </row>
    <row r="11469">
      <c r="A11469" s="61">
        <v>1.512736172E9</v>
      </c>
      <c r="B11469" s="61">
        <v>0.0</v>
      </c>
      <c r="C11469" s="61">
        <v>1612.0</v>
      </c>
      <c r="D11469" s="57" t="s">
        <v>374</v>
      </c>
      <c r="E11469" s="57" t="str">
        <f t="array" ref="E11469">E11468</f>
        <v>В</v>
      </c>
      <c r="F11469" s="58">
        <v>0.5375843420352124</v>
      </c>
    </row>
    <row r="11470">
      <c r="A11470" s="61">
        <v>1.515734594E9</v>
      </c>
      <c r="B11470" s="61">
        <v>1.0</v>
      </c>
      <c r="C11470" s="61">
        <v>3393.0</v>
      </c>
      <c r="D11470" s="57" t="s">
        <v>373</v>
      </c>
      <c r="E11470" s="57" t="str">
        <f t="array" ref="E11470">E11469</f>
        <v>В</v>
      </c>
      <c r="F11470" s="58">
        <v>0.5376361980349612</v>
      </c>
    </row>
    <row r="11471">
      <c r="A11471" s="61">
        <v>1.516826281E9</v>
      </c>
      <c r="B11471" s="61">
        <v>0.0</v>
      </c>
      <c r="C11471" s="61">
        <v>316.0</v>
      </c>
      <c r="D11471" s="57" t="s">
        <v>374</v>
      </c>
      <c r="E11471" s="57" t="str">
        <f t="array" ref="E11471">E11470</f>
        <v>В</v>
      </c>
      <c r="F11471" s="58">
        <v>0.5376362120839558</v>
      </c>
    </row>
    <row r="11472">
      <c r="A11472" s="61">
        <v>1.518293822E9</v>
      </c>
      <c r="B11472" s="61">
        <v>0.0</v>
      </c>
      <c r="C11472" s="61">
        <v>3515.0</v>
      </c>
      <c r="D11472" s="57" t="s">
        <v>371</v>
      </c>
      <c r="E11472" s="57" t="str">
        <f t="array" ref="E11472">E11471</f>
        <v>В</v>
      </c>
      <c r="F11472" s="58">
        <v>0.5377129814350106</v>
      </c>
    </row>
    <row r="11473">
      <c r="A11473" s="61">
        <v>1.516089224E9</v>
      </c>
      <c r="B11473" s="61">
        <v>1.0</v>
      </c>
      <c r="C11473" s="61">
        <v>526.0</v>
      </c>
      <c r="D11473" s="57" t="s">
        <v>374</v>
      </c>
      <c r="E11473" s="57" t="str">
        <f t="array" ref="E11473">E11472</f>
        <v>В</v>
      </c>
      <c r="F11473" s="58">
        <v>0.5377499457773399</v>
      </c>
    </row>
    <row r="11474">
      <c r="A11474" s="61">
        <v>1.51829914E9</v>
      </c>
      <c r="B11474" s="61">
        <v>0.0</v>
      </c>
      <c r="C11474" s="61">
        <v>453.0</v>
      </c>
      <c r="D11474" s="57" t="s">
        <v>373</v>
      </c>
      <c r="E11474" s="57" t="str">
        <f t="array" ref="E11474">E11473</f>
        <v>В</v>
      </c>
      <c r="F11474" s="58">
        <v>0.5378866773588495</v>
      </c>
    </row>
    <row r="11475">
      <c r="A11475" s="61">
        <v>1.517816675E9</v>
      </c>
      <c r="B11475" s="61">
        <v>1.0</v>
      </c>
      <c r="C11475" s="61">
        <v>1861.0</v>
      </c>
      <c r="D11475" s="57" t="s">
        <v>375</v>
      </c>
      <c r="E11475" s="57" t="str">
        <f t="array" ref="E11475">E11474</f>
        <v>В</v>
      </c>
      <c r="F11475" s="58">
        <v>0.5379669320080119</v>
      </c>
    </row>
    <row r="11476">
      <c r="A11476" s="61">
        <v>1.514567738E9</v>
      </c>
      <c r="B11476" s="61">
        <v>1.0</v>
      </c>
      <c r="C11476" s="61">
        <v>2243.0</v>
      </c>
      <c r="D11476" s="57" t="s">
        <v>371</v>
      </c>
      <c r="E11476" s="57" t="str">
        <f t="array" ref="E11476">E11475</f>
        <v>В</v>
      </c>
      <c r="F11476" s="58">
        <v>0.5380248254567537</v>
      </c>
    </row>
    <row r="11477">
      <c r="A11477" s="61">
        <v>1.513891602E9</v>
      </c>
      <c r="B11477" s="61">
        <v>0.0</v>
      </c>
      <c r="C11477" s="61">
        <v>864.0</v>
      </c>
      <c r="D11477" s="57" t="s">
        <v>374</v>
      </c>
      <c r="E11477" s="57" t="str">
        <f t="array" ref="E11477">E11476</f>
        <v>В</v>
      </c>
      <c r="F11477" s="58">
        <v>0.5380429682791299</v>
      </c>
    </row>
    <row r="11478">
      <c r="A11478" s="61">
        <v>1.518116589E9</v>
      </c>
      <c r="B11478" s="61">
        <v>1.0</v>
      </c>
      <c r="C11478" s="61">
        <v>1024.0</v>
      </c>
      <c r="D11478" s="57" t="s">
        <v>373</v>
      </c>
      <c r="E11478" s="57" t="str">
        <f t="array" ref="E11478">E11477</f>
        <v>В</v>
      </c>
      <c r="F11478" s="58">
        <v>0.5380869591528666</v>
      </c>
    </row>
    <row r="11479">
      <c r="A11479" s="61">
        <v>1.516814302E9</v>
      </c>
      <c r="B11479" s="61">
        <v>0.0</v>
      </c>
      <c r="C11479" s="61">
        <v>943.0</v>
      </c>
      <c r="D11479" s="57" t="s">
        <v>375</v>
      </c>
      <c r="E11479" s="57" t="str">
        <f t="array" ref="E11479">E11478</f>
        <v>В</v>
      </c>
      <c r="F11479" s="58">
        <v>0.5381082588171652</v>
      </c>
    </row>
    <row r="11480">
      <c r="A11480" s="61">
        <v>1.517336212E9</v>
      </c>
      <c r="B11480" s="61">
        <v>0.0</v>
      </c>
      <c r="C11480" s="61">
        <v>2004.0</v>
      </c>
      <c r="D11480" s="57" t="s">
        <v>371</v>
      </c>
      <c r="E11480" s="57" t="str">
        <f t="array" ref="E11480">E11479</f>
        <v>В</v>
      </c>
      <c r="F11480" s="58">
        <v>0.5381201691061159</v>
      </c>
    </row>
    <row r="11481">
      <c r="A11481" s="61">
        <v>1.513426326E9</v>
      </c>
      <c r="B11481" s="61">
        <v>1.0</v>
      </c>
      <c r="C11481" s="61">
        <v>2508.0</v>
      </c>
      <c r="D11481" s="57" t="s">
        <v>371</v>
      </c>
      <c r="E11481" s="57" t="str">
        <f t="array" ref="E11481">E11480</f>
        <v>В</v>
      </c>
      <c r="F11481" s="58">
        <v>0.5382395889633591</v>
      </c>
    </row>
    <row r="11482">
      <c r="A11482" s="61">
        <v>1.516758869E9</v>
      </c>
      <c r="B11482" s="61">
        <v>1.0</v>
      </c>
      <c r="C11482" s="61">
        <v>2003.0</v>
      </c>
      <c r="D11482" s="57" t="s">
        <v>374</v>
      </c>
      <c r="E11482" s="57" t="str">
        <f t="array" ref="E11482">E11481</f>
        <v>В</v>
      </c>
      <c r="F11482" s="58">
        <v>0.5383143822980526</v>
      </c>
    </row>
    <row r="11483">
      <c r="A11483" s="61">
        <v>1.514762942E9</v>
      </c>
      <c r="B11483" s="61">
        <v>0.0</v>
      </c>
      <c r="C11483" s="61">
        <v>990.0</v>
      </c>
      <c r="D11483" s="57" t="s">
        <v>375</v>
      </c>
      <c r="E11483" s="57" t="str">
        <f t="array" ref="E11483">E11482</f>
        <v>В</v>
      </c>
      <c r="F11483" s="58">
        <v>0.5383605168146341</v>
      </c>
    </row>
    <row r="11484">
      <c r="A11484" s="61">
        <v>1.515389547E9</v>
      </c>
      <c r="B11484" s="61">
        <v>1.0</v>
      </c>
      <c r="C11484" s="61">
        <v>1704.0</v>
      </c>
      <c r="D11484" s="57" t="s">
        <v>371</v>
      </c>
      <c r="E11484" s="57" t="str">
        <f t="array" ref="E11484">E11483</f>
        <v>В</v>
      </c>
      <c r="F11484" s="58">
        <v>0.5384415467537675</v>
      </c>
    </row>
    <row r="11485">
      <c r="A11485" s="61">
        <v>1.512722643E9</v>
      </c>
      <c r="B11485" s="61">
        <v>1.0</v>
      </c>
      <c r="C11485" s="61">
        <v>65.0</v>
      </c>
      <c r="D11485" s="57" t="s">
        <v>371</v>
      </c>
      <c r="E11485" s="57" t="str">
        <f t="array" ref="E11485">E11484</f>
        <v>В</v>
      </c>
      <c r="F11485" s="58">
        <v>0.5384422251265549</v>
      </c>
    </row>
    <row r="11486">
      <c r="A11486" s="61">
        <v>1.516791822E9</v>
      </c>
      <c r="B11486" s="61">
        <v>0.0</v>
      </c>
      <c r="C11486" s="61">
        <v>1085.0</v>
      </c>
      <c r="D11486" s="57" t="s">
        <v>375</v>
      </c>
      <c r="E11486" s="57" t="str">
        <f t="array" ref="E11486">E11485</f>
        <v>В</v>
      </c>
      <c r="F11486" s="58">
        <v>0.5385439081757281</v>
      </c>
    </row>
    <row r="11487">
      <c r="A11487" s="61">
        <v>1.513922608E9</v>
      </c>
      <c r="B11487" s="61">
        <v>1.0</v>
      </c>
      <c r="C11487" s="61">
        <v>2301.0</v>
      </c>
      <c r="D11487" s="57" t="s">
        <v>375</v>
      </c>
      <c r="E11487" s="57" t="str">
        <f t="array" ref="E11487">E11486</f>
        <v>В</v>
      </c>
      <c r="F11487" s="58">
        <v>0.5385491709227519</v>
      </c>
    </row>
    <row r="11488">
      <c r="A11488" s="61">
        <v>1.515034071E9</v>
      </c>
      <c r="B11488" s="61">
        <v>0.0</v>
      </c>
      <c r="C11488" s="61">
        <v>92.0</v>
      </c>
      <c r="D11488" s="57" t="s">
        <v>371</v>
      </c>
      <c r="E11488" s="57" t="str">
        <f t="array" ref="E11488">E11487</f>
        <v>В</v>
      </c>
      <c r="F11488" s="58">
        <v>0.5385631340543153</v>
      </c>
    </row>
    <row r="11489">
      <c r="A11489" s="61">
        <v>1.515416454E9</v>
      </c>
      <c r="B11489" s="61">
        <v>1.0</v>
      </c>
      <c r="C11489" s="61">
        <v>1770.0</v>
      </c>
      <c r="D11489" s="57" t="s">
        <v>373</v>
      </c>
      <c r="E11489" s="57" t="str">
        <f t="array" ref="E11489">E11488</f>
        <v>В</v>
      </c>
      <c r="F11489" s="58">
        <v>0.5386002713852354</v>
      </c>
    </row>
    <row r="11490">
      <c r="A11490" s="61">
        <v>1.519435587E9</v>
      </c>
      <c r="B11490" s="61">
        <v>1.0</v>
      </c>
      <c r="C11490" s="61">
        <v>967.0</v>
      </c>
      <c r="D11490" s="57" t="s">
        <v>371</v>
      </c>
      <c r="E11490" s="57" t="str">
        <f t="array" ref="E11490">E11489</f>
        <v>В</v>
      </c>
      <c r="F11490" s="58">
        <v>0.5386074611194964</v>
      </c>
    </row>
    <row r="11491">
      <c r="A11491" s="61">
        <v>1.514085681E9</v>
      </c>
      <c r="B11491" s="61">
        <v>0.0</v>
      </c>
      <c r="C11491" s="61">
        <v>79.0</v>
      </c>
      <c r="D11491" s="57" t="s">
        <v>371</v>
      </c>
      <c r="E11491" s="57" t="str">
        <f t="array" ref="E11491">E11490</f>
        <v>В</v>
      </c>
      <c r="F11491" s="58">
        <v>0.5386528246350504</v>
      </c>
    </row>
    <row r="11492">
      <c r="A11492" s="61">
        <v>1.513298641E9</v>
      </c>
      <c r="B11492" s="61">
        <v>0.0</v>
      </c>
      <c r="C11492" s="61">
        <v>479.0</v>
      </c>
      <c r="D11492" s="57" t="s">
        <v>371</v>
      </c>
      <c r="E11492" s="57" t="str">
        <f t="array" ref="E11492">E11491</f>
        <v>В</v>
      </c>
      <c r="F11492" s="58">
        <v>0.5386633117666559</v>
      </c>
    </row>
    <row r="11493">
      <c r="A11493" s="61">
        <v>1.51619404E9</v>
      </c>
      <c r="B11493" s="61">
        <v>0.0</v>
      </c>
      <c r="C11493" s="61">
        <v>1066.0</v>
      </c>
      <c r="D11493" s="57" t="s">
        <v>373</v>
      </c>
      <c r="E11493" s="57" t="str">
        <f t="array" ref="E11493">E11492</f>
        <v>В</v>
      </c>
      <c r="F11493" s="58">
        <v>0.5386959181274323</v>
      </c>
    </row>
    <row r="11494">
      <c r="A11494" s="61">
        <v>1.51854925E9</v>
      </c>
      <c r="B11494" s="61">
        <v>0.0</v>
      </c>
      <c r="C11494" s="61">
        <v>787.0</v>
      </c>
      <c r="D11494" s="57" t="s">
        <v>374</v>
      </c>
      <c r="E11494" s="57" t="str">
        <f t="array" ref="E11494">E11493</f>
        <v>В</v>
      </c>
      <c r="F11494" s="58">
        <v>0.5387058569617162</v>
      </c>
    </row>
    <row r="11495">
      <c r="A11495" s="61">
        <v>1.514145474E9</v>
      </c>
      <c r="B11495" s="61">
        <v>1.0</v>
      </c>
      <c r="C11495" s="61">
        <v>2668.0</v>
      </c>
      <c r="D11495" s="57" t="s">
        <v>375</v>
      </c>
      <c r="E11495" s="57" t="str">
        <f t="array" ref="E11495">E11494</f>
        <v>В</v>
      </c>
      <c r="F11495" s="58">
        <v>0.5387372235329948</v>
      </c>
    </row>
    <row r="11496">
      <c r="A11496" s="61">
        <v>1.512312634E9</v>
      </c>
      <c r="B11496" s="61">
        <v>1.0</v>
      </c>
      <c r="C11496" s="61">
        <v>1788.0</v>
      </c>
      <c r="D11496" s="57" t="s">
        <v>373</v>
      </c>
      <c r="E11496" s="57" t="str">
        <f t="array" ref="E11496">E11495</f>
        <v>В</v>
      </c>
      <c r="F11496" s="58">
        <v>0.5387402173211392</v>
      </c>
    </row>
    <row r="11497">
      <c r="A11497" s="61">
        <v>1.512138576E9</v>
      </c>
      <c r="B11497" s="61">
        <v>1.0</v>
      </c>
      <c r="C11497" s="61">
        <v>669.0</v>
      </c>
      <c r="D11497" s="57" t="s">
        <v>371</v>
      </c>
      <c r="E11497" s="57" t="str">
        <f t="array" ref="E11497">E11496</f>
        <v>В</v>
      </c>
      <c r="F11497" s="58">
        <v>0.5387537996327889</v>
      </c>
    </row>
    <row r="11498">
      <c r="A11498" s="61">
        <v>1.512961755E9</v>
      </c>
      <c r="B11498" s="61">
        <v>1.0</v>
      </c>
      <c r="C11498" s="61">
        <v>3124.0</v>
      </c>
      <c r="D11498" s="57" t="s">
        <v>374</v>
      </c>
      <c r="E11498" s="57" t="str">
        <f t="array" ref="E11498">E11497</f>
        <v>В</v>
      </c>
      <c r="F11498" s="58">
        <v>0.5387959021578592</v>
      </c>
    </row>
    <row r="11499">
      <c r="A11499" s="61">
        <v>1.518888178E9</v>
      </c>
      <c r="B11499" s="61">
        <v>1.0</v>
      </c>
      <c r="C11499" s="61">
        <v>939.0</v>
      </c>
      <c r="D11499" s="57" t="s">
        <v>374</v>
      </c>
      <c r="E11499" s="57" t="str">
        <f t="array" ref="E11499">E11498</f>
        <v>В</v>
      </c>
      <c r="F11499" s="58">
        <v>0.538807554059884</v>
      </c>
    </row>
    <row r="11500">
      <c r="A11500" s="61">
        <v>1.514328367E9</v>
      </c>
      <c r="B11500" s="61">
        <v>1.0</v>
      </c>
      <c r="C11500" s="61">
        <v>2939.0</v>
      </c>
      <c r="D11500" s="57" t="s">
        <v>375</v>
      </c>
      <c r="E11500" s="57" t="str">
        <f t="array" ref="E11500">E11499</f>
        <v>В</v>
      </c>
      <c r="F11500" s="58">
        <v>0.5388198329501872</v>
      </c>
    </row>
    <row r="11501">
      <c r="A11501" s="61">
        <v>1.513611161E9</v>
      </c>
      <c r="B11501" s="61">
        <v>0.0</v>
      </c>
      <c r="C11501" s="61">
        <v>2138.0</v>
      </c>
      <c r="D11501" s="57" t="s">
        <v>374</v>
      </c>
      <c r="E11501" s="57" t="str">
        <f t="array" ref="E11501">E11500</f>
        <v>В</v>
      </c>
      <c r="F11501" s="58">
        <v>0.5388244286277684</v>
      </c>
    </row>
    <row r="11502">
      <c r="A11502" s="61">
        <v>1.516348504E9</v>
      </c>
      <c r="B11502" s="61">
        <v>1.0</v>
      </c>
      <c r="C11502" s="61">
        <v>2389.0</v>
      </c>
      <c r="D11502" s="57" t="s">
        <v>374</v>
      </c>
      <c r="E11502" s="57" t="str">
        <f t="array" ref="E11502">E11501</f>
        <v>В</v>
      </c>
      <c r="F11502" s="58">
        <v>0.5388480832979085</v>
      </c>
    </row>
    <row r="11503">
      <c r="A11503" s="61">
        <v>1.511256638E9</v>
      </c>
      <c r="B11503" s="61">
        <v>1.0</v>
      </c>
      <c r="C11503" s="61">
        <v>1774.0</v>
      </c>
      <c r="D11503" s="57" t="s">
        <v>373</v>
      </c>
      <c r="E11503" s="57" t="str">
        <f t="array" ref="E11503">E11502</f>
        <v>В</v>
      </c>
      <c r="F11503" s="58">
        <v>0.5388833709927945</v>
      </c>
    </row>
    <row r="11504">
      <c r="A11504" s="61">
        <v>1.518761986E9</v>
      </c>
      <c r="B11504" s="61">
        <v>1.0</v>
      </c>
      <c r="C11504" s="61">
        <v>1027.0</v>
      </c>
      <c r="D11504" s="57" t="s">
        <v>371</v>
      </c>
      <c r="E11504" s="57" t="str">
        <f t="array" ref="E11504">E11503</f>
        <v>В</v>
      </c>
      <c r="F11504" s="58">
        <v>0.5389377598296488</v>
      </c>
    </row>
    <row r="11505">
      <c r="A11505" s="61">
        <v>1.517068261E9</v>
      </c>
      <c r="B11505" s="61">
        <v>0.0</v>
      </c>
      <c r="C11505" s="61">
        <v>3687.0</v>
      </c>
      <c r="D11505" s="57" t="s">
        <v>371</v>
      </c>
      <c r="E11505" s="57" t="str">
        <f t="array" ref="E11505">E11504</f>
        <v>В</v>
      </c>
      <c r="F11505" s="58">
        <v>0.5389956404828388</v>
      </c>
    </row>
    <row r="11506">
      <c r="A11506" s="61">
        <v>1.516674039E9</v>
      </c>
      <c r="B11506" s="61">
        <v>1.0</v>
      </c>
      <c r="C11506" s="61">
        <v>2294.0</v>
      </c>
      <c r="D11506" s="57" t="s">
        <v>375</v>
      </c>
      <c r="E11506" s="57" t="str">
        <f t="array" ref="E11506">E11505</f>
        <v>В</v>
      </c>
      <c r="F11506" s="58">
        <v>0.5390320141687366</v>
      </c>
    </row>
    <row r="11507">
      <c r="A11507" s="61">
        <v>1.516844938E9</v>
      </c>
      <c r="B11507" s="61">
        <v>1.0</v>
      </c>
      <c r="C11507" s="61">
        <v>1957.0</v>
      </c>
      <c r="D11507" s="57" t="s">
        <v>371</v>
      </c>
      <c r="E11507" s="57" t="str">
        <f t="array" ref="E11507">E11506</f>
        <v>В</v>
      </c>
      <c r="F11507" s="58">
        <v>0.5390558904550298</v>
      </c>
    </row>
    <row r="11508">
      <c r="A11508" s="61">
        <v>1.515756621E9</v>
      </c>
      <c r="B11508" s="61">
        <v>0.0</v>
      </c>
      <c r="C11508" s="61">
        <v>627.0</v>
      </c>
      <c r="D11508" s="57" t="s">
        <v>374</v>
      </c>
      <c r="E11508" s="57" t="str">
        <f t="array" ref="E11508">E11507</f>
        <v>В</v>
      </c>
      <c r="F11508" s="58">
        <v>0.5390762984612822</v>
      </c>
    </row>
    <row r="11509">
      <c r="A11509" s="61">
        <v>1.519627546E9</v>
      </c>
      <c r="B11509" s="61">
        <v>1.0</v>
      </c>
      <c r="C11509" s="61">
        <v>589.0</v>
      </c>
      <c r="D11509" s="57" t="s">
        <v>371</v>
      </c>
      <c r="E11509" s="57" t="str">
        <f t="array" ref="E11509">E11508</f>
        <v>В</v>
      </c>
      <c r="F11509" s="58">
        <v>0.53909897602638</v>
      </c>
    </row>
    <row r="11510">
      <c r="A11510" s="61">
        <v>1.516125539E9</v>
      </c>
      <c r="B11510" s="61">
        <v>1.0</v>
      </c>
      <c r="C11510" s="61">
        <v>500.0</v>
      </c>
      <c r="D11510" s="57" t="s">
        <v>371</v>
      </c>
      <c r="E11510" s="57" t="str">
        <f t="array" ref="E11510">E11509</f>
        <v>В</v>
      </c>
      <c r="F11510" s="58">
        <v>0.5390993083071821</v>
      </c>
    </row>
    <row r="11511">
      <c r="A11511" s="61">
        <v>1.518301436E9</v>
      </c>
      <c r="B11511" s="61">
        <v>1.0</v>
      </c>
      <c r="C11511" s="61">
        <v>2448.0</v>
      </c>
      <c r="D11511" s="57" t="s">
        <v>375</v>
      </c>
      <c r="E11511" s="57" t="str">
        <f t="array" ref="E11511">E11510</f>
        <v>В</v>
      </c>
      <c r="F11511" s="58">
        <v>0.5391415063202791</v>
      </c>
    </row>
    <row r="11512">
      <c r="A11512" s="61">
        <v>1.518638498E9</v>
      </c>
      <c r="B11512" s="61">
        <v>1.0</v>
      </c>
      <c r="C11512" s="61">
        <v>1442.0</v>
      </c>
      <c r="D11512" s="57" t="s">
        <v>374</v>
      </c>
      <c r="E11512" s="57" t="str">
        <f t="array" ref="E11512">E11511</f>
        <v>В</v>
      </c>
      <c r="F11512" s="58">
        <v>0.5392661506251543</v>
      </c>
    </row>
    <row r="11513">
      <c r="A11513" s="61">
        <v>1.512943538E9</v>
      </c>
      <c r="B11513" s="61">
        <v>1.0</v>
      </c>
      <c r="C11513" s="61">
        <v>4138.0</v>
      </c>
      <c r="D11513" s="57" t="s">
        <v>371</v>
      </c>
      <c r="E11513" s="57" t="str">
        <f t="array" ref="E11513">E11512</f>
        <v>В</v>
      </c>
      <c r="F11513" s="58">
        <v>0.5393070951612454</v>
      </c>
    </row>
    <row r="11514">
      <c r="A11514" s="61">
        <v>1.518791535E9</v>
      </c>
      <c r="B11514" s="61">
        <v>1.0</v>
      </c>
      <c r="C11514" s="61">
        <v>44.0</v>
      </c>
      <c r="D11514" s="57" t="s">
        <v>371</v>
      </c>
      <c r="E11514" s="57" t="str">
        <f t="array" ref="E11514">E11513</f>
        <v>В</v>
      </c>
      <c r="F11514" s="58">
        <v>0.5393777526444793</v>
      </c>
    </row>
    <row r="11515">
      <c r="A11515" s="61">
        <v>1.513567766E9</v>
      </c>
      <c r="B11515" s="61">
        <v>1.0</v>
      </c>
      <c r="C11515" s="61">
        <v>2528.0</v>
      </c>
      <c r="D11515" s="57" t="s">
        <v>371</v>
      </c>
      <c r="E11515" s="57" t="str">
        <f t="array" ref="E11515">E11514</f>
        <v>В</v>
      </c>
      <c r="F11515" s="58">
        <v>0.5393838954676508</v>
      </c>
    </row>
    <row r="11516">
      <c r="A11516" s="61">
        <v>1.515145482E9</v>
      </c>
      <c r="B11516" s="61">
        <v>0.0</v>
      </c>
      <c r="C11516" s="61">
        <v>175.0</v>
      </c>
      <c r="D11516" s="57" t="s">
        <v>373</v>
      </c>
      <c r="E11516" s="57" t="str">
        <f t="array" ref="E11516">E11515</f>
        <v>В</v>
      </c>
      <c r="F11516" s="58">
        <v>0.5393984436039735</v>
      </c>
    </row>
    <row r="11517">
      <c r="A11517" s="61">
        <v>1.515362343E9</v>
      </c>
      <c r="B11517" s="61">
        <v>1.0</v>
      </c>
      <c r="C11517" s="61">
        <v>2530.0</v>
      </c>
      <c r="D11517" s="57" t="s">
        <v>373</v>
      </c>
      <c r="E11517" s="57" t="str">
        <f t="array" ref="E11517">E11516</f>
        <v>В</v>
      </c>
      <c r="F11517" s="58">
        <v>0.5394105987701964</v>
      </c>
    </row>
    <row r="11518">
      <c r="A11518" s="61">
        <v>1.515044459E9</v>
      </c>
      <c r="B11518" s="61">
        <v>1.0</v>
      </c>
      <c r="C11518" s="61">
        <v>2698.0</v>
      </c>
      <c r="D11518" s="57" t="s">
        <v>371</v>
      </c>
      <c r="E11518" s="57" t="str">
        <f t="array" ref="E11518">E11517</f>
        <v>В</v>
      </c>
      <c r="F11518" s="58">
        <v>0.5394264555638723</v>
      </c>
    </row>
    <row r="11519">
      <c r="A11519" s="61">
        <v>1.513646823E9</v>
      </c>
      <c r="B11519" s="61">
        <v>1.0</v>
      </c>
      <c r="C11519" s="61">
        <v>108.0</v>
      </c>
      <c r="D11519" s="57" t="s">
        <v>371</v>
      </c>
      <c r="E11519" s="57" t="str">
        <f t="array" ref="E11519">E11518</f>
        <v>В</v>
      </c>
      <c r="F11519" s="58">
        <v>0.5394573561666772</v>
      </c>
    </row>
    <row r="11520">
      <c r="A11520" s="61">
        <v>1.518655255E9</v>
      </c>
      <c r="B11520" s="61">
        <v>1.0</v>
      </c>
      <c r="C11520" s="61">
        <v>2115.0</v>
      </c>
      <c r="D11520" s="57" t="s">
        <v>373</v>
      </c>
      <c r="E11520" s="57" t="str">
        <f t="array" ref="E11520">E11519</f>
        <v>В</v>
      </c>
      <c r="F11520" s="58">
        <v>0.5394790088136872</v>
      </c>
    </row>
    <row r="11521">
      <c r="A11521" s="61">
        <v>1.515631699E9</v>
      </c>
      <c r="B11521" s="61">
        <v>1.0</v>
      </c>
      <c r="C11521" s="61">
        <v>2851.0</v>
      </c>
      <c r="D11521" s="57" t="s">
        <v>371</v>
      </c>
      <c r="E11521" s="57" t="str">
        <f t="array" ref="E11521">E11520</f>
        <v>В</v>
      </c>
      <c r="F11521" s="58">
        <v>0.5395203164255589</v>
      </c>
    </row>
    <row r="11522">
      <c r="A11522" s="61">
        <v>1.518210521E9</v>
      </c>
      <c r="B11522" s="61">
        <v>0.0</v>
      </c>
      <c r="C11522" s="61">
        <v>309.0</v>
      </c>
      <c r="D11522" s="57" t="s">
        <v>373</v>
      </c>
      <c r="E11522" s="57" t="str">
        <f t="array" ref="E11522">E11521</f>
        <v>В</v>
      </c>
      <c r="F11522" s="58">
        <v>0.5395575604361391</v>
      </c>
    </row>
    <row r="11523">
      <c r="A11523" s="61">
        <v>1.518266816E9</v>
      </c>
      <c r="B11523" s="61">
        <v>1.0</v>
      </c>
      <c r="C11523" s="61">
        <v>3132.0</v>
      </c>
      <c r="D11523" s="57" t="s">
        <v>374</v>
      </c>
      <c r="E11523" s="57" t="str">
        <f t="array" ref="E11523">E11522</f>
        <v>В</v>
      </c>
      <c r="F11523" s="58">
        <v>0.539615417326519</v>
      </c>
    </row>
    <row r="11524">
      <c r="A11524" s="61">
        <v>1.518676317E9</v>
      </c>
      <c r="B11524" s="61">
        <v>1.0</v>
      </c>
      <c r="C11524" s="61">
        <v>1324.0</v>
      </c>
      <c r="D11524" s="57" t="s">
        <v>375</v>
      </c>
      <c r="E11524" s="57" t="str">
        <f t="array" ref="E11524">E11523</f>
        <v>В</v>
      </c>
      <c r="F11524" s="58">
        <v>0.5396802234975177</v>
      </c>
    </row>
    <row r="11525">
      <c r="A11525" s="61">
        <v>1.518187201E9</v>
      </c>
      <c r="B11525" s="61">
        <v>0.0</v>
      </c>
      <c r="C11525" s="61">
        <v>2427.0</v>
      </c>
      <c r="D11525" s="57" t="s">
        <v>371</v>
      </c>
      <c r="E11525" s="57" t="str">
        <f t="array" ref="E11525">E11524</f>
        <v>В</v>
      </c>
      <c r="F11525" s="58">
        <v>0.5397272864683186</v>
      </c>
    </row>
    <row r="11526">
      <c r="A11526" s="61">
        <v>1.516119765E9</v>
      </c>
      <c r="B11526" s="61">
        <v>1.0</v>
      </c>
      <c r="C11526" s="61">
        <v>8.0</v>
      </c>
      <c r="D11526" s="57" t="s">
        <v>375</v>
      </c>
      <c r="E11526" s="57" t="str">
        <f t="array" ref="E11526">E11525</f>
        <v>В</v>
      </c>
      <c r="F11526" s="58">
        <v>0.5397386177057116</v>
      </c>
    </row>
    <row r="11527">
      <c r="A11527" s="61">
        <v>1.513984179E9</v>
      </c>
      <c r="B11527" s="61">
        <v>1.0</v>
      </c>
      <c r="C11527" s="61">
        <v>2580.0</v>
      </c>
      <c r="D11527" s="57" t="s">
        <v>373</v>
      </c>
      <c r="E11527" s="57" t="str">
        <f t="array" ref="E11527">E11526</f>
        <v>В</v>
      </c>
      <c r="F11527" s="58">
        <v>0.5397538546803891</v>
      </c>
    </row>
    <row r="11528">
      <c r="A11528" s="61">
        <v>1.513021261E9</v>
      </c>
      <c r="B11528" s="61">
        <v>0.0</v>
      </c>
      <c r="C11528" s="61">
        <v>2868.0</v>
      </c>
      <c r="D11528" s="57" t="s">
        <v>371</v>
      </c>
      <c r="E11528" s="57" t="str">
        <f t="array" ref="E11528">E11527</f>
        <v>В</v>
      </c>
      <c r="F11528" s="58">
        <v>0.5398241852072783</v>
      </c>
    </row>
    <row r="11529">
      <c r="A11529" s="61">
        <v>1.512489659E9</v>
      </c>
      <c r="B11529" s="61">
        <v>1.0</v>
      </c>
      <c r="C11529" s="61">
        <v>3021.0</v>
      </c>
      <c r="D11529" s="57" t="s">
        <v>371</v>
      </c>
      <c r="E11529" s="57" t="str">
        <f t="array" ref="E11529">E11528</f>
        <v>В</v>
      </c>
      <c r="F11529" s="58">
        <v>0.5398726362206087</v>
      </c>
    </row>
    <row r="11530">
      <c r="A11530" s="61">
        <v>1.512399345E9</v>
      </c>
      <c r="B11530" s="61">
        <v>1.0</v>
      </c>
      <c r="C11530" s="61">
        <v>1175.0</v>
      </c>
      <c r="D11530" s="57" t="s">
        <v>371</v>
      </c>
      <c r="E11530" s="57" t="str">
        <f t="array" ref="E11530">E11529</f>
        <v>В</v>
      </c>
      <c r="F11530" s="58">
        <v>0.5399033551709107</v>
      </c>
    </row>
    <row r="11531">
      <c r="A11531" s="61">
        <v>1.514716478E9</v>
      </c>
      <c r="B11531" s="61">
        <v>1.0</v>
      </c>
      <c r="C11531" s="61">
        <v>703.0</v>
      </c>
      <c r="D11531" s="57" t="s">
        <v>371</v>
      </c>
      <c r="E11531" s="57" t="str">
        <f t="array" ref="E11531">E11530</f>
        <v>В</v>
      </c>
      <c r="F11531" s="58">
        <v>0.5399674023846818</v>
      </c>
    </row>
    <row r="11532">
      <c r="A11532" s="61">
        <v>1.514176221E9</v>
      </c>
      <c r="B11532" s="61">
        <v>0.0</v>
      </c>
      <c r="C11532" s="61">
        <v>4407.0</v>
      </c>
      <c r="D11532" s="57" t="s">
        <v>371</v>
      </c>
      <c r="E11532" s="57" t="str">
        <f t="array" ref="E11532">E11531</f>
        <v>В</v>
      </c>
      <c r="F11532" s="58">
        <v>0.5399768158699373</v>
      </c>
    </row>
    <row r="11533">
      <c r="A11533" s="61">
        <v>1.517621537E9</v>
      </c>
      <c r="B11533" s="61">
        <v>1.0</v>
      </c>
      <c r="C11533" s="61">
        <v>2506.0</v>
      </c>
      <c r="D11533" s="57" t="s">
        <v>371</v>
      </c>
      <c r="E11533" s="57" t="str">
        <f t="array" ref="E11533">E11532</f>
        <v>В</v>
      </c>
      <c r="F11533" s="58">
        <v>0.5400553763286376</v>
      </c>
    </row>
    <row r="11534">
      <c r="A11534" s="61">
        <v>1.512344379E9</v>
      </c>
      <c r="B11534" s="61">
        <v>1.0</v>
      </c>
      <c r="C11534" s="61">
        <v>1790.0</v>
      </c>
      <c r="D11534" s="57" t="s">
        <v>371</v>
      </c>
      <c r="E11534" s="57" t="str">
        <f t="array" ref="E11534">E11533</f>
        <v>В</v>
      </c>
      <c r="F11534" s="58">
        <v>0.5400881698904644</v>
      </c>
    </row>
    <row r="11535">
      <c r="A11535" s="61">
        <v>1.512100024E9</v>
      </c>
      <c r="B11535" s="61">
        <v>1.0</v>
      </c>
      <c r="C11535" s="61">
        <v>1713.0</v>
      </c>
      <c r="D11535" s="57" t="s">
        <v>373</v>
      </c>
      <c r="E11535" s="57" t="str">
        <f t="array" ref="E11535">E11534</f>
        <v>В</v>
      </c>
      <c r="F11535" s="58">
        <v>0.5401213798437137</v>
      </c>
    </row>
    <row r="11536">
      <c r="A11536" s="61">
        <v>1.514301843E9</v>
      </c>
      <c r="B11536" s="61">
        <v>1.0</v>
      </c>
      <c r="C11536" s="61">
        <v>931.0</v>
      </c>
      <c r="D11536" s="57" t="s">
        <v>371</v>
      </c>
      <c r="E11536" s="57" t="str">
        <f t="array" ref="E11536">E11535</f>
        <v>В</v>
      </c>
      <c r="F11536" s="58">
        <v>0.5401413319081338</v>
      </c>
    </row>
    <row r="11537">
      <c r="A11537" s="61">
        <v>1.518220929E9</v>
      </c>
      <c r="B11537" s="61">
        <v>1.0</v>
      </c>
      <c r="C11537" s="61">
        <v>835.0</v>
      </c>
      <c r="D11537" s="57" t="s">
        <v>371</v>
      </c>
      <c r="E11537" s="57" t="str">
        <f t="array" ref="E11537">E11536</f>
        <v>В</v>
      </c>
      <c r="F11537" s="58">
        <v>0.5401507743435452</v>
      </c>
    </row>
    <row r="11538">
      <c r="A11538" s="61">
        <v>1.514841783E9</v>
      </c>
      <c r="B11538" s="61">
        <v>1.0</v>
      </c>
      <c r="C11538" s="61">
        <v>1024.0</v>
      </c>
      <c r="D11538" s="57" t="s">
        <v>373</v>
      </c>
      <c r="E11538" s="57" t="str">
        <f t="array" ref="E11538">E11537</f>
        <v>В</v>
      </c>
      <c r="F11538" s="58">
        <v>0.5401513476803804</v>
      </c>
    </row>
    <row r="11539">
      <c r="A11539" s="61">
        <v>1.511369137E9</v>
      </c>
      <c r="B11539" s="61">
        <v>1.0</v>
      </c>
      <c r="C11539" s="61">
        <v>1915.0</v>
      </c>
      <c r="D11539" s="57" t="s">
        <v>371</v>
      </c>
      <c r="E11539" s="57" t="str">
        <f t="array" ref="E11539">E11538</f>
        <v>В</v>
      </c>
      <c r="F11539" s="58">
        <v>0.5401753885723312</v>
      </c>
    </row>
    <row r="11540">
      <c r="A11540" s="61">
        <v>1.517763453E9</v>
      </c>
      <c r="B11540" s="61">
        <v>1.0</v>
      </c>
      <c r="C11540" s="61">
        <v>3254.0</v>
      </c>
      <c r="D11540" s="57" t="s">
        <v>371</v>
      </c>
      <c r="E11540" s="57" t="str">
        <f t="array" ref="E11540">E11539</f>
        <v>В</v>
      </c>
      <c r="F11540" s="58">
        <v>0.5402523367271137</v>
      </c>
    </row>
    <row r="11541">
      <c r="A11541" s="61">
        <v>1.511697143E9</v>
      </c>
      <c r="B11541" s="61">
        <v>1.0</v>
      </c>
      <c r="C11541" s="61">
        <v>3547.0</v>
      </c>
      <c r="D11541" s="57" t="s">
        <v>371</v>
      </c>
      <c r="E11541" s="57" t="str">
        <f t="array" ref="E11541">E11540</f>
        <v>В</v>
      </c>
      <c r="F11541" s="58">
        <v>0.5402742825664174</v>
      </c>
    </row>
    <row r="11542">
      <c r="A11542" s="61">
        <v>1.516923009E9</v>
      </c>
      <c r="B11542" s="61">
        <v>1.0</v>
      </c>
      <c r="C11542" s="61">
        <v>500.0</v>
      </c>
      <c r="D11542" s="57" t="s">
        <v>374</v>
      </c>
      <c r="E11542" s="57" t="str">
        <f t="array" ref="E11542">E11541</f>
        <v>В</v>
      </c>
      <c r="F11542" s="58">
        <v>0.540300360108727</v>
      </c>
    </row>
    <row r="11543">
      <c r="A11543" s="61">
        <v>1.518329106E9</v>
      </c>
      <c r="B11543" s="61">
        <v>1.0</v>
      </c>
      <c r="C11543" s="61">
        <v>2778.0</v>
      </c>
      <c r="D11543" s="57" t="s">
        <v>374</v>
      </c>
      <c r="E11543" s="57" t="str">
        <f t="array" ref="E11543">E11542</f>
        <v>В</v>
      </c>
      <c r="F11543" s="58">
        <v>0.5403526358822113</v>
      </c>
    </row>
    <row r="11544">
      <c r="A11544" s="61">
        <v>1.515788715E9</v>
      </c>
      <c r="B11544" s="61">
        <v>1.0</v>
      </c>
      <c r="C11544" s="61">
        <v>649.0</v>
      </c>
      <c r="D11544" s="57" t="s">
        <v>371</v>
      </c>
      <c r="E11544" s="57" t="str">
        <f t="array" ref="E11544">E11543</f>
        <v>В</v>
      </c>
      <c r="F11544" s="58">
        <v>0.5403599282339892</v>
      </c>
    </row>
    <row r="11545">
      <c r="A11545" s="61">
        <v>1.516419684E9</v>
      </c>
      <c r="B11545" s="61">
        <v>1.0</v>
      </c>
      <c r="C11545" s="61">
        <v>2520.0</v>
      </c>
      <c r="D11545" s="57" t="s">
        <v>375</v>
      </c>
      <c r="E11545" s="57" t="str">
        <f t="array" ref="E11545">E11544</f>
        <v>В</v>
      </c>
      <c r="F11545" s="58">
        <v>0.5403774943228281</v>
      </c>
    </row>
    <row r="11546">
      <c r="A11546" s="61">
        <v>1.519887815E9</v>
      </c>
      <c r="B11546" s="61">
        <v>1.0</v>
      </c>
      <c r="C11546" s="61">
        <v>1077.0</v>
      </c>
      <c r="D11546" s="57" t="s">
        <v>374</v>
      </c>
      <c r="E11546" s="57" t="str">
        <f t="array" ref="E11546">E11545</f>
        <v>В</v>
      </c>
      <c r="F11546" s="58">
        <v>0.5403803963492879</v>
      </c>
    </row>
    <row r="11547">
      <c r="A11547" s="61">
        <v>1.519988964E9</v>
      </c>
      <c r="B11547" s="61">
        <v>1.0</v>
      </c>
      <c r="C11547" s="61">
        <v>1852.0</v>
      </c>
      <c r="D11547" s="57" t="s">
        <v>374</v>
      </c>
      <c r="E11547" s="57" t="str">
        <f t="array" ref="E11547">E11546</f>
        <v>В</v>
      </c>
      <c r="F11547" s="58">
        <v>0.5404005229199064</v>
      </c>
    </row>
    <row r="11548">
      <c r="A11548" s="61">
        <v>1.518609942E9</v>
      </c>
      <c r="B11548" s="61">
        <v>0.0</v>
      </c>
      <c r="C11548" s="61">
        <v>1125.0</v>
      </c>
      <c r="D11548" s="57" t="s">
        <v>371</v>
      </c>
      <c r="E11548" s="57" t="str">
        <f t="array" ref="E11548">E11547</f>
        <v>В</v>
      </c>
      <c r="F11548" s="58">
        <v>0.5404430681149667</v>
      </c>
    </row>
    <row r="11549">
      <c r="A11549" s="61">
        <v>1.51540507E9</v>
      </c>
      <c r="B11549" s="61">
        <v>0.0</v>
      </c>
      <c r="C11549" s="61">
        <v>2871.0</v>
      </c>
      <c r="D11549" s="57" t="s">
        <v>375</v>
      </c>
      <c r="E11549" s="57" t="str">
        <f t="array" ref="E11549">E11548</f>
        <v>В</v>
      </c>
      <c r="F11549" s="58">
        <v>0.5405271676926544</v>
      </c>
    </row>
    <row r="11550">
      <c r="A11550" s="61">
        <v>1.513191343E9</v>
      </c>
      <c r="B11550" s="61">
        <v>1.0</v>
      </c>
      <c r="C11550" s="61">
        <v>1690.0</v>
      </c>
      <c r="D11550" s="57" t="s">
        <v>374</v>
      </c>
      <c r="E11550" s="57" t="str">
        <f t="array" ref="E11550">E11549</f>
        <v>В</v>
      </c>
      <c r="F11550" s="58">
        <v>0.54055316763156</v>
      </c>
    </row>
    <row r="11551">
      <c r="A11551" s="61">
        <v>1.518758923E9</v>
      </c>
      <c r="B11551" s="61">
        <v>1.0</v>
      </c>
      <c r="C11551" s="61">
        <v>1882.0</v>
      </c>
      <c r="D11551" s="57" t="s">
        <v>371</v>
      </c>
      <c r="E11551" s="57" t="str">
        <f t="array" ref="E11551">E11550</f>
        <v>В</v>
      </c>
      <c r="F11551" s="58">
        <v>0.5405944767322611</v>
      </c>
    </row>
    <row r="11552">
      <c r="A11552" s="61">
        <v>1.511985106E9</v>
      </c>
      <c r="B11552" s="61">
        <v>1.0</v>
      </c>
      <c r="C11552" s="61">
        <v>2450.0</v>
      </c>
      <c r="D11552" s="57" t="s">
        <v>375</v>
      </c>
      <c r="E11552" s="57" t="str">
        <f t="array" ref="E11552">E11551</f>
        <v>В</v>
      </c>
      <c r="F11552" s="58">
        <v>0.5406086718570942</v>
      </c>
    </row>
    <row r="11553">
      <c r="A11553" s="61">
        <v>1.519383886E9</v>
      </c>
      <c r="B11553" s="61">
        <v>1.0</v>
      </c>
      <c r="C11553" s="61">
        <v>1315.0</v>
      </c>
      <c r="D11553" s="57" t="s">
        <v>374</v>
      </c>
      <c r="E11553" s="57" t="str">
        <f t="array" ref="E11553">E11552</f>
        <v>В</v>
      </c>
      <c r="F11553" s="58">
        <v>0.5406099739242979</v>
      </c>
    </row>
    <row r="11554">
      <c r="A11554" s="61">
        <v>1.514658271E9</v>
      </c>
      <c r="B11554" s="61">
        <v>0.0</v>
      </c>
      <c r="C11554" s="61">
        <v>234.0</v>
      </c>
      <c r="D11554" s="57" t="s">
        <v>371</v>
      </c>
      <c r="E11554" s="57" t="str">
        <f t="array" ref="E11554">E11553</f>
        <v>В</v>
      </c>
      <c r="F11554" s="58">
        <v>0.5406110528320552</v>
      </c>
    </row>
    <row r="11555">
      <c r="A11555" s="61">
        <v>1.514664237E9</v>
      </c>
      <c r="B11555" s="61">
        <v>1.0</v>
      </c>
      <c r="C11555" s="61">
        <v>1539.0</v>
      </c>
      <c r="D11555" s="57" t="s">
        <v>375</v>
      </c>
      <c r="E11555" s="57" t="str">
        <f t="array" ref="E11555">E11554</f>
        <v>В</v>
      </c>
      <c r="F11555" s="58">
        <v>0.5408023012490536</v>
      </c>
    </row>
    <row r="11556">
      <c r="A11556" s="61">
        <v>1.516623999E9</v>
      </c>
      <c r="B11556" s="61">
        <v>1.0</v>
      </c>
      <c r="C11556" s="61">
        <v>855.0</v>
      </c>
      <c r="D11556" s="57" t="s">
        <v>371</v>
      </c>
      <c r="E11556" s="57" t="str">
        <f t="array" ref="E11556">E11555</f>
        <v>В</v>
      </c>
      <c r="F11556" s="58">
        <v>0.5408736198084538</v>
      </c>
    </row>
    <row r="11557">
      <c r="A11557" s="61">
        <v>1.513071388E9</v>
      </c>
      <c r="B11557" s="61">
        <v>1.0</v>
      </c>
      <c r="C11557" s="61">
        <v>2744.0</v>
      </c>
      <c r="D11557" s="57" t="s">
        <v>375</v>
      </c>
      <c r="E11557" s="57" t="str">
        <f t="array" ref="E11557">E11556</f>
        <v>В</v>
      </c>
      <c r="F11557" s="58">
        <v>0.5408866103106437</v>
      </c>
    </row>
    <row r="11558">
      <c r="A11558" s="61">
        <v>1.513277119E9</v>
      </c>
      <c r="B11558" s="61">
        <v>1.0</v>
      </c>
      <c r="C11558" s="61">
        <v>797.0</v>
      </c>
      <c r="D11558" s="57" t="s">
        <v>374</v>
      </c>
      <c r="E11558" s="57" t="str">
        <f t="array" ref="E11558">E11557</f>
        <v>В</v>
      </c>
      <c r="F11558" s="58">
        <v>0.5408892186541299</v>
      </c>
    </row>
    <row r="11559">
      <c r="A11559" s="61">
        <v>1.512934617E9</v>
      </c>
      <c r="B11559" s="61">
        <v>1.0</v>
      </c>
      <c r="C11559" s="61">
        <v>1721.0</v>
      </c>
      <c r="D11559" s="57" t="s">
        <v>374</v>
      </c>
      <c r="E11559" s="57" t="str">
        <f t="array" ref="E11559">E11558</f>
        <v>В</v>
      </c>
      <c r="F11559" s="58">
        <v>0.5410418633657835</v>
      </c>
    </row>
    <row r="11560">
      <c r="A11560" s="61">
        <v>1.51658807E9</v>
      </c>
      <c r="B11560" s="61">
        <v>0.0</v>
      </c>
      <c r="C11560" s="61">
        <v>1951.0</v>
      </c>
      <c r="D11560" s="57" t="s">
        <v>374</v>
      </c>
      <c r="E11560" s="57" t="str">
        <f t="array" ref="E11560">E11559</f>
        <v>В</v>
      </c>
      <c r="F11560" s="58">
        <v>0.5411001867639778</v>
      </c>
    </row>
    <row r="11561">
      <c r="A11561" s="61">
        <v>1.517377034E9</v>
      </c>
      <c r="B11561" s="61">
        <v>1.0</v>
      </c>
      <c r="C11561" s="61">
        <v>1997.0</v>
      </c>
      <c r="D11561" s="57" t="s">
        <v>375</v>
      </c>
      <c r="E11561" s="57" t="str">
        <f t="array" ref="E11561">E11560</f>
        <v>В</v>
      </c>
      <c r="F11561" s="58">
        <v>0.541131554798685</v>
      </c>
    </row>
    <row r="11562">
      <c r="A11562" s="61">
        <v>1.512302123E9</v>
      </c>
      <c r="B11562" s="61">
        <v>1.0</v>
      </c>
      <c r="C11562" s="61">
        <v>3935.0</v>
      </c>
      <c r="D11562" s="57" t="s">
        <v>371</v>
      </c>
      <c r="E11562" s="57" t="str">
        <f t="array" ref="E11562">E11561</f>
        <v>В</v>
      </c>
      <c r="F11562" s="58">
        <v>0.5411653223584173</v>
      </c>
    </row>
    <row r="11563">
      <c r="A11563" s="61">
        <v>1.514937707E9</v>
      </c>
      <c r="B11563" s="61">
        <v>1.0</v>
      </c>
      <c r="C11563" s="61">
        <v>1581.0</v>
      </c>
      <c r="D11563" s="57" t="s">
        <v>374</v>
      </c>
      <c r="E11563" s="57" t="str">
        <f t="array" ref="E11563">E11562</f>
        <v>В</v>
      </c>
      <c r="F11563" s="58">
        <v>0.5412836901668387</v>
      </c>
    </row>
    <row r="11564">
      <c r="A11564" s="61">
        <v>1.517872473E9</v>
      </c>
      <c r="B11564" s="61">
        <v>1.0</v>
      </c>
      <c r="C11564" s="61">
        <v>792.0</v>
      </c>
      <c r="D11564" s="57" t="s">
        <v>371</v>
      </c>
      <c r="E11564" s="57" t="str">
        <f t="array" ref="E11564">E11563</f>
        <v>В</v>
      </c>
      <c r="F11564" s="58">
        <v>0.5413179849546939</v>
      </c>
    </row>
    <row r="11565">
      <c r="A11565" s="61">
        <v>1.516046606E9</v>
      </c>
      <c r="B11565" s="61">
        <v>1.0</v>
      </c>
      <c r="C11565" s="61">
        <v>143.0</v>
      </c>
      <c r="D11565" s="57" t="s">
        <v>374</v>
      </c>
      <c r="E11565" s="57" t="str">
        <f t="array" ref="E11565">E11564</f>
        <v>В</v>
      </c>
      <c r="F11565" s="58">
        <v>0.5413222745703677</v>
      </c>
    </row>
    <row r="11566">
      <c r="A11566" s="61">
        <v>1.5118718E9</v>
      </c>
      <c r="B11566" s="61">
        <v>0.0</v>
      </c>
      <c r="C11566" s="61">
        <v>3941.0</v>
      </c>
      <c r="D11566" s="57" t="s">
        <v>373</v>
      </c>
      <c r="E11566" s="57" t="str">
        <f t="array" ref="E11566">E11565</f>
        <v>В</v>
      </c>
      <c r="F11566" s="58">
        <v>0.5413692484333057</v>
      </c>
    </row>
    <row r="11567">
      <c r="A11567" s="61">
        <v>1.5160246E9</v>
      </c>
      <c r="B11567" s="61">
        <v>0.0</v>
      </c>
      <c r="C11567" s="61">
        <v>3655.0</v>
      </c>
      <c r="D11567" s="57" t="s">
        <v>371</v>
      </c>
      <c r="E11567" s="57" t="str">
        <f t="array" ref="E11567">E11566</f>
        <v>В</v>
      </c>
      <c r="F11567" s="58">
        <v>0.5414758437601234</v>
      </c>
    </row>
    <row r="11568">
      <c r="A11568" s="61">
        <v>1.515152954E9</v>
      </c>
      <c r="B11568" s="61">
        <v>1.0</v>
      </c>
      <c r="C11568" s="61">
        <v>1810.0</v>
      </c>
      <c r="D11568" s="57" t="s">
        <v>375</v>
      </c>
      <c r="E11568" s="57" t="str">
        <f t="array" ref="E11568">E11567</f>
        <v>В</v>
      </c>
      <c r="F11568" s="58">
        <v>0.5414798723693216</v>
      </c>
    </row>
    <row r="11569">
      <c r="A11569" s="61">
        <v>1.512000975E9</v>
      </c>
      <c r="B11569" s="61">
        <v>1.0</v>
      </c>
      <c r="C11569" s="61">
        <v>175.0</v>
      </c>
      <c r="D11569" s="57" t="s">
        <v>371</v>
      </c>
      <c r="E11569" s="57" t="str">
        <f t="array" ref="E11569">E11568</f>
        <v>В</v>
      </c>
      <c r="F11569" s="58">
        <v>0.5415971204370696</v>
      </c>
    </row>
    <row r="11570">
      <c r="A11570" s="61">
        <v>1.518754187E9</v>
      </c>
      <c r="B11570" s="61">
        <v>1.0</v>
      </c>
      <c r="C11570" s="61">
        <v>386.0</v>
      </c>
      <c r="D11570" s="57" t="s">
        <v>371</v>
      </c>
      <c r="E11570" s="57" t="str">
        <f t="array" ref="E11570">E11569</f>
        <v>В</v>
      </c>
      <c r="F11570" s="58">
        <v>0.5417398284433094</v>
      </c>
    </row>
    <row r="11571">
      <c r="A11571" s="61">
        <v>1.512993013E9</v>
      </c>
      <c r="B11571" s="61">
        <v>1.0</v>
      </c>
      <c r="C11571" s="61">
        <v>3809.0</v>
      </c>
      <c r="D11571" s="57" t="s">
        <v>374</v>
      </c>
      <c r="E11571" s="57" t="str">
        <f t="array" ref="E11571">E11570</f>
        <v>В</v>
      </c>
      <c r="F11571" s="58">
        <v>0.5418159535094647</v>
      </c>
    </row>
    <row r="11572">
      <c r="A11572" s="61">
        <v>1.512735935E9</v>
      </c>
      <c r="B11572" s="61">
        <v>1.0</v>
      </c>
      <c r="C11572" s="61">
        <v>165.0</v>
      </c>
      <c r="D11572" s="57" t="s">
        <v>371</v>
      </c>
      <c r="E11572" s="57" t="str">
        <f t="array" ref="E11572">E11571</f>
        <v>В</v>
      </c>
      <c r="F11572" s="58">
        <v>0.5418168939930949</v>
      </c>
    </row>
    <row r="11573">
      <c r="A11573" s="61">
        <v>1.51916179E9</v>
      </c>
      <c r="B11573" s="61">
        <v>0.0</v>
      </c>
      <c r="C11573" s="61">
        <v>2238.0</v>
      </c>
      <c r="D11573" s="57" t="s">
        <v>375</v>
      </c>
      <c r="E11573" s="57" t="str">
        <f t="array" ref="E11573">E11572</f>
        <v>В</v>
      </c>
      <c r="F11573" s="58">
        <v>0.5418767920324777</v>
      </c>
    </row>
    <row r="11574">
      <c r="A11574" s="61">
        <v>1.519554345E9</v>
      </c>
      <c r="B11574" s="61">
        <v>1.0</v>
      </c>
      <c r="C11574" s="61">
        <v>3353.0</v>
      </c>
      <c r="D11574" s="57" t="s">
        <v>374</v>
      </c>
      <c r="E11574" s="57" t="str">
        <f t="array" ref="E11574">E11573</f>
        <v>В</v>
      </c>
      <c r="F11574" s="58">
        <v>0.5418950814984492</v>
      </c>
    </row>
    <row r="11575">
      <c r="A11575" s="61">
        <v>1.518989235E9</v>
      </c>
      <c r="B11575" s="61">
        <v>1.0</v>
      </c>
      <c r="C11575" s="61">
        <v>240.0</v>
      </c>
      <c r="D11575" s="57" t="s">
        <v>371</v>
      </c>
      <c r="E11575" s="57" t="str">
        <f t="array" ref="E11575">E11574</f>
        <v>В</v>
      </c>
      <c r="F11575" s="58">
        <v>0.5419386681564666</v>
      </c>
    </row>
    <row r="11576">
      <c r="A11576" s="61">
        <v>1.511480724E9</v>
      </c>
      <c r="B11576" s="61">
        <v>1.0</v>
      </c>
      <c r="C11576" s="61">
        <v>847.0</v>
      </c>
      <c r="D11576" s="57" t="s">
        <v>371</v>
      </c>
      <c r="E11576" s="57" t="str">
        <f t="array" ref="E11576">E11575</f>
        <v>В</v>
      </c>
      <c r="F11576" s="58">
        <v>0.5419554334768949</v>
      </c>
    </row>
    <row r="11577">
      <c r="A11577" s="61">
        <v>1.513418052E9</v>
      </c>
      <c r="B11577" s="61">
        <v>0.0</v>
      </c>
      <c r="C11577" s="61">
        <v>165.0</v>
      </c>
      <c r="D11577" s="57" t="s">
        <v>371</v>
      </c>
      <c r="E11577" s="57" t="str">
        <f t="array" ref="E11577">E11576</f>
        <v>В</v>
      </c>
      <c r="F11577" s="58">
        <v>0.5421754778018723</v>
      </c>
    </row>
    <row r="11578">
      <c r="A11578" s="61">
        <v>1.519549772E9</v>
      </c>
      <c r="B11578" s="61">
        <v>0.0</v>
      </c>
      <c r="C11578" s="61">
        <v>3170.0</v>
      </c>
      <c r="D11578" s="57" t="s">
        <v>375</v>
      </c>
      <c r="E11578" s="57" t="str">
        <f t="array" ref="E11578">E11577</f>
        <v>В</v>
      </c>
      <c r="F11578" s="58">
        <v>0.5422055854311981</v>
      </c>
    </row>
    <row r="11579">
      <c r="A11579" s="61">
        <v>1.51332776E9</v>
      </c>
      <c r="B11579" s="61">
        <v>0.0</v>
      </c>
      <c r="C11579" s="61">
        <v>660.0</v>
      </c>
      <c r="D11579" s="57" t="s">
        <v>374</v>
      </c>
      <c r="E11579" s="57" t="str">
        <f t="array" ref="E11579">E11578</f>
        <v>В</v>
      </c>
      <c r="F11579" s="58">
        <v>0.5423094746595686</v>
      </c>
    </row>
    <row r="11580">
      <c r="A11580" s="61">
        <v>1.515018382E9</v>
      </c>
      <c r="B11580" s="61">
        <v>0.0</v>
      </c>
      <c r="C11580" s="61">
        <v>2977.0</v>
      </c>
      <c r="D11580" s="57" t="s">
        <v>375</v>
      </c>
      <c r="E11580" s="57" t="str">
        <f t="array" ref="E11580">E11579</f>
        <v>В</v>
      </c>
      <c r="F11580" s="58">
        <v>0.5423932552019434</v>
      </c>
    </row>
    <row r="11581">
      <c r="A11581" s="61">
        <v>1.519907373E9</v>
      </c>
      <c r="B11581" s="61">
        <v>1.0</v>
      </c>
      <c r="C11581" s="61">
        <v>307.0</v>
      </c>
      <c r="D11581" s="57" t="s">
        <v>375</v>
      </c>
      <c r="E11581" s="57" t="str">
        <f t="array" ref="E11581">E11580</f>
        <v>В</v>
      </c>
      <c r="F11581" s="58">
        <v>0.5424271374373816</v>
      </c>
    </row>
    <row r="11582">
      <c r="A11582" s="61">
        <v>1.515160064E9</v>
      </c>
      <c r="B11582" s="61">
        <v>1.0</v>
      </c>
      <c r="C11582" s="61">
        <v>218.0</v>
      </c>
      <c r="D11582" s="57" t="s">
        <v>374</v>
      </c>
      <c r="E11582" s="57" t="str">
        <f t="array" ref="E11582">E11581</f>
        <v>В</v>
      </c>
      <c r="F11582" s="58">
        <v>0.5424521975669695</v>
      </c>
    </row>
    <row r="11583">
      <c r="A11583" s="61">
        <v>1.516931348E9</v>
      </c>
      <c r="B11583" s="61">
        <v>1.0</v>
      </c>
      <c r="C11583" s="61">
        <v>597.0</v>
      </c>
      <c r="D11583" s="57" t="s">
        <v>371</v>
      </c>
      <c r="E11583" s="57" t="str">
        <f t="array" ref="E11583">E11582</f>
        <v>В</v>
      </c>
      <c r="F11583" s="58">
        <v>0.5424646755410831</v>
      </c>
    </row>
    <row r="11584">
      <c r="A11584" s="61">
        <v>1.513281177E9</v>
      </c>
      <c r="B11584" s="61">
        <v>1.0</v>
      </c>
      <c r="C11584" s="61">
        <v>1787.0</v>
      </c>
      <c r="D11584" s="57" t="s">
        <v>375</v>
      </c>
      <c r="E11584" s="57" t="str">
        <f t="array" ref="E11584">E11583</f>
        <v>В</v>
      </c>
      <c r="F11584" s="58">
        <v>0.542466884153105</v>
      </c>
    </row>
    <row r="11585">
      <c r="A11585" s="61">
        <v>1.518947483E9</v>
      </c>
      <c r="B11585" s="61">
        <v>1.0</v>
      </c>
      <c r="C11585" s="61">
        <v>1159.0</v>
      </c>
      <c r="D11585" s="57" t="s">
        <v>374</v>
      </c>
      <c r="E11585" s="57" t="str">
        <f t="array" ref="E11585">E11584</f>
        <v>В</v>
      </c>
      <c r="F11585" s="58">
        <v>0.5426469631039819</v>
      </c>
    </row>
    <row r="11586">
      <c r="A11586" s="61">
        <v>1.514833465E9</v>
      </c>
      <c r="B11586" s="61">
        <v>1.0</v>
      </c>
      <c r="C11586" s="61">
        <v>1134.0</v>
      </c>
      <c r="D11586" s="57" t="s">
        <v>373</v>
      </c>
      <c r="E11586" s="57" t="str">
        <f t="array" ref="E11586">E11585</f>
        <v>В</v>
      </c>
      <c r="F11586" s="58">
        <v>0.5426512481579616</v>
      </c>
    </row>
    <row r="11587">
      <c r="A11587" s="61">
        <v>1.512507187E9</v>
      </c>
      <c r="B11587" s="61">
        <v>1.0</v>
      </c>
      <c r="C11587" s="61">
        <v>2419.0</v>
      </c>
      <c r="D11587" s="57" t="s">
        <v>371</v>
      </c>
      <c r="E11587" s="57" t="str">
        <f t="array" ref="E11587">E11586</f>
        <v>В</v>
      </c>
      <c r="F11587" s="58">
        <v>0.5428344010681829</v>
      </c>
    </row>
    <row r="11588">
      <c r="A11588" s="61">
        <v>1.519118297E9</v>
      </c>
      <c r="B11588" s="61">
        <v>1.0</v>
      </c>
      <c r="C11588" s="61">
        <v>3564.0</v>
      </c>
      <c r="D11588" s="57" t="s">
        <v>374</v>
      </c>
      <c r="E11588" s="57" t="str">
        <f t="array" ref="E11588">E11587</f>
        <v>В</v>
      </c>
      <c r="F11588" s="58">
        <v>0.5428914066458457</v>
      </c>
    </row>
    <row r="11589">
      <c r="A11589" s="61">
        <v>1.519684541E9</v>
      </c>
      <c r="B11589" s="61">
        <v>0.0</v>
      </c>
      <c r="C11589" s="61">
        <v>2900.0</v>
      </c>
      <c r="D11589" s="57" t="s">
        <v>374</v>
      </c>
      <c r="E11589" s="57" t="str">
        <f t="array" ref="E11589">E11588</f>
        <v>В</v>
      </c>
      <c r="F11589" s="58">
        <v>0.5429416974806948</v>
      </c>
    </row>
    <row r="11590">
      <c r="A11590" s="61">
        <v>1.517448589E9</v>
      </c>
      <c r="B11590" s="61">
        <v>1.0</v>
      </c>
      <c r="C11590" s="61">
        <v>2117.0</v>
      </c>
      <c r="D11590" s="57" t="s">
        <v>374</v>
      </c>
      <c r="E11590" s="57" t="str">
        <f t="array" ref="E11590">E11589</f>
        <v>В</v>
      </c>
      <c r="F11590" s="58">
        <v>0.5429512748829062</v>
      </c>
    </row>
    <row r="11591">
      <c r="A11591" s="61">
        <v>1.514303289E9</v>
      </c>
      <c r="B11591" s="61">
        <v>1.0</v>
      </c>
      <c r="C11591" s="61">
        <v>2965.0</v>
      </c>
      <c r="D11591" s="57" t="s">
        <v>371</v>
      </c>
      <c r="E11591" s="57" t="str">
        <f t="array" ref="E11591">E11590</f>
        <v>В</v>
      </c>
      <c r="F11591" s="58">
        <v>0.5429555798873283</v>
      </c>
    </row>
    <row r="11592">
      <c r="A11592" s="61">
        <v>1.513164109E9</v>
      </c>
      <c r="B11592" s="61">
        <v>1.0</v>
      </c>
      <c r="C11592" s="61">
        <v>1567.0</v>
      </c>
      <c r="D11592" s="57" t="s">
        <v>371</v>
      </c>
      <c r="E11592" s="57" t="str">
        <f t="array" ref="E11592">E11591</f>
        <v>В</v>
      </c>
      <c r="F11592" s="58">
        <v>0.542968339899467</v>
      </c>
    </row>
    <row r="11593">
      <c r="A11593" s="61">
        <v>1.516010554E9</v>
      </c>
      <c r="B11593" s="61">
        <v>1.0</v>
      </c>
      <c r="C11593" s="61">
        <v>3203.0</v>
      </c>
      <c r="D11593" s="57" t="s">
        <v>373</v>
      </c>
      <c r="E11593" s="57" t="str">
        <f t="array" ref="E11593">E11592</f>
        <v>В</v>
      </c>
      <c r="F11593" s="58">
        <v>0.5429845795956908</v>
      </c>
    </row>
    <row r="11594">
      <c r="A11594" s="61">
        <v>1.51155461E9</v>
      </c>
      <c r="B11594" s="61">
        <v>0.0</v>
      </c>
      <c r="C11594" s="61">
        <v>3548.0</v>
      </c>
      <c r="D11594" s="57" t="s">
        <v>374</v>
      </c>
      <c r="E11594" s="57" t="str">
        <f t="array" ref="E11594">E11593</f>
        <v>В</v>
      </c>
      <c r="F11594" s="58">
        <v>0.5430008403840889</v>
      </c>
    </row>
    <row r="11595">
      <c r="A11595" s="61">
        <v>1.516194484E9</v>
      </c>
      <c r="B11595" s="61">
        <v>1.0</v>
      </c>
      <c r="C11595" s="61">
        <v>278.0</v>
      </c>
      <c r="D11595" s="57" t="s">
        <v>371</v>
      </c>
      <c r="E11595" s="57" t="str">
        <f t="array" ref="E11595">E11594</f>
        <v>В</v>
      </c>
      <c r="F11595" s="58">
        <v>0.5430247355819328</v>
      </c>
    </row>
    <row r="11596">
      <c r="A11596" s="61">
        <v>1.512965139E9</v>
      </c>
      <c r="B11596" s="61">
        <v>1.0</v>
      </c>
      <c r="C11596" s="61">
        <v>318.0</v>
      </c>
      <c r="D11596" s="57" t="s">
        <v>375</v>
      </c>
      <c r="E11596" s="57" t="str">
        <f t="array" ref="E11596">E11595</f>
        <v>В</v>
      </c>
      <c r="F11596" s="58">
        <v>0.5431246606220698</v>
      </c>
    </row>
    <row r="11597">
      <c r="A11597" s="61">
        <v>1.513665768E9</v>
      </c>
      <c r="B11597" s="61">
        <v>1.0</v>
      </c>
      <c r="C11597" s="61">
        <v>1211.0</v>
      </c>
      <c r="D11597" s="57" t="s">
        <v>371</v>
      </c>
      <c r="E11597" s="57" t="str">
        <f t="array" ref="E11597">E11596</f>
        <v>В</v>
      </c>
      <c r="F11597" s="58">
        <v>0.5431447693080655</v>
      </c>
    </row>
    <row r="11598">
      <c r="A11598" s="61">
        <v>1.512243828E9</v>
      </c>
      <c r="B11598" s="61">
        <v>1.0</v>
      </c>
      <c r="C11598" s="61">
        <v>1273.0</v>
      </c>
      <c r="D11598" s="57" t="s">
        <v>371</v>
      </c>
      <c r="E11598" s="57" t="str">
        <f t="array" ref="E11598">E11597</f>
        <v>В</v>
      </c>
      <c r="F11598" s="58">
        <v>0.5431617830518287</v>
      </c>
    </row>
    <row r="11599">
      <c r="A11599" s="61">
        <v>1.511416152E9</v>
      </c>
      <c r="B11599" s="61">
        <v>0.0</v>
      </c>
      <c r="C11599" s="61">
        <v>207.0</v>
      </c>
      <c r="D11599" s="57" t="s">
        <v>375</v>
      </c>
      <c r="E11599" s="57" t="str">
        <f t="array" ref="E11599">E11598</f>
        <v>В</v>
      </c>
      <c r="F11599" s="58">
        <v>0.543190324422899</v>
      </c>
    </row>
    <row r="11600">
      <c r="A11600" s="61">
        <v>1.514340772E9</v>
      </c>
      <c r="B11600" s="61">
        <v>0.0</v>
      </c>
      <c r="C11600" s="61">
        <v>780.0</v>
      </c>
      <c r="D11600" s="57" t="s">
        <v>375</v>
      </c>
      <c r="E11600" s="57" t="str">
        <f t="array" ref="E11600">E11599</f>
        <v>В</v>
      </c>
      <c r="F11600" s="58">
        <v>0.5432845133284833</v>
      </c>
    </row>
    <row r="11601">
      <c r="A11601" s="61">
        <v>1.515490907E9</v>
      </c>
      <c r="B11601" s="61">
        <v>1.0</v>
      </c>
      <c r="C11601" s="61">
        <v>1080.0</v>
      </c>
      <c r="D11601" s="57" t="s">
        <v>375</v>
      </c>
      <c r="E11601" s="57" t="str">
        <f t="array" ref="E11601">E11600</f>
        <v>В</v>
      </c>
      <c r="F11601" s="58">
        <v>0.5433307178172871</v>
      </c>
    </row>
    <row r="11602">
      <c r="A11602" s="61">
        <v>1.519408011E9</v>
      </c>
      <c r="B11602" s="61">
        <v>0.0</v>
      </c>
      <c r="C11602" s="61">
        <v>1623.0</v>
      </c>
      <c r="D11602" s="57" t="s">
        <v>374</v>
      </c>
      <c r="E11602" s="57" t="str">
        <f t="array" ref="E11602">E11601</f>
        <v>В</v>
      </c>
      <c r="F11602" s="58">
        <v>0.5433341283206913</v>
      </c>
    </row>
    <row r="11603">
      <c r="A11603" s="61">
        <v>1.514041785E9</v>
      </c>
      <c r="B11603" s="61">
        <v>1.0</v>
      </c>
      <c r="C11603" s="61">
        <v>3948.0</v>
      </c>
      <c r="D11603" s="57" t="s">
        <v>371</v>
      </c>
      <c r="E11603" s="57" t="str">
        <f t="array" ref="E11603">E11602</f>
        <v>В</v>
      </c>
      <c r="F11603" s="58">
        <v>0.5433977134876424</v>
      </c>
    </row>
    <row r="11604">
      <c r="A11604" s="61">
        <v>1.512080403E9</v>
      </c>
      <c r="B11604" s="61">
        <v>1.0</v>
      </c>
      <c r="C11604" s="61">
        <v>671.0</v>
      </c>
      <c r="D11604" s="57" t="s">
        <v>371</v>
      </c>
      <c r="E11604" s="57" t="str">
        <f t="array" ref="E11604">E11603</f>
        <v>В</v>
      </c>
      <c r="F11604" s="58">
        <v>0.5434122483267223</v>
      </c>
    </row>
    <row r="11605">
      <c r="A11605" s="61">
        <v>1.511752867E9</v>
      </c>
      <c r="B11605" s="61">
        <v>1.0</v>
      </c>
      <c r="C11605" s="61">
        <v>3586.0</v>
      </c>
      <c r="D11605" s="57" t="s">
        <v>371</v>
      </c>
      <c r="E11605" s="57" t="str">
        <f t="array" ref="E11605">E11604</f>
        <v>В</v>
      </c>
      <c r="F11605" s="58">
        <v>0.5434407747966314</v>
      </c>
    </row>
    <row r="11606">
      <c r="A11606" s="61">
        <v>1.513982833E9</v>
      </c>
      <c r="B11606" s="61">
        <v>1.0</v>
      </c>
      <c r="C11606" s="61">
        <v>1718.0</v>
      </c>
      <c r="D11606" s="57" t="s">
        <v>371</v>
      </c>
      <c r="E11606" s="57" t="str">
        <f t="array" ref="E11606">E11605</f>
        <v>В</v>
      </c>
      <c r="F11606" s="58">
        <v>0.5434658461322419</v>
      </c>
    </row>
    <row r="11607">
      <c r="A11607" s="61">
        <v>1.515052986E9</v>
      </c>
      <c r="B11607" s="61">
        <v>1.0</v>
      </c>
      <c r="C11607" s="61">
        <v>1115.0</v>
      </c>
      <c r="D11607" s="57" t="s">
        <v>373</v>
      </c>
      <c r="E11607" s="57" t="str">
        <f t="array" ref="E11607">E11606</f>
        <v>В</v>
      </c>
      <c r="F11607" s="58">
        <v>0.5434739372726364</v>
      </c>
    </row>
    <row r="11608">
      <c r="A11608" s="61">
        <v>1.518654526E9</v>
      </c>
      <c r="B11608" s="61">
        <v>1.0</v>
      </c>
      <c r="C11608" s="61">
        <v>2720.0</v>
      </c>
      <c r="D11608" s="57" t="s">
        <v>371</v>
      </c>
      <c r="E11608" s="57" t="str">
        <f t="array" ref="E11608">E11607</f>
        <v>В</v>
      </c>
      <c r="F11608" s="58">
        <v>0.5434770544977211</v>
      </c>
    </row>
    <row r="11609">
      <c r="A11609" s="61">
        <v>1.512785399E9</v>
      </c>
      <c r="B11609" s="61">
        <v>1.0</v>
      </c>
      <c r="C11609" s="61">
        <v>562.0</v>
      </c>
      <c r="D11609" s="57" t="s">
        <v>374</v>
      </c>
      <c r="E11609" s="57" t="str">
        <f t="array" ref="E11609">E11608</f>
        <v>В</v>
      </c>
      <c r="F11609" s="58">
        <v>0.5435331402706874</v>
      </c>
    </row>
    <row r="11610">
      <c r="A11610" s="61">
        <v>1.517938447E9</v>
      </c>
      <c r="B11610" s="61">
        <v>1.0</v>
      </c>
      <c r="C11610" s="61">
        <v>1225.0</v>
      </c>
      <c r="D11610" s="57" t="s">
        <v>373</v>
      </c>
      <c r="E11610" s="57" t="str">
        <f t="array" ref="E11610">E11609</f>
        <v>В</v>
      </c>
      <c r="F11610" s="58">
        <v>0.5435511231984612</v>
      </c>
    </row>
    <row r="11611">
      <c r="A11611" s="61">
        <v>1.514813811E9</v>
      </c>
      <c r="B11611" s="61">
        <v>0.0</v>
      </c>
      <c r="C11611" s="61">
        <v>1409.0</v>
      </c>
      <c r="D11611" s="57" t="s">
        <v>374</v>
      </c>
      <c r="E11611" s="57" t="str">
        <f t="array" ref="E11611">E11610</f>
        <v>В</v>
      </c>
      <c r="F11611" s="58">
        <v>0.5436597056239874</v>
      </c>
    </row>
    <row r="11612">
      <c r="A11612" s="61">
        <v>1.51396635E9</v>
      </c>
      <c r="B11612" s="61">
        <v>0.0</v>
      </c>
      <c r="C11612" s="61">
        <v>1888.0</v>
      </c>
      <c r="D11612" s="57" t="s">
        <v>373</v>
      </c>
      <c r="E11612" s="57" t="str">
        <f t="array" ref="E11612">E11611</f>
        <v>В</v>
      </c>
      <c r="F11612" s="58">
        <v>0.543666906661593</v>
      </c>
    </row>
    <row r="11613">
      <c r="A11613" s="61">
        <v>1.517329906E9</v>
      </c>
      <c r="B11613" s="61">
        <v>1.0</v>
      </c>
      <c r="C11613" s="61">
        <v>2420.0</v>
      </c>
      <c r="D11613" s="57" t="s">
        <v>371</v>
      </c>
      <c r="E11613" s="57" t="str">
        <f t="array" ref="E11613">E11612</f>
        <v>В</v>
      </c>
      <c r="F11613" s="58">
        <v>0.5438113548066351</v>
      </c>
    </row>
    <row r="11614">
      <c r="A11614" s="61">
        <v>1.515329317E9</v>
      </c>
      <c r="B11614" s="61">
        <v>1.0</v>
      </c>
      <c r="C11614" s="61">
        <v>2725.0</v>
      </c>
      <c r="D11614" s="57" t="s">
        <v>374</v>
      </c>
      <c r="E11614" s="57" t="str">
        <f t="array" ref="E11614">E11613</f>
        <v>В</v>
      </c>
      <c r="F11614" s="58">
        <v>0.5438285248735373</v>
      </c>
    </row>
    <row r="11615">
      <c r="A11615" s="61">
        <v>1.511819646E9</v>
      </c>
      <c r="B11615" s="61">
        <v>1.0</v>
      </c>
      <c r="C11615" s="61">
        <v>3210.0</v>
      </c>
      <c r="D11615" s="57" t="s">
        <v>371</v>
      </c>
      <c r="E11615" s="57" t="str">
        <f t="array" ref="E11615">E11614</f>
        <v>В</v>
      </c>
      <c r="F11615" s="58">
        <v>0.5439005894455379</v>
      </c>
    </row>
    <row r="11616">
      <c r="A11616" s="61">
        <v>1.513720878E9</v>
      </c>
      <c r="B11616" s="61">
        <v>1.0</v>
      </c>
      <c r="C11616" s="61">
        <v>1629.0</v>
      </c>
      <c r="D11616" s="57" t="s">
        <v>373</v>
      </c>
      <c r="E11616" s="57" t="str">
        <f t="array" ref="E11616">E11615</f>
        <v>В</v>
      </c>
      <c r="F11616" s="58">
        <v>0.5439252304956097</v>
      </c>
    </row>
    <row r="11617">
      <c r="A11617" s="61">
        <v>1.516940396E9</v>
      </c>
      <c r="B11617" s="61">
        <v>1.0</v>
      </c>
      <c r="C11617" s="61">
        <v>1501.0</v>
      </c>
      <c r="D11617" s="57" t="s">
        <v>374</v>
      </c>
      <c r="E11617" s="57" t="str">
        <f t="array" ref="E11617">E11616</f>
        <v>В</v>
      </c>
      <c r="F11617" s="58">
        <v>0.5440229150387687</v>
      </c>
    </row>
    <row r="11618">
      <c r="A11618" s="61">
        <v>1.517420385E9</v>
      </c>
      <c r="B11618" s="61">
        <v>1.0</v>
      </c>
      <c r="C11618" s="61">
        <v>2103.0</v>
      </c>
      <c r="D11618" s="57" t="s">
        <v>371</v>
      </c>
      <c r="E11618" s="57" t="str">
        <f t="array" ref="E11618">E11617</f>
        <v>В</v>
      </c>
      <c r="F11618" s="58">
        <v>0.5440990134217022</v>
      </c>
    </row>
    <row r="11619">
      <c r="A11619" s="61">
        <v>1.51626938E9</v>
      </c>
      <c r="B11619" s="61">
        <v>0.0</v>
      </c>
      <c r="C11619" s="61">
        <v>1047.0</v>
      </c>
      <c r="D11619" s="57" t="s">
        <v>374</v>
      </c>
      <c r="E11619" s="57" t="str">
        <f t="array" ref="E11619">E11618</f>
        <v>В</v>
      </c>
      <c r="F11619" s="58">
        <v>0.5441522862904611</v>
      </c>
    </row>
    <row r="11620">
      <c r="A11620" s="61">
        <v>1.519620519E9</v>
      </c>
      <c r="B11620" s="61">
        <v>1.0</v>
      </c>
      <c r="C11620" s="61">
        <v>577.0</v>
      </c>
      <c r="D11620" s="57" t="s">
        <v>375</v>
      </c>
      <c r="E11620" s="57" t="str">
        <f t="array" ref="E11620">E11619</f>
        <v>В</v>
      </c>
      <c r="F11620" s="58">
        <v>0.5441584215684766</v>
      </c>
    </row>
    <row r="11621">
      <c r="A11621" s="61">
        <v>1.512402832E9</v>
      </c>
      <c r="B11621" s="61">
        <v>0.0</v>
      </c>
      <c r="C11621" s="61">
        <v>2442.0</v>
      </c>
      <c r="D11621" s="57" t="s">
        <v>371</v>
      </c>
      <c r="E11621" s="57" t="str">
        <f t="array" ref="E11621">E11620</f>
        <v>В</v>
      </c>
      <c r="F11621" s="58">
        <v>0.5442507721413714</v>
      </c>
    </row>
    <row r="11622">
      <c r="A11622" s="61">
        <v>1.516113244E9</v>
      </c>
      <c r="B11622" s="61">
        <v>1.0</v>
      </c>
      <c r="C11622" s="61">
        <v>1602.0</v>
      </c>
      <c r="D11622" s="57" t="s">
        <v>375</v>
      </c>
      <c r="E11622" s="57" t="str">
        <f t="array" ref="E11622">E11621</f>
        <v>В</v>
      </c>
      <c r="F11622" s="58">
        <v>0.5442525529726003</v>
      </c>
    </row>
    <row r="11623">
      <c r="A11623" s="61">
        <v>1.519312398E9</v>
      </c>
      <c r="B11623" s="61">
        <v>1.0</v>
      </c>
      <c r="C11623" s="61">
        <v>1421.0</v>
      </c>
      <c r="D11623" s="57" t="s">
        <v>374</v>
      </c>
      <c r="E11623" s="57" t="str">
        <f t="array" ref="E11623">E11622</f>
        <v>В</v>
      </c>
      <c r="F11623" s="58">
        <v>0.5442703491125642</v>
      </c>
    </row>
    <row r="11624">
      <c r="A11624" s="61">
        <v>1.516799615E9</v>
      </c>
      <c r="B11624" s="61">
        <v>1.0</v>
      </c>
      <c r="C11624" s="61">
        <v>3059.0</v>
      </c>
      <c r="D11624" s="57" t="s">
        <v>375</v>
      </c>
      <c r="E11624" s="57" t="str">
        <f t="array" ref="E11624">E11623</f>
        <v>В</v>
      </c>
      <c r="F11624" s="58">
        <v>0.5443672189013681</v>
      </c>
    </row>
    <row r="11625">
      <c r="A11625" s="61">
        <v>1.513568206E9</v>
      </c>
      <c r="B11625" s="61">
        <v>1.0</v>
      </c>
      <c r="C11625" s="61">
        <v>710.0</v>
      </c>
      <c r="D11625" s="57" t="s">
        <v>374</v>
      </c>
      <c r="E11625" s="57" t="str">
        <f t="array" ref="E11625">E11624</f>
        <v>В</v>
      </c>
      <c r="F11625" s="58">
        <v>0.5443752676196023</v>
      </c>
    </row>
    <row r="11626">
      <c r="A11626" s="61">
        <v>1.518114506E9</v>
      </c>
      <c r="B11626" s="61">
        <v>1.0</v>
      </c>
      <c r="C11626" s="61">
        <v>5031.0</v>
      </c>
      <c r="D11626" s="57" t="s">
        <v>373</v>
      </c>
      <c r="E11626" s="57" t="str">
        <f t="array" ref="E11626">E11625</f>
        <v>В</v>
      </c>
      <c r="F11626" s="58">
        <v>0.5444546982162598</v>
      </c>
    </row>
    <row r="11627">
      <c r="A11627" s="61">
        <v>1.5153578E9</v>
      </c>
      <c r="B11627" s="61">
        <v>0.0</v>
      </c>
      <c r="C11627" s="61">
        <v>2974.0</v>
      </c>
      <c r="D11627" s="57" t="s">
        <v>371</v>
      </c>
      <c r="E11627" s="57" t="str">
        <f t="array" ref="E11627">E11626</f>
        <v>В</v>
      </c>
      <c r="F11627" s="58">
        <v>0.5444627618356552</v>
      </c>
    </row>
    <row r="11628">
      <c r="A11628" s="61">
        <v>1.51885294E9</v>
      </c>
      <c r="B11628" s="61">
        <v>0.0</v>
      </c>
      <c r="C11628" s="61">
        <v>2873.0</v>
      </c>
      <c r="D11628" s="57" t="s">
        <v>371</v>
      </c>
      <c r="E11628" s="57" t="str">
        <f t="array" ref="E11628">E11627</f>
        <v>В</v>
      </c>
      <c r="F11628" s="58">
        <v>0.5444859392449886</v>
      </c>
    </row>
    <row r="11629">
      <c r="A11629" s="61">
        <v>1.515888498E9</v>
      </c>
      <c r="B11629" s="61">
        <v>1.0</v>
      </c>
      <c r="C11629" s="61">
        <v>2892.0</v>
      </c>
      <c r="D11629" s="57" t="s">
        <v>373</v>
      </c>
      <c r="E11629" s="57" t="str">
        <f t="array" ref="E11629">E11628</f>
        <v>В</v>
      </c>
      <c r="F11629" s="58">
        <v>0.5445012225151038</v>
      </c>
    </row>
    <row r="11630">
      <c r="A11630" s="61">
        <v>1.512487043E9</v>
      </c>
      <c r="B11630" s="61">
        <v>1.0</v>
      </c>
      <c r="C11630" s="61">
        <v>3776.0</v>
      </c>
      <c r="D11630" s="57" t="s">
        <v>373</v>
      </c>
      <c r="E11630" s="57" t="str">
        <f t="array" ref="E11630">E11629</f>
        <v>В</v>
      </c>
      <c r="F11630" s="58">
        <v>0.5445198487118605</v>
      </c>
    </row>
    <row r="11631">
      <c r="A11631" s="61">
        <v>1.51702297E9</v>
      </c>
      <c r="B11631" s="61">
        <v>0.0</v>
      </c>
      <c r="C11631" s="61">
        <v>272.0</v>
      </c>
      <c r="D11631" s="57" t="s">
        <v>374</v>
      </c>
      <c r="E11631" s="57" t="str">
        <f t="array" ref="E11631">E11630</f>
        <v>В</v>
      </c>
      <c r="F11631" s="58">
        <v>0.5445647754588723</v>
      </c>
    </row>
    <row r="11632">
      <c r="A11632" s="61">
        <v>1.518063856E9</v>
      </c>
      <c r="B11632" s="61">
        <v>1.0</v>
      </c>
      <c r="C11632" s="61">
        <v>1602.0</v>
      </c>
      <c r="D11632" s="57" t="s">
        <v>373</v>
      </c>
      <c r="E11632" s="57" t="str">
        <f t="array" ref="E11632">E11631</f>
        <v>В</v>
      </c>
      <c r="F11632" s="58">
        <v>0.5447059984711272</v>
      </c>
    </row>
    <row r="11633">
      <c r="A11633" s="61">
        <v>1.5166084E9</v>
      </c>
      <c r="B11633" s="61">
        <v>0.0</v>
      </c>
      <c r="C11633" s="61">
        <v>322.0</v>
      </c>
      <c r="D11633" s="57" t="s">
        <v>375</v>
      </c>
      <c r="E11633" s="57" t="str">
        <f t="array" ref="E11633">E11632</f>
        <v>В</v>
      </c>
      <c r="F11633" s="58">
        <v>0.5449482342675249</v>
      </c>
    </row>
    <row r="11634">
      <c r="A11634" s="61">
        <v>1.514389193E9</v>
      </c>
      <c r="B11634" s="61">
        <v>1.0</v>
      </c>
      <c r="C11634" s="61">
        <v>2988.0</v>
      </c>
      <c r="D11634" s="57" t="s">
        <v>373</v>
      </c>
      <c r="E11634" s="57" t="str">
        <f t="array" ref="E11634">E11633</f>
        <v>В</v>
      </c>
      <c r="F11634" s="58">
        <v>0.5449929083423332</v>
      </c>
    </row>
    <row r="11635">
      <c r="A11635" s="61">
        <v>1.5136495E9</v>
      </c>
      <c r="B11635" s="61">
        <v>0.0</v>
      </c>
      <c r="C11635" s="61">
        <v>940.0</v>
      </c>
      <c r="D11635" s="57" t="s">
        <v>374</v>
      </c>
      <c r="E11635" s="57" t="str">
        <f t="array" ref="E11635">E11634</f>
        <v>В</v>
      </c>
      <c r="F11635" s="58">
        <v>0.5450123513130288</v>
      </c>
    </row>
    <row r="11636">
      <c r="A11636" s="61">
        <v>1.514405616E9</v>
      </c>
      <c r="B11636" s="61">
        <v>1.0</v>
      </c>
      <c r="C11636" s="61">
        <v>93.0</v>
      </c>
      <c r="D11636" s="57" t="s">
        <v>374</v>
      </c>
      <c r="E11636" s="57" t="str">
        <f t="array" ref="E11636">E11635</f>
        <v>В</v>
      </c>
      <c r="F11636" s="58">
        <v>0.5450217244817337</v>
      </c>
    </row>
    <row r="11637">
      <c r="A11637" s="61">
        <v>1.516905E9</v>
      </c>
      <c r="B11637" s="61">
        <v>0.0</v>
      </c>
      <c r="C11637" s="61">
        <v>938.0</v>
      </c>
      <c r="D11637" s="57" t="s">
        <v>375</v>
      </c>
      <c r="E11637" s="57" t="str">
        <f t="array" ref="E11637">E11636</f>
        <v>В</v>
      </c>
      <c r="F11637" s="58">
        <v>0.5450349862778273</v>
      </c>
    </row>
    <row r="11638">
      <c r="A11638" s="61">
        <v>1.513162477E9</v>
      </c>
      <c r="B11638" s="61">
        <v>1.0</v>
      </c>
      <c r="C11638" s="61">
        <v>1327.0</v>
      </c>
      <c r="D11638" s="57" t="s">
        <v>371</v>
      </c>
      <c r="E11638" s="57" t="str">
        <f t="array" ref="E11638">E11637</f>
        <v>В</v>
      </c>
      <c r="F11638" s="58">
        <v>0.545046360290281</v>
      </c>
    </row>
    <row r="11639">
      <c r="A11639" s="61">
        <v>1.51230783E9</v>
      </c>
      <c r="B11639" s="61">
        <v>0.0</v>
      </c>
      <c r="C11639" s="61">
        <v>886.0</v>
      </c>
      <c r="D11639" s="57" t="s">
        <v>374</v>
      </c>
      <c r="E11639" s="57" t="str">
        <f t="array" ref="E11639">E11638</f>
        <v>В</v>
      </c>
      <c r="F11639" s="58">
        <v>0.5452030572854925</v>
      </c>
    </row>
    <row r="11640">
      <c r="A11640" s="61">
        <v>1.519525708E9</v>
      </c>
      <c r="B11640" s="61">
        <v>1.0</v>
      </c>
      <c r="C11640" s="61">
        <v>915.0</v>
      </c>
      <c r="D11640" s="57" t="s">
        <v>371</v>
      </c>
      <c r="E11640" s="57" t="str">
        <f t="array" ref="E11640">E11639</f>
        <v>В</v>
      </c>
      <c r="F11640" s="58">
        <v>0.5452095180882706</v>
      </c>
    </row>
    <row r="11641">
      <c r="A11641" s="61">
        <v>1.514403268E9</v>
      </c>
      <c r="B11641" s="61">
        <v>1.0</v>
      </c>
      <c r="C11641" s="61">
        <v>3706.0</v>
      </c>
      <c r="D11641" s="57" t="s">
        <v>374</v>
      </c>
      <c r="E11641" s="57" t="str">
        <f t="array" ref="E11641">E11640</f>
        <v>В</v>
      </c>
      <c r="F11641" s="58">
        <v>0.5452111484258868</v>
      </c>
    </row>
    <row r="11642">
      <c r="A11642" s="61">
        <v>1.512564196E9</v>
      </c>
      <c r="B11642" s="61">
        <v>1.0</v>
      </c>
      <c r="C11642" s="61">
        <v>2851.0</v>
      </c>
      <c r="D11642" s="57" t="s">
        <v>371</v>
      </c>
      <c r="E11642" s="57" t="str">
        <f t="array" ref="E11642">E11641</f>
        <v>В</v>
      </c>
      <c r="F11642" s="58">
        <v>0.5452618829696178</v>
      </c>
    </row>
    <row r="11643">
      <c r="A11643" s="61">
        <v>1.515112837E9</v>
      </c>
      <c r="B11643" s="61">
        <v>1.0</v>
      </c>
      <c r="C11643" s="61">
        <v>1453.0</v>
      </c>
      <c r="D11643" s="57" t="s">
        <v>375</v>
      </c>
      <c r="E11643" s="57" t="str">
        <f t="array" ref="E11643">E11642</f>
        <v>В</v>
      </c>
      <c r="F11643" s="58">
        <v>0.545267399593627</v>
      </c>
    </row>
    <row r="11644">
      <c r="A11644" s="61">
        <v>1.512391207E9</v>
      </c>
      <c r="B11644" s="61">
        <v>1.0</v>
      </c>
      <c r="C11644" s="61">
        <v>747.0</v>
      </c>
      <c r="D11644" s="57" t="s">
        <v>374</v>
      </c>
      <c r="E11644" s="57" t="str">
        <f t="array" ref="E11644">E11643</f>
        <v>В</v>
      </c>
      <c r="F11644" s="58">
        <v>0.5452677393078739</v>
      </c>
    </row>
    <row r="11645">
      <c r="A11645" s="61">
        <v>1.517557465E9</v>
      </c>
      <c r="B11645" s="61">
        <v>1.0</v>
      </c>
      <c r="C11645" s="61">
        <v>2116.0</v>
      </c>
      <c r="D11645" s="57" t="s">
        <v>374</v>
      </c>
      <c r="E11645" s="57" t="str">
        <f t="array" ref="E11645">E11644</f>
        <v>В</v>
      </c>
      <c r="F11645" s="58">
        <v>0.545284315407668</v>
      </c>
    </row>
    <row r="11646">
      <c r="A11646" s="61">
        <v>1.512709895E9</v>
      </c>
      <c r="B11646" s="61">
        <v>1.0</v>
      </c>
      <c r="C11646" s="61">
        <v>1945.0</v>
      </c>
      <c r="D11646" s="57" t="s">
        <v>371</v>
      </c>
      <c r="E11646" s="57" t="str">
        <f t="array" ref="E11646">E11645</f>
        <v>В</v>
      </c>
      <c r="F11646" s="58">
        <v>0.5453547773785548</v>
      </c>
    </row>
    <row r="11647">
      <c r="A11647" s="61">
        <v>1.516643269E9</v>
      </c>
      <c r="B11647" s="61">
        <v>1.0</v>
      </c>
      <c r="C11647" s="61">
        <v>3628.0</v>
      </c>
      <c r="D11647" s="57" t="s">
        <v>371</v>
      </c>
      <c r="E11647" s="57" t="str">
        <f t="array" ref="E11647">E11646</f>
        <v>В</v>
      </c>
      <c r="F11647" s="58">
        <v>0.5454217801177752</v>
      </c>
    </row>
    <row r="11648">
      <c r="A11648" s="61">
        <v>1.515883478E9</v>
      </c>
      <c r="B11648" s="61">
        <v>1.0</v>
      </c>
      <c r="C11648" s="61">
        <v>2458.0</v>
      </c>
      <c r="D11648" s="57" t="s">
        <v>375</v>
      </c>
      <c r="E11648" s="57" t="str">
        <f t="array" ref="E11648">E11647</f>
        <v>В</v>
      </c>
      <c r="F11648" s="58">
        <v>0.5454680201380132</v>
      </c>
    </row>
    <row r="11649">
      <c r="A11649" s="61">
        <v>1.515759673E9</v>
      </c>
      <c r="B11649" s="61">
        <v>1.0</v>
      </c>
      <c r="C11649" s="61">
        <v>2647.0</v>
      </c>
      <c r="D11649" s="57" t="s">
        <v>374</v>
      </c>
      <c r="E11649" s="57" t="str">
        <f t="array" ref="E11649">E11648</f>
        <v>В</v>
      </c>
      <c r="F11649" s="58">
        <v>0.5454960946884435</v>
      </c>
    </row>
    <row r="11650">
      <c r="A11650" s="61">
        <v>1.51398643E9</v>
      </c>
      <c r="B11650" s="61">
        <v>0.0</v>
      </c>
      <c r="C11650" s="61">
        <v>142.0</v>
      </c>
      <c r="D11650" s="57" t="s">
        <v>375</v>
      </c>
      <c r="E11650" s="57" t="str">
        <f t="array" ref="E11650">E11649</f>
        <v>В</v>
      </c>
      <c r="F11650" s="58">
        <v>0.5455692497500998</v>
      </c>
    </row>
    <row r="11651">
      <c r="A11651" s="61">
        <v>1.517530916E9</v>
      </c>
      <c r="B11651" s="61">
        <v>1.0</v>
      </c>
      <c r="C11651" s="61">
        <v>2371.0</v>
      </c>
      <c r="D11651" s="57" t="s">
        <v>375</v>
      </c>
      <c r="E11651" s="57" t="str">
        <f t="array" ref="E11651">E11650</f>
        <v>В</v>
      </c>
      <c r="F11651" s="58">
        <v>0.545606171931056</v>
      </c>
    </row>
    <row r="11652">
      <c r="A11652" s="61">
        <v>1.519390264E9</v>
      </c>
      <c r="B11652" s="61">
        <v>1.0</v>
      </c>
      <c r="C11652" s="61">
        <v>2923.0</v>
      </c>
      <c r="D11652" s="57" t="s">
        <v>371</v>
      </c>
      <c r="E11652" s="57" t="str">
        <f t="array" ref="E11652">E11651</f>
        <v>В</v>
      </c>
      <c r="F11652" s="58">
        <v>0.5456107281442529</v>
      </c>
    </row>
    <row r="11653">
      <c r="A11653" s="61">
        <v>1.513737792E9</v>
      </c>
      <c r="B11653" s="61">
        <v>0.0</v>
      </c>
      <c r="C11653" s="61">
        <v>1347.0</v>
      </c>
      <c r="D11653" s="57" t="s">
        <v>373</v>
      </c>
      <c r="E11653" s="57" t="str">
        <f t="array" ref="E11653">E11652</f>
        <v>В</v>
      </c>
      <c r="F11653" s="58">
        <v>0.5456936661471089</v>
      </c>
    </row>
    <row r="11654">
      <c r="A11654" s="61">
        <v>1.513595639E9</v>
      </c>
      <c r="B11654" s="61">
        <v>1.0</v>
      </c>
      <c r="C11654" s="61">
        <v>2309.0</v>
      </c>
      <c r="D11654" s="57" t="s">
        <v>373</v>
      </c>
      <c r="E11654" s="57" t="str">
        <f t="array" ref="E11654">E11653</f>
        <v>В</v>
      </c>
      <c r="F11654" s="58">
        <v>0.5457588166427098</v>
      </c>
    </row>
    <row r="11655">
      <c r="A11655" s="61">
        <v>1.514686768E9</v>
      </c>
      <c r="B11655" s="61">
        <v>1.0</v>
      </c>
      <c r="C11655" s="61">
        <v>931.0</v>
      </c>
      <c r="D11655" s="57" t="s">
        <v>371</v>
      </c>
      <c r="E11655" s="57" t="str">
        <f t="array" ref="E11655">E11654</f>
        <v>В</v>
      </c>
      <c r="F11655" s="58">
        <v>0.5457679389696445</v>
      </c>
    </row>
    <row r="11656">
      <c r="A11656" s="61">
        <v>1.517756046E9</v>
      </c>
      <c r="B11656" s="61">
        <v>1.0</v>
      </c>
      <c r="C11656" s="61">
        <v>1523.0</v>
      </c>
      <c r="D11656" s="57" t="s">
        <v>375</v>
      </c>
      <c r="E11656" s="57" t="str">
        <f t="array" ref="E11656">E11655</f>
        <v>В</v>
      </c>
      <c r="F11656" s="58">
        <v>0.5457862433367772</v>
      </c>
    </row>
    <row r="11657">
      <c r="A11657" s="61">
        <v>1.513245464E9</v>
      </c>
      <c r="B11657" s="61">
        <v>1.0</v>
      </c>
      <c r="C11657" s="61">
        <v>1619.0</v>
      </c>
      <c r="D11657" s="57" t="s">
        <v>371</v>
      </c>
      <c r="E11657" s="57" t="str">
        <f t="array" ref="E11657">E11656</f>
        <v>В</v>
      </c>
      <c r="F11657" s="58">
        <v>0.5458064490660569</v>
      </c>
    </row>
    <row r="11658">
      <c r="A11658" s="61">
        <v>1.514315855E9</v>
      </c>
      <c r="B11658" s="61">
        <v>1.0</v>
      </c>
      <c r="C11658" s="61">
        <v>596.0</v>
      </c>
      <c r="D11658" s="57" t="s">
        <v>374</v>
      </c>
      <c r="E11658" s="57" t="str">
        <f t="array" ref="E11658">E11657</f>
        <v>В</v>
      </c>
      <c r="F11658" s="58">
        <v>0.545809929627709</v>
      </c>
    </row>
    <row r="11659">
      <c r="A11659" s="61">
        <v>1.518216138E9</v>
      </c>
      <c r="B11659" s="61">
        <v>1.0</v>
      </c>
      <c r="C11659" s="61">
        <v>287.0</v>
      </c>
      <c r="D11659" s="57" t="s">
        <v>375</v>
      </c>
      <c r="E11659" s="57" t="str">
        <f t="array" ref="E11659">E11658</f>
        <v>В</v>
      </c>
      <c r="F11659" s="58">
        <v>0.5458314770122518</v>
      </c>
    </row>
    <row r="11660">
      <c r="A11660" s="61">
        <v>1.514856535E9</v>
      </c>
      <c r="B11660" s="61">
        <v>1.0</v>
      </c>
      <c r="C11660" s="61">
        <v>3439.0</v>
      </c>
      <c r="D11660" s="57" t="s">
        <v>374</v>
      </c>
      <c r="E11660" s="57" t="str">
        <f t="array" ref="E11660">E11659</f>
        <v>В</v>
      </c>
      <c r="F11660" s="58">
        <v>0.54584223510196</v>
      </c>
    </row>
    <row r="11661">
      <c r="A11661" s="61">
        <v>1.512221902E9</v>
      </c>
      <c r="B11661" s="61">
        <v>0.0</v>
      </c>
      <c r="C11661" s="61">
        <v>4458.0</v>
      </c>
      <c r="D11661" s="57" t="s">
        <v>374</v>
      </c>
      <c r="E11661" s="57" t="str">
        <f t="array" ref="E11661">E11660</f>
        <v>В</v>
      </c>
      <c r="F11661" s="58">
        <v>0.5458453862401713</v>
      </c>
    </row>
    <row r="11662">
      <c r="A11662" s="61">
        <v>1.51507374E9</v>
      </c>
      <c r="B11662" s="61">
        <v>0.0</v>
      </c>
      <c r="C11662" s="61">
        <v>1545.0</v>
      </c>
      <c r="D11662" s="57" t="s">
        <v>373</v>
      </c>
      <c r="E11662" s="57" t="str">
        <f t="array" ref="E11662">E11661</f>
        <v>В</v>
      </c>
      <c r="F11662" s="58">
        <v>0.5459123852842532</v>
      </c>
    </row>
    <row r="11663">
      <c r="A11663" s="61">
        <v>1.513935965E9</v>
      </c>
      <c r="B11663" s="61">
        <v>1.0</v>
      </c>
      <c r="C11663" s="61">
        <v>2632.0</v>
      </c>
      <c r="D11663" s="57" t="s">
        <v>371</v>
      </c>
      <c r="E11663" s="57" t="str">
        <f t="array" ref="E11663">E11662</f>
        <v>В</v>
      </c>
      <c r="F11663" s="58">
        <v>0.5459855469127985</v>
      </c>
    </row>
    <row r="11664">
      <c r="A11664" s="61">
        <v>1.514117547E9</v>
      </c>
      <c r="B11664" s="61">
        <v>1.0</v>
      </c>
      <c r="C11664" s="61">
        <v>5035.0</v>
      </c>
      <c r="D11664" s="57" t="s">
        <v>373</v>
      </c>
      <c r="E11664" s="57" t="str">
        <f t="array" ref="E11664">E11663</f>
        <v>В</v>
      </c>
      <c r="F11664" s="58">
        <v>0.5460287776012651</v>
      </c>
    </row>
    <row r="11665">
      <c r="A11665" s="61">
        <v>1.514243485E9</v>
      </c>
      <c r="B11665" s="61">
        <v>1.0</v>
      </c>
      <c r="C11665" s="61">
        <v>6000.0</v>
      </c>
      <c r="D11665" s="57" t="s">
        <v>374</v>
      </c>
      <c r="E11665" s="57" t="str">
        <f t="array" ref="E11665">E11664</f>
        <v>В</v>
      </c>
      <c r="F11665" s="58">
        <v>0.5460417230847205</v>
      </c>
    </row>
    <row r="11666">
      <c r="A11666" s="61">
        <v>1.515288042E9</v>
      </c>
      <c r="B11666" s="61">
        <v>0.0</v>
      </c>
      <c r="C11666" s="61">
        <v>3327.0</v>
      </c>
      <c r="D11666" s="57" t="s">
        <v>374</v>
      </c>
      <c r="E11666" s="57" t="str">
        <f t="array" ref="E11666">E11665</f>
        <v>В</v>
      </c>
      <c r="F11666" s="58">
        <v>0.5460551081916541</v>
      </c>
    </row>
    <row r="11667">
      <c r="A11667" s="61">
        <v>1.519060448E9</v>
      </c>
      <c r="B11667" s="61">
        <v>1.0</v>
      </c>
      <c r="C11667" s="61">
        <v>2675.0</v>
      </c>
      <c r="D11667" s="57" t="s">
        <v>371</v>
      </c>
      <c r="E11667" s="57" t="str">
        <f t="array" ref="E11667">E11666</f>
        <v>В</v>
      </c>
      <c r="F11667" s="58">
        <v>0.5460737260054777</v>
      </c>
    </row>
    <row r="11668">
      <c r="A11668" s="61">
        <v>1.511383318E9</v>
      </c>
      <c r="B11668" s="61">
        <v>1.0</v>
      </c>
      <c r="C11668" s="61">
        <v>1562.0</v>
      </c>
      <c r="D11668" s="57" t="s">
        <v>373</v>
      </c>
      <c r="E11668" s="57" t="str">
        <f t="array" ref="E11668">E11667</f>
        <v>В</v>
      </c>
      <c r="F11668" s="58">
        <v>0.5461372521046997</v>
      </c>
    </row>
    <row r="11669">
      <c r="A11669" s="61">
        <v>1.515774716E9</v>
      </c>
      <c r="B11669" s="61">
        <v>1.0</v>
      </c>
      <c r="C11669" s="61">
        <v>3118.0</v>
      </c>
      <c r="D11669" s="57" t="s">
        <v>371</v>
      </c>
      <c r="E11669" s="57" t="str">
        <f t="array" ref="E11669">E11668</f>
        <v>В</v>
      </c>
      <c r="F11669" s="58">
        <v>0.5462761967738996</v>
      </c>
    </row>
    <row r="11670">
      <c r="A11670" s="61">
        <v>1.518537714E9</v>
      </c>
      <c r="B11670" s="61">
        <v>1.0</v>
      </c>
      <c r="C11670" s="61">
        <v>170.0</v>
      </c>
      <c r="D11670" s="57" t="s">
        <v>374</v>
      </c>
      <c r="E11670" s="57" t="str">
        <f t="array" ref="E11670">E11669</f>
        <v>В</v>
      </c>
      <c r="F11670" s="58">
        <v>0.546277555037082</v>
      </c>
    </row>
    <row r="11671">
      <c r="A11671" s="61">
        <v>1.512702042E9</v>
      </c>
      <c r="B11671" s="61">
        <v>0.0</v>
      </c>
      <c r="C11671" s="61">
        <v>294.0</v>
      </c>
      <c r="D11671" s="57" t="s">
        <v>373</v>
      </c>
      <c r="E11671" s="57" t="str">
        <f t="array" ref="E11671">E11670</f>
        <v>В</v>
      </c>
      <c r="F11671" s="58">
        <v>0.5463714362250871</v>
      </c>
    </row>
    <row r="11672">
      <c r="A11672" s="61">
        <v>1.518155762E9</v>
      </c>
      <c r="B11672" s="61">
        <v>0.0</v>
      </c>
      <c r="C11672" s="61">
        <v>3058.0</v>
      </c>
      <c r="D11672" s="57" t="s">
        <v>371</v>
      </c>
      <c r="E11672" s="57" t="str">
        <f t="array" ref="E11672">E11671</f>
        <v>В</v>
      </c>
      <c r="F11672" s="58">
        <v>0.5465538092349821</v>
      </c>
    </row>
    <row r="11673">
      <c r="A11673" s="61">
        <v>1.517935063E9</v>
      </c>
      <c r="B11673" s="61">
        <v>1.0</v>
      </c>
      <c r="C11673" s="61">
        <v>1919.0</v>
      </c>
      <c r="D11673" s="57" t="s">
        <v>374</v>
      </c>
      <c r="E11673" s="57" t="str">
        <f t="array" ref="E11673">E11672</f>
        <v>В</v>
      </c>
      <c r="F11673" s="58">
        <v>0.5465628486052772</v>
      </c>
    </row>
    <row r="11674">
      <c r="A11674" s="61">
        <v>1.511592897E9</v>
      </c>
      <c r="B11674" s="61">
        <v>1.0</v>
      </c>
      <c r="C11674" s="61">
        <v>641.0</v>
      </c>
      <c r="D11674" s="57" t="s">
        <v>375</v>
      </c>
      <c r="E11674" s="57" t="str">
        <f t="array" ref="E11674">E11673</f>
        <v>В</v>
      </c>
      <c r="F11674" s="58">
        <v>0.546571158808703</v>
      </c>
    </row>
    <row r="11675">
      <c r="A11675" s="61">
        <v>1.515578412E9</v>
      </c>
      <c r="B11675" s="61">
        <v>0.0</v>
      </c>
      <c r="C11675" s="61">
        <v>634.0</v>
      </c>
      <c r="D11675" s="57" t="s">
        <v>374</v>
      </c>
      <c r="E11675" s="57" t="str">
        <f t="array" ref="E11675">E11674</f>
        <v>В</v>
      </c>
      <c r="F11675" s="58">
        <v>0.5465913750751863</v>
      </c>
    </row>
    <row r="11676">
      <c r="A11676" s="61">
        <v>1.517179171E9</v>
      </c>
      <c r="B11676" s="61">
        <v>0.0</v>
      </c>
      <c r="C11676" s="61">
        <v>2048.0</v>
      </c>
      <c r="D11676" s="57" t="s">
        <v>374</v>
      </c>
      <c r="E11676" s="57" t="str">
        <f t="array" ref="E11676">E11675</f>
        <v>В</v>
      </c>
      <c r="F11676" s="58">
        <v>0.5467267418266245</v>
      </c>
    </row>
    <row r="11677">
      <c r="A11677" s="61">
        <v>1.515937406E9</v>
      </c>
      <c r="B11677" s="61">
        <v>1.0</v>
      </c>
      <c r="C11677" s="61">
        <v>1577.0</v>
      </c>
      <c r="D11677" s="57" t="s">
        <v>371</v>
      </c>
      <c r="E11677" s="57" t="str">
        <f t="array" ref="E11677">E11676</f>
        <v>В</v>
      </c>
      <c r="F11677" s="58">
        <v>0.546800202525651</v>
      </c>
    </row>
    <row r="11678">
      <c r="A11678" s="61">
        <v>1.514072993E9</v>
      </c>
      <c r="B11678" s="61">
        <v>1.0</v>
      </c>
      <c r="C11678" s="61">
        <v>1340.0</v>
      </c>
      <c r="D11678" s="57" t="s">
        <v>375</v>
      </c>
      <c r="E11678" s="57" t="str">
        <f t="array" ref="E11678">E11677</f>
        <v>В</v>
      </c>
      <c r="F11678" s="58">
        <v>0.546815801371327</v>
      </c>
    </row>
    <row r="11679">
      <c r="A11679" s="61">
        <v>1.511998094E9</v>
      </c>
      <c r="B11679" s="61">
        <v>1.0</v>
      </c>
      <c r="C11679" s="61">
        <v>2660.0</v>
      </c>
      <c r="D11679" s="57" t="s">
        <v>375</v>
      </c>
      <c r="E11679" s="57" t="str">
        <f t="array" ref="E11679">E11678</f>
        <v>В</v>
      </c>
      <c r="F11679" s="58">
        <v>0.5469424226077799</v>
      </c>
    </row>
    <row r="11680">
      <c r="A11680" s="61">
        <v>1.519032148E9</v>
      </c>
      <c r="B11680" s="61">
        <v>1.0</v>
      </c>
      <c r="C11680" s="61">
        <v>392.0</v>
      </c>
      <c r="D11680" s="57" t="s">
        <v>373</v>
      </c>
      <c r="E11680" s="57" t="str">
        <f t="array" ref="E11680">E11679</f>
        <v>В</v>
      </c>
      <c r="F11680" s="58">
        <v>0.5470096162719676</v>
      </c>
    </row>
    <row r="11681">
      <c r="A11681" s="61">
        <v>1.517690765E9</v>
      </c>
      <c r="B11681" s="61">
        <v>1.0</v>
      </c>
      <c r="C11681" s="61">
        <v>435.0</v>
      </c>
      <c r="D11681" s="57" t="s">
        <v>374</v>
      </c>
      <c r="E11681" s="57" t="str">
        <f t="array" ref="E11681">E11680</f>
        <v>В</v>
      </c>
      <c r="F11681" s="58">
        <v>0.5470475710278787</v>
      </c>
    </row>
    <row r="11682">
      <c r="A11682" s="61">
        <v>1.512132876E9</v>
      </c>
      <c r="B11682" s="61">
        <v>1.0</v>
      </c>
      <c r="C11682" s="61">
        <v>1373.0</v>
      </c>
      <c r="D11682" s="57" t="s">
        <v>374</v>
      </c>
      <c r="E11682" s="57" t="str">
        <f t="array" ref="E11682">E11681</f>
        <v>В</v>
      </c>
      <c r="F11682" s="58">
        <v>0.5470477191404207</v>
      </c>
    </row>
    <row r="11683">
      <c r="A11683" s="61">
        <v>1.511393513E9</v>
      </c>
      <c r="B11683" s="61">
        <v>1.0</v>
      </c>
      <c r="C11683" s="61">
        <v>2479.0</v>
      </c>
      <c r="D11683" s="57" t="s">
        <v>371</v>
      </c>
      <c r="E11683" s="57" t="str">
        <f t="array" ref="E11683">E11682</f>
        <v>В</v>
      </c>
      <c r="F11683" s="58">
        <v>0.5470685437358326</v>
      </c>
    </row>
    <row r="11684">
      <c r="A11684" s="61">
        <v>1.519415467E9</v>
      </c>
      <c r="B11684" s="61">
        <v>1.0</v>
      </c>
      <c r="C11684" s="61">
        <v>811.0</v>
      </c>
      <c r="D11684" s="57" t="s">
        <v>374</v>
      </c>
      <c r="E11684" s="57" t="str">
        <f t="array" ref="E11684">E11683</f>
        <v>В</v>
      </c>
      <c r="F11684" s="58">
        <v>0.5470731543145749</v>
      </c>
    </row>
    <row r="11685">
      <c r="A11685" s="61">
        <v>1.514483573E9</v>
      </c>
      <c r="B11685" s="61">
        <v>1.0</v>
      </c>
      <c r="C11685" s="61">
        <v>2568.0</v>
      </c>
      <c r="D11685" s="57" t="s">
        <v>374</v>
      </c>
      <c r="E11685" s="57" t="str">
        <f t="array" ref="E11685">E11684</f>
        <v>В</v>
      </c>
      <c r="F11685" s="58">
        <v>0.5470744075418051</v>
      </c>
    </row>
    <row r="11686">
      <c r="A11686" s="61">
        <v>1.515452504E9</v>
      </c>
      <c r="B11686" s="61">
        <v>1.0</v>
      </c>
      <c r="C11686" s="61">
        <v>138.0</v>
      </c>
      <c r="D11686" s="57" t="s">
        <v>375</v>
      </c>
      <c r="E11686" s="57" t="str">
        <f t="array" ref="E11686">E11685</f>
        <v>В</v>
      </c>
      <c r="F11686" s="58">
        <v>0.5470851368680829</v>
      </c>
    </row>
    <row r="11687">
      <c r="A11687" s="61">
        <v>1.513818892E9</v>
      </c>
      <c r="B11687" s="61">
        <v>0.0</v>
      </c>
      <c r="C11687" s="61">
        <v>2949.0</v>
      </c>
      <c r="D11687" s="57" t="s">
        <v>374</v>
      </c>
      <c r="E11687" s="57" t="str">
        <f t="array" ref="E11687">E11686</f>
        <v>В</v>
      </c>
      <c r="F11687" s="58">
        <v>0.5471095952644096</v>
      </c>
    </row>
    <row r="11688">
      <c r="A11688" s="61">
        <v>1.514804224E9</v>
      </c>
      <c r="B11688" s="61">
        <v>1.0</v>
      </c>
      <c r="C11688" s="61">
        <v>719.0</v>
      </c>
      <c r="D11688" s="57" t="s">
        <v>371</v>
      </c>
      <c r="E11688" s="57" t="str">
        <f t="array" ref="E11688">E11687</f>
        <v>В</v>
      </c>
      <c r="F11688" s="58">
        <v>0.5471179015547679</v>
      </c>
    </row>
    <row r="11689">
      <c r="A11689" s="61">
        <v>1.519270986E9</v>
      </c>
      <c r="B11689" s="61">
        <v>1.0</v>
      </c>
      <c r="C11689" s="61">
        <v>4573.0</v>
      </c>
      <c r="D11689" s="57" t="s">
        <v>374</v>
      </c>
      <c r="E11689" s="57" t="str">
        <f t="array" ref="E11689">E11688</f>
        <v>В</v>
      </c>
      <c r="F11689" s="58">
        <v>0.5471538795569553</v>
      </c>
    </row>
    <row r="11690">
      <c r="A11690" s="61">
        <v>1.513647839E9</v>
      </c>
      <c r="B11690" s="61">
        <v>1.0</v>
      </c>
      <c r="C11690" s="61">
        <v>1166.0</v>
      </c>
      <c r="D11690" s="57" t="s">
        <v>371</v>
      </c>
      <c r="E11690" s="57" t="str">
        <f t="array" ref="E11690">E11689</f>
        <v>В</v>
      </c>
      <c r="F11690" s="58">
        <v>0.547197107287646</v>
      </c>
    </row>
    <row r="11691">
      <c r="A11691" s="61">
        <v>1.51328586E9</v>
      </c>
      <c r="B11691" s="61">
        <v>0.0</v>
      </c>
      <c r="C11691" s="61">
        <v>3347.0</v>
      </c>
      <c r="D11691" s="57" t="s">
        <v>374</v>
      </c>
      <c r="E11691" s="57" t="str">
        <f t="array" ref="E11691">E11690</f>
        <v>В</v>
      </c>
      <c r="F11691" s="58">
        <v>0.5472732621561236</v>
      </c>
    </row>
    <row r="11692">
      <c r="A11692" s="61">
        <v>1.517912481E9</v>
      </c>
      <c r="B11692" s="61">
        <v>0.0</v>
      </c>
      <c r="C11692" s="61">
        <v>1722.0</v>
      </c>
      <c r="D11692" s="57" t="s">
        <v>375</v>
      </c>
      <c r="E11692" s="57" t="str">
        <f t="array" ref="E11692">E11691</f>
        <v>В</v>
      </c>
      <c r="F11692" s="58">
        <v>0.5473126670917804</v>
      </c>
    </row>
    <row r="11693">
      <c r="A11693" s="61">
        <v>1.514686304E9</v>
      </c>
      <c r="B11693" s="61">
        <v>1.0</v>
      </c>
      <c r="C11693" s="61">
        <v>1964.0</v>
      </c>
      <c r="D11693" s="57" t="s">
        <v>371</v>
      </c>
      <c r="E11693" s="57" t="str">
        <f t="array" ref="E11693">E11692</f>
        <v>В</v>
      </c>
      <c r="F11693" s="58">
        <v>0.5473136075754106</v>
      </c>
    </row>
    <row r="11694">
      <c r="A11694" s="61">
        <v>1.515466523E9</v>
      </c>
      <c r="B11694" s="61">
        <v>1.0</v>
      </c>
      <c r="C11694" s="61">
        <v>461.0</v>
      </c>
      <c r="D11694" s="57" t="s">
        <v>371</v>
      </c>
      <c r="E11694" s="57" t="str">
        <f t="array" ref="E11694">E11693</f>
        <v>В</v>
      </c>
      <c r="F11694" s="58">
        <v>0.547322123114285</v>
      </c>
    </row>
    <row r="11695">
      <c r="A11695" s="61">
        <v>1.516246632E9</v>
      </c>
      <c r="B11695" s="61">
        <v>0.0</v>
      </c>
      <c r="C11695" s="61">
        <v>3100.0</v>
      </c>
      <c r="D11695" s="57" t="s">
        <v>371</v>
      </c>
      <c r="E11695" s="57" t="str">
        <f t="array" ref="E11695">E11694</f>
        <v>В</v>
      </c>
      <c r="F11695" s="58">
        <v>0.5473490790890341</v>
      </c>
    </row>
    <row r="11696">
      <c r="A11696" s="61">
        <v>1.519457156E9</v>
      </c>
      <c r="B11696" s="61">
        <v>1.0</v>
      </c>
      <c r="C11696" s="61">
        <v>1330.0</v>
      </c>
      <c r="D11696" s="57" t="s">
        <v>373</v>
      </c>
      <c r="E11696" s="57" t="str">
        <f t="array" ref="E11696">E11695</f>
        <v>В</v>
      </c>
      <c r="F11696" s="58">
        <v>0.5474278804513141</v>
      </c>
    </row>
    <row r="11697">
      <c r="A11697" s="61">
        <v>1.518672276E9</v>
      </c>
      <c r="B11697" s="61">
        <v>1.0</v>
      </c>
      <c r="C11697" s="61">
        <v>4200.0</v>
      </c>
      <c r="D11697" s="57" t="s">
        <v>374</v>
      </c>
      <c r="E11697" s="57" t="str">
        <f t="array" ref="E11697">E11696</f>
        <v>В</v>
      </c>
      <c r="F11697" s="58">
        <v>0.547450747237046</v>
      </c>
    </row>
    <row r="11698">
      <c r="A11698" s="61">
        <v>1.517356703E9</v>
      </c>
      <c r="B11698" s="61">
        <v>1.0</v>
      </c>
      <c r="C11698" s="61">
        <v>3147.0</v>
      </c>
      <c r="D11698" s="57" t="s">
        <v>371</v>
      </c>
      <c r="E11698" s="57" t="str">
        <f t="array" ref="E11698">E11697</f>
        <v>В</v>
      </c>
      <c r="F11698" s="58">
        <v>0.5474553750980201</v>
      </c>
    </row>
    <row r="11699">
      <c r="A11699" s="61">
        <v>1.515515935E9</v>
      </c>
      <c r="B11699" s="61">
        <v>1.0</v>
      </c>
      <c r="C11699" s="61">
        <v>1018.0</v>
      </c>
      <c r="D11699" s="57" t="s">
        <v>371</v>
      </c>
      <c r="E11699" s="57" t="str">
        <f t="array" ref="E11699">E11698</f>
        <v>В</v>
      </c>
      <c r="F11699" s="58">
        <v>0.5475646692214584</v>
      </c>
    </row>
    <row r="11700">
      <c r="A11700" s="61">
        <v>1.512139036E9</v>
      </c>
      <c r="B11700" s="61">
        <v>1.0</v>
      </c>
      <c r="C11700" s="61">
        <v>785.0</v>
      </c>
      <c r="D11700" s="57" t="s">
        <v>375</v>
      </c>
      <c r="E11700" s="57" t="str">
        <f t="array" ref="E11700">E11699</f>
        <v>В</v>
      </c>
      <c r="F11700" s="58">
        <v>0.5475654774089246</v>
      </c>
    </row>
    <row r="11701">
      <c r="A11701" s="61">
        <v>1.51612752E9</v>
      </c>
      <c r="B11701" s="61">
        <v>0.0</v>
      </c>
      <c r="C11701" s="61">
        <v>1307.0</v>
      </c>
      <c r="D11701" s="57" t="s">
        <v>371</v>
      </c>
      <c r="E11701" s="57" t="str">
        <f t="array" ref="E11701">E11700</f>
        <v>В</v>
      </c>
      <c r="F11701" s="58">
        <v>0.5475940187799949</v>
      </c>
    </row>
    <row r="11702">
      <c r="A11702" s="61">
        <v>1.519326209E9</v>
      </c>
      <c r="B11702" s="61">
        <v>1.0</v>
      </c>
      <c r="C11702" s="61">
        <v>2706.0</v>
      </c>
      <c r="D11702" s="57" t="s">
        <v>374</v>
      </c>
      <c r="E11702" s="57" t="str">
        <f t="array" ref="E11702">E11701</f>
        <v>В</v>
      </c>
      <c r="F11702" s="58">
        <v>0.5476327715473701</v>
      </c>
    </row>
    <row r="11703">
      <c r="A11703" s="61">
        <v>1.511274603E9</v>
      </c>
      <c r="B11703" s="61">
        <v>1.0</v>
      </c>
      <c r="C11703" s="61">
        <v>988.0</v>
      </c>
      <c r="D11703" s="57" t="s">
        <v>373</v>
      </c>
      <c r="E11703" s="57" t="str">
        <f t="array" ref="E11703">E11702</f>
        <v>В</v>
      </c>
      <c r="F11703" s="58">
        <v>0.5477015477737782</v>
      </c>
    </row>
    <row r="11704">
      <c r="A11704" s="61">
        <v>1.51621463E9</v>
      </c>
      <c r="B11704" s="61">
        <v>0.0</v>
      </c>
      <c r="C11704" s="61">
        <v>854.0</v>
      </c>
      <c r="D11704" s="57" t="s">
        <v>375</v>
      </c>
      <c r="E11704" s="57" t="str">
        <f t="array" ref="E11704">E11703</f>
        <v>В</v>
      </c>
      <c r="F11704" s="58">
        <v>0.547729385531433</v>
      </c>
    </row>
    <row r="11705">
      <c r="A11705" s="61">
        <v>1.512748164E9</v>
      </c>
      <c r="B11705" s="61">
        <v>1.0</v>
      </c>
      <c r="C11705" s="61">
        <v>1287.0</v>
      </c>
      <c r="D11705" s="57" t="s">
        <v>371</v>
      </c>
      <c r="E11705" s="57" t="str">
        <f t="array" ref="E11705">E11704</f>
        <v>В</v>
      </c>
      <c r="F11705" s="58">
        <v>0.5477367267862345</v>
      </c>
    </row>
    <row r="11706">
      <c r="A11706" s="61">
        <v>1.513048332E9</v>
      </c>
      <c r="B11706" s="61">
        <v>0.0</v>
      </c>
      <c r="C11706" s="61">
        <v>1052.0</v>
      </c>
      <c r="D11706" s="57" t="s">
        <v>375</v>
      </c>
      <c r="E11706" s="57" t="str">
        <f t="array" ref="E11706">E11705</f>
        <v>В</v>
      </c>
      <c r="F11706" s="58">
        <v>0.5478184364896627</v>
      </c>
    </row>
    <row r="11707">
      <c r="A11707" s="61">
        <v>1.518506551E9</v>
      </c>
      <c r="B11707" s="61">
        <v>0.0</v>
      </c>
      <c r="C11707" s="61">
        <v>425.0</v>
      </c>
      <c r="D11707" s="57" t="s">
        <v>374</v>
      </c>
      <c r="E11707" s="57" t="str">
        <f t="array" ref="E11707">E11706</f>
        <v>В</v>
      </c>
      <c r="F11707" s="58">
        <v>0.5478516344220874</v>
      </c>
    </row>
    <row r="11708">
      <c r="A11708" s="61">
        <v>1.516603532E9</v>
      </c>
      <c r="B11708" s="61">
        <v>0.0</v>
      </c>
      <c r="C11708" s="61">
        <v>2036.0</v>
      </c>
      <c r="D11708" s="57" t="s">
        <v>373</v>
      </c>
      <c r="E11708" s="57" t="str">
        <f t="array" ref="E11708">E11707</f>
        <v>В</v>
      </c>
      <c r="F11708" s="58">
        <v>0.5478553710296697</v>
      </c>
    </row>
    <row r="11709">
      <c r="A11709" s="61">
        <v>1.517941295E9</v>
      </c>
      <c r="B11709" s="61">
        <v>1.0</v>
      </c>
      <c r="C11709" s="61">
        <v>1218.0</v>
      </c>
      <c r="D11709" s="57" t="s">
        <v>375</v>
      </c>
      <c r="E11709" s="57" t="str">
        <f t="array" ref="E11709">E11708</f>
        <v>В</v>
      </c>
      <c r="F11709" s="58">
        <v>0.547856549987148</v>
      </c>
    </row>
    <row r="11710">
      <c r="A11710" s="61">
        <v>1.511373866E9</v>
      </c>
      <c r="B11710" s="61">
        <v>1.0</v>
      </c>
      <c r="C11710" s="61">
        <v>1944.0</v>
      </c>
      <c r="D11710" s="57" t="s">
        <v>374</v>
      </c>
      <c r="E11710" s="57" t="str">
        <f t="array" ref="E11710">E11709</f>
        <v>В</v>
      </c>
      <c r="F11710" s="58">
        <v>0.5478652508736638</v>
      </c>
    </row>
    <row r="11711">
      <c r="A11711" s="61">
        <v>1.518169155E9</v>
      </c>
      <c r="B11711" s="61">
        <v>1.0</v>
      </c>
      <c r="C11711" s="61">
        <v>3893.0</v>
      </c>
      <c r="D11711" s="57" t="s">
        <v>374</v>
      </c>
      <c r="E11711" s="57" t="str">
        <f t="array" ref="E11711">E11710</f>
        <v>В</v>
      </c>
      <c r="F11711" s="58">
        <v>0.5479476809101379</v>
      </c>
    </row>
    <row r="11712">
      <c r="A11712" s="61">
        <v>1.518135931E9</v>
      </c>
      <c r="B11712" s="61">
        <v>0.0</v>
      </c>
      <c r="C11712" s="61">
        <v>3828.0</v>
      </c>
      <c r="D11712" s="57" t="s">
        <v>373</v>
      </c>
      <c r="E11712" s="57" t="str">
        <f t="array" ref="E11712">E11711</f>
        <v>В</v>
      </c>
      <c r="F11712" s="58">
        <v>0.5479839124997454</v>
      </c>
    </row>
    <row r="11713">
      <c r="A11713" s="61">
        <v>1.51952066E9</v>
      </c>
      <c r="B11713" s="61">
        <v>0.0</v>
      </c>
      <c r="C11713" s="61">
        <v>438.0</v>
      </c>
      <c r="D11713" s="57" t="s">
        <v>375</v>
      </c>
      <c r="E11713" s="57" t="str">
        <f t="array" ref="E11713">E11712</f>
        <v>В</v>
      </c>
      <c r="F11713" s="58">
        <v>0.5480683227010346</v>
      </c>
    </row>
    <row r="11714">
      <c r="A11714" s="61">
        <v>1.515615201E9</v>
      </c>
      <c r="B11714" s="61">
        <v>0.0</v>
      </c>
      <c r="C11714" s="61">
        <v>1494.0</v>
      </c>
      <c r="D11714" s="57" t="s">
        <v>375</v>
      </c>
      <c r="E11714" s="57" t="str">
        <f t="array" ref="E11714">E11713</f>
        <v>В</v>
      </c>
      <c r="F11714" s="58">
        <v>0.5480709760632552</v>
      </c>
    </row>
    <row r="11715">
      <c r="A11715" s="61">
        <v>1.514890517E9</v>
      </c>
      <c r="B11715" s="61">
        <v>1.0</v>
      </c>
      <c r="C11715" s="61">
        <v>2131.0</v>
      </c>
      <c r="D11715" s="57" t="s">
        <v>373</v>
      </c>
      <c r="E11715" s="57" t="str">
        <f t="array" ref="E11715">E11714</f>
        <v>В</v>
      </c>
      <c r="F11715" s="58">
        <v>0.5481236678235077</v>
      </c>
    </row>
    <row r="11716">
      <c r="A11716" s="61">
        <v>1.51903257E9</v>
      </c>
      <c r="B11716" s="61">
        <v>0.0</v>
      </c>
      <c r="C11716" s="61">
        <v>1815.0</v>
      </c>
      <c r="D11716" s="57" t="s">
        <v>374</v>
      </c>
      <c r="E11716" s="57" t="str">
        <f t="array" ref="E11716">E11715</f>
        <v>В</v>
      </c>
      <c r="F11716" s="58">
        <v>0.5482356923732298</v>
      </c>
    </row>
    <row r="11717">
      <c r="A11717" s="61">
        <v>1.517091659E9</v>
      </c>
      <c r="B11717" s="61">
        <v>1.0</v>
      </c>
      <c r="C11717" s="61">
        <v>804.0</v>
      </c>
      <c r="D11717" s="57" t="s">
        <v>371</v>
      </c>
      <c r="E11717" s="57" t="str">
        <f t="array" ref="E11717">E11716</f>
        <v>В</v>
      </c>
      <c r="F11717" s="58">
        <v>0.5483009151333879</v>
      </c>
    </row>
    <row r="11718">
      <c r="A11718" s="61">
        <v>1.512909666E9</v>
      </c>
      <c r="B11718" s="61">
        <v>1.0</v>
      </c>
      <c r="C11718" s="61">
        <v>122.0</v>
      </c>
      <c r="D11718" s="57" t="s">
        <v>371</v>
      </c>
      <c r="E11718" s="57" t="str">
        <f t="array" ref="E11718">E11717</f>
        <v>В</v>
      </c>
      <c r="F11718" s="58">
        <v>0.548397195367702</v>
      </c>
    </row>
    <row r="11719">
      <c r="A11719" s="61">
        <v>1.513378016E9</v>
      </c>
      <c r="B11719" s="61">
        <v>1.0</v>
      </c>
      <c r="C11719" s="61">
        <v>2475.0</v>
      </c>
      <c r="D11719" s="57" t="s">
        <v>371</v>
      </c>
      <c r="E11719" s="57" t="str">
        <f t="array" ref="E11719">E11718</f>
        <v>В</v>
      </c>
      <c r="F11719" s="58">
        <v>0.5484211331658452</v>
      </c>
    </row>
    <row r="11720">
      <c r="A11720" s="61">
        <v>1.515982899E9</v>
      </c>
      <c r="B11720" s="61">
        <v>1.0</v>
      </c>
      <c r="C11720" s="61">
        <v>1693.0</v>
      </c>
      <c r="D11720" s="57" t="s">
        <v>371</v>
      </c>
      <c r="E11720" s="57" t="str">
        <f t="array" ref="E11720">E11719</f>
        <v>В</v>
      </c>
      <c r="F11720" s="58">
        <v>0.5484736864156601</v>
      </c>
    </row>
    <row r="11721">
      <c r="A11721" s="61">
        <v>1.516081596E9</v>
      </c>
      <c r="B11721" s="61">
        <v>1.0</v>
      </c>
      <c r="C11721" s="61">
        <v>3120.0</v>
      </c>
      <c r="D11721" s="57" t="s">
        <v>371</v>
      </c>
      <c r="E11721" s="57" t="str">
        <f t="array" ref="E11721">E11720</f>
        <v>В</v>
      </c>
      <c r="F11721" s="58">
        <v>0.5485858494758198</v>
      </c>
    </row>
    <row r="11722">
      <c r="A11722" s="61">
        <v>1.519441447E9</v>
      </c>
      <c r="B11722" s="61">
        <v>1.0</v>
      </c>
      <c r="C11722" s="61">
        <v>949.0</v>
      </c>
      <c r="D11722" s="57" t="s">
        <v>371</v>
      </c>
      <c r="E11722" s="57" t="str">
        <f t="array" ref="E11722">E11721</f>
        <v>В</v>
      </c>
      <c r="F11722" s="58">
        <v>0.5486105955618438</v>
      </c>
    </row>
    <row r="11723">
      <c r="A11723" s="61">
        <v>1.519027602E9</v>
      </c>
      <c r="B11723" s="61">
        <v>0.0</v>
      </c>
      <c r="C11723" s="61">
        <v>1164.0</v>
      </c>
      <c r="D11723" s="57" t="s">
        <v>374</v>
      </c>
      <c r="E11723" s="57" t="str">
        <f t="array" ref="E11723">E11722</f>
        <v>В</v>
      </c>
      <c r="F11723" s="58">
        <v>0.5486163944218998</v>
      </c>
    </row>
    <row r="11724">
      <c r="A11724" s="61">
        <v>1.514422032E9</v>
      </c>
      <c r="B11724" s="61">
        <v>0.0</v>
      </c>
      <c r="C11724" s="61">
        <v>2899.0</v>
      </c>
      <c r="D11724" s="57" t="s">
        <v>374</v>
      </c>
      <c r="E11724" s="57" t="str">
        <f t="array" ref="E11724">E11723</f>
        <v>В</v>
      </c>
      <c r="F11724" s="58">
        <v>0.548654577263531</v>
      </c>
    </row>
    <row r="11725">
      <c r="A11725" s="61">
        <v>1.514196916E9</v>
      </c>
      <c r="B11725" s="61">
        <v>1.0</v>
      </c>
      <c r="C11725" s="61">
        <v>928.0</v>
      </c>
      <c r="D11725" s="57" t="s">
        <v>371</v>
      </c>
      <c r="E11725" s="57" t="str">
        <f t="array" ref="E11725">E11724</f>
        <v>В</v>
      </c>
      <c r="F11725" s="58">
        <v>0.5488341630487726</v>
      </c>
    </row>
    <row r="11726">
      <c r="A11726" s="61">
        <v>1.513977511E9</v>
      </c>
      <c r="B11726" s="61">
        <v>0.0</v>
      </c>
      <c r="C11726" s="61">
        <v>2484.0</v>
      </c>
      <c r="D11726" s="57" t="s">
        <v>374</v>
      </c>
      <c r="E11726" s="57" t="str">
        <f t="array" ref="E11726">E11725</f>
        <v>В</v>
      </c>
      <c r="F11726" s="58">
        <v>0.5488432024190677</v>
      </c>
    </row>
    <row r="11727">
      <c r="A11727" s="61">
        <v>1.518815619E9</v>
      </c>
      <c r="B11727" s="61">
        <v>1.0</v>
      </c>
      <c r="C11727" s="61">
        <v>6060.0</v>
      </c>
      <c r="D11727" s="57" t="s">
        <v>371</v>
      </c>
      <c r="E11727" s="57" t="str">
        <f t="array" ref="E11727">E11726</f>
        <v>В</v>
      </c>
      <c r="F11727" s="58">
        <v>0.5488442664256638</v>
      </c>
    </row>
    <row r="11728">
      <c r="A11728" s="61">
        <v>1.517110885E9</v>
      </c>
      <c r="B11728" s="61">
        <v>1.0</v>
      </c>
      <c r="C11728" s="61">
        <v>2208.0</v>
      </c>
      <c r="D11728" s="57" t="s">
        <v>374</v>
      </c>
      <c r="E11728" s="57" t="str">
        <f t="array" ref="E11728">E11727</f>
        <v>В</v>
      </c>
      <c r="F11728" s="58">
        <v>0.5488551127080185</v>
      </c>
    </row>
    <row r="11729">
      <c r="A11729" s="61">
        <v>1.516171881E9</v>
      </c>
      <c r="B11729" s="61">
        <v>0.0</v>
      </c>
      <c r="C11729" s="61">
        <v>1669.0</v>
      </c>
      <c r="D11729" s="57" t="s">
        <v>371</v>
      </c>
      <c r="E11729" s="57" t="str">
        <f t="array" ref="E11729">E11728</f>
        <v>В</v>
      </c>
      <c r="F11729" s="58">
        <v>0.5488866952814274</v>
      </c>
    </row>
    <row r="11730">
      <c r="A11730" s="61">
        <v>1.511297942E9</v>
      </c>
      <c r="B11730" s="61">
        <v>0.0</v>
      </c>
      <c r="C11730" s="61">
        <v>3292.0</v>
      </c>
      <c r="D11730" s="57" t="s">
        <v>375</v>
      </c>
      <c r="E11730" s="57" t="str">
        <f t="array" ref="E11730">E11729</f>
        <v>В</v>
      </c>
      <c r="F11730" s="58">
        <v>0.5488955299042757</v>
      </c>
    </row>
    <row r="11731">
      <c r="A11731" s="61">
        <v>1.518071075E9</v>
      </c>
      <c r="B11731" s="61">
        <v>1.0</v>
      </c>
      <c r="C11731" s="61">
        <v>3506.0</v>
      </c>
      <c r="D11731" s="57" t="s">
        <v>373</v>
      </c>
      <c r="E11731" s="57" t="str">
        <f t="array" ref="E11731">E11730</f>
        <v>В</v>
      </c>
      <c r="F11731" s="58">
        <v>0.5489215408337003</v>
      </c>
    </row>
    <row r="11732">
      <c r="A11732" s="61">
        <v>1.51838088E9</v>
      </c>
      <c r="B11732" s="61">
        <v>0.0</v>
      </c>
      <c r="C11732" s="61">
        <v>1434.0</v>
      </c>
      <c r="D11732" s="57" t="s">
        <v>375</v>
      </c>
      <c r="E11732" s="57" t="str">
        <f t="array" ref="E11732">E11731</f>
        <v>В</v>
      </c>
      <c r="F11732" s="58">
        <v>0.5489616043297663</v>
      </c>
    </row>
    <row r="11733">
      <c r="A11733" s="61">
        <v>1.513166071E9</v>
      </c>
      <c r="B11733" s="61">
        <v>0.0</v>
      </c>
      <c r="C11733" s="61">
        <v>469.0</v>
      </c>
      <c r="D11733" s="57" t="s">
        <v>374</v>
      </c>
      <c r="E11733" s="57" t="str">
        <f t="array" ref="E11733">E11732</f>
        <v>В</v>
      </c>
      <c r="F11733" s="58">
        <v>0.5490627341816972</v>
      </c>
    </row>
    <row r="11734">
      <c r="A11734" s="61">
        <v>1.515153224E9</v>
      </c>
      <c r="B11734" s="61">
        <v>1.0</v>
      </c>
      <c r="C11734" s="61">
        <v>429.0</v>
      </c>
      <c r="D11734" s="57" t="s">
        <v>373</v>
      </c>
      <c r="E11734" s="57" t="str">
        <f t="array" ref="E11734">E11733</f>
        <v>В</v>
      </c>
      <c r="F11734" s="58">
        <v>0.5491087002340177</v>
      </c>
    </row>
    <row r="11735">
      <c r="A11735" s="61">
        <v>1.516437664E9</v>
      </c>
      <c r="B11735" s="61">
        <v>1.0</v>
      </c>
      <c r="C11735" s="61">
        <v>1758.0</v>
      </c>
      <c r="D11735" s="57" t="s">
        <v>371</v>
      </c>
      <c r="E11735" s="57" t="str">
        <f t="array" ref="E11735">E11734</f>
        <v>В</v>
      </c>
      <c r="F11735" s="58">
        <v>0.5491191122923657</v>
      </c>
    </row>
    <row r="11736">
      <c r="A11736" s="61">
        <v>1.515977023E9</v>
      </c>
      <c r="B11736" s="61">
        <v>1.0</v>
      </c>
      <c r="C11736" s="61">
        <v>1497.0</v>
      </c>
      <c r="D11736" s="57" t="s">
        <v>374</v>
      </c>
      <c r="E11736" s="57" t="str">
        <f t="array" ref="E11736">E11735</f>
        <v>В</v>
      </c>
      <c r="F11736" s="58">
        <v>0.5491361948807236</v>
      </c>
    </row>
    <row r="11737">
      <c r="A11737" s="61">
        <v>1.512787775E9</v>
      </c>
      <c r="B11737" s="61">
        <v>1.0</v>
      </c>
      <c r="C11737" s="61">
        <v>917.0</v>
      </c>
      <c r="D11737" s="57" t="s">
        <v>371</v>
      </c>
      <c r="E11737" s="57" t="str">
        <f t="array" ref="E11737">E11736</f>
        <v>В</v>
      </c>
      <c r="F11737" s="58">
        <v>0.5491716663943471</v>
      </c>
    </row>
    <row r="11738">
      <c r="A11738" s="61">
        <v>1.519826335E9</v>
      </c>
      <c r="B11738" s="61">
        <v>1.0</v>
      </c>
      <c r="C11738" s="61">
        <v>1717.0</v>
      </c>
      <c r="D11738" s="57" t="s">
        <v>371</v>
      </c>
      <c r="E11738" s="57" t="str">
        <f t="array" ref="E11738">E11737</f>
        <v>В</v>
      </c>
      <c r="F11738" s="58">
        <v>0.5493835782841126</v>
      </c>
    </row>
    <row r="11739">
      <c r="A11739" s="61">
        <v>1.515971446E9</v>
      </c>
      <c r="B11739" s="61">
        <v>1.0</v>
      </c>
      <c r="C11739" s="61">
        <v>821.0</v>
      </c>
      <c r="D11739" s="57" t="s">
        <v>371</v>
      </c>
      <c r="E11739" s="57" t="str">
        <f t="array" ref="E11739">E11738</f>
        <v>В</v>
      </c>
      <c r="F11739" s="58">
        <v>0.5494213867952796</v>
      </c>
    </row>
    <row r="11740">
      <c r="A11740" s="61">
        <v>1.51759554E9</v>
      </c>
      <c r="B11740" s="61">
        <v>0.0</v>
      </c>
      <c r="C11740" s="61">
        <v>1884.0</v>
      </c>
      <c r="D11740" s="57" t="s">
        <v>371</v>
      </c>
      <c r="E11740" s="57" t="str">
        <f t="array" ref="E11740">E11739</f>
        <v>В</v>
      </c>
      <c r="F11740" s="58">
        <v>0.5495828999568826</v>
      </c>
    </row>
    <row r="11741">
      <c r="A11741" s="61">
        <v>1.513835843E9</v>
      </c>
      <c r="B11741" s="61">
        <v>1.0</v>
      </c>
      <c r="C11741" s="61">
        <v>182.0</v>
      </c>
      <c r="D11741" s="57" t="s">
        <v>371</v>
      </c>
      <c r="E11741" s="57" t="str">
        <f t="array" ref="E11741">E11740</f>
        <v>В</v>
      </c>
      <c r="F11741" s="58">
        <v>0.5496024769280755</v>
      </c>
    </row>
    <row r="11742">
      <c r="A11742" s="61">
        <v>1.514976036E9</v>
      </c>
      <c r="B11742" s="61">
        <v>1.0</v>
      </c>
      <c r="C11742" s="61">
        <v>2328.0</v>
      </c>
      <c r="D11742" s="57" t="s">
        <v>374</v>
      </c>
      <c r="E11742" s="57" t="str">
        <f t="array" ref="E11742">E11741</f>
        <v>В</v>
      </c>
      <c r="F11742" s="58">
        <v>0.5496633224192541</v>
      </c>
    </row>
    <row r="11743">
      <c r="A11743" s="61">
        <v>1.518678464E9</v>
      </c>
      <c r="B11743" s="61">
        <v>1.0</v>
      </c>
      <c r="C11743" s="61">
        <v>188.0</v>
      </c>
      <c r="D11743" s="57" t="s">
        <v>375</v>
      </c>
      <c r="E11743" s="57" t="str">
        <f t="array" ref="E11743">E11742</f>
        <v>В</v>
      </c>
      <c r="F11743" s="58">
        <v>0.5496727925538035</v>
      </c>
    </row>
    <row r="11744">
      <c r="A11744" s="61">
        <v>1.516358866E9</v>
      </c>
      <c r="B11744" s="61">
        <v>1.0</v>
      </c>
      <c r="C11744" s="61">
        <v>2553.0</v>
      </c>
      <c r="D11744" s="57" t="s">
        <v>371</v>
      </c>
      <c r="E11744" s="57" t="str">
        <f t="array" ref="E11744">E11743</f>
        <v>В</v>
      </c>
      <c r="F11744" s="58">
        <v>0.5497593144643199</v>
      </c>
    </row>
    <row r="11745">
      <c r="A11745" s="61">
        <v>1.512434061E9</v>
      </c>
      <c r="B11745" s="61">
        <v>0.0</v>
      </c>
      <c r="C11745" s="61">
        <v>4251.0</v>
      </c>
      <c r="D11745" s="57" t="s">
        <v>375</v>
      </c>
      <c r="E11745" s="57" t="str">
        <f t="array" ref="E11745">E11744</f>
        <v>В</v>
      </c>
      <c r="F11745" s="58">
        <v>0.5498608938779195</v>
      </c>
    </row>
    <row r="11746">
      <c r="A11746" s="61">
        <v>1.51808884E9</v>
      </c>
      <c r="B11746" s="61">
        <v>0.0</v>
      </c>
      <c r="C11746" s="61">
        <v>206.0</v>
      </c>
      <c r="D11746" s="57" t="s">
        <v>375</v>
      </c>
      <c r="E11746" s="57" t="str">
        <f t="array" ref="E11746">E11745</f>
        <v>В</v>
      </c>
      <c r="F11746" s="58">
        <v>0.5499119919617576</v>
      </c>
    </row>
    <row r="11747">
      <c r="A11747" s="61">
        <v>1.514557501E9</v>
      </c>
      <c r="B11747" s="61">
        <v>0.0</v>
      </c>
      <c r="C11747" s="61">
        <v>2775.0</v>
      </c>
      <c r="D11747" s="57" t="s">
        <v>375</v>
      </c>
      <c r="E11747" s="57" t="str">
        <f t="array" ref="E11747">E11746</f>
        <v>В</v>
      </c>
      <c r="F11747" s="58">
        <v>0.5499452927758639</v>
      </c>
    </row>
    <row r="11748">
      <c r="A11748" s="61">
        <v>1.516554761E9</v>
      </c>
      <c r="B11748" s="61">
        <v>0.0</v>
      </c>
      <c r="C11748" s="61">
        <v>2503.0</v>
      </c>
      <c r="D11748" s="57" t="s">
        <v>371</v>
      </c>
      <c r="E11748" s="57" t="str">
        <f t="array" ref="E11748">E11747</f>
        <v>В</v>
      </c>
      <c r="F11748" s="58">
        <v>0.5499482716628471</v>
      </c>
    </row>
    <row r="11749">
      <c r="A11749" s="61">
        <v>1.518083131E9</v>
      </c>
      <c r="B11749" s="61">
        <v>0.0</v>
      </c>
      <c r="C11749" s="61">
        <v>2943.0</v>
      </c>
      <c r="D11749" s="57" t="s">
        <v>374</v>
      </c>
      <c r="E11749" s="57" t="str">
        <f t="array" ref="E11749">E11748</f>
        <v>В</v>
      </c>
      <c r="F11749" s="58">
        <v>0.5499727002568514</v>
      </c>
    </row>
    <row r="11750">
      <c r="A11750" s="61">
        <v>1.516233774E9</v>
      </c>
      <c r="B11750" s="61">
        <v>1.0</v>
      </c>
      <c r="C11750" s="61">
        <v>2930.0</v>
      </c>
      <c r="D11750" s="57" t="s">
        <v>371</v>
      </c>
      <c r="E11750" s="57" t="str">
        <f t="array" ref="E11750">E11749</f>
        <v>В</v>
      </c>
      <c r="F11750" s="58">
        <v>0.5499976376293293</v>
      </c>
    </row>
    <row r="11751">
      <c r="A11751" s="61">
        <v>1.519010856E9</v>
      </c>
      <c r="B11751" s="61">
        <v>1.0</v>
      </c>
      <c r="C11751" s="61">
        <v>2079.0</v>
      </c>
      <c r="D11751" s="57" t="s">
        <v>375</v>
      </c>
      <c r="E11751" s="57" t="str">
        <f t="array" ref="E11751">E11750</f>
        <v>В</v>
      </c>
      <c r="F11751" s="58">
        <v>0.5500381411877996</v>
      </c>
    </row>
    <row r="11752">
      <c r="A11752" s="61">
        <v>1.518920561E9</v>
      </c>
      <c r="B11752" s="61">
        <v>0.0</v>
      </c>
      <c r="C11752" s="61">
        <v>3164.0</v>
      </c>
      <c r="D11752" s="57" t="s">
        <v>374</v>
      </c>
      <c r="E11752" s="57" t="str">
        <f t="array" ref="E11752">E11751</f>
        <v>В</v>
      </c>
      <c r="F11752" s="58">
        <v>0.5501666540692062</v>
      </c>
    </row>
    <row r="11753">
      <c r="A11753" s="61">
        <v>1.516694957E9</v>
      </c>
      <c r="B11753" s="61">
        <v>1.0</v>
      </c>
      <c r="C11753" s="61">
        <v>2863.0</v>
      </c>
      <c r="D11753" s="57" t="s">
        <v>374</v>
      </c>
      <c r="E11753" s="57" t="str">
        <f t="array" ref="E11753">E11752</f>
        <v>В</v>
      </c>
      <c r="F11753" s="58">
        <v>0.5503806436663365</v>
      </c>
    </row>
    <row r="11754">
      <c r="A11754" s="61">
        <v>1.514846502E9</v>
      </c>
      <c r="B11754" s="61">
        <v>0.0</v>
      </c>
      <c r="C11754" s="61">
        <v>1019.0</v>
      </c>
      <c r="D11754" s="57" t="s">
        <v>375</v>
      </c>
      <c r="E11754" s="57" t="str">
        <f t="array" ref="E11754">E11753</f>
        <v>В</v>
      </c>
      <c r="F11754" s="58">
        <v>0.5503852393439177</v>
      </c>
    </row>
    <row r="11755">
      <c r="A11755" s="61">
        <v>1.514351604E9</v>
      </c>
      <c r="B11755" s="61">
        <v>1.0</v>
      </c>
      <c r="C11755" s="61">
        <v>1561.0</v>
      </c>
      <c r="D11755" s="57" t="s">
        <v>374</v>
      </c>
      <c r="E11755" s="57" t="str">
        <f t="array" ref="E11755">E11754</f>
        <v>В</v>
      </c>
      <c r="F11755" s="58">
        <v>0.5503874029372049</v>
      </c>
    </row>
    <row r="11756">
      <c r="A11756" s="61">
        <v>1.512947219E9</v>
      </c>
      <c r="B11756" s="61">
        <v>1.0</v>
      </c>
      <c r="C11756" s="61">
        <v>2505.0</v>
      </c>
      <c r="D11756" s="57" t="s">
        <v>373</v>
      </c>
      <c r="E11756" s="57" t="str">
        <f t="array" ref="E11756">E11755</f>
        <v>В</v>
      </c>
      <c r="F11756" s="58">
        <v>0.5504430840787864</v>
      </c>
    </row>
    <row r="11757">
      <c r="A11757" s="61">
        <v>1.512379466E9</v>
      </c>
      <c r="B11757" s="61">
        <v>1.0</v>
      </c>
      <c r="C11757" s="61">
        <v>1765.0</v>
      </c>
      <c r="D11757" s="57" t="s">
        <v>373</v>
      </c>
      <c r="E11757" s="57" t="str">
        <f t="array" ref="E11757">E11756</f>
        <v>В</v>
      </c>
      <c r="F11757" s="58">
        <v>0.5504441817089438</v>
      </c>
    </row>
    <row r="11758">
      <c r="A11758" s="61">
        <v>1.512149432E9</v>
      </c>
      <c r="B11758" s="61">
        <v>0.0</v>
      </c>
      <c r="C11758" s="61">
        <v>2250.0</v>
      </c>
      <c r="D11758" s="57" t="s">
        <v>374</v>
      </c>
      <c r="E11758" s="57" t="str">
        <f t="array" ref="E11758">E11757</f>
        <v>В</v>
      </c>
      <c r="F11758" s="58">
        <v>0.550658766888112</v>
      </c>
    </row>
    <row r="11759">
      <c r="A11759" s="61">
        <v>1.51350921E9</v>
      </c>
      <c r="B11759" s="61">
        <v>0.0</v>
      </c>
      <c r="C11759" s="61">
        <v>3509.0</v>
      </c>
      <c r="D11759" s="57" t="s">
        <v>371</v>
      </c>
      <c r="E11759" s="57" t="str">
        <f t="array" ref="E11759">E11758</f>
        <v>В</v>
      </c>
      <c r="F11759" s="58">
        <v>0.5506723641009228</v>
      </c>
    </row>
    <row r="11760">
      <c r="A11760" s="61">
        <v>1.514476448E9</v>
      </c>
      <c r="B11760" s="61">
        <v>1.0</v>
      </c>
      <c r="C11760" s="61">
        <v>460.0</v>
      </c>
      <c r="D11760" s="57" t="s">
        <v>374</v>
      </c>
      <c r="E11760" s="57" t="str">
        <f t="array" ref="E11760">E11759</f>
        <v>В</v>
      </c>
      <c r="F11760" s="58">
        <v>0.5506751938484361</v>
      </c>
    </row>
    <row r="11761">
      <c r="A11761" s="61">
        <v>1.519282301E9</v>
      </c>
      <c r="B11761" s="61">
        <v>0.0</v>
      </c>
      <c r="C11761" s="61">
        <v>4076.0</v>
      </c>
      <c r="D11761" s="57" t="s">
        <v>373</v>
      </c>
      <c r="E11761" s="57" t="str">
        <f t="array" ref="E11761">E11760</f>
        <v>В</v>
      </c>
      <c r="F11761" s="58">
        <v>0.5506833811168979</v>
      </c>
    </row>
    <row r="11762">
      <c r="A11762" s="61">
        <v>1.512818507E9</v>
      </c>
      <c r="B11762" s="61">
        <v>1.0</v>
      </c>
      <c r="C11762" s="61">
        <v>649.0</v>
      </c>
      <c r="D11762" s="57" t="s">
        <v>371</v>
      </c>
      <c r="E11762" s="57" t="str">
        <f t="array" ref="E11762">E11761</f>
        <v>В</v>
      </c>
      <c r="F11762" s="58">
        <v>0.5507283707672668</v>
      </c>
    </row>
    <row r="11763">
      <c r="A11763" s="61">
        <v>1.512270151E9</v>
      </c>
      <c r="B11763" s="61">
        <v>0.0</v>
      </c>
      <c r="C11763" s="61">
        <v>4779.0</v>
      </c>
      <c r="D11763" s="57" t="s">
        <v>373</v>
      </c>
      <c r="E11763" s="57" t="str">
        <f t="array" ref="E11763">E11762</f>
        <v>В</v>
      </c>
      <c r="F11763" s="58">
        <v>0.5509270487807889</v>
      </c>
    </row>
    <row r="11764">
      <c r="A11764" s="61">
        <v>1.512662808E9</v>
      </c>
      <c r="B11764" s="61">
        <v>1.0</v>
      </c>
      <c r="C11764" s="61">
        <v>1836.0</v>
      </c>
      <c r="D11764" s="57" t="s">
        <v>374</v>
      </c>
      <c r="E11764" s="57" t="str">
        <f t="array" ref="E11764">E11763</f>
        <v>В</v>
      </c>
      <c r="F11764" s="58">
        <v>0.5509615618401337</v>
      </c>
    </row>
    <row r="11765">
      <c r="A11765" s="61">
        <v>1.514865762E9</v>
      </c>
      <c r="B11765" s="61">
        <v>0.0</v>
      </c>
      <c r="C11765" s="61">
        <v>1100.0</v>
      </c>
      <c r="D11765" s="57" t="s">
        <v>371</v>
      </c>
      <c r="E11765" s="57" t="str">
        <f t="array" ref="E11765">E11764</f>
        <v>В</v>
      </c>
      <c r="F11765" s="58">
        <v>0.5509639982219571</v>
      </c>
    </row>
    <row r="11766">
      <c r="A11766" s="61">
        <v>1.518846681E9</v>
      </c>
      <c r="B11766" s="61">
        <v>0.0</v>
      </c>
      <c r="C11766" s="61">
        <v>1797.0</v>
      </c>
      <c r="D11766" s="57" t="s">
        <v>374</v>
      </c>
      <c r="E11766" s="57" t="str">
        <f t="array" ref="E11766">E11765</f>
        <v>В</v>
      </c>
      <c r="F11766" s="58">
        <v>0.5511142065517874</v>
      </c>
    </row>
    <row r="11767">
      <c r="A11767" s="61">
        <v>1.519643807E9</v>
      </c>
      <c r="B11767" s="61">
        <v>1.0</v>
      </c>
      <c r="C11767" s="61">
        <v>2945.0</v>
      </c>
      <c r="D11767" s="57" t="s">
        <v>371</v>
      </c>
      <c r="E11767" s="57" t="str">
        <f t="array" ref="E11767">E11766</f>
        <v>В</v>
      </c>
      <c r="F11767" s="58">
        <v>0.5511173427888375</v>
      </c>
    </row>
    <row r="11768">
      <c r="A11768" s="61">
        <v>1.512425582E9</v>
      </c>
      <c r="B11768" s="61">
        <v>0.0</v>
      </c>
      <c r="C11768" s="61">
        <v>940.0</v>
      </c>
      <c r="D11768" s="57" t="s">
        <v>375</v>
      </c>
      <c r="E11768" s="57" t="str">
        <f t="array" ref="E11768">E11767</f>
        <v>В</v>
      </c>
      <c r="F11768" s="58">
        <v>0.5511704958297691</v>
      </c>
    </row>
    <row r="11769">
      <c r="A11769" s="61">
        <v>1.5168196E9</v>
      </c>
      <c r="B11769" s="61">
        <v>0.0</v>
      </c>
      <c r="C11769" s="61">
        <v>1731.0</v>
      </c>
      <c r="D11769" s="57" t="s">
        <v>371</v>
      </c>
      <c r="E11769" s="57" t="str">
        <f t="array" ref="E11769">E11768</f>
        <v>В</v>
      </c>
      <c r="F11769" s="58">
        <v>0.5512419581435567</v>
      </c>
    </row>
    <row r="11770">
      <c r="A11770" s="61">
        <v>1.515817888E9</v>
      </c>
      <c r="B11770" s="61">
        <v>1.0</v>
      </c>
      <c r="C11770" s="61">
        <v>2042.0</v>
      </c>
      <c r="D11770" s="57" t="s">
        <v>374</v>
      </c>
      <c r="E11770" s="57" t="str">
        <f t="array" ref="E11770">E11769</f>
        <v>В</v>
      </c>
      <c r="F11770" s="58">
        <v>0.5513946028552105</v>
      </c>
    </row>
    <row r="11771">
      <c r="A11771" s="61">
        <v>1.514519875E9</v>
      </c>
      <c r="B11771" s="61">
        <v>1.0</v>
      </c>
      <c r="C11771" s="61">
        <v>114.0</v>
      </c>
      <c r="D11771" s="57" t="s">
        <v>373</v>
      </c>
      <c r="E11771" s="57" t="str">
        <f t="array" ref="E11771">E11770</f>
        <v>В</v>
      </c>
      <c r="F11771" s="58">
        <v>0.5514333556225857</v>
      </c>
    </row>
    <row r="11772">
      <c r="A11772" s="61">
        <v>1.515487477E9</v>
      </c>
      <c r="B11772" s="61">
        <v>1.0</v>
      </c>
      <c r="C11772" s="61">
        <v>1861.0</v>
      </c>
      <c r="D11772" s="57" t="s">
        <v>375</v>
      </c>
      <c r="E11772" s="57" t="str">
        <f t="array" ref="E11772">E11771</f>
        <v>В</v>
      </c>
      <c r="F11772" s="58">
        <v>0.5514502876919304</v>
      </c>
    </row>
    <row r="11773">
      <c r="A11773" s="61">
        <v>1.517760948E9</v>
      </c>
      <c r="B11773" s="61">
        <v>1.0</v>
      </c>
      <c r="C11773" s="61">
        <v>594.0</v>
      </c>
      <c r="D11773" s="57" t="s">
        <v>371</v>
      </c>
      <c r="E11773" s="57" t="str">
        <f t="array" ref="E11773">E11772</f>
        <v>В</v>
      </c>
      <c r="F11773" s="58">
        <v>0.5514537831547438</v>
      </c>
    </row>
    <row r="11774">
      <c r="A11774" s="61">
        <v>1.518804629E9</v>
      </c>
      <c r="B11774" s="61">
        <v>1.0</v>
      </c>
      <c r="C11774" s="61">
        <v>9.0</v>
      </c>
      <c r="D11774" s="57" t="s">
        <v>373</v>
      </c>
      <c r="E11774" s="57" t="str">
        <f t="array" ref="E11774">E11773</f>
        <v>В</v>
      </c>
      <c r="F11774" s="58">
        <v>0.5514554301722009</v>
      </c>
    </row>
    <row r="11775">
      <c r="A11775" s="61">
        <v>1.513378577E9</v>
      </c>
      <c r="B11775" s="61">
        <v>1.0</v>
      </c>
      <c r="C11775" s="61">
        <v>3150.0</v>
      </c>
      <c r="D11775" s="57" t="s">
        <v>375</v>
      </c>
      <c r="E11775" s="57" t="str">
        <f t="array" ref="E11775">E11774</f>
        <v>В</v>
      </c>
      <c r="F11775" s="58">
        <v>0.5515133116775575</v>
      </c>
    </row>
    <row r="11776">
      <c r="A11776" s="61">
        <v>1.517258286E9</v>
      </c>
      <c r="B11776" s="61">
        <v>1.0</v>
      </c>
      <c r="C11776" s="61">
        <v>14.0</v>
      </c>
      <c r="D11776" s="57" t="s">
        <v>373</v>
      </c>
      <c r="E11776" s="57" t="str">
        <f t="array" ref="E11776">E11775</f>
        <v>В</v>
      </c>
      <c r="F11776" s="58">
        <v>0.5516209900630114</v>
      </c>
    </row>
    <row r="11777">
      <c r="A11777" s="61">
        <v>1.512482851E9</v>
      </c>
      <c r="B11777" s="61">
        <v>0.0</v>
      </c>
      <c r="C11777" s="61">
        <v>3586.0</v>
      </c>
      <c r="D11777" s="57" t="s">
        <v>373</v>
      </c>
      <c r="E11777" s="57" t="str">
        <f t="array" ref="E11777">E11776</f>
        <v>В</v>
      </c>
      <c r="F11777" s="58">
        <v>0.5516675546441343</v>
      </c>
    </row>
    <row r="11778">
      <c r="A11778" s="61">
        <v>1.518933979E9</v>
      </c>
      <c r="B11778" s="61">
        <v>1.0</v>
      </c>
      <c r="C11778" s="61">
        <v>1211.0</v>
      </c>
      <c r="D11778" s="57" t="s">
        <v>371</v>
      </c>
      <c r="E11778" s="57" t="str">
        <f t="array" ref="E11778">E11777</f>
        <v>В</v>
      </c>
      <c r="F11778" s="58">
        <v>0.5516740032914013</v>
      </c>
    </row>
    <row r="11779">
      <c r="A11779" s="61">
        <v>1.515188344E9</v>
      </c>
      <c r="B11779" s="61">
        <v>1.0</v>
      </c>
      <c r="C11779" s="61">
        <v>1567.0</v>
      </c>
      <c r="D11779" s="57" t="s">
        <v>374</v>
      </c>
      <c r="E11779" s="57" t="str">
        <f t="array" ref="E11779">E11778</f>
        <v>В</v>
      </c>
      <c r="F11779" s="58">
        <v>0.5516788856173626</v>
      </c>
    </row>
    <row r="11780">
      <c r="A11780" s="61">
        <v>1.518537392E9</v>
      </c>
      <c r="B11780" s="61">
        <v>0.0</v>
      </c>
      <c r="C11780" s="61">
        <v>767.0</v>
      </c>
      <c r="D11780" s="57" t="s">
        <v>374</v>
      </c>
      <c r="E11780" s="57" t="str">
        <f t="array" ref="E11780">E11779</f>
        <v>В</v>
      </c>
      <c r="F11780" s="58">
        <v>0.5517348487825798</v>
      </c>
    </row>
    <row r="11781">
      <c r="A11781" s="61">
        <v>1.511339146E9</v>
      </c>
      <c r="B11781" s="61">
        <v>1.0</v>
      </c>
      <c r="C11781" s="61">
        <v>2094.0</v>
      </c>
      <c r="D11781" s="57" t="s">
        <v>375</v>
      </c>
      <c r="E11781" s="57" t="str">
        <f t="array" ref="E11781">E11780</f>
        <v>В</v>
      </c>
      <c r="F11781" s="58">
        <v>0.5517397792488016</v>
      </c>
    </row>
    <row r="11782">
      <c r="A11782" s="61">
        <v>1.515099001E9</v>
      </c>
      <c r="B11782" s="61">
        <v>0.0</v>
      </c>
      <c r="C11782" s="61">
        <v>2291.0</v>
      </c>
      <c r="D11782" s="57" t="s">
        <v>373</v>
      </c>
      <c r="E11782" s="57" t="str">
        <f t="array" ref="E11782">E11781</f>
        <v>В</v>
      </c>
      <c r="F11782" s="58">
        <v>0.5517427483613443</v>
      </c>
    </row>
    <row r="11783">
      <c r="A11783" s="61">
        <v>1.516939151E9</v>
      </c>
      <c r="B11783" s="61">
        <v>0.0</v>
      </c>
      <c r="C11783" s="61">
        <v>3528.0</v>
      </c>
      <c r="D11783" s="57" t="s">
        <v>374</v>
      </c>
      <c r="E11783" s="57" t="str">
        <f t="array" ref="E11783">E11782</f>
        <v>В</v>
      </c>
      <c r="F11783" s="58">
        <v>0.5517584143448568</v>
      </c>
    </row>
    <row r="11784">
      <c r="A11784" s="61">
        <v>1.516736716E9</v>
      </c>
      <c r="B11784" s="61">
        <v>1.0</v>
      </c>
      <c r="C11784" s="61">
        <v>10.0</v>
      </c>
      <c r="D11784" s="57" t="s">
        <v>373</v>
      </c>
      <c r="E11784" s="57" t="str">
        <f t="array" ref="E11784">E11783</f>
        <v>В</v>
      </c>
      <c r="F11784" s="58">
        <v>0.5518824872550413</v>
      </c>
    </row>
    <row r="11785">
      <c r="A11785" s="61">
        <v>1.511520954E9</v>
      </c>
      <c r="B11785" s="61">
        <v>1.0</v>
      </c>
      <c r="C11785" s="61">
        <v>2553.0</v>
      </c>
      <c r="D11785" s="57" t="s">
        <v>375</v>
      </c>
      <c r="E11785" s="57" t="str">
        <f t="array" ref="E11785">E11784</f>
        <v>В</v>
      </c>
      <c r="F11785" s="58">
        <v>0.5518859519516546</v>
      </c>
    </row>
    <row r="11786">
      <c r="A11786" s="61">
        <v>1.513747551E9</v>
      </c>
      <c r="B11786" s="61">
        <v>0.0</v>
      </c>
      <c r="C11786" s="61">
        <v>3277.0</v>
      </c>
      <c r="D11786" s="57" t="s">
        <v>374</v>
      </c>
      <c r="E11786" s="57" t="str">
        <f t="array" ref="E11786">E11785</f>
        <v>В</v>
      </c>
      <c r="F11786" s="58">
        <v>0.551899147462078</v>
      </c>
    </row>
    <row r="11787">
      <c r="A11787" s="61">
        <v>1.519702162E9</v>
      </c>
      <c r="B11787" s="61">
        <v>0.0</v>
      </c>
      <c r="C11787" s="61">
        <v>3298.0</v>
      </c>
      <c r="D11787" s="57" t="s">
        <v>374</v>
      </c>
      <c r="E11787" s="57" t="str">
        <f t="array" ref="E11787">E11786</f>
        <v>В</v>
      </c>
      <c r="F11787" s="58">
        <v>0.5519739258956103</v>
      </c>
    </row>
    <row r="11788">
      <c r="A11788" s="61">
        <v>1.514870638E9</v>
      </c>
      <c r="B11788" s="61">
        <v>1.0</v>
      </c>
      <c r="C11788" s="61">
        <v>4660.0</v>
      </c>
      <c r="D11788" s="57" t="s">
        <v>371</v>
      </c>
      <c r="E11788" s="57" t="str">
        <f t="array" ref="E11788">E11787</f>
        <v>В</v>
      </c>
      <c r="F11788" s="58">
        <v>0.5521106836960149</v>
      </c>
    </row>
    <row r="11789">
      <c r="A11789" s="61">
        <v>1.515107665E9</v>
      </c>
      <c r="B11789" s="61">
        <v>1.0</v>
      </c>
      <c r="C11789" s="61">
        <v>1481.0</v>
      </c>
      <c r="D11789" s="57" t="s">
        <v>371</v>
      </c>
      <c r="E11789" s="57" t="str">
        <f t="array" ref="E11789">E11788</f>
        <v>В</v>
      </c>
      <c r="F11789" s="58">
        <v>0.5521171304497984</v>
      </c>
    </row>
    <row r="11790">
      <c r="A11790" s="61">
        <v>1.518902296E9</v>
      </c>
      <c r="B11790" s="61">
        <v>1.0</v>
      </c>
      <c r="C11790" s="61">
        <v>206.0</v>
      </c>
      <c r="D11790" s="57" t="s">
        <v>374</v>
      </c>
      <c r="E11790" s="57" t="str">
        <f t="array" ref="E11790">E11789</f>
        <v>В</v>
      </c>
      <c r="F11790" s="58">
        <v>0.5521709011952476</v>
      </c>
    </row>
    <row r="11791">
      <c r="A11791" s="61">
        <v>1.514233299E9</v>
      </c>
      <c r="B11791" s="61">
        <v>1.0</v>
      </c>
      <c r="C11791" s="61">
        <v>4497.0</v>
      </c>
      <c r="D11791" s="57" t="s">
        <v>373</v>
      </c>
      <c r="E11791" s="57" t="str">
        <f t="array" ref="E11791">E11790</f>
        <v>В</v>
      </c>
      <c r="F11791" s="58">
        <v>0.5521841443950415</v>
      </c>
    </row>
    <row r="11792">
      <c r="A11792" s="61">
        <v>1.51425703E9</v>
      </c>
      <c r="B11792" s="61">
        <v>0.0</v>
      </c>
      <c r="C11792" s="61">
        <v>798.0</v>
      </c>
      <c r="D11792" s="57" t="s">
        <v>374</v>
      </c>
      <c r="E11792" s="57" t="str">
        <f t="array" ref="E11792">E11791</f>
        <v>В</v>
      </c>
      <c r="F11792" s="58">
        <v>0.5521940637034197</v>
      </c>
    </row>
    <row r="11793">
      <c r="A11793" s="61">
        <v>1.519671476E9</v>
      </c>
      <c r="B11793" s="61">
        <v>1.0</v>
      </c>
      <c r="C11793" s="61">
        <v>3327.0</v>
      </c>
      <c r="D11793" s="57" t="s">
        <v>374</v>
      </c>
      <c r="E11793" s="57" t="str">
        <f t="array" ref="E11793">E11792</f>
        <v>В</v>
      </c>
      <c r="F11793" s="58">
        <v>0.5523309306395692</v>
      </c>
    </row>
    <row r="11794">
      <c r="A11794" s="61">
        <v>1.519658594E9</v>
      </c>
      <c r="B11794" s="61">
        <v>1.0</v>
      </c>
      <c r="C11794" s="61">
        <v>3745.0</v>
      </c>
      <c r="D11794" s="57" t="s">
        <v>374</v>
      </c>
      <c r="E11794" s="57" t="str">
        <f t="array" ref="E11794">E11793</f>
        <v>В</v>
      </c>
      <c r="F11794" s="58">
        <v>0.552335138741197</v>
      </c>
    </row>
    <row r="11795">
      <c r="A11795" s="61">
        <v>1.515530369E9</v>
      </c>
      <c r="B11795" s="61">
        <v>1.0</v>
      </c>
      <c r="C11795" s="61">
        <v>1570.0</v>
      </c>
      <c r="D11795" s="57" t="s">
        <v>374</v>
      </c>
      <c r="E11795" s="57" t="str">
        <f t="array" ref="E11795">E11794</f>
        <v>В</v>
      </c>
      <c r="F11795" s="58">
        <v>0.5523672035870444</v>
      </c>
    </row>
    <row r="11796">
      <c r="A11796" s="61">
        <v>1.518743739E9</v>
      </c>
      <c r="B11796" s="61">
        <v>1.0</v>
      </c>
      <c r="C11796" s="61">
        <v>1782.0</v>
      </c>
      <c r="D11796" s="57" t="s">
        <v>371</v>
      </c>
      <c r="E11796" s="57" t="str">
        <f t="array" ref="E11796">E11795</f>
        <v>В</v>
      </c>
      <c r="F11796" s="58">
        <v>0.5523733767001253</v>
      </c>
    </row>
    <row r="11797">
      <c r="A11797" s="61">
        <v>1.517444631E9</v>
      </c>
      <c r="B11797" s="61">
        <v>0.0</v>
      </c>
      <c r="C11797" s="61">
        <v>2234.0</v>
      </c>
      <c r="D11797" s="57" t="s">
        <v>374</v>
      </c>
      <c r="E11797" s="57" t="str">
        <f t="array" ref="E11797">E11796</f>
        <v>В</v>
      </c>
      <c r="F11797" s="58">
        <v>0.5524029774674365</v>
      </c>
    </row>
    <row r="11798">
      <c r="A11798" s="61">
        <v>1.516261677E9</v>
      </c>
      <c r="B11798" s="61">
        <v>1.0</v>
      </c>
      <c r="C11798" s="61">
        <v>1073.0</v>
      </c>
      <c r="D11798" s="57" t="s">
        <v>371</v>
      </c>
      <c r="E11798" s="57" t="str">
        <f t="array" ref="E11798">E11797</f>
        <v>В</v>
      </c>
      <c r="F11798" s="58">
        <v>0.5524466756021946</v>
      </c>
    </row>
    <row r="11799">
      <c r="A11799" s="61">
        <v>1.513746708E9</v>
      </c>
      <c r="B11799" s="61">
        <v>1.0</v>
      </c>
      <c r="C11799" s="61">
        <v>384.0</v>
      </c>
      <c r="D11799" s="57" t="s">
        <v>371</v>
      </c>
      <c r="E11799" s="57" t="str">
        <f t="array" ref="E11799">E11798</f>
        <v>В</v>
      </c>
      <c r="F11799" s="58">
        <v>0.5524500442714404</v>
      </c>
    </row>
    <row r="11800">
      <c r="A11800" s="61">
        <v>1.51415574E9</v>
      </c>
      <c r="B11800" s="61">
        <v>0.0</v>
      </c>
      <c r="C11800" s="61">
        <v>2188.0</v>
      </c>
      <c r="D11800" s="57" t="s">
        <v>373</v>
      </c>
      <c r="E11800" s="57" t="str">
        <f t="array" ref="E11800">E11799</f>
        <v>В</v>
      </c>
      <c r="F11800" s="58">
        <v>0.5524524806532637</v>
      </c>
    </row>
    <row r="11801">
      <c r="A11801" s="61">
        <v>1.517494347E9</v>
      </c>
      <c r="B11801" s="61">
        <v>1.0</v>
      </c>
      <c r="C11801" s="61">
        <v>1662.0</v>
      </c>
      <c r="D11801" s="57" t="s">
        <v>373</v>
      </c>
      <c r="E11801" s="57" t="str">
        <f t="array" ref="E11801">E11800</f>
        <v>В</v>
      </c>
      <c r="F11801" s="58">
        <v>0.5525048796745378</v>
      </c>
    </row>
    <row r="11802">
      <c r="A11802" s="61">
        <v>1.512643052E9</v>
      </c>
      <c r="B11802" s="61">
        <v>0.0</v>
      </c>
      <c r="C11802" s="61">
        <v>211.0</v>
      </c>
      <c r="D11802" s="57" t="s">
        <v>374</v>
      </c>
      <c r="E11802" s="57" t="str">
        <f t="array" ref="E11802">E11801</f>
        <v>В</v>
      </c>
      <c r="F11802" s="58">
        <v>0.5525269602428299</v>
      </c>
    </row>
    <row r="11803">
      <c r="A11803" s="61">
        <v>1.517576744E9</v>
      </c>
      <c r="B11803" s="61">
        <v>1.0</v>
      </c>
      <c r="C11803" s="61">
        <v>24.0</v>
      </c>
      <c r="D11803" s="57" t="s">
        <v>374</v>
      </c>
      <c r="E11803" s="57" t="str">
        <f t="array" ref="E11803">E11802</f>
        <v>В</v>
      </c>
      <c r="F11803" s="58">
        <v>0.55257235496351</v>
      </c>
    </row>
    <row r="11804">
      <c r="A11804" s="61">
        <v>1.514440522E9</v>
      </c>
      <c r="B11804" s="61">
        <v>0.0</v>
      </c>
      <c r="C11804" s="61">
        <v>1728.0</v>
      </c>
      <c r="D11804" s="57" t="s">
        <v>374</v>
      </c>
      <c r="E11804" s="57" t="str">
        <f t="array" ref="E11804">E11803</f>
        <v>В</v>
      </c>
      <c r="F11804" s="58">
        <v>0.5526860892305067</v>
      </c>
    </row>
    <row r="11805">
      <c r="A11805" s="61">
        <v>1.51758893E9</v>
      </c>
      <c r="B11805" s="61">
        <v>0.0</v>
      </c>
      <c r="C11805" s="61">
        <v>781.0</v>
      </c>
      <c r="D11805" s="57" t="s">
        <v>374</v>
      </c>
      <c r="E11805" s="57" t="str">
        <f t="array" ref="E11805">E11804</f>
        <v>В</v>
      </c>
      <c r="F11805" s="58">
        <v>0.5526892436793944</v>
      </c>
    </row>
    <row r="11806">
      <c r="A11806" s="61">
        <v>1.512437013E9</v>
      </c>
      <c r="B11806" s="61">
        <v>1.0</v>
      </c>
      <c r="C11806" s="61">
        <v>821.0</v>
      </c>
      <c r="D11806" s="57" t="s">
        <v>371</v>
      </c>
      <c r="E11806" s="57" t="str">
        <f t="array" ref="E11806">E11805</f>
        <v>В</v>
      </c>
      <c r="F11806" s="58">
        <v>0.5527273414211268</v>
      </c>
    </row>
    <row r="11807">
      <c r="A11807" s="61">
        <v>1.513032322E9</v>
      </c>
      <c r="B11807" s="61">
        <v>0.0</v>
      </c>
      <c r="C11807" s="61">
        <v>411.0</v>
      </c>
      <c r="D11807" s="57" t="s">
        <v>373</v>
      </c>
      <c r="E11807" s="57" t="str">
        <f t="array" ref="E11807">E11806</f>
        <v>В</v>
      </c>
      <c r="F11807" s="58">
        <v>0.552758866805901</v>
      </c>
    </row>
    <row r="11808">
      <c r="A11808" s="61">
        <v>1.51423617E9</v>
      </c>
      <c r="B11808" s="61">
        <v>0.0</v>
      </c>
      <c r="C11808" s="61">
        <v>118.0</v>
      </c>
      <c r="D11808" s="57" t="s">
        <v>374</v>
      </c>
      <c r="E11808" s="57" t="str">
        <f t="array" ref="E11808">E11807</f>
        <v>В</v>
      </c>
      <c r="F11808" s="58">
        <v>0.5528197741361444</v>
      </c>
    </row>
    <row r="11809">
      <c r="A11809" s="61">
        <v>1.518177811E9</v>
      </c>
      <c r="B11809" s="61">
        <v>0.0</v>
      </c>
      <c r="C11809" s="61">
        <v>1474.0</v>
      </c>
      <c r="D11809" s="57" t="s">
        <v>374</v>
      </c>
      <c r="E11809" s="57" t="str">
        <f t="array" ref="E11809">E11808</f>
        <v>В</v>
      </c>
      <c r="F11809" s="58">
        <v>0.5528283155666989</v>
      </c>
    </row>
    <row r="11810">
      <c r="A11810" s="61">
        <v>1.511851513E9</v>
      </c>
      <c r="B11810" s="61">
        <v>1.0</v>
      </c>
      <c r="C11810" s="61">
        <v>1940.0</v>
      </c>
      <c r="D11810" s="57" t="s">
        <v>375</v>
      </c>
      <c r="E11810" s="57" t="str">
        <f t="array" ref="E11810">E11809</f>
        <v>В</v>
      </c>
      <c r="F11810" s="58">
        <v>0.5528377253568157</v>
      </c>
    </row>
    <row r="11811">
      <c r="A11811" s="61">
        <v>1.519819746E9</v>
      </c>
      <c r="B11811" s="61">
        <v>1.0</v>
      </c>
      <c r="C11811" s="61">
        <v>2547.0</v>
      </c>
      <c r="D11811" s="57" t="s">
        <v>371</v>
      </c>
      <c r="E11811" s="57" t="str">
        <f t="array" ref="E11811">E11810</f>
        <v>В</v>
      </c>
      <c r="F11811" s="58">
        <v>0.5530167350109111</v>
      </c>
    </row>
    <row r="11812">
      <c r="A11812" s="61">
        <v>1.516066415E9</v>
      </c>
      <c r="B11812" s="61">
        <v>1.0</v>
      </c>
      <c r="C11812" s="61">
        <v>1438.0</v>
      </c>
      <c r="D11812" s="57" t="s">
        <v>371</v>
      </c>
      <c r="E11812" s="57" t="str">
        <f t="array" ref="E11812">E11811</f>
        <v>В</v>
      </c>
      <c r="F11812" s="58">
        <v>0.5531875137463421</v>
      </c>
    </row>
    <row r="11813">
      <c r="A11813" s="61">
        <v>1.517171075E9</v>
      </c>
      <c r="B11813" s="61">
        <v>1.0</v>
      </c>
      <c r="C11813" s="61">
        <v>2057.0</v>
      </c>
      <c r="D11813" s="57" t="s">
        <v>371</v>
      </c>
      <c r="E11813" s="57" t="str">
        <f t="array" ref="E11813">E11812</f>
        <v>В</v>
      </c>
      <c r="F11813" s="58">
        <v>0.5533618816021798</v>
      </c>
    </row>
    <row r="11814">
      <c r="A11814" s="61">
        <v>1.513739187E9</v>
      </c>
      <c r="B11814" s="61">
        <v>1.0</v>
      </c>
      <c r="C11814" s="61">
        <v>3120.0</v>
      </c>
      <c r="D11814" s="57" t="s">
        <v>374</v>
      </c>
      <c r="E11814" s="57" t="str">
        <f t="array" ref="E11814">E11813</f>
        <v>В</v>
      </c>
      <c r="F11814" s="58">
        <v>0.5533862501621521</v>
      </c>
    </row>
    <row r="11815">
      <c r="A11815" s="61">
        <v>1.512964478E9</v>
      </c>
      <c r="B11815" s="61">
        <v>1.0</v>
      </c>
      <c r="C11815" s="61">
        <v>641.0</v>
      </c>
      <c r="D11815" s="57" t="s">
        <v>371</v>
      </c>
      <c r="E11815" s="57" t="str">
        <f t="array" ref="E11815">E11814</f>
        <v>В</v>
      </c>
      <c r="F11815" s="58">
        <v>0.5533981613032694</v>
      </c>
    </row>
    <row r="11816">
      <c r="A11816" s="61">
        <v>1.517447704E9</v>
      </c>
      <c r="B11816" s="61">
        <v>1.0</v>
      </c>
      <c r="C11816" s="61">
        <v>2834.0</v>
      </c>
      <c r="D11816" s="57" t="s">
        <v>373</v>
      </c>
      <c r="E11816" s="57" t="str">
        <f t="array" ref="E11816">E11815</f>
        <v>В</v>
      </c>
      <c r="F11816" s="58">
        <v>0.5535175290012765</v>
      </c>
    </row>
    <row r="11817">
      <c r="A11817" s="61">
        <v>1.511900352E9</v>
      </c>
      <c r="B11817" s="61">
        <v>0.0</v>
      </c>
      <c r="C11817" s="61">
        <v>902.0</v>
      </c>
      <c r="D11817" s="57" t="s">
        <v>371</v>
      </c>
      <c r="E11817" s="57" t="str">
        <f t="array" ref="E11817">E11816</f>
        <v>В</v>
      </c>
      <c r="F11817" s="58">
        <v>0.5535213689778424</v>
      </c>
    </row>
    <row r="11818">
      <c r="A11818" s="61">
        <v>1.513213598E9</v>
      </c>
      <c r="B11818" s="61">
        <v>1.0</v>
      </c>
      <c r="C11818" s="61">
        <v>732.0</v>
      </c>
      <c r="D11818" s="57" t="s">
        <v>373</v>
      </c>
      <c r="E11818" s="57" t="str">
        <f t="array" ref="E11818">E11817</f>
        <v>В</v>
      </c>
      <c r="F11818" s="58">
        <v>0.5536884856396079</v>
      </c>
    </row>
    <row r="11819">
      <c r="A11819" s="61">
        <v>1.511608584E9</v>
      </c>
      <c r="B11819" s="61">
        <v>1.0</v>
      </c>
      <c r="C11819" s="61">
        <v>3113.0</v>
      </c>
      <c r="D11819" s="57" t="s">
        <v>371</v>
      </c>
      <c r="E11819" s="57" t="str">
        <f t="array" ref="E11819">E11818</f>
        <v>В</v>
      </c>
      <c r="F11819" s="58">
        <v>0.5537293231832133</v>
      </c>
    </row>
    <row r="11820">
      <c r="A11820" s="61">
        <v>1.514946358E9</v>
      </c>
      <c r="B11820" s="61">
        <v>1.0</v>
      </c>
      <c r="C11820" s="61">
        <v>1238.0</v>
      </c>
      <c r="D11820" s="57" t="s">
        <v>375</v>
      </c>
      <c r="E11820" s="57" t="str">
        <f t="array" ref="E11820">E11819</f>
        <v>В</v>
      </c>
      <c r="F11820" s="58">
        <v>0.5537324616121835</v>
      </c>
    </row>
    <row r="11821">
      <c r="A11821" s="61">
        <v>1.512863757E9</v>
      </c>
      <c r="B11821" s="61">
        <v>1.0</v>
      </c>
      <c r="C11821" s="61">
        <v>2250.0</v>
      </c>
      <c r="D11821" s="57" t="s">
        <v>375</v>
      </c>
      <c r="E11821" s="57" t="str">
        <f t="array" ref="E11821">E11820</f>
        <v>В</v>
      </c>
      <c r="F11821" s="58">
        <v>0.5538887664697474</v>
      </c>
    </row>
    <row r="11822">
      <c r="A11822" s="61">
        <v>1.517334786E9</v>
      </c>
      <c r="B11822" s="61">
        <v>1.0</v>
      </c>
      <c r="C11822" s="61">
        <v>1915.0</v>
      </c>
      <c r="D11822" s="57" t="s">
        <v>371</v>
      </c>
      <c r="E11822" s="57" t="str">
        <f t="array" ref="E11822">E11821</f>
        <v>В</v>
      </c>
      <c r="F11822" s="58">
        <v>0.5539272420503571</v>
      </c>
    </row>
    <row r="11823">
      <c r="A11823" s="61">
        <v>1.513060728E9</v>
      </c>
      <c r="B11823" s="61">
        <v>1.0</v>
      </c>
      <c r="C11823" s="61">
        <v>3256.0</v>
      </c>
      <c r="D11823" s="57" t="s">
        <v>375</v>
      </c>
      <c r="E11823" s="57" t="str">
        <f t="array" ref="E11823">E11822</f>
        <v>В</v>
      </c>
      <c r="F11823" s="58">
        <v>0.5539442557941203</v>
      </c>
    </row>
    <row r="11824">
      <c r="A11824" s="61">
        <v>1.519446561E9</v>
      </c>
      <c r="B11824" s="61">
        <v>0.0</v>
      </c>
      <c r="C11824" s="61">
        <v>1982.0</v>
      </c>
      <c r="D11824" s="57" t="s">
        <v>374</v>
      </c>
      <c r="E11824" s="57" t="str">
        <f t="array" ref="E11824">E11823</f>
        <v>В</v>
      </c>
      <c r="F11824" s="58">
        <v>0.5539553455509433</v>
      </c>
    </row>
    <row r="11825">
      <c r="A11825" s="61">
        <v>1.514238748E9</v>
      </c>
      <c r="B11825" s="61">
        <v>1.0</v>
      </c>
      <c r="C11825" s="61">
        <v>1137.0</v>
      </c>
      <c r="D11825" s="57" t="s">
        <v>375</v>
      </c>
      <c r="E11825" s="57" t="str">
        <f t="array" ref="E11825">E11824</f>
        <v>В</v>
      </c>
      <c r="F11825" s="58">
        <v>0.5541233786317146</v>
      </c>
    </row>
    <row r="11826">
      <c r="A11826" s="61">
        <v>1.516314876E9</v>
      </c>
      <c r="B11826" s="61">
        <v>1.0</v>
      </c>
      <c r="C11826" s="61">
        <v>3136.0</v>
      </c>
      <c r="D11826" s="57" t="s">
        <v>374</v>
      </c>
      <c r="E11826" s="57" t="str">
        <f t="array" ref="E11826">E11825</f>
        <v>В</v>
      </c>
      <c r="F11826" s="58">
        <v>0.5541876879419393</v>
      </c>
    </row>
    <row r="11827">
      <c r="A11827" s="61">
        <v>1.515915741E9</v>
      </c>
      <c r="B11827" s="61">
        <v>0.0</v>
      </c>
      <c r="C11827" s="61">
        <v>276.0</v>
      </c>
      <c r="D11827" s="57" t="s">
        <v>375</v>
      </c>
      <c r="E11827" s="57" t="str">
        <f t="array" ref="E11827">E11826</f>
        <v>В</v>
      </c>
      <c r="F11827" s="58">
        <v>0.5542271144861357</v>
      </c>
    </row>
    <row r="11828">
      <c r="A11828" s="61">
        <v>1.511948555E9</v>
      </c>
      <c r="B11828" s="61">
        <v>1.0</v>
      </c>
      <c r="C11828" s="61">
        <v>3151.0</v>
      </c>
      <c r="D11828" s="57" t="s">
        <v>371</v>
      </c>
      <c r="E11828" s="57" t="str">
        <f t="array" ref="E11828">E11827</f>
        <v>В</v>
      </c>
      <c r="F11828" s="58">
        <v>0.5542326056173162</v>
      </c>
    </row>
    <row r="11829">
      <c r="A11829" s="61">
        <v>1.512659979E9</v>
      </c>
      <c r="B11829" s="61">
        <v>1.0</v>
      </c>
      <c r="C11829" s="61">
        <v>1994.0</v>
      </c>
      <c r="D11829" s="57" t="s">
        <v>371</v>
      </c>
      <c r="E11829" s="57" t="str">
        <f t="array" ref="E11829">E11828</f>
        <v>В</v>
      </c>
      <c r="F11829" s="58">
        <v>0.5543528236497735</v>
      </c>
    </row>
    <row r="11830">
      <c r="A11830" s="61">
        <v>1.5195792E9</v>
      </c>
      <c r="B11830" s="61">
        <v>0.0</v>
      </c>
      <c r="C11830" s="61">
        <v>3021.0</v>
      </c>
      <c r="D11830" s="57" t="s">
        <v>371</v>
      </c>
      <c r="E11830" s="57" t="str">
        <f t="array" ref="E11830">E11829</f>
        <v>В</v>
      </c>
      <c r="F11830" s="58">
        <v>0.554398378764607</v>
      </c>
    </row>
    <row r="11831">
      <c r="A11831" s="61">
        <v>1.517875377E9</v>
      </c>
      <c r="B11831" s="61">
        <v>1.0</v>
      </c>
      <c r="C11831" s="61">
        <v>2810.0</v>
      </c>
      <c r="D11831" s="57" t="s">
        <v>373</v>
      </c>
      <c r="E11831" s="57" t="str">
        <f t="array" ref="E11831">E11830</f>
        <v>В</v>
      </c>
      <c r="F11831" s="58">
        <v>0.5544512550090381</v>
      </c>
    </row>
    <row r="11832">
      <c r="A11832" s="61">
        <v>1.517929304E9</v>
      </c>
      <c r="B11832" s="61">
        <v>1.0</v>
      </c>
      <c r="C11832" s="61">
        <v>2936.0</v>
      </c>
      <c r="D11832" s="57" t="s">
        <v>374</v>
      </c>
      <c r="E11832" s="57" t="str">
        <f t="array" ref="E11832">E11831</f>
        <v>В</v>
      </c>
      <c r="F11832" s="58">
        <v>0.5544827898180625</v>
      </c>
    </row>
    <row r="11833">
      <c r="A11833" s="61">
        <v>1.518918002E9</v>
      </c>
      <c r="B11833" s="61">
        <v>0.0</v>
      </c>
      <c r="C11833" s="61">
        <v>5004.0</v>
      </c>
      <c r="D11833" s="57" t="s">
        <v>374</v>
      </c>
      <c r="E11833" s="57" t="str">
        <f t="array" ref="E11833">E11832</f>
        <v>В</v>
      </c>
      <c r="F11833" s="58">
        <v>0.5545472682579894</v>
      </c>
    </row>
    <row r="11834">
      <c r="A11834" s="61">
        <v>1.516924154E9</v>
      </c>
      <c r="B11834" s="61">
        <v>1.0</v>
      </c>
      <c r="C11834" s="61">
        <v>1893.0</v>
      </c>
      <c r="D11834" s="57" t="s">
        <v>374</v>
      </c>
      <c r="E11834" s="57" t="str">
        <f t="array" ref="E11834">E11833</f>
        <v>В</v>
      </c>
      <c r="F11834" s="58">
        <v>0.5545555933625764</v>
      </c>
    </row>
    <row r="11835">
      <c r="A11835" s="61">
        <v>1.514885992E9</v>
      </c>
      <c r="B11835" s="61">
        <v>0.0</v>
      </c>
      <c r="C11835" s="61">
        <v>1926.0</v>
      </c>
      <c r="D11835" s="57" t="s">
        <v>374</v>
      </c>
      <c r="E11835" s="57" t="str">
        <f t="array" ref="E11835">E11834</f>
        <v>В</v>
      </c>
      <c r="F11835" s="58">
        <v>0.5545655275721159</v>
      </c>
    </row>
    <row r="11836">
      <c r="A11836" s="61">
        <v>1.517298536E9</v>
      </c>
      <c r="B11836" s="61">
        <v>1.0</v>
      </c>
      <c r="C11836" s="61">
        <v>914.0</v>
      </c>
      <c r="D11836" s="57" t="s">
        <v>374</v>
      </c>
      <c r="E11836" s="57" t="str">
        <f t="array" ref="E11836">E11835</f>
        <v>В</v>
      </c>
      <c r="F11836" s="58">
        <v>0.5546029602009392</v>
      </c>
    </row>
    <row r="11837">
      <c r="A11837" s="61">
        <v>1.512202383E9</v>
      </c>
      <c r="B11837" s="61">
        <v>1.0</v>
      </c>
      <c r="C11837" s="61">
        <v>770.0</v>
      </c>
      <c r="D11837" s="57" t="s">
        <v>375</v>
      </c>
      <c r="E11837" s="57" t="str">
        <f t="array" ref="E11837">E11836</f>
        <v>В</v>
      </c>
      <c r="F11837" s="58">
        <v>0.5547014069633414</v>
      </c>
    </row>
    <row r="11838">
      <c r="A11838" s="61">
        <v>1.514158714E9</v>
      </c>
      <c r="B11838" s="61">
        <v>1.0</v>
      </c>
      <c r="C11838" s="61">
        <v>1088.0</v>
      </c>
      <c r="D11838" s="57" t="s">
        <v>375</v>
      </c>
      <c r="E11838" s="57" t="str">
        <f t="array" ref="E11838">E11837</f>
        <v>В</v>
      </c>
      <c r="F11838" s="58">
        <v>0.5547144558157803</v>
      </c>
    </row>
    <row r="11839">
      <c r="A11839" s="61">
        <v>1.519566317E9</v>
      </c>
      <c r="B11839" s="61">
        <v>1.0</v>
      </c>
      <c r="C11839" s="61">
        <v>2238.0</v>
      </c>
      <c r="D11839" s="57" t="s">
        <v>375</v>
      </c>
      <c r="E11839" s="57" t="str">
        <f t="array" ref="E11839">E11838</f>
        <v>В</v>
      </c>
      <c r="F11839" s="58">
        <v>0.5547701369573618</v>
      </c>
    </row>
    <row r="11840">
      <c r="A11840" s="61">
        <v>1.517945004E9</v>
      </c>
      <c r="B11840" s="61">
        <v>1.0</v>
      </c>
      <c r="C11840" s="61">
        <v>737.0</v>
      </c>
      <c r="D11840" s="57" t="s">
        <v>374</v>
      </c>
      <c r="E11840" s="57" t="str">
        <f t="array" ref="E11840">E11839</f>
        <v>В</v>
      </c>
      <c r="F11840" s="58">
        <v>0.5547817103263768</v>
      </c>
    </row>
    <row r="11841">
      <c r="A11841" s="61">
        <v>1.514182624E9</v>
      </c>
      <c r="B11841" s="61">
        <v>1.0</v>
      </c>
      <c r="C11841" s="61">
        <v>1347.0</v>
      </c>
      <c r="D11841" s="57" t="s">
        <v>374</v>
      </c>
      <c r="E11841" s="57" t="str">
        <f t="array" ref="E11841">E11840</f>
        <v>В</v>
      </c>
      <c r="F11841" s="58">
        <v>0.5548395918317334</v>
      </c>
    </row>
    <row r="11842">
      <c r="A11842" s="61">
        <v>1.513131221E9</v>
      </c>
      <c r="B11842" s="61">
        <v>0.0</v>
      </c>
      <c r="C11842" s="61">
        <v>2141.0</v>
      </c>
      <c r="D11842" s="57" t="s">
        <v>373</v>
      </c>
      <c r="E11842" s="57" t="str">
        <f t="array" ref="E11842">E11841</f>
        <v>В</v>
      </c>
      <c r="F11842" s="58">
        <v>0.5548399315459801</v>
      </c>
    </row>
    <row r="11843">
      <c r="A11843" s="61">
        <v>1.511491996E9</v>
      </c>
      <c r="B11843" s="61">
        <v>1.0</v>
      </c>
      <c r="C11843" s="61">
        <v>2552.0</v>
      </c>
      <c r="D11843" s="57" t="s">
        <v>371</v>
      </c>
      <c r="E11843" s="57" t="str">
        <f t="array" ref="E11843">E11842</f>
        <v>В</v>
      </c>
      <c r="F11843" s="58">
        <v>0.5550047801521188</v>
      </c>
    </row>
    <row r="11844">
      <c r="A11844" s="61">
        <v>1.517226472E9</v>
      </c>
      <c r="B11844" s="61">
        <v>0.0</v>
      </c>
      <c r="C11844" s="61">
        <v>1198.0</v>
      </c>
      <c r="D11844" s="57" t="s">
        <v>374</v>
      </c>
      <c r="E11844" s="57" t="str">
        <f t="array" ref="E11844">E11843</f>
        <v>В</v>
      </c>
      <c r="F11844" s="58">
        <v>0.5550597200031665</v>
      </c>
    </row>
    <row r="11845">
      <c r="A11845" s="61">
        <v>1.517591264E9</v>
      </c>
      <c r="B11845" s="61">
        <v>1.0</v>
      </c>
      <c r="C11845" s="61">
        <v>1817.0</v>
      </c>
      <c r="D11845" s="57" t="s">
        <v>374</v>
      </c>
      <c r="E11845" s="57" t="str">
        <f t="array" ref="E11845">E11844</f>
        <v>В</v>
      </c>
      <c r="F11845" s="58">
        <v>0.5550652366271758</v>
      </c>
    </row>
    <row r="11846">
      <c r="A11846" s="61">
        <v>1.514140458E9</v>
      </c>
      <c r="B11846" s="61">
        <v>1.0</v>
      </c>
      <c r="C11846" s="61">
        <v>152.0</v>
      </c>
      <c r="D11846" s="57" t="s">
        <v>371</v>
      </c>
      <c r="E11846" s="57" t="str">
        <f t="array" ref="E11846">E11845</f>
        <v>В</v>
      </c>
      <c r="F11846" s="58">
        <v>0.5550882613742368</v>
      </c>
    </row>
    <row r="11847">
      <c r="A11847" s="61">
        <v>1.514007805E9</v>
      </c>
      <c r="B11847" s="61">
        <v>1.0</v>
      </c>
      <c r="C11847" s="61">
        <v>1178.0</v>
      </c>
      <c r="D11847" s="57" t="s">
        <v>375</v>
      </c>
      <c r="E11847" s="57" t="str">
        <f t="array" ref="E11847">E11846</f>
        <v>В</v>
      </c>
      <c r="F11847" s="58">
        <v>0.5550904109185294</v>
      </c>
    </row>
    <row r="11848">
      <c r="A11848" s="61">
        <v>1.519730646E9</v>
      </c>
      <c r="B11848" s="61">
        <v>1.0</v>
      </c>
      <c r="C11848" s="61">
        <v>1378.0</v>
      </c>
      <c r="D11848" s="57" t="s">
        <v>375</v>
      </c>
      <c r="E11848" s="57" t="str">
        <f t="array" ref="E11848">E11847</f>
        <v>В</v>
      </c>
      <c r="F11848" s="58">
        <v>0.5551160255364521</v>
      </c>
    </row>
    <row r="11849">
      <c r="A11849" s="61">
        <v>1.511840745E9</v>
      </c>
      <c r="B11849" s="61">
        <v>1.0</v>
      </c>
      <c r="C11849" s="61">
        <v>1479.0</v>
      </c>
      <c r="D11849" s="57" t="s">
        <v>374</v>
      </c>
      <c r="E11849" s="57" t="str">
        <f t="array" ref="E11849">E11848</f>
        <v>В</v>
      </c>
      <c r="F11849" s="58">
        <v>0.555124511273004</v>
      </c>
    </row>
    <row r="11850">
      <c r="A11850" s="61">
        <v>1.517321808E9</v>
      </c>
      <c r="B11850" s="61">
        <v>1.0</v>
      </c>
      <c r="C11850" s="61">
        <v>1904.0</v>
      </c>
      <c r="D11850" s="57" t="s">
        <v>375</v>
      </c>
      <c r="E11850" s="57" t="str">
        <f t="array" ref="E11850">E11849</f>
        <v>В</v>
      </c>
      <c r="F11850" s="58">
        <v>0.5553053802138986</v>
      </c>
    </row>
    <row r="11851">
      <c r="A11851" s="61">
        <v>1.519359522E9</v>
      </c>
      <c r="B11851" s="61">
        <v>0.0</v>
      </c>
      <c r="C11851" s="61">
        <v>867.0</v>
      </c>
      <c r="D11851" s="57" t="s">
        <v>371</v>
      </c>
      <c r="E11851" s="57" t="str">
        <f t="array" ref="E11851">E11850</f>
        <v>В</v>
      </c>
      <c r="F11851" s="58">
        <v>0.5553401163065895</v>
      </c>
    </row>
    <row r="11852">
      <c r="A11852" s="61">
        <v>1.514163364E9</v>
      </c>
      <c r="B11852" s="61">
        <v>1.0</v>
      </c>
      <c r="C11852" s="61">
        <v>2594.0</v>
      </c>
      <c r="D11852" s="57" t="s">
        <v>371</v>
      </c>
      <c r="E11852" s="57" t="str">
        <f t="array" ref="E11852">E11851</f>
        <v>В</v>
      </c>
      <c r="F11852" s="58">
        <v>0.5554696876665952</v>
      </c>
    </row>
    <row r="11853">
      <c r="A11853" s="61">
        <v>1.519034215E9</v>
      </c>
      <c r="B11853" s="61">
        <v>1.0</v>
      </c>
      <c r="C11853" s="61">
        <v>1259.0</v>
      </c>
      <c r="D11853" s="57" t="s">
        <v>371</v>
      </c>
      <c r="E11853" s="57" t="str">
        <f t="array" ref="E11853">E11852</f>
        <v>В</v>
      </c>
      <c r="F11853" s="58">
        <v>0.5555803592919814</v>
      </c>
    </row>
    <row r="11854">
      <c r="A11854" s="61">
        <v>1.519410296E9</v>
      </c>
      <c r="B11854" s="61">
        <v>1.0</v>
      </c>
      <c r="C11854" s="61">
        <v>3157.0</v>
      </c>
      <c r="D11854" s="57" t="s">
        <v>371</v>
      </c>
      <c r="E11854" s="57" t="str">
        <f t="array" ref="E11854">E11853</f>
        <v>В</v>
      </c>
      <c r="F11854" s="58">
        <v>0.5555831524180826</v>
      </c>
    </row>
    <row r="11855">
      <c r="A11855" s="61">
        <v>1.511911445E9</v>
      </c>
      <c r="B11855" s="61">
        <v>1.0</v>
      </c>
      <c r="C11855" s="61">
        <v>3942.0</v>
      </c>
      <c r="D11855" s="57" t="s">
        <v>375</v>
      </c>
      <c r="E11855" s="57" t="str">
        <f t="array" ref="E11855">E11854</f>
        <v>В</v>
      </c>
      <c r="F11855" s="58">
        <v>0.5556147729526573</v>
      </c>
    </row>
    <row r="11856">
      <c r="A11856" s="61">
        <v>1.516950875E9</v>
      </c>
      <c r="B11856" s="61">
        <v>1.0</v>
      </c>
      <c r="C11856" s="61">
        <v>1289.0</v>
      </c>
      <c r="D11856" s="57" t="s">
        <v>374</v>
      </c>
      <c r="E11856" s="57" t="str">
        <f t="array" ref="E11856">E11855</f>
        <v>В</v>
      </c>
      <c r="F11856" s="58">
        <v>0.555620651659791</v>
      </c>
    </row>
    <row r="11857">
      <c r="A11857" s="61">
        <v>1.515370508E9</v>
      </c>
      <c r="B11857" s="61">
        <v>1.0</v>
      </c>
      <c r="C11857" s="61">
        <v>492.0</v>
      </c>
      <c r="D11857" s="57" t="s">
        <v>374</v>
      </c>
      <c r="E11857" s="57" t="str">
        <f t="array" ref="E11857">E11856</f>
        <v>В</v>
      </c>
      <c r="F11857" s="58">
        <v>0.5556223323782489</v>
      </c>
    </row>
    <row r="11858">
      <c r="A11858" s="61">
        <v>1.519767284E9</v>
      </c>
      <c r="B11858" s="61">
        <v>1.0</v>
      </c>
      <c r="C11858" s="61">
        <v>468.0</v>
      </c>
      <c r="D11858" s="57" t="s">
        <v>374</v>
      </c>
      <c r="E11858" s="57" t="str">
        <f t="array" ref="E11858">E11857</f>
        <v>В</v>
      </c>
      <c r="F11858" s="58">
        <v>0.5556785151170599</v>
      </c>
    </row>
    <row r="11859">
      <c r="A11859" s="61">
        <v>1.51426486E9</v>
      </c>
      <c r="B11859" s="61">
        <v>0.0</v>
      </c>
      <c r="C11859" s="61">
        <v>2658.0</v>
      </c>
      <c r="D11859" s="57" t="s">
        <v>371</v>
      </c>
      <c r="E11859" s="57" t="str">
        <f t="array" ref="E11859">E11858</f>
        <v>В</v>
      </c>
      <c r="F11859" s="58">
        <v>0.5556939935866965</v>
      </c>
    </row>
    <row r="11860">
      <c r="A11860" s="61">
        <v>1.513510897E9</v>
      </c>
      <c r="B11860" s="61">
        <v>1.0</v>
      </c>
      <c r="C11860" s="61">
        <v>1583.0</v>
      </c>
      <c r="D11860" s="57" t="s">
        <v>375</v>
      </c>
      <c r="E11860" s="57" t="str">
        <f t="array" ref="E11860">E11859</f>
        <v>В</v>
      </c>
      <c r="F11860" s="58">
        <v>0.5557205617987669</v>
      </c>
    </row>
    <row r="11861">
      <c r="A11861" s="61">
        <v>1.517413218E9</v>
      </c>
      <c r="B11861" s="61">
        <v>1.0</v>
      </c>
      <c r="C11861" s="61">
        <v>492.0</v>
      </c>
      <c r="D11861" s="57" t="s">
        <v>375</v>
      </c>
      <c r="E11861" s="57" t="str">
        <f t="array" ref="E11861">E11860</f>
        <v>В</v>
      </c>
      <c r="F11861" s="58">
        <v>0.5557576991296871</v>
      </c>
    </row>
    <row r="11862">
      <c r="A11862" s="61">
        <v>1.518874142E9</v>
      </c>
      <c r="B11862" s="61">
        <v>0.0</v>
      </c>
      <c r="C11862" s="61">
        <v>1535.0</v>
      </c>
      <c r="D11862" s="57" t="s">
        <v>371</v>
      </c>
      <c r="E11862" s="57" t="str">
        <f t="array" ref="E11862">E11861</f>
        <v>В</v>
      </c>
      <c r="F11862" s="58">
        <v>0.5557794892626319</v>
      </c>
    </row>
    <row r="11863">
      <c r="A11863" s="61">
        <v>1.515019523E9</v>
      </c>
      <c r="B11863" s="61">
        <v>1.0</v>
      </c>
      <c r="C11863" s="61">
        <v>3573.0</v>
      </c>
      <c r="D11863" s="57" t="s">
        <v>374</v>
      </c>
      <c r="E11863" s="57" t="str">
        <f t="array" ref="E11863">E11862</f>
        <v>В</v>
      </c>
      <c r="F11863" s="58">
        <v>0.5558311598287136</v>
      </c>
    </row>
    <row r="11864">
      <c r="A11864" s="61">
        <v>1.511286436E9</v>
      </c>
      <c r="B11864" s="61">
        <v>1.0</v>
      </c>
      <c r="C11864" s="61">
        <v>770.0</v>
      </c>
      <c r="D11864" s="57" t="s">
        <v>374</v>
      </c>
      <c r="E11864" s="57" t="str">
        <f t="array" ref="E11864">E11863</f>
        <v>В</v>
      </c>
      <c r="F11864" s="58">
        <v>0.5558545242900215</v>
      </c>
    </row>
    <row r="11865">
      <c r="A11865" s="61">
        <v>1.516162661E9</v>
      </c>
      <c r="B11865" s="61">
        <v>0.0</v>
      </c>
      <c r="C11865" s="61">
        <v>1477.0</v>
      </c>
      <c r="D11865" s="57" t="s">
        <v>374</v>
      </c>
      <c r="E11865" s="57" t="str">
        <f t="array" ref="E11865">E11864</f>
        <v>В</v>
      </c>
      <c r="F11865" s="58">
        <v>0.5558547781670069</v>
      </c>
    </row>
    <row r="11866">
      <c r="A11866" s="61">
        <v>1.511584222E9</v>
      </c>
      <c r="B11866" s="61">
        <v>0.0</v>
      </c>
      <c r="C11866" s="61">
        <v>1965.0</v>
      </c>
      <c r="D11866" s="57" t="s">
        <v>371</v>
      </c>
      <c r="E11866" s="57" t="str">
        <f t="array" ref="E11866">E11865</f>
        <v>В</v>
      </c>
      <c r="F11866" s="58">
        <v>0.5558910280657741</v>
      </c>
    </row>
    <row r="11867">
      <c r="A11867" s="61">
        <v>1.519961027E9</v>
      </c>
      <c r="B11867" s="61">
        <v>1.0</v>
      </c>
      <c r="C11867" s="61">
        <v>1365.0</v>
      </c>
      <c r="D11867" s="57" t="s">
        <v>371</v>
      </c>
      <c r="E11867" s="57" t="str">
        <f t="array" ref="E11867">E11866</f>
        <v>В</v>
      </c>
      <c r="F11867" s="58">
        <v>0.5559798287702354</v>
      </c>
    </row>
    <row r="11868">
      <c r="A11868" s="61">
        <v>1.512988531E9</v>
      </c>
      <c r="B11868" s="61">
        <v>0.0</v>
      </c>
      <c r="C11868" s="61">
        <v>1324.0</v>
      </c>
      <c r="D11868" s="57" t="s">
        <v>371</v>
      </c>
      <c r="E11868" s="57" t="str">
        <f t="array" ref="E11868">E11867</f>
        <v>В</v>
      </c>
      <c r="F11868" s="58">
        <v>0.5560010412688154</v>
      </c>
    </row>
    <row r="11869">
      <c r="A11869" s="61">
        <v>1.517539921E9</v>
      </c>
      <c r="B11869" s="61">
        <v>0.0</v>
      </c>
      <c r="C11869" s="61">
        <v>2868.0</v>
      </c>
      <c r="D11869" s="57" t="s">
        <v>374</v>
      </c>
      <c r="E11869" s="57" t="str">
        <f t="array" ref="E11869">E11868</f>
        <v>В</v>
      </c>
      <c r="F11869" s="58">
        <v>0.5561117215269105</v>
      </c>
    </row>
    <row r="11870">
      <c r="A11870" s="61">
        <v>1.517605035E9</v>
      </c>
      <c r="B11870" s="61">
        <v>1.0</v>
      </c>
      <c r="C11870" s="61">
        <v>6366.0</v>
      </c>
      <c r="D11870" s="57" t="s">
        <v>375</v>
      </c>
      <c r="E11870" s="57" t="str">
        <f t="array" ref="E11870">E11869</f>
        <v>В</v>
      </c>
      <c r="F11870" s="58">
        <v>0.5561296578464207</v>
      </c>
    </row>
    <row r="11871">
      <c r="A11871" s="61">
        <v>1.519091665E9</v>
      </c>
      <c r="B11871" s="61">
        <v>1.0</v>
      </c>
      <c r="C11871" s="61">
        <v>509.0</v>
      </c>
      <c r="D11871" s="57" t="s">
        <v>371</v>
      </c>
      <c r="E11871" s="57" t="str">
        <f t="array" ref="E11871">E11870</f>
        <v>В</v>
      </c>
      <c r="F11871" s="58">
        <v>0.5561562737080716</v>
      </c>
    </row>
    <row r="11872">
      <c r="A11872" s="61">
        <v>1.511402908E9</v>
      </c>
      <c r="B11872" s="61">
        <v>1.0</v>
      </c>
      <c r="C11872" s="61">
        <v>486.0</v>
      </c>
      <c r="D11872" s="57" t="s">
        <v>374</v>
      </c>
      <c r="E11872" s="57" t="str">
        <f t="array" ref="E11872">E11871</f>
        <v>В</v>
      </c>
      <c r="F11872" s="58">
        <v>0.5561986618426303</v>
      </c>
    </row>
    <row r="11873">
      <c r="A11873" s="61">
        <v>1.512962451E9</v>
      </c>
      <c r="B11873" s="61">
        <v>0.0</v>
      </c>
      <c r="C11873" s="61">
        <v>1331.0</v>
      </c>
      <c r="D11873" s="57" t="s">
        <v>373</v>
      </c>
      <c r="E11873" s="57" t="str">
        <f t="array" ref="E11873">E11872</f>
        <v>В</v>
      </c>
      <c r="F11873" s="58">
        <v>0.5562183539538559</v>
      </c>
    </row>
    <row r="11874">
      <c r="A11874" s="61">
        <v>1.517979366E9</v>
      </c>
      <c r="B11874" s="61">
        <v>1.0</v>
      </c>
      <c r="C11874" s="61">
        <v>313.0</v>
      </c>
      <c r="D11874" s="57" t="s">
        <v>375</v>
      </c>
      <c r="E11874" s="57" t="str">
        <f t="array" ref="E11874">E11873</f>
        <v>В</v>
      </c>
      <c r="F11874" s="58">
        <v>0.5562200158724743</v>
      </c>
    </row>
    <row r="11875">
      <c r="A11875" s="61">
        <v>1.511967514E9</v>
      </c>
      <c r="B11875" s="61">
        <v>1.0</v>
      </c>
      <c r="C11875" s="61">
        <v>1760.0</v>
      </c>
      <c r="D11875" s="57" t="s">
        <v>374</v>
      </c>
      <c r="E11875" s="57" t="str">
        <f t="array" ref="E11875">E11874</f>
        <v>В</v>
      </c>
      <c r="F11875" s="58">
        <v>0.5562772954667156</v>
      </c>
    </row>
    <row r="11876">
      <c r="A11876" s="61">
        <v>1.512857303E9</v>
      </c>
      <c r="B11876" s="61">
        <v>1.0</v>
      </c>
      <c r="C11876" s="61">
        <v>182.0</v>
      </c>
      <c r="D11876" s="57" t="s">
        <v>374</v>
      </c>
      <c r="E11876" s="57" t="str">
        <f t="array" ref="E11876">E11875</f>
        <v>В</v>
      </c>
      <c r="F11876" s="58">
        <v>0.5562778965256643</v>
      </c>
    </row>
    <row r="11877">
      <c r="A11877" s="61">
        <v>1.515088489E9</v>
      </c>
      <c r="B11877" s="61">
        <v>1.0</v>
      </c>
      <c r="C11877" s="61">
        <v>1020.0</v>
      </c>
      <c r="D11877" s="57" t="s">
        <v>371</v>
      </c>
      <c r="E11877" s="57" t="str">
        <f t="array" ref="E11877">E11876</f>
        <v>В</v>
      </c>
      <c r="F11877" s="58">
        <v>0.5563041896568638</v>
      </c>
    </row>
    <row r="11878">
      <c r="A11878" s="61">
        <v>1.512012479E9</v>
      </c>
      <c r="B11878" s="61">
        <v>1.0</v>
      </c>
      <c r="C11878" s="61">
        <v>1517.0</v>
      </c>
      <c r="D11878" s="57" t="s">
        <v>371</v>
      </c>
      <c r="E11878" s="57" t="str">
        <f t="array" ref="E11878">E11877</f>
        <v>В</v>
      </c>
      <c r="F11878" s="58">
        <v>0.5563289778898718</v>
      </c>
    </row>
    <row r="11879">
      <c r="A11879" s="61">
        <v>1.51521037E9</v>
      </c>
      <c r="B11879" s="61">
        <v>0.0</v>
      </c>
      <c r="C11879" s="61">
        <v>1369.0</v>
      </c>
      <c r="D11879" s="57" t="s">
        <v>371</v>
      </c>
      <c r="E11879" s="57" t="str">
        <f t="array" ref="E11879">E11878</f>
        <v>В</v>
      </c>
      <c r="F11879" s="58">
        <v>0.5563610909102514</v>
      </c>
    </row>
    <row r="11880">
      <c r="A11880" s="61">
        <v>1.515445209E9</v>
      </c>
      <c r="B11880" s="61">
        <v>1.0</v>
      </c>
      <c r="C11880" s="61">
        <v>2248.0</v>
      </c>
      <c r="D11880" s="57" t="s">
        <v>373</v>
      </c>
      <c r="E11880" s="57" t="str">
        <f t="array" ref="E11880">E11879</f>
        <v>В</v>
      </c>
      <c r="F11880" s="58">
        <v>0.5565154936309412</v>
      </c>
    </row>
    <row r="11881">
      <c r="A11881" s="61">
        <v>1.513562121E9</v>
      </c>
      <c r="B11881" s="61">
        <v>0.0</v>
      </c>
      <c r="C11881" s="61">
        <v>4210.0</v>
      </c>
      <c r="D11881" s="57" t="s">
        <v>373</v>
      </c>
      <c r="E11881" s="57" t="str">
        <f t="array" ref="E11881">E11880</f>
        <v>В</v>
      </c>
      <c r="F11881" s="58">
        <v>0.5565191222677708</v>
      </c>
    </row>
    <row r="11882">
      <c r="A11882" s="61">
        <v>1.519618325E9</v>
      </c>
      <c r="B11882" s="61">
        <v>1.0</v>
      </c>
      <c r="C11882" s="61">
        <v>2792.0</v>
      </c>
      <c r="D11882" s="57" t="s">
        <v>371</v>
      </c>
      <c r="E11882" s="57" t="str">
        <f t="array" ref="E11882">E11881</f>
        <v>В</v>
      </c>
      <c r="F11882" s="58">
        <v>0.5565472257683569</v>
      </c>
    </row>
    <row r="11883">
      <c r="A11883" s="61">
        <v>1.517978476E9</v>
      </c>
      <c r="B11883" s="61">
        <v>1.0</v>
      </c>
      <c r="C11883" s="61">
        <v>5043.0</v>
      </c>
      <c r="D11883" s="57" t="s">
        <v>371</v>
      </c>
      <c r="E11883" s="57" t="str">
        <f t="array" ref="E11883">E11882</f>
        <v>В</v>
      </c>
      <c r="F11883" s="58">
        <v>0.5565716904187469</v>
      </c>
    </row>
    <row r="11884">
      <c r="A11884" s="61">
        <v>1.51291184E9</v>
      </c>
      <c r="B11884" s="61">
        <v>0.0</v>
      </c>
      <c r="C11884" s="61">
        <v>775.0</v>
      </c>
      <c r="D11884" s="57" t="s">
        <v>371</v>
      </c>
      <c r="E11884" s="57" t="str">
        <f t="array" ref="E11884">E11883</f>
        <v>В</v>
      </c>
      <c r="F11884" s="58">
        <v>0.5565723951365296</v>
      </c>
    </row>
    <row r="11885">
      <c r="A11885" s="61">
        <v>1.514486591E9</v>
      </c>
      <c r="B11885" s="61">
        <v>0.0</v>
      </c>
      <c r="C11885" s="61">
        <v>2348.0</v>
      </c>
      <c r="D11885" s="57" t="s">
        <v>374</v>
      </c>
      <c r="E11885" s="57" t="str">
        <f t="array" ref="E11885">E11884</f>
        <v>В</v>
      </c>
      <c r="F11885" s="58">
        <v>0.5565872892644229</v>
      </c>
    </row>
    <row r="11886">
      <c r="A11886" s="61">
        <v>1.514662738E9</v>
      </c>
      <c r="B11886" s="61">
        <v>1.0</v>
      </c>
      <c r="C11886" s="61">
        <v>2045.0</v>
      </c>
      <c r="D11886" s="57" t="s">
        <v>371</v>
      </c>
      <c r="E11886" s="57" t="str">
        <f t="array" ref="E11886">E11885</f>
        <v>В</v>
      </c>
      <c r="F11886" s="58">
        <v>0.5566011094961906</v>
      </c>
    </row>
    <row r="11887">
      <c r="A11887" s="61">
        <v>1.512083424E9</v>
      </c>
      <c r="B11887" s="61">
        <v>1.0</v>
      </c>
      <c r="C11887" s="61">
        <v>3060.0</v>
      </c>
      <c r="D11887" s="57" t="s">
        <v>371</v>
      </c>
      <c r="E11887" s="57" t="str">
        <f t="array" ref="E11887">E11886</f>
        <v>В</v>
      </c>
      <c r="F11887" s="58">
        <v>0.5566147839111288</v>
      </c>
    </row>
    <row r="11888">
      <c r="A11888" s="61">
        <v>1.518035722E9</v>
      </c>
      <c r="B11888" s="61">
        <v>0.0</v>
      </c>
      <c r="C11888" s="61">
        <v>1048.0</v>
      </c>
      <c r="D11888" s="57" t="s">
        <v>373</v>
      </c>
      <c r="E11888" s="57" t="str">
        <f t="array" ref="E11888">E11887</f>
        <v>В</v>
      </c>
      <c r="F11888" s="58">
        <v>0.5567004146775395</v>
      </c>
    </row>
    <row r="11889">
      <c r="A11889" s="61">
        <v>1.513941744E9</v>
      </c>
      <c r="B11889" s="61">
        <v>1.0</v>
      </c>
      <c r="C11889" s="61">
        <v>1411.0</v>
      </c>
      <c r="D11889" s="57" t="s">
        <v>374</v>
      </c>
      <c r="E11889" s="57" t="str">
        <f t="array" ref="E11889">E11888</f>
        <v>В</v>
      </c>
      <c r="F11889" s="58">
        <v>0.5567115307793578</v>
      </c>
    </row>
    <row r="11890">
      <c r="A11890" s="61">
        <v>1.511747908E9</v>
      </c>
      <c r="B11890" s="61">
        <v>1.0</v>
      </c>
      <c r="C11890" s="61">
        <v>1983.0</v>
      </c>
      <c r="D11890" s="57" t="s">
        <v>374</v>
      </c>
      <c r="E11890" s="57" t="str">
        <f t="array" ref="E11890">E11889</f>
        <v>В</v>
      </c>
      <c r="F11890" s="58">
        <v>0.5567175562561872</v>
      </c>
    </row>
    <row r="11891">
      <c r="A11891" s="61">
        <v>1.51662685E9</v>
      </c>
      <c r="B11891" s="61">
        <v>0.0</v>
      </c>
      <c r="C11891" s="61">
        <v>3739.0</v>
      </c>
      <c r="D11891" s="57" t="s">
        <v>371</v>
      </c>
      <c r="E11891" s="57" t="str">
        <f t="array" ref="E11891">E11890</f>
        <v>В</v>
      </c>
      <c r="F11891" s="58">
        <v>0.5567967402688144</v>
      </c>
    </row>
    <row r="11892">
      <c r="A11892" s="61">
        <v>1.514349253E9</v>
      </c>
      <c r="B11892" s="61">
        <v>1.0</v>
      </c>
      <c r="C11892" s="61">
        <v>1102.0</v>
      </c>
      <c r="D11892" s="57" t="s">
        <v>371</v>
      </c>
      <c r="E11892" s="57" t="str">
        <f t="array" ref="E11892">E11891</f>
        <v>В</v>
      </c>
      <c r="F11892" s="58">
        <v>0.5568276220717799</v>
      </c>
    </row>
    <row r="11893">
      <c r="A11893" s="61">
        <v>1.511900856E9</v>
      </c>
      <c r="B11893" s="61">
        <v>1.0</v>
      </c>
      <c r="C11893" s="61">
        <v>432.0</v>
      </c>
      <c r="D11893" s="57" t="s">
        <v>373</v>
      </c>
      <c r="E11893" s="57" t="str">
        <f t="array" ref="E11893">E11892</f>
        <v>В</v>
      </c>
      <c r="F11893" s="58">
        <v>0.5568438091554524</v>
      </c>
    </row>
    <row r="11894">
      <c r="A11894" s="61">
        <v>1.514059424E9</v>
      </c>
      <c r="B11894" s="61">
        <v>1.0</v>
      </c>
      <c r="C11894" s="61">
        <v>3696.0</v>
      </c>
      <c r="D11894" s="57" t="s">
        <v>371</v>
      </c>
      <c r="E11894" s="57" t="str">
        <f t="array" ref="E11894">E11893</f>
        <v>В</v>
      </c>
      <c r="F11894" s="58">
        <v>0.5569111032938979</v>
      </c>
    </row>
    <row r="11895">
      <c r="A11895" s="61">
        <v>1.514948696E9</v>
      </c>
      <c r="B11895" s="61">
        <v>1.0</v>
      </c>
      <c r="C11895" s="61">
        <v>604.0</v>
      </c>
      <c r="D11895" s="57" t="s">
        <v>375</v>
      </c>
      <c r="E11895" s="57" t="str">
        <f t="array" ref="E11895">E11894</f>
        <v>В</v>
      </c>
      <c r="F11895" s="58">
        <v>0.5569635023151719</v>
      </c>
    </row>
    <row r="11896">
      <c r="A11896" s="61">
        <v>1.519291079E9</v>
      </c>
      <c r="B11896" s="61">
        <v>1.0</v>
      </c>
      <c r="C11896" s="61">
        <v>2384.0</v>
      </c>
      <c r="D11896" s="57" t="s">
        <v>374</v>
      </c>
      <c r="E11896" s="57" t="str">
        <f t="array" ref="E11896">E11895</f>
        <v>В</v>
      </c>
      <c r="F11896" s="58">
        <v>0.5569942976784851</v>
      </c>
    </row>
    <row r="11897">
      <c r="A11897" s="61">
        <v>1.514829688E9</v>
      </c>
      <c r="B11897" s="61">
        <v>1.0</v>
      </c>
      <c r="C11897" s="61">
        <v>1767.0</v>
      </c>
      <c r="D11897" s="57" t="s">
        <v>374</v>
      </c>
      <c r="E11897" s="57" t="str">
        <f t="array" ref="E11897">E11896</f>
        <v>В</v>
      </c>
      <c r="F11897" s="58">
        <v>0.5570024905986192</v>
      </c>
    </row>
    <row r="11898">
      <c r="A11898" s="61">
        <v>1.5181404E9</v>
      </c>
      <c r="B11898" s="61">
        <v>0.0</v>
      </c>
      <c r="C11898" s="61">
        <v>3118.0</v>
      </c>
      <c r="D11898" s="57" t="s">
        <v>373</v>
      </c>
      <c r="E11898" s="57" t="str">
        <f t="array" ref="E11898">E11897</f>
        <v>В</v>
      </c>
      <c r="F11898" s="58">
        <v>0.557011028334035</v>
      </c>
    </row>
    <row r="11899">
      <c r="A11899" s="61">
        <v>1.519720874E9</v>
      </c>
      <c r="B11899" s="61">
        <v>1.0</v>
      </c>
      <c r="C11899" s="61">
        <v>1554.0</v>
      </c>
      <c r="D11899" s="57" t="s">
        <v>371</v>
      </c>
      <c r="E11899" s="57" t="str">
        <f t="array" ref="E11899">E11898</f>
        <v>В</v>
      </c>
      <c r="F11899" s="58">
        <v>0.5570478839164954</v>
      </c>
    </row>
    <row r="11900">
      <c r="A11900" s="61">
        <v>1.512297066E9</v>
      </c>
      <c r="B11900" s="61">
        <v>1.0</v>
      </c>
      <c r="C11900" s="61">
        <v>106.0</v>
      </c>
      <c r="D11900" s="57" t="s">
        <v>375</v>
      </c>
      <c r="E11900" s="57" t="str">
        <f t="array" ref="E11900">E11899</f>
        <v>В</v>
      </c>
      <c r="F11900" s="58">
        <v>0.5573137806857575</v>
      </c>
    </row>
    <row r="11901">
      <c r="A11901" s="61">
        <v>1.514929805E9</v>
      </c>
      <c r="B11901" s="61">
        <v>1.0</v>
      </c>
      <c r="C11901" s="61">
        <v>1051.0</v>
      </c>
      <c r="D11901" s="57" t="s">
        <v>373</v>
      </c>
      <c r="E11901" s="57" t="str">
        <f t="array" ref="E11901">E11900</f>
        <v>В</v>
      </c>
      <c r="F11901" s="58">
        <v>0.5573318724364504</v>
      </c>
    </row>
    <row r="11902">
      <c r="A11902" s="61">
        <v>1.515177265E9</v>
      </c>
      <c r="B11902" s="61">
        <v>1.0</v>
      </c>
      <c r="C11902" s="61">
        <v>861.0</v>
      </c>
      <c r="D11902" s="57" t="s">
        <v>374</v>
      </c>
      <c r="E11902" s="57" t="str">
        <f t="array" ref="E11902">E11901</f>
        <v>В</v>
      </c>
      <c r="F11902" s="58">
        <v>0.557340073816957</v>
      </c>
    </row>
    <row r="11903">
      <c r="A11903" s="61">
        <v>1.512251184E9</v>
      </c>
      <c r="B11903" s="61">
        <v>1.0</v>
      </c>
      <c r="C11903" s="61">
        <v>367.0</v>
      </c>
      <c r="D11903" s="57" t="s">
        <v>371</v>
      </c>
      <c r="E11903" s="57" t="str">
        <f t="array" ref="E11903">E11902</f>
        <v>В</v>
      </c>
      <c r="F11903" s="58">
        <v>0.5573730779814425</v>
      </c>
    </row>
    <row r="11904">
      <c r="A11904" s="61">
        <v>1.514092543E9</v>
      </c>
      <c r="B11904" s="61">
        <v>1.0</v>
      </c>
      <c r="C11904" s="61">
        <v>1685.0</v>
      </c>
      <c r="D11904" s="57" t="s">
        <v>374</v>
      </c>
      <c r="E11904" s="57" t="str">
        <f t="array" ref="E11904">E11903</f>
        <v>В</v>
      </c>
      <c r="F11904" s="58">
        <v>0.5574184271327508</v>
      </c>
    </row>
    <row r="11905">
      <c r="A11905" s="61">
        <v>1.514786024E9</v>
      </c>
      <c r="B11905" s="61">
        <v>1.0</v>
      </c>
      <c r="C11905" s="61">
        <v>14.0</v>
      </c>
      <c r="D11905" s="57" t="s">
        <v>371</v>
      </c>
      <c r="E11905" s="57" t="str">
        <f t="array" ref="E11905">E11904</f>
        <v>В</v>
      </c>
      <c r="F11905" s="58">
        <v>0.5576534441672922</v>
      </c>
    </row>
    <row r="11906">
      <c r="A11906" s="61">
        <v>1.517901459E9</v>
      </c>
      <c r="B11906" s="61">
        <v>1.0</v>
      </c>
      <c r="C11906" s="61">
        <v>5180.0</v>
      </c>
      <c r="D11906" s="57" t="s">
        <v>374</v>
      </c>
      <c r="E11906" s="57" t="str">
        <f t="array" ref="E11906">E11905</f>
        <v>В</v>
      </c>
      <c r="F11906" s="58">
        <v>0.5577051147333739</v>
      </c>
    </row>
    <row r="11907">
      <c r="A11907" s="61">
        <v>1.512773479E9</v>
      </c>
      <c r="B11907" s="61">
        <v>1.0</v>
      </c>
      <c r="C11907" s="61">
        <v>455.0</v>
      </c>
      <c r="D11907" s="57" t="s">
        <v>375</v>
      </c>
      <c r="E11907" s="57" t="str">
        <f t="array" ref="E11907">E11906</f>
        <v>В</v>
      </c>
      <c r="F11907" s="58">
        <v>0.557760799570094</v>
      </c>
    </row>
    <row r="11908">
      <c r="A11908" s="61">
        <v>1.511290391E9</v>
      </c>
      <c r="B11908" s="61">
        <v>0.0</v>
      </c>
      <c r="C11908" s="61">
        <v>1769.0</v>
      </c>
      <c r="D11908" s="57" t="s">
        <v>371</v>
      </c>
      <c r="E11908" s="57" t="str">
        <f t="array" ref="E11908">E11907</f>
        <v>В</v>
      </c>
      <c r="F11908" s="58">
        <v>0.5577618635766901</v>
      </c>
    </row>
    <row r="11909">
      <c r="A11909" s="61">
        <v>1.516891146E9</v>
      </c>
      <c r="B11909" s="61">
        <v>1.0</v>
      </c>
      <c r="C11909" s="61">
        <v>2692.0</v>
      </c>
      <c r="D11909" s="57" t="s">
        <v>371</v>
      </c>
      <c r="E11909" s="57" t="str">
        <f t="array" ref="E11909">E11908</f>
        <v>В</v>
      </c>
      <c r="F11909" s="58">
        <v>0.5577850558871845</v>
      </c>
    </row>
    <row r="11910">
      <c r="A11910" s="61">
        <v>1.518154008E9</v>
      </c>
      <c r="B11910" s="61">
        <v>1.0</v>
      </c>
      <c r="C11910" s="61">
        <v>4258.0</v>
      </c>
      <c r="D11910" s="57" t="s">
        <v>374</v>
      </c>
      <c r="E11910" s="57" t="str">
        <f t="array" ref="E11910">E11909</f>
        <v>В</v>
      </c>
      <c r="F11910" s="58">
        <v>0.5578087422411666</v>
      </c>
    </row>
    <row r="11911">
      <c r="A11911" s="61">
        <v>1.513442309E9</v>
      </c>
      <c r="B11911" s="61">
        <v>1.0</v>
      </c>
      <c r="C11911" s="61">
        <v>1900.0</v>
      </c>
      <c r="D11911" s="57" t="s">
        <v>371</v>
      </c>
      <c r="E11911" s="57" t="str">
        <f t="array" ref="E11911">E11910</f>
        <v>В</v>
      </c>
      <c r="F11911" s="58">
        <v>0.5578125645828853</v>
      </c>
    </row>
    <row r="11912">
      <c r="A11912" s="61">
        <v>1.517744577E9</v>
      </c>
      <c r="B11912" s="61">
        <v>1.0</v>
      </c>
      <c r="C11912" s="61">
        <v>291.0</v>
      </c>
      <c r="D11912" s="57" t="s">
        <v>375</v>
      </c>
      <c r="E11912" s="57" t="str">
        <f t="array" ref="E11912">E11911</f>
        <v>В</v>
      </c>
      <c r="F11912" s="58">
        <v>0.5578370223912101</v>
      </c>
    </row>
    <row r="11913">
      <c r="A11913" s="61">
        <v>1.512278088E9</v>
      </c>
      <c r="B11913" s="61">
        <v>1.0</v>
      </c>
      <c r="C11913" s="61">
        <v>2897.0</v>
      </c>
      <c r="D11913" s="57" t="s">
        <v>371</v>
      </c>
      <c r="E11913" s="57" t="str">
        <f t="array" ref="E11913">E11912</f>
        <v>В</v>
      </c>
      <c r="F11913" s="58">
        <v>0.557872295184935</v>
      </c>
    </row>
    <row r="11914">
      <c r="A11914" s="61">
        <v>1.511765564E9</v>
      </c>
      <c r="B11914" s="61">
        <v>1.0</v>
      </c>
      <c r="C11914" s="61">
        <v>4030.0</v>
      </c>
      <c r="D11914" s="57" t="s">
        <v>373</v>
      </c>
      <c r="E11914" s="57" t="str">
        <f t="array" ref="E11914">E11913</f>
        <v>В</v>
      </c>
      <c r="F11914" s="58">
        <v>0.5579196020060802</v>
      </c>
    </row>
    <row r="11915">
      <c r="A11915" s="61">
        <v>1.51839766E9</v>
      </c>
      <c r="B11915" s="61">
        <v>0.0</v>
      </c>
      <c r="C11915" s="61">
        <v>3321.0</v>
      </c>
      <c r="D11915" s="57" t="s">
        <v>371</v>
      </c>
      <c r="E11915" s="57" t="str">
        <f t="array" ref="E11915">E11914</f>
        <v>В</v>
      </c>
      <c r="F11915" s="58">
        <v>0.5580313976552802</v>
      </c>
    </row>
    <row r="11916">
      <c r="A11916" s="61">
        <v>1.518594928E9</v>
      </c>
      <c r="B11916" s="61">
        <v>1.0</v>
      </c>
      <c r="C11916" s="61">
        <v>2609.0</v>
      </c>
      <c r="D11916" s="57" t="s">
        <v>375</v>
      </c>
      <c r="E11916" s="57" t="str">
        <f t="array" ref="E11916">E11915</f>
        <v>В</v>
      </c>
      <c r="F11916" s="58">
        <v>0.5580699902296165</v>
      </c>
    </row>
    <row r="11917">
      <c r="A11917" s="61">
        <v>1.512341225E9</v>
      </c>
      <c r="B11917" s="61">
        <v>1.0</v>
      </c>
      <c r="C11917" s="61">
        <v>1070.0</v>
      </c>
      <c r="D11917" s="57" t="s">
        <v>371</v>
      </c>
      <c r="E11917" s="57" t="str">
        <f t="array" ref="E11917">E11916</f>
        <v>В</v>
      </c>
      <c r="F11917" s="58">
        <v>0.5580809496468091</v>
      </c>
    </row>
    <row r="11918">
      <c r="A11918" s="61">
        <v>1.513716434E9</v>
      </c>
      <c r="B11918" s="61">
        <v>1.0</v>
      </c>
      <c r="C11918" s="61">
        <v>3921.0</v>
      </c>
      <c r="D11918" s="57" t="s">
        <v>374</v>
      </c>
      <c r="E11918" s="57" t="str">
        <f t="array" ref="E11918">E11917</f>
        <v>В</v>
      </c>
      <c r="F11918" s="58">
        <v>0.5580982871623408</v>
      </c>
    </row>
    <row r="11919">
      <c r="A11919" s="61">
        <v>1.511555439E9</v>
      </c>
      <c r="B11919" s="61">
        <v>1.0</v>
      </c>
      <c r="C11919" s="61">
        <v>1897.0</v>
      </c>
      <c r="D11919" s="57" t="s">
        <v>374</v>
      </c>
      <c r="E11919" s="57" t="str">
        <f t="array" ref="E11919">E11918</f>
        <v>В</v>
      </c>
      <c r="F11919" s="58">
        <v>0.5581129322645082</v>
      </c>
    </row>
    <row r="11920">
      <c r="A11920" s="61">
        <v>1.513474995E9</v>
      </c>
      <c r="B11920" s="61">
        <v>1.0</v>
      </c>
      <c r="C11920" s="61">
        <v>2252.0</v>
      </c>
      <c r="D11920" s="57" t="s">
        <v>371</v>
      </c>
      <c r="E11920" s="57" t="str">
        <f t="array" ref="E11920">E11919</f>
        <v>В</v>
      </c>
      <c r="F11920" s="58">
        <v>0.5581421998214113</v>
      </c>
    </row>
    <row r="11921">
      <c r="A11921" s="61">
        <v>1.51571766E9</v>
      </c>
      <c r="B11921" s="61">
        <v>0.0</v>
      </c>
      <c r="C11921" s="61">
        <v>1193.0</v>
      </c>
      <c r="D11921" s="57" t="s">
        <v>373</v>
      </c>
      <c r="E11921" s="57" t="str">
        <f t="array" ref="E11921">E11920</f>
        <v>В</v>
      </c>
      <c r="F11921" s="58">
        <v>0.558143636313649</v>
      </c>
    </row>
    <row r="11922">
      <c r="A11922" s="61">
        <v>1.517861072E9</v>
      </c>
      <c r="B11922" s="61">
        <v>0.0</v>
      </c>
      <c r="C11922" s="61">
        <v>2280.0</v>
      </c>
      <c r="D11922" s="57" t="s">
        <v>375</v>
      </c>
      <c r="E11922" s="57" t="str">
        <f t="array" ref="E11922">E11921</f>
        <v>В</v>
      </c>
      <c r="F11922" s="58">
        <v>0.5582002169048301</v>
      </c>
    </row>
    <row r="11923">
      <c r="A11923" s="61">
        <v>1.511914369E9</v>
      </c>
      <c r="B11923" s="61">
        <v>1.0</v>
      </c>
      <c r="C11923" s="61">
        <v>565.0</v>
      </c>
      <c r="D11923" s="57" t="s">
        <v>371</v>
      </c>
      <c r="E11923" s="57" t="str">
        <f t="array" ref="E11923">E11922</f>
        <v>В</v>
      </c>
      <c r="F11923" s="58">
        <v>0.5582152787853074</v>
      </c>
    </row>
    <row r="11924">
      <c r="A11924" s="61">
        <v>1.513351628E9</v>
      </c>
      <c r="B11924" s="61">
        <v>1.0</v>
      </c>
      <c r="C11924" s="61">
        <v>2017.0</v>
      </c>
      <c r="D11924" s="57" t="s">
        <v>371</v>
      </c>
      <c r="E11924" s="57" t="str">
        <f t="array" ref="E11924">E11923</f>
        <v>В</v>
      </c>
      <c r="F11924" s="58">
        <v>0.5583393516954919</v>
      </c>
    </row>
    <row r="11925">
      <c r="A11925" s="61">
        <v>1.512096194E9</v>
      </c>
      <c r="B11925" s="61">
        <v>1.0</v>
      </c>
      <c r="C11925" s="61">
        <v>1228.0</v>
      </c>
      <c r="D11925" s="57" t="s">
        <v>371</v>
      </c>
      <c r="E11925" s="57" t="str">
        <f t="array" ref="E11925">E11924</f>
        <v>В</v>
      </c>
      <c r="F11925" s="58">
        <v>0.5583783511849617</v>
      </c>
    </row>
    <row r="11926">
      <c r="A11926" s="61">
        <v>1.512098254E9</v>
      </c>
      <c r="B11926" s="61">
        <v>1.0</v>
      </c>
      <c r="C11926" s="61">
        <v>509.0</v>
      </c>
      <c r="D11926" s="57" t="s">
        <v>373</v>
      </c>
      <c r="E11926" s="57" t="str">
        <f t="array" ref="E11926">E11925</f>
        <v>В</v>
      </c>
      <c r="F11926" s="58">
        <v>0.5584523291971809</v>
      </c>
    </row>
    <row r="11927">
      <c r="A11927" s="61">
        <v>1.518896684E9</v>
      </c>
      <c r="B11927" s="61">
        <v>1.0</v>
      </c>
      <c r="C11927" s="61">
        <v>1827.0</v>
      </c>
      <c r="D11927" s="57" t="s">
        <v>374</v>
      </c>
      <c r="E11927" s="57" t="str">
        <f t="array" ref="E11927">E11926</f>
        <v>В</v>
      </c>
      <c r="F11927" s="58">
        <v>0.5586310870312393</v>
      </c>
    </row>
    <row r="11928">
      <c r="A11928" s="61">
        <v>1.512031672E9</v>
      </c>
      <c r="B11928" s="61">
        <v>0.0</v>
      </c>
      <c r="C11928" s="61">
        <v>854.0</v>
      </c>
      <c r="D11928" s="57" t="s">
        <v>373</v>
      </c>
      <c r="E11928" s="57" t="str">
        <f t="array" ref="E11928">E11927</f>
        <v>В</v>
      </c>
      <c r="F11928" s="58">
        <v>0.5586316603680745</v>
      </c>
    </row>
    <row r="11929">
      <c r="A11929" s="61">
        <v>1.513082343E9</v>
      </c>
      <c r="B11929" s="61">
        <v>1.0</v>
      </c>
      <c r="C11929" s="61">
        <v>2426.0</v>
      </c>
      <c r="D11929" s="57" t="s">
        <v>371</v>
      </c>
      <c r="E11929" s="57" t="str">
        <f t="array" ref="E11929">E11928</f>
        <v>В</v>
      </c>
      <c r="F11929" s="58">
        <v>0.5586320149834825</v>
      </c>
    </row>
    <row r="11930">
      <c r="A11930" s="61">
        <v>1.519719078E9</v>
      </c>
      <c r="B11930" s="61">
        <v>1.0</v>
      </c>
      <c r="C11930" s="61">
        <v>205.0</v>
      </c>
      <c r="D11930" s="57" t="s">
        <v>371</v>
      </c>
      <c r="E11930" s="57" t="str">
        <f t="array" ref="E11930">E11929</f>
        <v>В</v>
      </c>
      <c r="F11930" s="58">
        <v>0.5586700865207092</v>
      </c>
    </row>
    <row r="11931">
      <c r="A11931" s="61">
        <v>1.51824102E9</v>
      </c>
      <c r="B11931" s="61">
        <v>0.0</v>
      </c>
      <c r="C11931" s="61">
        <v>147.0</v>
      </c>
      <c r="D11931" s="57" t="s">
        <v>374</v>
      </c>
      <c r="E11931" s="57" t="str">
        <f t="array" ref="E11931">E11930</f>
        <v>В</v>
      </c>
      <c r="F11931" s="58">
        <v>0.5587279650682897</v>
      </c>
    </row>
    <row r="11932">
      <c r="A11932" s="61">
        <v>1.518439034E9</v>
      </c>
      <c r="B11932" s="61">
        <v>1.0</v>
      </c>
      <c r="C11932" s="61">
        <v>2094.0</v>
      </c>
      <c r="D11932" s="57" t="s">
        <v>371</v>
      </c>
      <c r="E11932" s="57" t="str">
        <f t="array" ref="E11932">E11931</f>
        <v>В</v>
      </c>
      <c r="F11932" s="58">
        <v>0.5587701630813867</v>
      </c>
    </row>
    <row r="11933">
      <c r="A11933" s="61">
        <v>1.516600691E9</v>
      </c>
      <c r="B11933" s="61">
        <v>0.0</v>
      </c>
      <c r="C11933" s="61">
        <v>773.0</v>
      </c>
      <c r="D11933" s="57" t="s">
        <v>371</v>
      </c>
      <c r="E11933" s="57" t="str">
        <f t="array" ref="E11933">E11932</f>
        <v>В</v>
      </c>
      <c r="F11933" s="58">
        <v>0.5588227312323628</v>
      </c>
    </row>
    <row r="11934">
      <c r="A11934" s="61">
        <v>1.519364831E9</v>
      </c>
      <c r="B11934" s="61">
        <v>0.0</v>
      </c>
      <c r="C11934" s="61">
        <v>3836.0</v>
      </c>
      <c r="D11934" s="57" t="s">
        <v>375</v>
      </c>
      <c r="E11934" s="57" t="str">
        <f t="array" ref="E11934">E11933</f>
        <v>В</v>
      </c>
      <c r="F11934" s="58">
        <v>0.5588555383812828</v>
      </c>
    </row>
    <row r="11935">
      <c r="A11935" s="61">
        <v>1.51348383E9</v>
      </c>
      <c r="B11935" s="61">
        <v>0.0</v>
      </c>
      <c r="C11935" s="61">
        <v>3560.0</v>
      </c>
      <c r="D11935" s="57" t="s">
        <v>374</v>
      </c>
      <c r="E11935" s="57" t="str">
        <f t="array" ref="E11935">E11934</f>
        <v>В</v>
      </c>
      <c r="F11935" s="58">
        <v>0.5588692555312069</v>
      </c>
    </row>
    <row r="11936">
      <c r="A11936" s="61">
        <v>1.512259296E9</v>
      </c>
      <c r="B11936" s="61">
        <v>1.0</v>
      </c>
      <c r="C11936" s="61">
        <v>67.0</v>
      </c>
      <c r="D11936" s="57" t="s">
        <v>374</v>
      </c>
      <c r="E11936" s="57" t="str">
        <f t="array" ref="E11936">E11935</f>
        <v>В</v>
      </c>
      <c r="F11936" s="58">
        <v>0.5588958564916967</v>
      </c>
    </row>
    <row r="11937">
      <c r="A11937" s="61">
        <v>1.518032512E9</v>
      </c>
      <c r="B11937" s="61">
        <v>0.0</v>
      </c>
      <c r="C11937" s="61">
        <v>3163.0</v>
      </c>
      <c r="D11937" s="57" t="s">
        <v>373</v>
      </c>
      <c r="E11937" s="57" t="str">
        <f t="array" ref="E11937">E11936</f>
        <v>В</v>
      </c>
      <c r="F11937" s="58">
        <v>0.5589399740729755</v>
      </c>
    </row>
    <row r="11938">
      <c r="A11938" s="61">
        <v>1.514567014E9</v>
      </c>
      <c r="B11938" s="61">
        <v>1.0</v>
      </c>
      <c r="C11938" s="61">
        <v>127.0</v>
      </c>
      <c r="D11938" s="57" t="s">
        <v>374</v>
      </c>
      <c r="E11938" s="57" t="str">
        <f t="array" ref="E11938">E11937</f>
        <v>В</v>
      </c>
      <c r="F11938" s="58">
        <v>0.5589429343636589</v>
      </c>
    </row>
    <row r="11939">
      <c r="A11939" s="61">
        <v>1.513736817E9</v>
      </c>
      <c r="B11939" s="61">
        <v>1.0</v>
      </c>
      <c r="C11939" s="61">
        <v>620.0</v>
      </c>
      <c r="D11939" s="57" t="s">
        <v>375</v>
      </c>
      <c r="E11939" s="57" t="str">
        <f t="array" ref="E11939">E11938</f>
        <v>В</v>
      </c>
      <c r="F11939" s="58">
        <v>0.5589610027901827</v>
      </c>
    </row>
    <row r="11940">
      <c r="A11940" s="61">
        <v>1.519349E9</v>
      </c>
      <c r="B11940" s="61">
        <v>0.0</v>
      </c>
      <c r="C11940" s="61">
        <v>1423.0</v>
      </c>
      <c r="D11940" s="57" t="s">
        <v>374</v>
      </c>
      <c r="E11940" s="57" t="str">
        <f t="array" ref="E11940">E11939</f>
        <v>В</v>
      </c>
      <c r="F11940" s="58">
        <v>0.5590285800312307</v>
      </c>
    </row>
    <row r="11941">
      <c r="A11941" s="61">
        <v>1.514509511E9</v>
      </c>
      <c r="B11941" s="61">
        <v>0.0</v>
      </c>
      <c r="C11941" s="61">
        <v>2180.0</v>
      </c>
      <c r="D11941" s="57" t="s">
        <v>373</v>
      </c>
      <c r="E11941" s="57" t="str">
        <f t="array" ref="E11941">E11940</f>
        <v>В</v>
      </c>
      <c r="F11941" s="58">
        <v>0.5590551482433012</v>
      </c>
    </row>
    <row r="11942">
      <c r="A11942" s="61">
        <v>1.518942572E9</v>
      </c>
      <c r="B11942" s="61">
        <v>0.0</v>
      </c>
      <c r="C11942" s="61">
        <v>387.0</v>
      </c>
      <c r="D11942" s="57" t="s">
        <v>374</v>
      </c>
      <c r="E11942" s="57" t="str">
        <f t="array" ref="E11942">E11941</f>
        <v>В</v>
      </c>
      <c r="F11942" s="58">
        <v>0.5590646043288559</v>
      </c>
    </row>
    <row r="11943">
      <c r="A11943" s="61">
        <v>1.513038849E9</v>
      </c>
      <c r="B11943" s="61">
        <v>1.0</v>
      </c>
      <c r="C11943" s="61">
        <v>2423.0</v>
      </c>
      <c r="D11943" s="57" t="s">
        <v>374</v>
      </c>
      <c r="E11943" s="57" t="str">
        <f t="array" ref="E11943">E11942</f>
        <v>В</v>
      </c>
      <c r="F11943" s="58">
        <v>0.5590770940826049</v>
      </c>
    </row>
    <row r="11944">
      <c r="A11944" s="61">
        <v>1.519962059E9</v>
      </c>
      <c r="B11944" s="61">
        <v>1.0</v>
      </c>
      <c r="C11944" s="61">
        <v>269.0</v>
      </c>
      <c r="D11944" s="57" t="s">
        <v>374</v>
      </c>
      <c r="E11944" s="57" t="str">
        <f t="array" ref="E11944">E11943</f>
        <v>В</v>
      </c>
      <c r="F11944" s="58">
        <v>0.5591076506736335</v>
      </c>
    </row>
    <row r="11945">
      <c r="A11945" s="61">
        <v>1.511293574E9</v>
      </c>
      <c r="B11945" s="61">
        <v>1.0</v>
      </c>
      <c r="C11945" s="61">
        <v>2025.0</v>
      </c>
      <c r="D11945" s="57" t="s">
        <v>374</v>
      </c>
      <c r="E11945" s="57" t="str">
        <f t="array" ref="E11945">E11944</f>
        <v>В</v>
      </c>
      <c r="F11945" s="58">
        <v>0.5591194397319532</v>
      </c>
    </row>
    <row r="11946">
      <c r="A11946" s="61">
        <v>1.516000445E9</v>
      </c>
      <c r="B11946" s="61">
        <v>1.0</v>
      </c>
      <c r="C11946" s="61">
        <v>5490.0</v>
      </c>
      <c r="D11946" s="57" t="s">
        <v>371</v>
      </c>
      <c r="E11946" s="57" t="str">
        <f t="array" ref="E11946">E11945</f>
        <v>В</v>
      </c>
      <c r="F11946" s="58">
        <v>0.5591578669745659</v>
      </c>
    </row>
    <row r="11947">
      <c r="A11947" s="61">
        <v>1.513434222E9</v>
      </c>
      <c r="B11947" s="61">
        <v>0.0</v>
      </c>
      <c r="C11947" s="61">
        <v>3363.0</v>
      </c>
      <c r="D11947" s="57" t="s">
        <v>373</v>
      </c>
      <c r="E11947" s="57" t="str">
        <f t="array" ref="E11947">E11946</f>
        <v>В</v>
      </c>
      <c r="F11947" s="58">
        <v>0.5591719929817682</v>
      </c>
    </row>
    <row r="11948">
      <c r="A11948" s="61">
        <v>1.511407377E9</v>
      </c>
      <c r="B11948" s="61">
        <v>1.0</v>
      </c>
      <c r="C11948" s="61">
        <v>5381.0</v>
      </c>
      <c r="D11948" s="57" t="s">
        <v>371</v>
      </c>
      <c r="E11948" s="57" t="str">
        <f t="array" ref="E11948">E11947</f>
        <v>В</v>
      </c>
      <c r="F11948" s="58">
        <v>0.5593620284250368</v>
      </c>
    </row>
    <row r="11949">
      <c r="A11949" s="61">
        <v>1.518079249E9</v>
      </c>
      <c r="B11949" s="61">
        <v>1.0</v>
      </c>
      <c r="C11949" s="61">
        <v>1382.0</v>
      </c>
      <c r="D11949" s="57" t="s">
        <v>374</v>
      </c>
      <c r="E11949" s="57" t="str">
        <f t="array" ref="E11949">E11948</f>
        <v>В</v>
      </c>
      <c r="F11949" s="58">
        <v>0.559387718391393</v>
      </c>
    </row>
    <row r="11950">
      <c r="A11950" s="61">
        <v>1.51542876E9</v>
      </c>
      <c r="B11950" s="61">
        <v>0.0</v>
      </c>
      <c r="C11950" s="61">
        <v>13.0</v>
      </c>
      <c r="D11950" s="57" t="s">
        <v>371</v>
      </c>
      <c r="E11950" s="57" t="str">
        <f t="array" ref="E11950">E11949</f>
        <v>В</v>
      </c>
      <c r="F11950" s="58">
        <v>0.5593990726401296</v>
      </c>
    </row>
    <row r="11951">
      <c r="A11951" s="61">
        <v>1.514423013E9</v>
      </c>
      <c r="B11951" s="61">
        <v>1.0</v>
      </c>
      <c r="C11951" s="61">
        <v>2744.0</v>
      </c>
      <c r="D11951" s="57" t="s">
        <v>371</v>
      </c>
      <c r="E11951" s="57" t="str">
        <f t="array" ref="E11951">E11950</f>
        <v>В</v>
      </c>
      <c r="F11951" s="58">
        <v>0.5594183602402675</v>
      </c>
    </row>
    <row r="11952">
      <c r="A11952" s="61">
        <v>1.513046828E9</v>
      </c>
      <c r="B11952" s="61">
        <v>1.0</v>
      </c>
      <c r="C11952" s="61">
        <v>2953.0</v>
      </c>
      <c r="D11952" s="57" t="s">
        <v>374</v>
      </c>
      <c r="E11952" s="57" t="str">
        <f t="array" ref="E11952">E11951</f>
        <v>В</v>
      </c>
      <c r="F11952" s="58">
        <v>0.5595198157574505</v>
      </c>
    </row>
    <row r="11953">
      <c r="A11953" s="61">
        <v>1.511409717E9</v>
      </c>
      <c r="B11953" s="61">
        <v>1.0</v>
      </c>
      <c r="C11953" s="61">
        <v>1984.0</v>
      </c>
      <c r="D11953" s="57" t="s">
        <v>373</v>
      </c>
      <c r="E11953" s="57" t="str">
        <f t="array" ref="E11953">E11952</f>
        <v>В</v>
      </c>
      <c r="F11953" s="58">
        <v>0.5597061511514987</v>
      </c>
    </row>
    <row r="11954">
      <c r="A11954" s="61">
        <v>1.512511775E9</v>
      </c>
      <c r="B11954" s="61">
        <v>1.0</v>
      </c>
      <c r="C11954" s="61">
        <v>2054.0</v>
      </c>
      <c r="D11954" s="57" t="s">
        <v>371</v>
      </c>
      <c r="E11954" s="57" t="str">
        <f t="array" ref="E11954">E11953</f>
        <v>В</v>
      </c>
      <c r="F11954" s="58">
        <v>0.5597590300665657</v>
      </c>
    </row>
    <row r="11955">
      <c r="A11955" s="61">
        <v>1.51521065E9</v>
      </c>
      <c r="B11955" s="61">
        <v>0.0</v>
      </c>
      <c r="C11955" s="61">
        <v>112.0</v>
      </c>
      <c r="D11955" s="57" t="s">
        <v>371</v>
      </c>
      <c r="E11955" s="57" t="str">
        <f t="array" ref="E11955">E11954</f>
        <v>В</v>
      </c>
      <c r="F11955" s="58">
        <v>0.5597977887497779</v>
      </c>
    </row>
    <row r="11956">
      <c r="A11956" s="61">
        <v>1.512250738E9</v>
      </c>
      <c r="B11956" s="61">
        <v>1.0</v>
      </c>
      <c r="C11956" s="61">
        <v>1549.0</v>
      </c>
      <c r="D11956" s="57" t="s">
        <v>371</v>
      </c>
      <c r="E11956" s="57" t="str">
        <f t="array" ref="E11956">E11955</f>
        <v>В</v>
      </c>
      <c r="F11956" s="58">
        <v>0.5598030060391412</v>
      </c>
    </row>
    <row r="11957">
      <c r="A11957" s="61">
        <v>1.51855886E9</v>
      </c>
      <c r="B11957" s="61">
        <v>0.0</v>
      </c>
      <c r="C11957" s="61">
        <v>1541.0</v>
      </c>
      <c r="D11957" s="57" t="s">
        <v>371</v>
      </c>
      <c r="E11957" s="57" t="str">
        <f t="array" ref="E11957">E11956</f>
        <v>В</v>
      </c>
      <c r="F11957" s="58">
        <v>0.5598794109746619</v>
      </c>
    </row>
    <row r="11958">
      <c r="A11958" s="61">
        <v>1.51513919E9</v>
      </c>
      <c r="B11958" s="61">
        <v>0.0</v>
      </c>
      <c r="C11958" s="61">
        <v>94.0</v>
      </c>
      <c r="D11958" s="57" t="s">
        <v>374</v>
      </c>
      <c r="E11958" s="57" t="str">
        <f t="array" ref="E11958">E11957</f>
        <v>В</v>
      </c>
      <c r="F11958" s="58">
        <v>0.5599009166885112</v>
      </c>
    </row>
    <row r="11959">
      <c r="A11959" s="61">
        <v>1.518612937E9</v>
      </c>
      <c r="B11959" s="61">
        <v>1.0</v>
      </c>
      <c r="C11959" s="61">
        <v>3977.0</v>
      </c>
      <c r="D11959" s="57" t="s">
        <v>371</v>
      </c>
      <c r="E11959" s="57" t="str">
        <f t="array" ref="E11959">E11958</f>
        <v>В</v>
      </c>
      <c r="F11959" s="58">
        <v>0.5599482764206442</v>
      </c>
    </row>
    <row r="11960">
      <c r="A11960" s="61">
        <v>1.517669105E9</v>
      </c>
      <c r="B11960" s="61">
        <v>1.0</v>
      </c>
      <c r="C11960" s="61">
        <v>1287.0</v>
      </c>
      <c r="D11960" s="57" t="s">
        <v>374</v>
      </c>
      <c r="E11960" s="57" t="str">
        <f t="array" ref="E11960">E11959</f>
        <v>В</v>
      </c>
      <c r="F11960" s="58">
        <v>0.55995658662407</v>
      </c>
    </row>
    <row r="11961">
      <c r="A11961" s="61">
        <v>1.513377358E9</v>
      </c>
      <c r="B11961" s="61">
        <v>1.0</v>
      </c>
      <c r="C11961" s="61">
        <v>4122.0</v>
      </c>
      <c r="D11961" s="57" t="s">
        <v>371</v>
      </c>
      <c r="E11961" s="57" t="str">
        <f t="array" ref="E11961">E11960</f>
        <v>В</v>
      </c>
      <c r="F11961" s="58">
        <v>0.5599865325537605</v>
      </c>
    </row>
    <row r="11962">
      <c r="A11962" s="61">
        <v>1.514793129E9</v>
      </c>
      <c r="B11962" s="61">
        <v>1.0</v>
      </c>
      <c r="C11962" s="61">
        <v>438.0</v>
      </c>
      <c r="D11962" s="57" t="s">
        <v>375</v>
      </c>
      <c r="E11962" s="57" t="str">
        <f t="array" ref="E11962">E11961</f>
        <v>В</v>
      </c>
      <c r="F11962" s="58">
        <v>0.5599868871691686</v>
      </c>
    </row>
    <row r="11963">
      <c r="A11963" s="61">
        <v>1.513128864E9</v>
      </c>
      <c r="B11963" s="61">
        <v>1.0</v>
      </c>
      <c r="C11963" s="61">
        <v>2182.0</v>
      </c>
      <c r="D11963" s="57" t="s">
        <v>371</v>
      </c>
      <c r="E11963" s="57" t="str">
        <f t="array" ref="E11963">E11962</f>
        <v>В</v>
      </c>
      <c r="F11963" s="58">
        <v>0.5600282326017164</v>
      </c>
    </row>
    <row r="11964">
      <c r="A11964" s="61">
        <v>1.512274471E9</v>
      </c>
      <c r="B11964" s="61">
        <v>0.0</v>
      </c>
      <c r="C11964" s="61">
        <v>3137.0</v>
      </c>
      <c r="D11964" s="57" t="s">
        <v>371</v>
      </c>
      <c r="E11964" s="57" t="str">
        <f t="array" ref="E11964">E11963</f>
        <v>В</v>
      </c>
      <c r="F11964" s="58">
        <v>0.5600422173904805</v>
      </c>
    </row>
    <row r="11965">
      <c r="A11965" s="61">
        <v>1.511953618E9</v>
      </c>
      <c r="B11965" s="61">
        <v>1.0</v>
      </c>
      <c r="C11965" s="61">
        <v>1267.0</v>
      </c>
      <c r="D11965" s="57" t="s">
        <v>375</v>
      </c>
      <c r="E11965" s="57" t="str">
        <f t="array" ref="E11965">E11964</f>
        <v>В</v>
      </c>
      <c r="F11965" s="58">
        <v>0.5600765777499035</v>
      </c>
    </row>
    <row r="11966">
      <c r="A11966" s="61">
        <v>1.514521149E9</v>
      </c>
      <c r="B11966" s="61">
        <v>1.0</v>
      </c>
      <c r="C11966" s="61">
        <v>4063.0</v>
      </c>
      <c r="D11966" s="57" t="s">
        <v>371</v>
      </c>
      <c r="E11966" s="57" t="str">
        <f t="array" ref="E11966">E11965</f>
        <v>В</v>
      </c>
      <c r="F11966" s="58">
        <v>0.5600864575938976</v>
      </c>
    </row>
    <row r="11967">
      <c r="A11967" s="61">
        <v>1.512677816E9</v>
      </c>
      <c r="B11967" s="61">
        <v>1.0</v>
      </c>
      <c r="C11967" s="61">
        <v>2481.0</v>
      </c>
      <c r="D11967" s="57" t="s">
        <v>371</v>
      </c>
      <c r="E11967" s="57" t="str">
        <f t="array" ref="E11967">E11966</f>
        <v>В</v>
      </c>
      <c r="F11967" s="58">
        <v>0.5601296100765694</v>
      </c>
    </row>
    <row r="11968">
      <c r="A11968" s="61">
        <v>1.513838185E9</v>
      </c>
      <c r="B11968" s="61">
        <v>1.0</v>
      </c>
      <c r="C11968" s="61">
        <v>1666.0</v>
      </c>
      <c r="D11968" s="57" t="s">
        <v>371</v>
      </c>
      <c r="E11968" s="57" t="str">
        <f t="array" ref="E11968">E11967</f>
        <v>В</v>
      </c>
      <c r="F11968" s="58">
        <v>0.5601421424306177</v>
      </c>
    </row>
    <row r="11969">
      <c r="A11969" s="61">
        <v>1.519801983E9</v>
      </c>
      <c r="B11969" s="61">
        <v>1.0</v>
      </c>
      <c r="C11969" s="61">
        <v>77.0</v>
      </c>
      <c r="D11969" s="57" t="s">
        <v>371</v>
      </c>
      <c r="E11969" s="57" t="str">
        <f t="array" ref="E11969">E11968</f>
        <v>В</v>
      </c>
      <c r="F11969" s="58">
        <v>0.5601445937136023</v>
      </c>
    </row>
    <row r="11970">
      <c r="A11970" s="61">
        <v>1.511267998E9</v>
      </c>
      <c r="B11970" s="61">
        <v>1.0</v>
      </c>
      <c r="C11970" s="61">
        <v>2472.0</v>
      </c>
      <c r="D11970" s="57" t="s">
        <v>371</v>
      </c>
      <c r="E11970" s="57" t="str">
        <f t="array" ref="E11970">E11969</f>
        <v>В</v>
      </c>
      <c r="F11970" s="58">
        <v>0.5601672341809972</v>
      </c>
    </row>
    <row r="11971">
      <c r="A11971" s="61">
        <v>1.514427762E9</v>
      </c>
      <c r="B11971" s="61">
        <v>0.0</v>
      </c>
      <c r="C11971" s="61">
        <v>1463.0</v>
      </c>
      <c r="D11971" s="57" t="s">
        <v>371</v>
      </c>
      <c r="E11971" s="57" t="str">
        <f t="array" ref="E11971">E11970</f>
        <v>В</v>
      </c>
      <c r="F11971" s="58">
        <v>0.5601821633263844</v>
      </c>
    </row>
    <row r="11972">
      <c r="A11972" s="61">
        <v>1.512907478E9</v>
      </c>
      <c r="B11972" s="61">
        <v>1.0</v>
      </c>
      <c r="C11972" s="61">
        <v>355.0</v>
      </c>
      <c r="D11972" s="57" t="s">
        <v>374</v>
      </c>
      <c r="E11972" s="57" t="str">
        <f t="array" ref="E11972">E11971</f>
        <v>В</v>
      </c>
      <c r="F11972" s="58">
        <v>0.5602283255421039</v>
      </c>
    </row>
    <row r="11973">
      <c r="A11973" s="61">
        <v>1.513309162E9</v>
      </c>
      <c r="B11973" s="61">
        <v>0.0</v>
      </c>
      <c r="C11973" s="61">
        <v>1829.0</v>
      </c>
      <c r="D11973" s="57" t="s">
        <v>373</v>
      </c>
      <c r="E11973" s="57" t="str">
        <f t="array" ref="E11973">E11972</f>
        <v>В</v>
      </c>
      <c r="F11973" s="58">
        <v>0.5602410907902493</v>
      </c>
    </row>
    <row r="11974">
      <c r="A11974" s="61">
        <v>1.512095215E9</v>
      </c>
      <c r="B11974" s="61">
        <v>1.0</v>
      </c>
      <c r="C11974" s="61">
        <v>2150.0</v>
      </c>
      <c r="D11974" s="57" t="s">
        <v>373</v>
      </c>
      <c r="E11974" s="57" t="str">
        <f t="array" ref="E11974">E11973</f>
        <v>В</v>
      </c>
      <c r="F11974" s="58">
        <v>0.5602708856383255</v>
      </c>
    </row>
    <row r="11975">
      <c r="A11975" s="61">
        <v>1.517307631E9</v>
      </c>
      <c r="B11975" s="61">
        <v>0.0</v>
      </c>
      <c r="C11975" s="61">
        <v>1362.0</v>
      </c>
      <c r="D11975" s="57" t="s">
        <v>374</v>
      </c>
      <c r="E11975" s="57" t="str">
        <f t="array" ref="E11975">E11974</f>
        <v>В</v>
      </c>
      <c r="F11975" s="58">
        <v>0.5603402095850648</v>
      </c>
    </row>
    <row r="11976">
      <c r="A11976" s="61">
        <v>1.516870843E9</v>
      </c>
      <c r="B11976" s="61">
        <v>1.0</v>
      </c>
      <c r="C11976" s="61">
        <v>296.0</v>
      </c>
      <c r="D11976" s="57" t="s">
        <v>374</v>
      </c>
      <c r="E11976" s="57" t="str">
        <f t="array" ref="E11976">E11975</f>
        <v>В</v>
      </c>
      <c r="F11976" s="58">
        <v>0.5603710484495048</v>
      </c>
    </row>
    <row r="11977">
      <c r="A11977" s="61">
        <v>1.517703793E9</v>
      </c>
      <c r="B11977" s="61">
        <v>1.0</v>
      </c>
      <c r="C11977" s="61">
        <v>1412.0</v>
      </c>
      <c r="D11977" s="57" t="s">
        <v>371</v>
      </c>
      <c r="E11977" s="57" t="str">
        <f t="array" ref="E11977">E11976</f>
        <v>В</v>
      </c>
      <c r="F11977" s="58">
        <v>0.5604219178969856</v>
      </c>
    </row>
    <row r="11978">
      <c r="A11978" s="61">
        <v>1.519693353E9</v>
      </c>
      <c r="B11978" s="61">
        <v>1.0</v>
      </c>
      <c r="C11978" s="61">
        <v>326.0</v>
      </c>
      <c r="D11978" s="57" t="s">
        <v>374</v>
      </c>
      <c r="E11978" s="57" t="str">
        <f t="array" ref="E11978">E11977</f>
        <v>В</v>
      </c>
      <c r="F11978" s="58">
        <v>0.5604401197240407</v>
      </c>
    </row>
    <row r="11979">
      <c r="A11979" s="61">
        <v>1.51703236E9</v>
      </c>
      <c r="B11979" s="61">
        <v>0.0</v>
      </c>
      <c r="C11979" s="61">
        <v>976.0</v>
      </c>
      <c r="D11979" s="57" t="s">
        <v>374</v>
      </c>
      <c r="E11979" s="57" t="str">
        <f t="array" ref="E11979">E11978</f>
        <v>В</v>
      </c>
      <c r="F11979" s="58">
        <v>0.5605073742346371</v>
      </c>
    </row>
    <row r="11980">
      <c r="A11980" s="61">
        <v>1.511713688E9</v>
      </c>
      <c r="B11980" s="61">
        <v>1.0</v>
      </c>
      <c r="C11980" s="61">
        <v>2055.0</v>
      </c>
      <c r="D11980" s="57" t="s">
        <v>371</v>
      </c>
      <c r="E11980" s="57" t="str">
        <f t="array" ref="E11980">E11979</f>
        <v>В</v>
      </c>
      <c r="F11980" s="58">
        <v>0.5605300617489368</v>
      </c>
    </row>
    <row r="11981">
      <c r="A11981" s="61">
        <v>1.515151757E9</v>
      </c>
      <c r="B11981" s="61">
        <v>1.0</v>
      </c>
      <c r="C11981" s="61">
        <v>2523.0</v>
      </c>
      <c r="D11981" s="57" t="s">
        <v>371</v>
      </c>
      <c r="E11981" s="57" t="str">
        <f t="array" ref="E11981">E11980</f>
        <v>В</v>
      </c>
      <c r="F11981" s="58">
        <v>0.5606727055895051</v>
      </c>
    </row>
    <row r="11982">
      <c r="A11982" s="61">
        <v>1.513744844E9</v>
      </c>
      <c r="B11982" s="61">
        <v>1.0</v>
      </c>
      <c r="C11982" s="61">
        <v>1763.0</v>
      </c>
      <c r="D11982" s="57" t="s">
        <v>375</v>
      </c>
      <c r="E11982" s="57" t="str">
        <f t="array" ref="E11982">E11981</f>
        <v>В</v>
      </c>
      <c r="F11982" s="58">
        <v>0.5608150080114935</v>
      </c>
    </row>
    <row r="11983">
      <c r="A11983" s="61">
        <v>1.512971232E9</v>
      </c>
      <c r="B11983" s="61">
        <v>0.0</v>
      </c>
      <c r="C11983" s="61">
        <v>349.0</v>
      </c>
      <c r="D11983" s="57" t="s">
        <v>371</v>
      </c>
      <c r="E11983" s="57" t="str">
        <f t="array" ref="E11983">E11982</f>
        <v>В</v>
      </c>
      <c r="F11983" s="58">
        <v>0.5608180732120287</v>
      </c>
    </row>
    <row r="11984">
      <c r="A11984" s="61">
        <v>1.519852975E9</v>
      </c>
      <c r="B11984" s="61">
        <v>1.0</v>
      </c>
      <c r="C11984" s="61">
        <v>818.0</v>
      </c>
      <c r="D11984" s="57" t="s">
        <v>374</v>
      </c>
      <c r="E11984" s="57" t="str">
        <f t="array" ref="E11984">E11983</f>
        <v>В</v>
      </c>
      <c r="F11984" s="58">
        <v>0.560856665786365</v>
      </c>
    </row>
    <row r="11985">
      <c r="A11985" s="61">
        <v>1.519018685E9</v>
      </c>
      <c r="B11985" s="61">
        <v>1.0</v>
      </c>
      <c r="C11985" s="61">
        <v>1589.0</v>
      </c>
      <c r="D11985" s="57" t="s">
        <v>374</v>
      </c>
      <c r="E11985" s="57" t="str">
        <f t="array" ref="E11985">E11984</f>
        <v>В</v>
      </c>
      <c r="F11985" s="58">
        <v>0.5608732269849979</v>
      </c>
    </row>
    <row r="11986">
      <c r="A11986" s="61">
        <v>1.512433632E9</v>
      </c>
      <c r="B11986" s="61">
        <v>0.0</v>
      </c>
      <c r="C11986" s="61">
        <v>1775.0</v>
      </c>
      <c r="D11986" s="57" t="s">
        <v>375</v>
      </c>
      <c r="E11986" s="57" t="str">
        <f t="array" ref="E11986">E11985</f>
        <v>В</v>
      </c>
      <c r="F11986" s="58">
        <v>0.5608942426945274</v>
      </c>
    </row>
    <row r="11987">
      <c r="A11987" s="61">
        <v>1.513432314E9</v>
      </c>
      <c r="B11987" s="61">
        <v>1.0</v>
      </c>
      <c r="C11987" s="61">
        <v>233.0</v>
      </c>
      <c r="D11987" s="57" t="s">
        <v>371</v>
      </c>
      <c r="E11987" s="57" t="str">
        <f t="array" ref="E11987">E11986</f>
        <v>В</v>
      </c>
      <c r="F11987" s="58">
        <v>0.5608997951970682</v>
      </c>
    </row>
    <row r="11988">
      <c r="A11988" s="61">
        <v>1.514391038E9</v>
      </c>
      <c r="B11988" s="61">
        <v>1.0</v>
      </c>
      <c r="C11988" s="61">
        <v>1868.0</v>
      </c>
      <c r="D11988" s="57" t="s">
        <v>375</v>
      </c>
      <c r="E11988" s="57" t="str">
        <f t="array" ref="E11988">E11987</f>
        <v>В</v>
      </c>
      <c r="F11988" s="58">
        <v>0.5609509052242916</v>
      </c>
    </row>
    <row r="11989">
      <c r="A11989" s="61">
        <v>1.519946917E9</v>
      </c>
      <c r="B11989" s="61">
        <v>1.0</v>
      </c>
      <c r="C11989" s="61">
        <v>3068.0</v>
      </c>
      <c r="D11989" s="57" t="s">
        <v>371</v>
      </c>
      <c r="E11989" s="57" t="str">
        <f t="array" ref="E11989">E11988</f>
        <v>В</v>
      </c>
      <c r="F11989" s="58">
        <v>0.560978653747983</v>
      </c>
    </row>
    <row r="11990">
      <c r="A11990" s="61">
        <v>1.512522779E9</v>
      </c>
      <c r="B11990" s="61">
        <v>1.0</v>
      </c>
      <c r="C11990" s="61">
        <v>285.0</v>
      </c>
      <c r="D11990" s="57" t="s">
        <v>371</v>
      </c>
      <c r="E11990" s="57" t="str">
        <f t="array" ref="E11990">E11989</f>
        <v>В</v>
      </c>
      <c r="F11990" s="58">
        <v>0.5611480728516998</v>
      </c>
    </row>
    <row r="11991">
      <c r="A11991" s="61">
        <v>1.519155019E9</v>
      </c>
      <c r="B11991" s="61">
        <v>1.0</v>
      </c>
      <c r="C11991" s="61">
        <v>2638.0</v>
      </c>
      <c r="D11991" s="57" t="s">
        <v>371</v>
      </c>
      <c r="E11991" s="57" t="str">
        <f t="array" ref="E11991">E11990</f>
        <v>В</v>
      </c>
      <c r="F11991" s="58">
        <v>0.5612250210064823</v>
      </c>
    </row>
    <row r="11992">
      <c r="A11992" s="61">
        <v>1.518003701E9</v>
      </c>
      <c r="B11992" s="61">
        <v>0.0</v>
      </c>
      <c r="C11992" s="61">
        <v>583.0</v>
      </c>
      <c r="D11992" s="57" t="s">
        <v>374</v>
      </c>
      <c r="E11992" s="57" t="str">
        <f t="array" ref="E11992">E11991</f>
        <v>В</v>
      </c>
      <c r="F11992" s="58">
        <v>0.5612490618984329</v>
      </c>
    </row>
    <row r="11993">
      <c r="A11993" s="61">
        <v>1.511315542E9</v>
      </c>
      <c r="B11993" s="61">
        <v>0.0</v>
      </c>
      <c r="C11993" s="61">
        <v>1349.0</v>
      </c>
      <c r="D11993" s="57" t="s">
        <v>374</v>
      </c>
      <c r="E11993" s="57" t="str">
        <f t="array" ref="E11993">E11992</f>
        <v>В</v>
      </c>
      <c r="F11993" s="58">
        <v>0.5613314791139548</v>
      </c>
    </row>
    <row r="11994">
      <c r="A11994" s="61">
        <v>1.518923308E9</v>
      </c>
      <c r="B11994" s="61">
        <v>1.0</v>
      </c>
      <c r="C11994" s="61">
        <v>1859.0</v>
      </c>
      <c r="D11994" s="57" t="s">
        <v>373</v>
      </c>
      <c r="E11994" s="57" t="str">
        <f t="array" ref="E11994">E11993</f>
        <v>В</v>
      </c>
      <c r="F11994" s="58">
        <v>0.561380822031729</v>
      </c>
    </row>
    <row r="11995">
      <c r="A11995" s="61">
        <v>1.512494958E9</v>
      </c>
      <c r="B11995" s="61">
        <v>1.0</v>
      </c>
      <c r="C11995" s="61">
        <v>1811.0</v>
      </c>
      <c r="D11995" s="57" t="s">
        <v>375</v>
      </c>
      <c r="E11995" s="57" t="str">
        <f t="array" ref="E11995">E11994</f>
        <v>В</v>
      </c>
      <c r="F11995" s="58">
        <v>0.5614256245670732</v>
      </c>
    </row>
    <row r="11996">
      <c r="A11996" s="61">
        <v>1.516347814E9</v>
      </c>
      <c r="B11996" s="61">
        <v>1.0</v>
      </c>
      <c r="C11996" s="61">
        <v>340.0</v>
      </c>
      <c r="D11996" s="57" t="s">
        <v>371</v>
      </c>
      <c r="E11996" s="57" t="str">
        <f t="array" ref="E11996">E11995</f>
        <v>В</v>
      </c>
      <c r="F11996" s="58">
        <v>0.5614696631301803</v>
      </c>
    </row>
    <row r="11997">
      <c r="A11997" s="61">
        <v>1.51580655E9</v>
      </c>
      <c r="B11997" s="61">
        <v>0.0</v>
      </c>
      <c r="C11997" s="61">
        <v>2069.0</v>
      </c>
      <c r="D11997" s="57" t="s">
        <v>375</v>
      </c>
      <c r="E11997" s="57" t="str">
        <f t="array" ref="E11997">E11996</f>
        <v>В</v>
      </c>
      <c r="F11997" s="58">
        <v>0.5615277733582048</v>
      </c>
    </row>
    <row r="11998">
      <c r="A11998" s="61">
        <v>1.516319991E9</v>
      </c>
      <c r="B11998" s="61">
        <v>0.0</v>
      </c>
      <c r="C11998" s="61">
        <v>743.0</v>
      </c>
      <c r="D11998" s="57" t="s">
        <v>371</v>
      </c>
      <c r="E11998" s="57" t="str">
        <f t="array" ref="E11998">E11997</f>
        <v>В</v>
      </c>
      <c r="F11998" s="58">
        <v>0.5615579026447313</v>
      </c>
    </row>
    <row r="11999">
      <c r="A11999" s="61">
        <v>1.518249449E9</v>
      </c>
      <c r="B11999" s="61">
        <v>1.0</v>
      </c>
      <c r="C11999" s="61">
        <v>1845.0</v>
      </c>
      <c r="D11999" s="57" t="s">
        <v>373</v>
      </c>
      <c r="E11999" s="57" t="str">
        <f t="array" ref="E11999">E11998</f>
        <v>В</v>
      </c>
      <c r="F11999" s="58">
        <v>0.561581886887388</v>
      </c>
    </row>
    <row r="12000">
      <c r="A12000" s="61">
        <v>1.518844583E9</v>
      </c>
      <c r="B12000" s="61">
        <v>1.0</v>
      </c>
      <c r="C12000" s="61">
        <v>462.0</v>
      </c>
      <c r="D12000" s="57" t="s">
        <v>371</v>
      </c>
      <c r="E12000" s="57" t="str">
        <f t="array" ref="E12000">E11999</f>
        <v>В</v>
      </c>
      <c r="F12000" s="58">
        <v>0.5615856399624001</v>
      </c>
    </row>
    <row r="12001">
      <c r="A12001" s="61">
        <v>1.516369847E9</v>
      </c>
      <c r="B12001" s="61">
        <v>1.0</v>
      </c>
      <c r="C12001" s="61">
        <v>3196.0</v>
      </c>
      <c r="D12001" s="57" t="s">
        <v>371</v>
      </c>
      <c r="E12001" s="57" t="str">
        <f t="array" ref="E12001">E12000</f>
        <v>В</v>
      </c>
      <c r="F12001" s="58">
        <v>0.5615951100969496</v>
      </c>
    </row>
    <row r="12002">
      <c r="A12002" s="61">
        <v>1.519507448E9</v>
      </c>
      <c r="B12002" s="61">
        <v>1.0</v>
      </c>
      <c r="C12002" s="61">
        <v>503.0</v>
      </c>
      <c r="D12002" s="57" t="s">
        <v>373</v>
      </c>
      <c r="E12002" s="57" t="str">
        <f t="array" ref="E12002">E12001</f>
        <v>В</v>
      </c>
      <c r="F12002" s="58">
        <v>0.5616118894663725</v>
      </c>
    </row>
    <row r="12003">
      <c r="A12003" s="61">
        <v>1.517875844E9</v>
      </c>
      <c r="B12003" s="61">
        <v>1.0</v>
      </c>
      <c r="C12003" s="61">
        <v>1352.0</v>
      </c>
      <c r="D12003" s="57" t="s">
        <v>374</v>
      </c>
      <c r="E12003" s="57" t="str">
        <f t="array" ref="E12003">E12002</f>
        <v>В</v>
      </c>
      <c r="F12003" s="58">
        <v>0.5616550270478831</v>
      </c>
    </row>
    <row r="12004">
      <c r="A12004" s="61">
        <v>1.51982542E9</v>
      </c>
      <c r="B12004" s="61">
        <v>0.0</v>
      </c>
      <c r="C12004" s="61">
        <v>1023.0</v>
      </c>
      <c r="D12004" s="57" t="s">
        <v>375</v>
      </c>
      <c r="E12004" s="57" t="str">
        <f t="array" ref="E12004">E12003</f>
        <v>В</v>
      </c>
      <c r="F12004" s="58">
        <v>0.5616893218357382</v>
      </c>
    </row>
    <row r="12005">
      <c r="A12005" s="61">
        <v>1.513974315E9</v>
      </c>
      <c r="B12005" s="61">
        <v>1.0</v>
      </c>
      <c r="C12005" s="61">
        <v>263.0</v>
      </c>
      <c r="D12005" s="57" t="s">
        <v>374</v>
      </c>
      <c r="E12005" s="57" t="str">
        <f t="array" ref="E12005">E12004</f>
        <v>В</v>
      </c>
      <c r="F12005" s="58">
        <v>0.5617450029773196</v>
      </c>
    </row>
    <row r="12006">
      <c r="A12006" s="61">
        <v>1.513555706E9</v>
      </c>
      <c r="B12006" s="61">
        <v>1.0</v>
      </c>
      <c r="C12006" s="61">
        <v>456.0</v>
      </c>
      <c r="D12006" s="57" t="s">
        <v>373</v>
      </c>
      <c r="E12006" s="57" t="str">
        <f t="array" ref="E12006">E12005</f>
        <v>В</v>
      </c>
      <c r="F12006" s="58">
        <v>0.5617545974726122</v>
      </c>
    </row>
    <row r="12007">
      <c r="A12007" s="61">
        <v>1.514201757E9</v>
      </c>
      <c r="B12007" s="61">
        <v>1.0</v>
      </c>
      <c r="C12007" s="61">
        <v>3892.0</v>
      </c>
      <c r="D12007" s="57" t="s">
        <v>374</v>
      </c>
      <c r="E12007" s="57" t="str">
        <f t="array" ref="E12007">E12006</f>
        <v>В</v>
      </c>
      <c r="F12007" s="58">
        <v>0.5618045760025023</v>
      </c>
    </row>
    <row r="12008">
      <c r="A12008" s="61">
        <v>1.519987204E9</v>
      </c>
      <c r="B12008" s="61">
        <v>1.0</v>
      </c>
      <c r="C12008" s="61">
        <v>2489.0</v>
      </c>
      <c r="D12008" s="57" t="s">
        <v>375</v>
      </c>
      <c r="E12008" s="57" t="str">
        <f t="array" ref="E12008">E12007</f>
        <v>В</v>
      </c>
      <c r="F12008" s="58">
        <v>0.5618755213015338</v>
      </c>
    </row>
    <row r="12009">
      <c r="A12009" s="61">
        <v>1.514979626E9</v>
      </c>
      <c r="B12009" s="61">
        <v>1.0</v>
      </c>
      <c r="C12009" s="61">
        <v>2432.0</v>
      </c>
      <c r="D12009" s="57" t="s">
        <v>371</v>
      </c>
      <c r="E12009" s="57" t="str">
        <f t="array" ref="E12009">E12008</f>
        <v>В</v>
      </c>
      <c r="F12009" s="58">
        <v>0.5618793535838681</v>
      </c>
    </row>
    <row r="12010">
      <c r="A12010" s="61">
        <v>1.516561157E9</v>
      </c>
      <c r="B12010" s="61">
        <v>1.0</v>
      </c>
      <c r="C12010" s="61">
        <v>1310.0</v>
      </c>
      <c r="D12010" s="57" t="s">
        <v>371</v>
      </c>
      <c r="E12010" s="57" t="str">
        <f t="array" ref="E12010">E12009</f>
        <v>В</v>
      </c>
      <c r="F12010" s="58">
        <v>0.5619081810153169</v>
      </c>
    </row>
    <row r="12011">
      <c r="A12011" s="61">
        <v>1.511257694E9</v>
      </c>
      <c r="B12011" s="61">
        <v>1.0</v>
      </c>
      <c r="C12011" s="61">
        <v>5287.0</v>
      </c>
      <c r="D12011" s="57" t="s">
        <v>371</v>
      </c>
      <c r="E12011" s="57" t="str">
        <f t="array" ref="E12011">E12010</f>
        <v>В</v>
      </c>
      <c r="F12011" s="58">
        <v>0.5619742710793312</v>
      </c>
    </row>
    <row r="12012">
      <c r="A12012" s="61">
        <v>1.512472444E9</v>
      </c>
      <c r="B12012" s="61">
        <v>1.0</v>
      </c>
      <c r="C12012" s="61">
        <v>225.0</v>
      </c>
      <c r="D12012" s="57" t="s">
        <v>374</v>
      </c>
      <c r="E12012" s="57" t="str">
        <f t="array" ref="E12012">E12011</f>
        <v>В</v>
      </c>
      <c r="F12012" s="58">
        <v>0.5620310736769305</v>
      </c>
    </row>
    <row r="12013">
      <c r="A12013" s="61">
        <v>1.513489257E9</v>
      </c>
      <c r="B12013" s="61">
        <v>1.0</v>
      </c>
      <c r="C12013" s="61">
        <v>1425.0</v>
      </c>
      <c r="D12013" s="57" t="s">
        <v>371</v>
      </c>
      <c r="E12013" s="57" t="str">
        <f t="array" ref="E12013">E12012</f>
        <v>В</v>
      </c>
      <c r="F12013" s="58">
        <v>0.5621863806501034</v>
      </c>
    </row>
    <row r="12014">
      <c r="A12014" s="61">
        <v>1.519900795E9</v>
      </c>
      <c r="B12014" s="61">
        <v>1.0</v>
      </c>
      <c r="C12014" s="61">
        <v>4345.0</v>
      </c>
      <c r="D12014" s="57" t="s">
        <v>371</v>
      </c>
      <c r="E12014" s="57" t="str">
        <f t="array" ref="E12014">E12013</f>
        <v>В</v>
      </c>
      <c r="F12014" s="58">
        <v>0.5622426458524491</v>
      </c>
    </row>
    <row r="12015">
      <c r="A12015" s="61">
        <v>1.511905269E9</v>
      </c>
      <c r="B12015" s="61">
        <v>1.0</v>
      </c>
      <c r="C12015" s="61">
        <v>2010.0</v>
      </c>
      <c r="D12015" s="57" t="s">
        <v>371</v>
      </c>
      <c r="E12015" s="57" t="str">
        <f t="array" ref="E12015">E12014</f>
        <v>В</v>
      </c>
      <c r="F12015" s="58">
        <v>0.5623380858420045</v>
      </c>
    </row>
    <row r="12016">
      <c r="A12016" s="61">
        <v>1.512455715E9</v>
      </c>
      <c r="B12016" s="61">
        <v>1.0</v>
      </c>
      <c r="C12016" s="61">
        <v>2109.0</v>
      </c>
      <c r="D12016" s="57" t="s">
        <v>371</v>
      </c>
      <c r="E12016" s="57" t="str">
        <f t="array" ref="E12016">E12015</f>
        <v>В</v>
      </c>
      <c r="F12016" s="58">
        <v>0.5623551998996533</v>
      </c>
    </row>
    <row r="12017">
      <c r="A12017" s="61">
        <v>1.515144461E9</v>
      </c>
      <c r="B12017" s="61">
        <v>0.0</v>
      </c>
      <c r="C12017" s="61">
        <v>4264.0</v>
      </c>
      <c r="D12017" s="57" t="s">
        <v>371</v>
      </c>
      <c r="E12017" s="57" t="str">
        <f t="array" ref="E12017">E12016</f>
        <v>В</v>
      </c>
      <c r="F12017" s="58">
        <v>0.5623683805089157</v>
      </c>
    </row>
    <row r="12018">
      <c r="A12018" s="61">
        <v>1.516423679E9</v>
      </c>
      <c r="B12018" s="61">
        <v>1.0</v>
      </c>
      <c r="C12018" s="61">
        <v>3462.0</v>
      </c>
      <c r="D12018" s="57" t="s">
        <v>374</v>
      </c>
      <c r="E12018" s="57" t="str">
        <f t="array" ref="E12018">E12017</f>
        <v>В</v>
      </c>
      <c r="F12018" s="58">
        <v>0.562379456216744</v>
      </c>
    </row>
    <row r="12019">
      <c r="A12019" s="61">
        <v>1.513146765E9</v>
      </c>
      <c r="B12019" s="61">
        <v>1.0</v>
      </c>
      <c r="C12019" s="61">
        <v>366.0</v>
      </c>
      <c r="D12019" s="57" t="s">
        <v>374</v>
      </c>
      <c r="E12019" s="57" t="str">
        <f t="array" ref="E12019">E12018</f>
        <v>В</v>
      </c>
      <c r="F12019" s="58">
        <v>0.5626257979848396</v>
      </c>
    </row>
    <row r="12020">
      <c r="A12020" s="61">
        <v>1.514675189E9</v>
      </c>
      <c r="B12020" s="61">
        <v>1.0</v>
      </c>
      <c r="C12020" s="61">
        <v>1942.0</v>
      </c>
      <c r="D12020" s="57" t="s">
        <v>373</v>
      </c>
      <c r="E12020" s="57" t="str">
        <f t="array" ref="E12020">E12019</f>
        <v>В</v>
      </c>
      <c r="F12020" s="58">
        <v>0.5626744439311014</v>
      </c>
    </row>
    <row r="12021">
      <c r="A12021" s="61">
        <v>1.515608611E9</v>
      </c>
      <c r="B12021" s="61">
        <v>0.0</v>
      </c>
      <c r="C12021" s="61">
        <v>922.0</v>
      </c>
      <c r="D12021" s="57" t="s">
        <v>371</v>
      </c>
      <c r="E12021" s="57" t="str">
        <f t="array" ref="E12021">E12020</f>
        <v>В</v>
      </c>
      <c r="F12021" s="58">
        <v>0.5626863512996408</v>
      </c>
    </row>
    <row r="12022">
      <c r="A12022" s="61">
        <v>1.515506718E9</v>
      </c>
      <c r="B12022" s="61">
        <v>1.0</v>
      </c>
      <c r="C12022" s="61">
        <v>512.0</v>
      </c>
      <c r="D12022" s="57" t="s">
        <v>373</v>
      </c>
      <c r="E12022" s="57" t="str">
        <f t="array" ref="E12022">E12021</f>
        <v>В</v>
      </c>
      <c r="F12022" s="58">
        <v>0.5627323105352968</v>
      </c>
    </row>
    <row r="12023">
      <c r="A12023" s="61">
        <v>1.511974967E9</v>
      </c>
      <c r="B12023" s="61">
        <v>1.0</v>
      </c>
      <c r="C12023" s="61">
        <v>1073.0</v>
      </c>
      <c r="D12023" s="57" t="s">
        <v>374</v>
      </c>
      <c r="E12023" s="57" t="str">
        <f t="array" ref="E12023">E12022</f>
        <v>В</v>
      </c>
      <c r="F12023" s="58">
        <v>0.5627387713380749</v>
      </c>
    </row>
    <row r="12024">
      <c r="A12024" s="61">
        <v>1.516396036E9</v>
      </c>
      <c r="B12024" s="61">
        <v>1.0</v>
      </c>
      <c r="C12024" s="61">
        <v>3913.0</v>
      </c>
      <c r="D12024" s="57" t="s">
        <v>375</v>
      </c>
      <c r="E12024" s="57" t="str">
        <f t="array" ref="E12024">E12023</f>
        <v>В</v>
      </c>
      <c r="F12024" s="58">
        <v>0.5627579102520582</v>
      </c>
    </row>
    <row r="12025">
      <c r="A12025" s="61">
        <v>1.516968006E9</v>
      </c>
      <c r="B12025" s="61">
        <v>1.0</v>
      </c>
      <c r="C12025" s="61">
        <v>1702.0</v>
      </c>
      <c r="D12025" s="57" t="s">
        <v>371</v>
      </c>
      <c r="E12025" s="57" t="str">
        <f t="array" ref="E12025">E12024</f>
        <v>В</v>
      </c>
      <c r="F12025" s="58">
        <v>0.5628670851500602</v>
      </c>
    </row>
    <row r="12026">
      <c r="A12026" s="61">
        <v>1.518136517E9</v>
      </c>
      <c r="B12026" s="61">
        <v>1.0</v>
      </c>
      <c r="C12026" s="61">
        <v>1363.0</v>
      </c>
      <c r="D12026" s="57" t="s">
        <v>371</v>
      </c>
      <c r="E12026" s="57" t="str">
        <f t="array" ref="E12026">E12025</f>
        <v>В</v>
      </c>
      <c r="F12026" s="58">
        <v>0.56292217760033</v>
      </c>
    </row>
    <row r="12027">
      <c r="A12027" s="61">
        <v>1.516179218E9</v>
      </c>
      <c r="B12027" s="61">
        <v>1.0</v>
      </c>
      <c r="C12027" s="61">
        <v>3342.0</v>
      </c>
      <c r="D12027" s="57" t="s">
        <v>371</v>
      </c>
      <c r="E12027" s="57" t="str">
        <f t="array" ref="E12027">E12026</f>
        <v>В</v>
      </c>
      <c r="F12027" s="58">
        <v>0.5629478186893483</v>
      </c>
    </row>
    <row r="12028">
      <c r="A12028" s="61">
        <v>1.516921821E9</v>
      </c>
      <c r="B12028" s="61">
        <v>0.0</v>
      </c>
      <c r="C12028" s="61">
        <v>1010.0</v>
      </c>
      <c r="D12028" s="57" t="s">
        <v>374</v>
      </c>
      <c r="E12028" s="57" t="str">
        <f t="array" ref="E12028">E12027</f>
        <v>В</v>
      </c>
      <c r="F12028" s="58">
        <v>0.5629862730516835</v>
      </c>
    </row>
    <row r="12029">
      <c r="A12029" s="61">
        <v>1.514001471E9</v>
      </c>
      <c r="B12029" s="61">
        <v>0.0</v>
      </c>
      <c r="C12029" s="61">
        <v>1670.0</v>
      </c>
      <c r="D12029" s="57" t="s">
        <v>374</v>
      </c>
      <c r="E12029" s="57" t="str">
        <f t="array" ref="E12029">E12028</f>
        <v>В</v>
      </c>
      <c r="F12029" s="58">
        <v>0.5630014357566088</v>
      </c>
    </row>
    <row r="12030">
      <c r="A12030" s="61">
        <v>1.519388302E9</v>
      </c>
      <c r="B12030" s="61">
        <v>0.0</v>
      </c>
      <c r="C12030" s="61">
        <v>4900.0</v>
      </c>
      <c r="D12030" s="57" t="s">
        <v>373</v>
      </c>
      <c r="E12030" s="57" t="str">
        <f t="array" ref="E12030">E12029</f>
        <v>В</v>
      </c>
      <c r="F12030" s="58">
        <v>0.5630135195734911</v>
      </c>
    </row>
    <row r="12031">
      <c r="A12031" s="61">
        <v>1.512967987E9</v>
      </c>
      <c r="B12031" s="61">
        <v>1.0</v>
      </c>
      <c r="C12031" s="61">
        <v>2777.0</v>
      </c>
      <c r="D12031" s="57" t="s">
        <v>374</v>
      </c>
      <c r="E12031" s="57" t="str">
        <f t="array" ref="E12031">E12030</f>
        <v>В</v>
      </c>
      <c r="F12031" s="58">
        <v>0.5630237056805069</v>
      </c>
    </row>
    <row r="12032">
      <c r="A12032" s="61">
        <v>1.513428875E9</v>
      </c>
      <c r="B12032" s="61">
        <v>1.0</v>
      </c>
      <c r="C12032" s="61">
        <v>304.0</v>
      </c>
      <c r="D12032" s="57" t="s">
        <v>374</v>
      </c>
      <c r="E12032" s="57" t="str">
        <f t="array" ref="E12032">E12031</f>
        <v>В</v>
      </c>
      <c r="F12032" s="58">
        <v>0.5630441545570399</v>
      </c>
    </row>
    <row r="12033">
      <c r="A12033" s="61">
        <v>1.51423039E9</v>
      </c>
      <c r="B12033" s="61">
        <v>0.0</v>
      </c>
      <c r="C12033" s="61">
        <v>1332.0</v>
      </c>
      <c r="D12033" s="57" t="s">
        <v>375</v>
      </c>
      <c r="E12033" s="57" t="str">
        <f t="array" ref="E12033">E12032</f>
        <v>В</v>
      </c>
      <c r="F12033" s="58">
        <v>0.5630870516218582</v>
      </c>
    </row>
    <row r="12034">
      <c r="A12034" s="61">
        <v>1.511706314E9</v>
      </c>
      <c r="B12034" s="61">
        <v>1.0</v>
      </c>
      <c r="C12034" s="61">
        <v>214.0</v>
      </c>
      <c r="D12034" s="57" t="s">
        <v>373</v>
      </c>
      <c r="E12034" s="57" t="str">
        <f t="array" ref="E12034">E12033</f>
        <v>В</v>
      </c>
      <c r="F12034" s="58">
        <v>0.5631447072995577</v>
      </c>
    </row>
    <row r="12035">
      <c r="A12035" s="61">
        <v>1.515368415E9</v>
      </c>
      <c r="B12035" s="61">
        <v>1.0</v>
      </c>
      <c r="C12035" s="61">
        <v>2113.0</v>
      </c>
      <c r="D12035" s="57" t="s">
        <v>375</v>
      </c>
      <c r="E12035" s="57" t="str">
        <f t="array" ref="E12035">E12034</f>
        <v>В</v>
      </c>
      <c r="F12035" s="58">
        <v>0.5631488416964598</v>
      </c>
    </row>
    <row r="12036">
      <c r="A12036" s="61">
        <v>1.515589151E9</v>
      </c>
      <c r="B12036" s="61">
        <v>0.0</v>
      </c>
      <c r="C12036" s="61">
        <v>953.0</v>
      </c>
      <c r="D12036" s="57" t="s">
        <v>375</v>
      </c>
      <c r="E12036" s="57" t="str">
        <f t="array" ref="E12036">E12035</f>
        <v>В</v>
      </c>
      <c r="F12036" s="58">
        <v>0.5632380086468887</v>
      </c>
    </row>
    <row r="12037">
      <c r="A12037" s="61">
        <v>1.513641692E9</v>
      </c>
      <c r="B12037" s="61">
        <v>0.0</v>
      </c>
      <c r="C12037" s="61">
        <v>3431.0</v>
      </c>
      <c r="D12037" s="57" t="s">
        <v>375</v>
      </c>
      <c r="E12037" s="57" t="str">
        <f t="array" ref="E12037">E12036</f>
        <v>В</v>
      </c>
      <c r="F12037" s="58">
        <v>0.5632396963335119</v>
      </c>
    </row>
    <row r="12038">
      <c r="A12038" s="61">
        <v>1.516272053E9</v>
      </c>
      <c r="B12038" s="61">
        <v>1.0</v>
      </c>
      <c r="C12038" s="61">
        <v>1564.0</v>
      </c>
      <c r="D12038" s="57" t="s">
        <v>373</v>
      </c>
      <c r="E12038" s="57" t="str">
        <f t="array" ref="E12038">E12037</f>
        <v>В</v>
      </c>
      <c r="F12038" s="58">
        <v>0.5633143504779374</v>
      </c>
    </row>
    <row r="12039">
      <c r="A12039" s="61">
        <v>1.518183575E9</v>
      </c>
      <c r="B12039" s="61">
        <v>1.0</v>
      </c>
      <c r="C12039" s="61">
        <v>799.0</v>
      </c>
      <c r="D12039" s="57" t="s">
        <v>371</v>
      </c>
      <c r="E12039" s="57" t="str">
        <f t="array" ref="E12039">E12038</f>
        <v>В</v>
      </c>
      <c r="F12039" s="58">
        <v>0.5634153395246707</v>
      </c>
    </row>
    <row r="12040">
      <c r="A12040" s="61">
        <v>1.514487233E9</v>
      </c>
      <c r="B12040" s="61">
        <v>1.0</v>
      </c>
      <c r="C12040" s="61">
        <v>3725.0</v>
      </c>
      <c r="D12040" s="57" t="s">
        <v>374</v>
      </c>
      <c r="E12040" s="57" t="str">
        <f t="array" ref="E12040">E12039</f>
        <v>В</v>
      </c>
      <c r="F12040" s="58">
        <v>0.5634593699402309</v>
      </c>
    </row>
    <row r="12041">
      <c r="A12041" s="61">
        <v>1.517021312E9</v>
      </c>
      <c r="B12041" s="61">
        <v>0.0</v>
      </c>
      <c r="C12041" s="61">
        <v>1499.0</v>
      </c>
      <c r="D12041" s="57" t="s">
        <v>374</v>
      </c>
      <c r="E12041" s="57" t="str">
        <f t="array" ref="E12041">E12040</f>
        <v>В</v>
      </c>
      <c r="F12041" s="58">
        <v>0.5635314316692593</v>
      </c>
    </row>
    <row r="12042">
      <c r="A12042" s="61">
        <v>1.511511755E9</v>
      </c>
      <c r="B12042" s="61">
        <v>1.0</v>
      </c>
      <c r="C12042" s="61">
        <v>1010.0</v>
      </c>
      <c r="D12042" s="57" t="s">
        <v>374</v>
      </c>
      <c r="E12042" s="57" t="str">
        <f t="array" ref="E12042">E12041</f>
        <v>В</v>
      </c>
      <c r="F12042" s="58">
        <v>0.5636571663257259</v>
      </c>
    </row>
    <row r="12043">
      <c r="A12043" s="61">
        <v>1.51427299E9</v>
      </c>
      <c r="B12043" s="61">
        <v>0.0</v>
      </c>
      <c r="C12043" s="61">
        <v>2479.0</v>
      </c>
      <c r="D12043" s="57" t="s">
        <v>371</v>
      </c>
      <c r="E12043" s="57" t="str">
        <f t="array" ref="E12043">E12042</f>
        <v>В</v>
      </c>
      <c r="F12043" s="58">
        <v>0.5636714944121642</v>
      </c>
    </row>
    <row r="12044">
      <c r="A12044" s="61">
        <v>1.514295445E9</v>
      </c>
      <c r="B12044" s="61">
        <v>1.0</v>
      </c>
      <c r="C12044" s="61">
        <v>4392.0</v>
      </c>
      <c r="D12044" s="57" t="s">
        <v>371</v>
      </c>
      <c r="E12044" s="57" t="str">
        <f t="array" ref="E12044">E12043</f>
        <v>В</v>
      </c>
      <c r="F12044" s="58">
        <v>0.563678217913787</v>
      </c>
    </row>
    <row r="12045">
      <c r="A12045" s="61">
        <v>1.513782072E9</v>
      </c>
      <c r="B12045" s="61">
        <v>0.0</v>
      </c>
      <c r="C12045" s="61">
        <v>185.0</v>
      </c>
      <c r="D12045" s="57" t="s">
        <v>371</v>
      </c>
      <c r="E12045" s="57" t="str">
        <f t="array" ref="E12045">E12044</f>
        <v>В</v>
      </c>
      <c r="F12045" s="58">
        <v>0.5637514206648137</v>
      </c>
    </row>
    <row r="12046">
      <c r="A12046" s="61">
        <v>1.515727122E9</v>
      </c>
      <c r="B12046" s="61">
        <v>0.0</v>
      </c>
      <c r="C12046" s="61">
        <v>3453.0</v>
      </c>
      <c r="D12046" s="57" t="s">
        <v>371</v>
      </c>
      <c r="E12046" s="57" t="str">
        <f t="array" ref="E12046">E12045</f>
        <v>В</v>
      </c>
      <c r="F12046" s="58">
        <v>0.563757091365863</v>
      </c>
    </row>
    <row r="12047">
      <c r="A12047" s="61">
        <v>1.513379299E9</v>
      </c>
      <c r="B12047" s="61">
        <v>1.0</v>
      </c>
      <c r="C12047" s="61">
        <v>2236.0</v>
      </c>
      <c r="D12047" s="57" t="s">
        <v>373</v>
      </c>
      <c r="E12047" s="57" t="str">
        <f t="array" ref="E12047">E12046</f>
        <v>В</v>
      </c>
      <c r="F12047" s="58">
        <v>0.5638904690158231</v>
      </c>
    </row>
    <row r="12048">
      <c r="A12048" s="61">
        <v>1.512419105E9</v>
      </c>
      <c r="B12048" s="61">
        <v>1.0</v>
      </c>
      <c r="C12048" s="61">
        <v>3497.0</v>
      </c>
      <c r="D12048" s="57" t="s">
        <v>373</v>
      </c>
      <c r="E12048" s="57" t="str">
        <f t="array" ref="E12048">E12047</f>
        <v>В</v>
      </c>
      <c r="F12048" s="58">
        <v>0.5639353957628348</v>
      </c>
    </row>
    <row r="12049">
      <c r="A12049" s="61">
        <v>1.512477178E9</v>
      </c>
      <c r="B12049" s="61">
        <v>1.0</v>
      </c>
      <c r="C12049" s="61">
        <v>3167.0</v>
      </c>
      <c r="D12049" s="57" t="s">
        <v>374</v>
      </c>
      <c r="E12049" s="57" t="str">
        <f t="array" ref="E12049">E12048</f>
        <v>В</v>
      </c>
      <c r="F12049" s="58">
        <v>0.5641192037761382</v>
      </c>
    </row>
    <row r="12050">
      <c r="A12050" s="61">
        <v>1.512344706E9</v>
      </c>
      <c r="B12050" s="61">
        <v>1.0</v>
      </c>
      <c r="C12050" s="61">
        <v>1422.0</v>
      </c>
      <c r="D12050" s="57" t="s">
        <v>374</v>
      </c>
      <c r="E12050" s="57" t="str">
        <f t="array" ref="E12050">E12049</f>
        <v>В</v>
      </c>
      <c r="F12050" s="58">
        <v>0.5641274115974334</v>
      </c>
    </row>
    <row r="12051">
      <c r="A12051" s="61">
        <v>1.514877149E9</v>
      </c>
      <c r="B12051" s="61">
        <v>1.0</v>
      </c>
      <c r="C12051" s="61">
        <v>243.0</v>
      </c>
      <c r="D12051" s="57" t="s">
        <v>373</v>
      </c>
      <c r="E12051" s="57" t="str">
        <f t="array" ref="E12051">E12050</f>
        <v>В</v>
      </c>
      <c r="F12051" s="58">
        <v>0.5641485833748086</v>
      </c>
    </row>
    <row r="12052">
      <c r="A12052" s="61">
        <v>1.517915915E9</v>
      </c>
      <c r="B12052" s="61">
        <v>1.0</v>
      </c>
      <c r="C12052" s="61">
        <v>1530.0</v>
      </c>
      <c r="D12052" s="57" t="s">
        <v>375</v>
      </c>
      <c r="E12052" s="57" t="str">
        <f t="array" ref="E12052">E12051</f>
        <v>В</v>
      </c>
      <c r="F12052" s="58">
        <v>0.564154114899979</v>
      </c>
    </row>
    <row r="12053">
      <c r="A12053" s="61">
        <v>1.513076008E9</v>
      </c>
      <c r="B12053" s="61">
        <v>1.0</v>
      </c>
      <c r="C12053" s="61">
        <v>275.0</v>
      </c>
      <c r="D12053" s="57" t="s">
        <v>371</v>
      </c>
      <c r="E12053" s="57" t="str">
        <f t="array" ref="E12053">E12052</f>
        <v>В</v>
      </c>
      <c r="F12053" s="58">
        <v>0.5641879357123032</v>
      </c>
    </row>
    <row r="12054">
      <c r="A12054" s="61">
        <v>1.519750117E9</v>
      </c>
      <c r="B12054" s="61">
        <v>1.0</v>
      </c>
      <c r="C12054" s="61">
        <v>2482.0</v>
      </c>
      <c r="D12054" s="57" t="s">
        <v>373</v>
      </c>
      <c r="E12054" s="57" t="str">
        <f t="array" ref="E12054">E12053</f>
        <v>В</v>
      </c>
      <c r="F12054" s="58">
        <v>0.5641998617545817</v>
      </c>
    </row>
    <row r="12055">
      <c r="A12055" s="61">
        <v>1.512462694E9</v>
      </c>
      <c r="B12055" s="61">
        <v>1.0</v>
      </c>
      <c r="C12055" s="61">
        <v>5767.0</v>
      </c>
      <c r="D12055" s="57" t="s">
        <v>371</v>
      </c>
      <c r="E12055" s="57" t="str">
        <f t="array" ref="E12055">E12054</f>
        <v>В</v>
      </c>
      <c r="F12055" s="58">
        <v>0.5644515675474645</v>
      </c>
    </row>
    <row r="12056">
      <c r="A12056" s="61">
        <v>1.511466986E9</v>
      </c>
      <c r="B12056" s="61">
        <v>1.0</v>
      </c>
      <c r="C12056" s="61">
        <v>3251.0</v>
      </c>
      <c r="D12056" s="57" t="s">
        <v>373</v>
      </c>
      <c r="E12056" s="57" t="str">
        <f t="array" ref="E12056">E12055</f>
        <v>В</v>
      </c>
      <c r="F12056" s="58">
        <v>0.5644635076387376</v>
      </c>
    </row>
    <row r="12057">
      <c r="A12057" s="61">
        <v>1.512284355E9</v>
      </c>
      <c r="B12057" s="61">
        <v>1.0</v>
      </c>
      <c r="C12057" s="61">
        <v>3685.0</v>
      </c>
      <c r="D12057" s="57" t="s">
        <v>373</v>
      </c>
      <c r="E12057" s="57" t="str">
        <f t="array" ref="E12057">E12056</f>
        <v>В</v>
      </c>
      <c r="F12057" s="58">
        <v>0.5644647890270075</v>
      </c>
    </row>
    <row r="12058">
      <c r="A12058" s="61">
        <v>1.516791976E9</v>
      </c>
      <c r="B12058" s="61">
        <v>1.0</v>
      </c>
      <c r="C12058" s="61">
        <v>1569.0</v>
      </c>
      <c r="D12058" s="57" t="s">
        <v>375</v>
      </c>
      <c r="E12058" s="57" t="str">
        <f t="array" ref="E12058">E12057</f>
        <v>В</v>
      </c>
      <c r="F12058" s="58">
        <v>0.5645041356984406</v>
      </c>
    </row>
    <row r="12059">
      <c r="A12059" s="61">
        <v>1.517612138E9</v>
      </c>
      <c r="B12059" s="61">
        <v>1.0</v>
      </c>
      <c r="C12059" s="61">
        <v>1015.0</v>
      </c>
      <c r="D12059" s="57" t="s">
        <v>375</v>
      </c>
      <c r="E12059" s="57" t="str">
        <f t="array" ref="E12059">E12058</f>
        <v>В</v>
      </c>
      <c r="F12059" s="58">
        <v>0.5645341620634957</v>
      </c>
    </row>
    <row r="12060">
      <c r="A12060" s="61">
        <v>1.515736673E9</v>
      </c>
      <c r="B12060" s="61">
        <v>1.0</v>
      </c>
      <c r="C12060" s="61">
        <v>710.0</v>
      </c>
      <c r="D12060" s="57" t="s">
        <v>374</v>
      </c>
      <c r="E12060" s="57" t="str">
        <f t="array" ref="E12060">E12059</f>
        <v>В</v>
      </c>
      <c r="F12060" s="58">
        <v>0.5645594637134433</v>
      </c>
    </row>
    <row r="12061">
      <c r="A12061" s="61">
        <v>1.512893242E9</v>
      </c>
      <c r="B12061" s="61">
        <v>0.0</v>
      </c>
      <c r="C12061" s="61">
        <v>1223.0</v>
      </c>
      <c r="D12061" s="57" t="s">
        <v>371</v>
      </c>
      <c r="E12061" s="57" t="str">
        <f t="array" ref="E12061">E12060</f>
        <v>В</v>
      </c>
      <c r="F12061" s="58">
        <v>0.5645630631623055</v>
      </c>
    </row>
    <row r="12062">
      <c r="A12062" s="61">
        <v>1.516196679E9</v>
      </c>
      <c r="B12062" s="61">
        <v>1.0</v>
      </c>
      <c r="C12062" s="61">
        <v>3125.0</v>
      </c>
      <c r="D12062" s="57" t="s">
        <v>374</v>
      </c>
      <c r="E12062" s="57" t="str">
        <f t="array" ref="E12062">E12061</f>
        <v>В</v>
      </c>
      <c r="F12062" s="58">
        <v>0.5645699359438877</v>
      </c>
    </row>
    <row r="12063">
      <c r="A12063" s="61">
        <v>1.514382499E9</v>
      </c>
      <c r="B12063" s="61">
        <v>1.0</v>
      </c>
      <c r="C12063" s="61">
        <v>2691.0</v>
      </c>
      <c r="D12063" s="57" t="s">
        <v>371</v>
      </c>
      <c r="E12063" s="57" t="str">
        <f t="array" ref="E12063">E12062</f>
        <v>В</v>
      </c>
      <c r="F12063" s="58">
        <v>0.5645866072795078</v>
      </c>
    </row>
    <row r="12064">
      <c r="A12064" s="61">
        <v>1.513087921E9</v>
      </c>
      <c r="B12064" s="61">
        <v>0.0</v>
      </c>
      <c r="C12064" s="61">
        <v>2884.0</v>
      </c>
      <c r="D12064" s="57" t="s">
        <v>371</v>
      </c>
      <c r="E12064" s="57" t="str">
        <f t="array" ref="E12064">E12063</f>
        <v>В</v>
      </c>
      <c r="F12064" s="58">
        <v>0.5645867153133107</v>
      </c>
    </row>
    <row r="12065">
      <c r="A12065" s="61">
        <v>1.516018518E9</v>
      </c>
      <c r="B12065" s="61">
        <v>1.0</v>
      </c>
      <c r="C12065" s="61">
        <v>179.0</v>
      </c>
      <c r="D12065" s="57" t="s">
        <v>374</v>
      </c>
      <c r="E12065" s="57" t="str">
        <f t="array" ref="E12065">E12064</f>
        <v>В</v>
      </c>
      <c r="F12065" s="58">
        <v>0.5646289282275689</v>
      </c>
    </row>
    <row r="12066">
      <c r="A12066" s="61">
        <v>1.513519038E9</v>
      </c>
      <c r="B12066" s="61">
        <v>1.0</v>
      </c>
      <c r="C12066" s="61">
        <v>3189.0</v>
      </c>
      <c r="D12066" s="57" t="s">
        <v>374</v>
      </c>
      <c r="E12066" s="57" t="str">
        <f t="array" ref="E12066">E12065</f>
        <v>В</v>
      </c>
      <c r="F12066" s="58">
        <v>0.5647085621657766</v>
      </c>
    </row>
    <row r="12067">
      <c r="A12067" s="61">
        <v>1.515440306E9</v>
      </c>
      <c r="B12067" s="61">
        <v>1.0</v>
      </c>
      <c r="C12067" s="61">
        <v>3511.0</v>
      </c>
      <c r="D12067" s="57" t="s">
        <v>375</v>
      </c>
      <c r="E12067" s="57" t="str">
        <f t="array" ref="E12067">E12066</f>
        <v>В</v>
      </c>
      <c r="F12067" s="58">
        <v>0.5647515191018295</v>
      </c>
    </row>
    <row r="12068">
      <c r="A12068" s="61">
        <v>1.512747847E9</v>
      </c>
      <c r="B12068" s="61">
        <v>1.0</v>
      </c>
      <c r="C12068" s="61">
        <v>768.0</v>
      </c>
      <c r="D12068" s="57" t="s">
        <v>375</v>
      </c>
      <c r="E12068" s="57" t="str">
        <f t="array" ref="E12068">E12067</f>
        <v>В</v>
      </c>
      <c r="F12068" s="58">
        <v>0.564818813240275</v>
      </c>
    </row>
    <row r="12069">
      <c r="A12069" s="61">
        <v>1.514967024E9</v>
      </c>
      <c r="B12069" s="61">
        <v>1.0</v>
      </c>
      <c r="C12069" s="61">
        <v>454.0</v>
      </c>
      <c r="D12069" s="57" t="s">
        <v>374</v>
      </c>
      <c r="E12069" s="57" t="str">
        <f t="array" ref="E12069">E12068</f>
        <v>В</v>
      </c>
      <c r="F12069" s="58">
        <v>0.5649539117529074</v>
      </c>
    </row>
    <row r="12070">
      <c r="A12070" s="61">
        <v>1.511801931E9</v>
      </c>
      <c r="B12070" s="61">
        <v>0.0</v>
      </c>
      <c r="C12070" s="61">
        <v>3380.0</v>
      </c>
      <c r="D12070" s="57" t="s">
        <v>375</v>
      </c>
      <c r="E12070" s="57" t="str">
        <f t="array" ref="E12070">E12069</f>
        <v>В</v>
      </c>
      <c r="F12070" s="58">
        <v>0.5650299538624229</v>
      </c>
    </row>
    <row r="12071">
      <c r="A12071" s="61">
        <v>1.518685414E9</v>
      </c>
      <c r="B12071" s="61">
        <v>1.0</v>
      </c>
      <c r="C12071" s="61">
        <v>559.0</v>
      </c>
      <c r="D12071" s="57" t="s">
        <v>373</v>
      </c>
      <c r="E12071" s="57" t="str">
        <f t="array" ref="E12071">E12070</f>
        <v>В</v>
      </c>
      <c r="F12071" s="58">
        <v>0.5650382640658487</v>
      </c>
    </row>
    <row r="12072">
      <c r="A12072" s="61">
        <v>1.512748837E9</v>
      </c>
      <c r="B12072" s="61">
        <v>1.0</v>
      </c>
      <c r="C12072" s="61">
        <v>2634.0</v>
      </c>
      <c r="D12072" s="57" t="s">
        <v>374</v>
      </c>
      <c r="E12072" s="57" t="str">
        <f t="array" ref="E12072">E12071</f>
        <v>В</v>
      </c>
      <c r="F12072" s="58">
        <v>0.5651525515300877</v>
      </c>
    </row>
    <row r="12073">
      <c r="A12073" s="61">
        <v>1.517632134E9</v>
      </c>
      <c r="B12073" s="61">
        <v>1.0</v>
      </c>
      <c r="C12073" s="61">
        <v>4123.0</v>
      </c>
      <c r="D12073" s="57" t="s">
        <v>375</v>
      </c>
      <c r="E12073" s="57" t="str">
        <f t="array" ref="E12073">E12072</f>
        <v>В</v>
      </c>
      <c r="F12073" s="58">
        <v>0.5651661168723312</v>
      </c>
    </row>
    <row r="12074">
      <c r="A12074" s="61">
        <v>1.515337287E9</v>
      </c>
      <c r="B12074" s="61">
        <v>1.0</v>
      </c>
      <c r="C12074" s="61">
        <v>746.0</v>
      </c>
      <c r="D12074" s="57" t="s">
        <v>371</v>
      </c>
      <c r="E12074" s="57" t="str">
        <f t="array" ref="E12074">E12073</f>
        <v>В</v>
      </c>
      <c r="F12074" s="58">
        <v>0.5651899841589111</v>
      </c>
    </row>
    <row r="12075">
      <c r="A12075" s="61">
        <v>1.513971193E9</v>
      </c>
      <c r="B12075" s="61">
        <v>1.0</v>
      </c>
      <c r="C12075" s="61">
        <v>1691.0</v>
      </c>
      <c r="D12075" s="57" t="s">
        <v>374</v>
      </c>
      <c r="E12075" s="57" t="str">
        <f t="array" ref="E12075">E12074</f>
        <v>В</v>
      </c>
      <c r="F12075" s="58">
        <v>0.5652146934744472</v>
      </c>
    </row>
    <row r="12076">
      <c r="A12076" s="61">
        <v>1.513161046E9</v>
      </c>
      <c r="B12076" s="61">
        <v>1.0</v>
      </c>
      <c r="C12076" s="61">
        <v>377.0</v>
      </c>
      <c r="D12076" s="57" t="s">
        <v>375</v>
      </c>
      <c r="E12076" s="57" t="str">
        <f t="array" ref="E12076">E12075</f>
        <v>В</v>
      </c>
      <c r="F12076" s="58">
        <v>0.5652671700847359</v>
      </c>
    </row>
    <row r="12077">
      <c r="A12077" s="61">
        <v>1.515135733E9</v>
      </c>
      <c r="B12077" s="61">
        <v>1.0</v>
      </c>
      <c r="C12077" s="61">
        <v>3659.0</v>
      </c>
      <c r="D12077" s="57" t="s">
        <v>375</v>
      </c>
      <c r="E12077" s="57" t="str">
        <f t="array" ref="E12077">E12076</f>
        <v>В</v>
      </c>
      <c r="F12077" s="58">
        <v>0.5652936116667037</v>
      </c>
    </row>
    <row r="12078">
      <c r="A12078" s="61">
        <v>1.517723322E9</v>
      </c>
      <c r="B12078" s="61">
        <v>0.0</v>
      </c>
      <c r="C12078" s="61">
        <v>1516.0</v>
      </c>
      <c r="D12078" s="57" t="s">
        <v>374</v>
      </c>
      <c r="E12078" s="57" t="str">
        <f t="array" ref="E12078">E12077</f>
        <v>В</v>
      </c>
      <c r="F12078" s="58">
        <v>0.5653018343891602</v>
      </c>
    </row>
    <row r="12079">
      <c r="A12079" s="61">
        <v>1.512221669E9</v>
      </c>
      <c r="B12079" s="61">
        <v>1.0</v>
      </c>
      <c r="C12079" s="61">
        <v>3079.0</v>
      </c>
      <c r="D12079" s="57" t="s">
        <v>371</v>
      </c>
      <c r="E12079" s="57" t="str">
        <f t="array" ref="E12079">E12078</f>
        <v>В</v>
      </c>
      <c r="F12079" s="58">
        <v>0.5653088538287269</v>
      </c>
    </row>
    <row r="12080">
      <c r="A12080" s="61">
        <v>1.51970974E9</v>
      </c>
      <c r="B12080" s="61">
        <v>0.0</v>
      </c>
      <c r="C12080" s="61">
        <v>2615.0</v>
      </c>
      <c r="D12080" s="57" t="s">
        <v>371</v>
      </c>
      <c r="E12080" s="57" t="str">
        <f t="array" ref="E12080">E12079</f>
        <v>В</v>
      </c>
      <c r="F12080" s="58">
        <v>0.565321375828919</v>
      </c>
    </row>
    <row r="12081">
      <c r="A12081" s="61">
        <v>1.514545164E9</v>
      </c>
      <c r="B12081" s="61">
        <v>1.0</v>
      </c>
      <c r="C12081" s="61">
        <v>1456.0</v>
      </c>
      <c r="D12081" s="57" t="s">
        <v>374</v>
      </c>
      <c r="E12081" s="57" t="str">
        <f t="array" ref="E12081">E12080</f>
        <v>В</v>
      </c>
      <c r="F12081" s="58">
        <v>0.5654152107214862</v>
      </c>
    </row>
    <row r="12082">
      <c r="A12082" s="61">
        <v>1.516048812E9</v>
      </c>
      <c r="B12082" s="61">
        <v>0.0</v>
      </c>
      <c r="C12082" s="61">
        <v>1099.0</v>
      </c>
      <c r="D12082" s="57" t="s">
        <v>374</v>
      </c>
      <c r="E12082" s="57" t="str">
        <f t="array" ref="E12082">E12081</f>
        <v>В</v>
      </c>
      <c r="F12082" s="58">
        <v>0.5654162747280823</v>
      </c>
    </row>
    <row r="12083">
      <c r="A12083" s="61">
        <v>1.51907957E9</v>
      </c>
      <c r="B12083" s="61">
        <v>0.0</v>
      </c>
      <c r="C12083" s="61">
        <v>2638.0</v>
      </c>
      <c r="D12083" s="57" t="s">
        <v>371</v>
      </c>
      <c r="E12083" s="57" t="str">
        <f t="array" ref="E12083">E12082</f>
        <v>В</v>
      </c>
      <c r="F12083" s="58">
        <v>0.565426955503952</v>
      </c>
    </row>
    <row r="12084">
      <c r="A12084" s="61">
        <v>1.512461709E9</v>
      </c>
      <c r="B12084" s="61">
        <v>1.0</v>
      </c>
      <c r="C12084" s="61">
        <v>1095.0</v>
      </c>
      <c r="D12084" s="57" t="s">
        <v>373</v>
      </c>
      <c r="E12084" s="57" t="str">
        <f t="array" ref="E12084">E12083</f>
        <v>В</v>
      </c>
      <c r="F12084" s="58">
        <v>0.5654749444704624</v>
      </c>
    </row>
    <row r="12085">
      <c r="A12085" s="61">
        <v>1.511765743E9</v>
      </c>
      <c r="B12085" s="61">
        <v>1.0</v>
      </c>
      <c r="C12085" s="61">
        <v>236.0</v>
      </c>
      <c r="D12085" s="57" t="s">
        <v>371</v>
      </c>
      <c r="E12085" s="57" t="str">
        <f t="array" ref="E12085">E12084</f>
        <v>В</v>
      </c>
      <c r="F12085" s="58">
        <v>0.5654886467192254</v>
      </c>
    </row>
    <row r="12086">
      <c r="A12086" s="61">
        <v>1.512265168E9</v>
      </c>
      <c r="B12086" s="61">
        <v>1.0</v>
      </c>
      <c r="C12086" s="61">
        <v>1012.0</v>
      </c>
      <c r="D12086" s="57" t="s">
        <v>371</v>
      </c>
      <c r="E12086" s="57" t="str">
        <f t="array" ref="E12086">E12085</f>
        <v>В</v>
      </c>
      <c r="F12086" s="58">
        <v>0.5656153036618737</v>
      </c>
    </row>
    <row r="12087">
      <c r="A12087" s="61">
        <v>1.515889316E9</v>
      </c>
      <c r="B12087" s="61">
        <v>1.0</v>
      </c>
      <c r="C12087" s="61">
        <v>5148.0</v>
      </c>
      <c r="D12087" s="57" t="s">
        <v>371</v>
      </c>
      <c r="E12087" s="57" t="str">
        <f t="array" ref="E12087">E12086</f>
        <v>В</v>
      </c>
      <c r="F12087" s="58">
        <v>0.5657042088773355</v>
      </c>
    </row>
    <row r="12088">
      <c r="A12088" s="61">
        <v>1.514152979E9</v>
      </c>
      <c r="B12088" s="61">
        <v>1.0</v>
      </c>
      <c r="C12088" s="61">
        <v>1247.0</v>
      </c>
      <c r="D12088" s="57" t="s">
        <v>371</v>
      </c>
      <c r="E12088" s="57" t="str">
        <f t="array" ref="E12088">E12087</f>
        <v>В</v>
      </c>
      <c r="F12088" s="58">
        <v>0.5657258112298146</v>
      </c>
    </row>
    <row r="12089">
      <c r="A12089" s="61">
        <v>1.518117835E9</v>
      </c>
      <c r="B12089" s="61">
        <v>1.0</v>
      </c>
      <c r="C12089" s="61">
        <v>2484.0</v>
      </c>
      <c r="D12089" s="57" t="s">
        <v>374</v>
      </c>
      <c r="E12089" s="57" t="str">
        <f t="array" ref="E12089">E12088</f>
        <v>В</v>
      </c>
      <c r="F12089" s="58">
        <v>0.5657580116681135</v>
      </c>
    </row>
    <row r="12090">
      <c r="A12090" s="61">
        <v>1.512886259E9</v>
      </c>
      <c r="B12090" s="61">
        <v>1.0</v>
      </c>
      <c r="C12090" s="61">
        <v>1553.0</v>
      </c>
      <c r="D12090" s="57" t="s">
        <v>371</v>
      </c>
      <c r="E12090" s="57" t="str">
        <f t="array" ref="E12090">E12089</f>
        <v>В</v>
      </c>
      <c r="F12090" s="58">
        <v>0.5658700186460384</v>
      </c>
    </row>
    <row r="12091">
      <c r="A12091" s="61">
        <v>1.519528404E9</v>
      </c>
      <c r="B12091" s="61">
        <v>1.0</v>
      </c>
      <c r="C12091" s="61">
        <v>893.0</v>
      </c>
      <c r="D12091" s="57" t="s">
        <v>373</v>
      </c>
      <c r="E12091" s="57" t="str">
        <f t="array" ref="E12091">E12090</f>
        <v>В</v>
      </c>
      <c r="F12091" s="58">
        <v>0.5659049232660404</v>
      </c>
    </row>
    <row r="12092">
      <c r="A12092" s="61">
        <v>1.512340494E9</v>
      </c>
      <c r="B12092" s="61">
        <v>1.0</v>
      </c>
      <c r="C12092" s="61">
        <v>3559.0</v>
      </c>
      <c r="D12092" s="57" t="s">
        <v>374</v>
      </c>
      <c r="E12092" s="57" t="str">
        <f t="array" ref="E12092">E12091</f>
        <v>В</v>
      </c>
      <c r="F12092" s="58">
        <v>0.565973230402449</v>
      </c>
    </row>
    <row r="12093">
      <c r="A12093" s="61">
        <v>1.51774399E9</v>
      </c>
      <c r="B12093" s="61">
        <v>0.0</v>
      </c>
      <c r="C12093" s="61">
        <v>3691.0</v>
      </c>
      <c r="D12093" s="57" t="s">
        <v>374</v>
      </c>
      <c r="E12093" s="57" t="str">
        <f t="array" ref="E12093">E12092</f>
        <v>В</v>
      </c>
      <c r="F12093" s="58">
        <v>0.5659752223612884</v>
      </c>
    </row>
    <row r="12094">
      <c r="A12094" s="61">
        <v>1.516628073E9</v>
      </c>
      <c r="B12094" s="61">
        <v>1.0</v>
      </c>
      <c r="C12094" s="61">
        <v>121.0</v>
      </c>
      <c r="D12094" s="57" t="s">
        <v>374</v>
      </c>
      <c r="E12094" s="57" t="str">
        <f t="array" ref="E12094">E12093</f>
        <v>В</v>
      </c>
      <c r="F12094" s="58">
        <v>0.5659931735819598</v>
      </c>
    </row>
    <row r="12095">
      <c r="A12095" s="61">
        <v>1.511712523E9</v>
      </c>
      <c r="B12095" s="61">
        <v>1.0</v>
      </c>
      <c r="C12095" s="61">
        <v>1056.0</v>
      </c>
      <c r="D12095" s="57" t="s">
        <v>374</v>
      </c>
      <c r="E12095" s="57" t="str">
        <f t="array" ref="E12095">E12094</f>
        <v>В</v>
      </c>
      <c r="F12095" s="58">
        <v>0.5659971831017533</v>
      </c>
    </row>
    <row r="12096">
      <c r="A12096" s="61">
        <v>1.516097504E9</v>
      </c>
      <c r="B12096" s="61">
        <v>1.0</v>
      </c>
      <c r="C12096" s="61">
        <v>2390.0</v>
      </c>
      <c r="D12096" s="57" t="s">
        <v>371</v>
      </c>
      <c r="E12096" s="57" t="str">
        <f t="array" ref="E12096">E12095</f>
        <v>В</v>
      </c>
      <c r="F12096" s="58">
        <v>0.5662019861312633</v>
      </c>
    </row>
    <row r="12097">
      <c r="A12097" s="61">
        <v>1.512178775E9</v>
      </c>
      <c r="B12097" s="61">
        <v>1.0</v>
      </c>
      <c r="C12097" s="61">
        <v>2649.0</v>
      </c>
      <c r="D12097" s="57" t="s">
        <v>375</v>
      </c>
      <c r="E12097" s="57" t="str">
        <f t="array" ref="E12097">E12096</f>
        <v>В</v>
      </c>
      <c r="F12097" s="58">
        <v>0.5662020001802579</v>
      </c>
    </row>
    <row r="12098">
      <c r="A12098" s="61">
        <v>1.515491462E9</v>
      </c>
      <c r="B12098" s="61">
        <v>0.0</v>
      </c>
      <c r="C12098" s="61">
        <v>1459.0</v>
      </c>
      <c r="D12098" s="57" t="s">
        <v>371</v>
      </c>
      <c r="E12098" s="57" t="str">
        <f t="array" ref="E12098">E12097</f>
        <v>В</v>
      </c>
      <c r="F12098" s="58">
        <v>0.5662717969751856</v>
      </c>
    </row>
    <row r="12099">
      <c r="A12099" s="61">
        <v>1.519098397E9</v>
      </c>
      <c r="B12099" s="61">
        <v>1.0</v>
      </c>
      <c r="C12099" s="61">
        <v>2916.0</v>
      </c>
      <c r="D12099" s="57" t="s">
        <v>374</v>
      </c>
      <c r="E12099" s="57" t="str">
        <f t="array" ref="E12099">E12098</f>
        <v>В</v>
      </c>
      <c r="F12099" s="58">
        <v>0.5663447230876588</v>
      </c>
    </row>
    <row r="12100">
      <c r="A12100" s="61">
        <v>1.513607204E9</v>
      </c>
      <c r="B12100" s="61">
        <v>1.0</v>
      </c>
      <c r="C12100" s="61">
        <v>2074.0</v>
      </c>
      <c r="D12100" s="57" t="s">
        <v>375</v>
      </c>
      <c r="E12100" s="57" t="str">
        <f t="array" ref="E12100">E12099</f>
        <v>В</v>
      </c>
      <c r="F12100" s="58">
        <v>0.5663661393808194</v>
      </c>
    </row>
    <row r="12101">
      <c r="A12101" s="61">
        <v>1.519089218E9</v>
      </c>
      <c r="B12101" s="61">
        <v>1.0</v>
      </c>
      <c r="C12101" s="61">
        <v>1455.0</v>
      </c>
      <c r="D12101" s="57" t="s">
        <v>374</v>
      </c>
      <c r="E12101" s="57" t="str">
        <f t="array" ref="E12101">E12100</f>
        <v>В</v>
      </c>
      <c r="F12101" s="58">
        <v>0.5664203163615719</v>
      </c>
    </row>
    <row r="12102">
      <c r="A12102" s="61">
        <v>1.513006968E9</v>
      </c>
      <c r="B12102" s="61">
        <v>1.0</v>
      </c>
      <c r="C12102" s="61">
        <v>2847.0</v>
      </c>
      <c r="D12102" s="57" t="s">
        <v>371</v>
      </c>
      <c r="E12102" s="57" t="str">
        <f t="array" ref="E12102">E12101</f>
        <v>В</v>
      </c>
      <c r="F12102" s="58">
        <v>0.5664619562542458</v>
      </c>
    </row>
    <row r="12103">
      <c r="A12103" s="61">
        <v>1.517221536E9</v>
      </c>
      <c r="B12103" s="61">
        <v>1.0</v>
      </c>
      <c r="C12103" s="61">
        <v>1334.0</v>
      </c>
      <c r="D12103" s="57" t="s">
        <v>374</v>
      </c>
      <c r="E12103" s="57" t="str">
        <f t="array" ref="E12103">E12102</f>
        <v>В</v>
      </c>
      <c r="F12103" s="58">
        <v>0.5665448160280464</v>
      </c>
    </row>
    <row r="12104">
      <c r="A12104" s="61">
        <v>1.517432643E9</v>
      </c>
      <c r="B12104" s="61">
        <v>1.0</v>
      </c>
      <c r="C12104" s="61">
        <v>1333.0</v>
      </c>
      <c r="D12104" s="57" t="s">
        <v>374</v>
      </c>
      <c r="E12104" s="57" t="str">
        <f t="array" ref="E12104">E12103</f>
        <v>В</v>
      </c>
      <c r="F12104" s="58">
        <v>0.5666251193910818</v>
      </c>
    </row>
    <row r="12105">
      <c r="A12105" s="61">
        <v>1.517682361E9</v>
      </c>
      <c r="B12105" s="61">
        <v>0.0</v>
      </c>
      <c r="C12105" s="61">
        <v>2559.0</v>
      </c>
      <c r="D12105" s="57" t="s">
        <v>375</v>
      </c>
      <c r="E12105" s="57" t="str">
        <f t="array" ref="E12105">E12104</f>
        <v>В</v>
      </c>
      <c r="F12105" s="58">
        <v>0.5666254740064899</v>
      </c>
    </row>
    <row r="12106">
      <c r="A12106" s="61">
        <v>1.513097124E9</v>
      </c>
      <c r="B12106" s="61">
        <v>1.0</v>
      </c>
      <c r="C12106" s="61">
        <v>3477.0</v>
      </c>
      <c r="D12106" s="57" t="s">
        <v>374</v>
      </c>
      <c r="E12106" s="57" t="str">
        <f t="array" ref="E12106">E12105</f>
        <v>В</v>
      </c>
      <c r="F12106" s="58">
        <v>0.5666453625165008</v>
      </c>
    </row>
    <row r="12107">
      <c r="A12107" s="61">
        <v>1.513270709E9</v>
      </c>
      <c r="B12107" s="61">
        <v>1.0</v>
      </c>
      <c r="C12107" s="61">
        <v>257.0</v>
      </c>
      <c r="D12107" s="57" t="s">
        <v>375</v>
      </c>
      <c r="E12107" s="57" t="str">
        <f t="array" ref="E12107">E12106</f>
        <v>В</v>
      </c>
      <c r="F12107" s="58">
        <v>0.5666484838523898</v>
      </c>
    </row>
    <row r="12108">
      <c r="A12108" s="61">
        <v>1.518403272E9</v>
      </c>
      <c r="B12108" s="61">
        <v>0.0</v>
      </c>
      <c r="C12108" s="61">
        <v>2797.0</v>
      </c>
      <c r="D12108" s="57" t="s">
        <v>373</v>
      </c>
      <c r="E12108" s="57" t="str">
        <f t="array" ref="E12108">E12107</f>
        <v>В</v>
      </c>
      <c r="F12108" s="58">
        <v>0.566689012049097</v>
      </c>
    </row>
    <row r="12109">
      <c r="A12109" s="61">
        <v>1.519309905E9</v>
      </c>
      <c r="B12109" s="61">
        <v>1.0</v>
      </c>
      <c r="C12109" s="61">
        <v>199.0</v>
      </c>
      <c r="D12109" s="57" t="s">
        <v>375</v>
      </c>
      <c r="E12109" s="57" t="str">
        <f t="array" ref="E12109">E12108</f>
        <v>В</v>
      </c>
      <c r="F12109" s="58">
        <v>0.566690696766648</v>
      </c>
    </row>
    <row r="12110">
      <c r="A12110" s="61">
        <v>1.518791801E9</v>
      </c>
      <c r="B12110" s="61">
        <v>0.0</v>
      </c>
      <c r="C12110" s="61">
        <v>270.0</v>
      </c>
      <c r="D12110" s="57" t="s">
        <v>371</v>
      </c>
      <c r="E12110" s="57" t="str">
        <f t="array" ref="E12110">E12109</f>
        <v>В</v>
      </c>
      <c r="F12110" s="58">
        <v>0.5666911378073191</v>
      </c>
    </row>
    <row r="12111">
      <c r="A12111" s="61">
        <v>1.516187001E9</v>
      </c>
      <c r="B12111" s="61">
        <v>0.0</v>
      </c>
      <c r="C12111" s="61">
        <v>1377.0</v>
      </c>
      <c r="D12111" s="57" t="s">
        <v>374</v>
      </c>
      <c r="E12111" s="57" t="str">
        <f t="array" ref="E12111">E12110</f>
        <v>В</v>
      </c>
      <c r="F12111" s="58">
        <v>0.566715416031386</v>
      </c>
    </row>
    <row r="12112">
      <c r="A12112" s="61">
        <v>1.514566475E9</v>
      </c>
      <c r="B12112" s="61">
        <v>1.0</v>
      </c>
      <c r="C12112" s="61">
        <v>4060.0</v>
      </c>
      <c r="D12112" s="57" t="s">
        <v>375</v>
      </c>
      <c r="E12112" s="57" t="str">
        <f t="array" ref="E12112">E12111</f>
        <v>В</v>
      </c>
      <c r="F12112" s="58">
        <v>0.5667319172128011</v>
      </c>
    </row>
    <row r="12113">
      <c r="A12113" s="61">
        <v>1.518722514E9</v>
      </c>
      <c r="B12113" s="61">
        <v>1.0</v>
      </c>
      <c r="C12113" s="61">
        <v>1161.0</v>
      </c>
      <c r="D12113" s="57" t="s">
        <v>371</v>
      </c>
      <c r="E12113" s="57" t="str">
        <f t="array" ref="E12113">E12112</f>
        <v>В</v>
      </c>
      <c r="F12113" s="58">
        <v>0.5668159982890859</v>
      </c>
    </row>
    <row r="12114">
      <c r="A12114" s="61">
        <v>1.516101686E9</v>
      </c>
      <c r="B12114" s="61">
        <v>1.0</v>
      </c>
      <c r="C12114" s="61">
        <v>2133.0</v>
      </c>
      <c r="D12114" s="57" t="s">
        <v>373</v>
      </c>
      <c r="E12114" s="57" t="str">
        <f t="array" ref="E12114">E12113</f>
        <v>В</v>
      </c>
      <c r="F12114" s="58">
        <v>0.5668652285770911</v>
      </c>
    </row>
    <row r="12115">
      <c r="A12115" s="61">
        <v>1.517641687E9</v>
      </c>
      <c r="B12115" s="61">
        <v>1.0</v>
      </c>
      <c r="C12115" s="61">
        <v>320.0</v>
      </c>
      <c r="D12115" s="57" t="s">
        <v>371</v>
      </c>
      <c r="E12115" s="57" t="str">
        <f t="array" ref="E12115">E12114</f>
        <v>В</v>
      </c>
      <c r="F12115" s="58">
        <v>0.5668712470481055</v>
      </c>
    </row>
    <row r="12116">
      <c r="A12116" s="61">
        <v>1.511972305E9</v>
      </c>
      <c r="B12116" s="61">
        <v>1.0</v>
      </c>
      <c r="C12116" s="61">
        <v>543.0</v>
      </c>
      <c r="D12116" s="57" t="s">
        <v>374</v>
      </c>
      <c r="E12116" s="57" t="str">
        <f t="array" ref="E12116">E12115</f>
        <v>В</v>
      </c>
      <c r="F12116" s="58">
        <v>0.5669271953121615</v>
      </c>
    </row>
    <row r="12117">
      <c r="A12117" s="61">
        <v>1.515126498E9</v>
      </c>
      <c r="B12117" s="61">
        <v>1.0</v>
      </c>
      <c r="C12117" s="61">
        <v>282.0</v>
      </c>
      <c r="D12117" s="57" t="s">
        <v>373</v>
      </c>
      <c r="E12117" s="57" t="str">
        <f t="array" ref="E12117">E12116</f>
        <v>В</v>
      </c>
      <c r="F12117" s="58">
        <v>0.5670903263032543</v>
      </c>
    </row>
    <row r="12118">
      <c r="A12118" s="61">
        <v>1.513732726E9</v>
      </c>
      <c r="B12118" s="61">
        <v>1.0</v>
      </c>
      <c r="C12118" s="61">
        <v>1211.0</v>
      </c>
      <c r="D12118" s="57" t="s">
        <v>374</v>
      </c>
      <c r="E12118" s="57" t="str">
        <f t="array" ref="E12118">E12117</f>
        <v>В</v>
      </c>
      <c r="F12118" s="58">
        <v>0.567116468487526</v>
      </c>
    </row>
    <row r="12119">
      <c r="A12119" s="61">
        <v>1.517810045E9</v>
      </c>
      <c r="B12119" s="61">
        <v>1.0</v>
      </c>
      <c r="C12119" s="61">
        <v>2462.0</v>
      </c>
      <c r="D12119" s="57" t="s">
        <v>373</v>
      </c>
      <c r="E12119" s="57" t="str">
        <f t="array" ref="E12119">E12118</f>
        <v>В</v>
      </c>
      <c r="F12119" s="58">
        <v>0.5671534858813327</v>
      </c>
    </row>
    <row r="12120">
      <c r="A12120" s="61">
        <v>1.512584849E9</v>
      </c>
      <c r="B12120" s="61">
        <v>1.0</v>
      </c>
      <c r="C12120" s="61">
        <v>4492.0</v>
      </c>
      <c r="D12120" s="57" t="s">
        <v>375</v>
      </c>
      <c r="E12120" s="57" t="str">
        <f t="array" ref="E12120">E12119</f>
        <v>В</v>
      </c>
      <c r="F12120" s="58">
        <v>0.5671759570696648</v>
      </c>
    </row>
    <row r="12121">
      <c r="A12121" s="61">
        <v>1.515601645E9</v>
      </c>
      <c r="B12121" s="61">
        <v>1.0</v>
      </c>
      <c r="C12121" s="61">
        <v>1988.0</v>
      </c>
      <c r="D12121" s="57" t="s">
        <v>375</v>
      </c>
      <c r="E12121" s="57" t="str">
        <f t="array" ref="E12121">E12120</f>
        <v>В</v>
      </c>
      <c r="F12121" s="58">
        <v>0.5671878682107822</v>
      </c>
    </row>
    <row r="12122">
      <c r="A12122" s="61">
        <v>1.51708189E9</v>
      </c>
      <c r="B12122" s="61">
        <v>0.0</v>
      </c>
      <c r="C12122" s="61">
        <v>2169.0</v>
      </c>
      <c r="D12122" s="57" t="s">
        <v>373</v>
      </c>
      <c r="E12122" s="57" t="str">
        <f t="array" ref="E12122">E12121</f>
        <v>В</v>
      </c>
      <c r="F12122" s="58">
        <v>0.5672239446820326</v>
      </c>
    </row>
    <row r="12123">
      <c r="A12123" s="61">
        <v>1.513860412E9</v>
      </c>
      <c r="B12123" s="61">
        <v>0.0</v>
      </c>
      <c r="C12123" s="61">
        <v>26.0</v>
      </c>
      <c r="D12123" s="57" t="s">
        <v>373</v>
      </c>
      <c r="E12123" s="57" t="str">
        <f t="array" ref="E12123">E12122</f>
        <v>В</v>
      </c>
      <c r="F12123" s="58">
        <v>0.567265973315652</v>
      </c>
    </row>
    <row r="12124">
      <c r="A12124" s="61">
        <v>1.519469385E9</v>
      </c>
      <c r="B12124" s="61">
        <v>1.0</v>
      </c>
      <c r="C12124" s="61">
        <v>1488.0</v>
      </c>
      <c r="D12124" s="57" t="s">
        <v>371</v>
      </c>
      <c r="E12124" s="57" t="str">
        <f t="array" ref="E12124">E12123</f>
        <v>В</v>
      </c>
      <c r="F12124" s="58">
        <v>0.5672877932509193</v>
      </c>
    </row>
    <row r="12125">
      <c r="A12125" s="61">
        <v>1.514234679E9</v>
      </c>
      <c r="B12125" s="61">
        <v>1.0</v>
      </c>
      <c r="C12125" s="61">
        <v>1645.0</v>
      </c>
      <c r="D12125" s="57" t="s">
        <v>374</v>
      </c>
      <c r="E12125" s="57" t="str">
        <f t="array" ref="E12125">E12124</f>
        <v>В</v>
      </c>
      <c r="F12125" s="58">
        <v>0.5673196063253907</v>
      </c>
    </row>
    <row r="12126">
      <c r="A12126" s="61">
        <v>1.516539665E9</v>
      </c>
      <c r="B12126" s="61">
        <v>1.0</v>
      </c>
      <c r="C12126" s="61">
        <v>1902.0</v>
      </c>
      <c r="D12126" s="57" t="s">
        <v>374</v>
      </c>
      <c r="E12126" s="57" t="str">
        <f t="array" ref="E12126">E12125</f>
        <v>В</v>
      </c>
      <c r="F12126" s="58">
        <v>0.5673331716676343</v>
      </c>
    </row>
    <row r="12127">
      <c r="A12127" s="61">
        <v>1.516283025E9</v>
      </c>
      <c r="B12127" s="61">
        <v>1.0</v>
      </c>
      <c r="C12127" s="61">
        <v>2685.0</v>
      </c>
      <c r="D12127" s="57" t="s">
        <v>371</v>
      </c>
      <c r="E12127" s="57" t="str">
        <f t="array" ref="E12127">E12126</f>
        <v>В</v>
      </c>
      <c r="F12127" s="58">
        <v>0.5673473518913061</v>
      </c>
    </row>
    <row r="12128">
      <c r="A12128" s="61">
        <v>1.51388433E9</v>
      </c>
      <c r="B12128" s="61">
        <v>0.0</v>
      </c>
      <c r="C12128" s="61">
        <v>1434.0</v>
      </c>
      <c r="D12128" s="57" t="s">
        <v>374</v>
      </c>
      <c r="E12128" s="57" t="str">
        <f t="array" ref="E12128">E12127</f>
        <v>В</v>
      </c>
      <c r="F12128" s="58">
        <v>0.567414660930913</v>
      </c>
    </row>
    <row r="12129">
      <c r="A12129" s="61">
        <v>1.516360316E9</v>
      </c>
      <c r="B12129" s="61">
        <v>1.0</v>
      </c>
      <c r="C12129" s="61">
        <v>1013.0</v>
      </c>
      <c r="D12129" s="57" t="s">
        <v>375</v>
      </c>
      <c r="E12129" s="57" t="str">
        <f t="array" ref="E12129">E12128</f>
        <v>В</v>
      </c>
      <c r="F12129" s="58">
        <v>0.5674245951404524</v>
      </c>
    </row>
    <row r="12130">
      <c r="A12130" s="61">
        <v>1.518942983E9</v>
      </c>
      <c r="B12130" s="61">
        <v>1.0</v>
      </c>
      <c r="C12130" s="61">
        <v>3674.0</v>
      </c>
      <c r="D12130" s="57" t="s">
        <v>375</v>
      </c>
      <c r="E12130" s="57" t="str">
        <f t="array" ref="E12130">E12129</f>
        <v>В</v>
      </c>
      <c r="F12130" s="58">
        <v>0.5674758945750352</v>
      </c>
    </row>
    <row r="12131">
      <c r="A12131" s="61">
        <v>1.511266402E9</v>
      </c>
      <c r="B12131" s="61">
        <v>0.0</v>
      </c>
      <c r="C12131" s="61">
        <v>3062.0</v>
      </c>
      <c r="D12131" s="57" t="s">
        <v>374</v>
      </c>
      <c r="E12131" s="57" t="str">
        <f t="array" ref="E12131">E12130</f>
        <v>В</v>
      </c>
      <c r="F12131" s="58">
        <v>0.5675296191998079</v>
      </c>
    </row>
    <row r="12132">
      <c r="A12132" s="61">
        <v>1.518076352E9</v>
      </c>
      <c r="B12132" s="61">
        <v>0.0</v>
      </c>
      <c r="C12132" s="61">
        <v>3080.0</v>
      </c>
      <c r="D12132" s="57" t="s">
        <v>371</v>
      </c>
      <c r="E12132" s="57" t="str">
        <f t="array" ref="E12132">E12131</f>
        <v>В</v>
      </c>
      <c r="F12132" s="58">
        <v>0.5675614471754407</v>
      </c>
    </row>
    <row r="12133">
      <c r="A12133" s="61">
        <v>1.511779339E9</v>
      </c>
      <c r="B12133" s="61">
        <v>1.0</v>
      </c>
      <c r="C12133" s="61">
        <v>5203.0</v>
      </c>
      <c r="D12133" s="57" t="s">
        <v>374</v>
      </c>
      <c r="E12133" s="57" t="str">
        <f t="array" ref="E12133">E12132</f>
        <v>В</v>
      </c>
      <c r="F12133" s="58">
        <v>0.5676969831572808</v>
      </c>
    </row>
    <row r="12134">
      <c r="A12134" s="61">
        <v>1.518189463E9</v>
      </c>
      <c r="B12134" s="61">
        <v>1.0</v>
      </c>
      <c r="C12134" s="61">
        <v>2040.0</v>
      </c>
      <c r="D12134" s="57" t="s">
        <v>374</v>
      </c>
      <c r="E12134" s="57" t="str">
        <f t="array" ref="E12134">E12133</f>
        <v>В</v>
      </c>
      <c r="F12134" s="58">
        <v>0.5677005232255881</v>
      </c>
    </row>
    <row r="12135">
      <c r="A12135" s="61">
        <v>1.517126533E9</v>
      </c>
      <c r="B12135" s="61">
        <v>1.0</v>
      </c>
      <c r="C12135" s="61">
        <v>907.0</v>
      </c>
      <c r="D12135" s="57" t="s">
        <v>373</v>
      </c>
      <c r="E12135" s="57" t="str">
        <f t="array" ref="E12135">E12134</f>
        <v>В</v>
      </c>
      <c r="F12135" s="58">
        <v>0.5677444466486625</v>
      </c>
    </row>
    <row r="12136">
      <c r="A12136" s="61">
        <v>1.512154958E9</v>
      </c>
      <c r="B12136" s="61">
        <v>1.0</v>
      </c>
      <c r="C12136" s="61">
        <v>1934.0</v>
      </c>
      <c r="D12136" s="57" t="s">
        <v>373</v>
      </c>
      <c r="E12136" s="57" t="str">
        <f t="array" ref="E12136">E12135</f>
        <v>В</v>
      </c>
      <c r="F12136" s="58">
        <v>0.5677678173640336</v>
      </c>
    </row>
    <row r="12137">
      <c r="A12137" s="61">
        <v>1.51394799E9</v>
      </c>
      <c r="B12137" s="61">
        <v>0.0</v>
      </c>
      <c r="C12137" s="61">
        <v>1085.0</v>
      </c>
      <c r="D12137" s="57" t="s">
        <v>374</v>
      </c>
      <c r="E12137" s="57" t="str">
        <f t="array" ref="E12137">E12136</f>
        <v>В</v>
      </c>
      <c r="F12137" s="58">
        <v>0.5677804643793987</v>
      </c>
    </row>
    <row r="12138">
      <c r="A12138" s="61">
        <v>1.513777416E9</v>
      </c>
      <c r="B12138" s="61">
        <v>1.0</v>
      </c>
      <c r="C12138" s="61">
        <v>1387.0</v>
      </c>
      <c r="D12138" s="57" t="s">
        <v>374</v>
      </c>
      <c r="E12138" s="57" t="str">
        <f t="array" ref="E12138">E12137</f>
        <v>В</v>
      </c>
      <c r="F12138" s="58">
        <v>0.5677864933303696</v>
      </c>
    </row>
    <row r="12139">
      <c r="A12139" s="61">
        <v>1.515136366E9</v>
      </c>
      <c r="B12139" s="61">
        <v>1.0</v>
      </c>
      <c r="C12139" s="61">
        <v>3074.0</v>
      </c>
      <c r="D12139" s="57" t="s">
        <v>374</v>
      </c>
      <c r="E12139" s="57" t="str">
        <f t="array" ref="E12139">E12138</f>
        <v>В</v>
      </c>
      <c r="F12139" s="58">
        <v>0.56794354443592</v>
      </c>
    </row>
    <row r="12140">
      <c r="A12140" s="61">
        <v>1.519347106E9</v>
      </c>
      <c r="B12140" s="61">
        <v>1.0</v>
      </c>
      <c r="C12140" s="61">
        <v>2424.0</v>
      </c>
      <c r="D12140" s="57" t="s">
        <v>371</v>
      </c>
      <c r="E12140" s="57" t="str">
        <f t="array" ref="E12140">E12139</f>
        <v>В</v>
      </c>
      <c r="F12140" s="58">
        <v>0.5679922436601743</v>
      </c>
    </row>
    <row r="12141">
      <c r="A12141" s="61">
        <v>1.518323837E9</v>
      </c>
      <c r="B12141" s="61">
        <v>1.0</v>
      </c>
      <c r="C12141" s="61">
        <v>2593.0</v>
      </c>
      <c r="D12141" s="57" t="s">
        <v>374</v>
      </c>
      <c r="E12141" s="57" t="str">
        <f t="array" ref="E12141">E12140</f>
        <v>В</v>
      </c>
      <c r="F12141" s="58">
        <v>0.5680090230295972</v>
      </c>
    </row>
    <row r="12142">
      <c r="A12142" s="61">
        <v>1.514166055E9</v>
      </c>
      <c r="B12142" s="61">
        <v>1.0</v>
      </c>
      <c r="C12142" s="61">
        <v>2536.0</v>
      </c>
      <c r="D12142" s="57" t="s">
        <v>371</v>
      </c>
      <c r="E12142" s="57" t="str">
        <f t="array" ref="E12142">E12141</f>
        <v>В</v>
      </c>
      <c r="F12142" s="58">
        <v>0.5680194088690503</v>
      </c>
    </row>
    <row r="12143">
      <c r="A12143" s="61">
        <v>1.517360499E9</v>
      </c>
      <c r="B12143" s="61">
        <v>1.0</v>
      </c>
      <c r="C12143" s="61">
        <v>944.0</v>
      </c>
      <c r="D12143" s="57" t="s">
        <v>371</v>
      </c>
      <c r="E12143" s="57" t="str">
        <f t="array" ref="E12143">E12142</f>
        <v>В</v>
      </c>
      <c r="F12143" s="58">
        <v>0.5680592393305296</v>
      </c>
    </row>
    <row r="12144">
      <c r="A12144" s="61">
        <v>1.516924264E9</v>
      </c>
      <c r="B12144" s="61">
        <v>1.0</v>
      </c>
      <c r="C12144" s="61">
        <v>2491.0</v>
      </c>
      <c r="D12144" s="57" t="s">
        <v>373</v>
      </c>
      <c r="E12144" s="57" t="str">
        <f t="array" ref="E12144">E12143</f>
        <v>В</v>
      </c>
      <c r="F12144" s="58">
        <v>0.5680748232750444</v>
      </c>
    </row>
    <row r="12145">
      <c r="A12145" s="61">
        <v>1.511545563E9</v>
      </c>
      <c r="B12145" s="61">
        <v>1.0</v>
      </c>
      <c r="C12145" s="61">
        <v>5133.0</v>
      </c>
      <c r="D12145" s="57" t="s">
        <v>373</v>
      </c>
      <c r="E12145" s="57" t="str">
        <f t="array" ref="E12145">E12144</f>
        <v>В</v>
      </c>
      <c r="F12145" s="58">
        <v>0.5681322928015968</v>
      </c>
    </row>
    <row r="12146">
      <c r="A12146" s="61">
        <v>1.514107291E9</v>
      </c>
      <c r="B12146" s="61">
        <v>0.0</v>
      </c>
      <c r="C12146" s="61">
        <v>206.0</v>
      </c>
      <c r="D12146" s="57" t="s">
        <v>375</v>
      </c>
      <c r="E12146" s="57" t="str">
        <f t="array" ref="E12146">E12145</f>
        <v>В</v>
      </c>
      <c r="F12146" s="58">
        <v>0.5681879739431782</v>
      </c>
    </row>
    <row r="12147">
      <c r="A12147" s="61">
        <v>1.516847763E9</v>
      </c>
      <c r="B12147" s="61">
        <v>1.0</v>
      </c>
      <c r="C12147" s="61">
        <v>3099.0</v>
      </c>
      <c r="D12147" s="57" t="s">
        <v>375</v>
      </c>
      <c r="E12147" s="57" t="str">
        <f t="array" ref="E12147">E12146</f>
        <v>В</v>
      </c>
      <c r="F12147" s="58">
        <v>0.5682157261620083</v>
      </c>
    </row>
    <row r="12148">
      <c r="A12148" s="61">
        <v>1.517208198E9</v>
      </c>
      <c r="B12148" s="61">
        <v>1.0</v>
      </c>
      <c r="C12148" s="61">
        <v>1859.0</v>
      </c>
      <c r="D12148" s="57" t="s">
        <v>371</v>
      </c>
      <c r="E12148" s="57" t="str">
        <f t="array" ref="E12148">E12147</f>
        <v>В</v>
      </c>
      <c r="F12148" s="58">
        <v>0.5682555761750788</v>
      </c>
    </row>
    <row r="12149">
      <c r="A12149" s="61">
        <v>1.513042383E9</v>
      </c>
      <c r="B12149" s="61">
        <v>1.0</v>
      </c>
      <c r="C12149" s="61">
        <v>1554.0</v>
      </c>
      <c r="D12149" s="57" t="s">
        <v>373</v>
      </c>
      <c r="E12149" s="57" t="str">
        <f t="array" ref="E12149">E12148</f>
        <v>В</v>
      </c>
      <c r="F12149" s="58">
        <v>0.5682753554232446</v>
      </c>
    </row>
    <row r="12150">
      <c r="A12150" s="61">
        <v>1.511767001E9</v>
      </c>
      <c r="B12150" s="61">
        <v>0.0</v>
      </c>
      <c r="C12150" s="61">
        <v>565.0</v>
      </c>
      <c r="D12150" s="57" t="s">
        <v>375</v>
      </c>
      <c r="E12150" s="57" t="str">
        <f t="array" ref="E12150">E12149</f>
        <v>В</v>
      </c>
      <c r="F12150" s="58">
        <v>0.5683038967943148</v>
      </c>
    </row>
    <row r="12151">
      <c r="A12151" s="61">
        <v>1.513006737E9</v>
      </c>
      <c r="B12151" s="61">
        <v>1.0</v>
      </c>
      <c r="C12151" s="61">
        <v>1819.0</v>
      </c>
      <c r="D12151" s="57" t="s">
        <v>371</v>
      </c>
      <c r="E12151" s="57" t="str">
        <f t="array" ref="E12151">E12150</f>
        <v>В</v>
      </c>
      <c r="F12151" s="58">
        <v>0.5683347461387113</v>
      </c>
    </row>
    <row r="12152">
      <c r="A12152" s="61">
        <v>1.514903589E9</v>
      </c>
      <c r="B12152" s="61">
        <v>1.0</v>
      </c>
      <c r="C12152" s="61">
        <v>3118.0</v>
      </c>
      <c r="D12152" s="57" t="s">
        <v>371</v>
      </c>
      <c r="E12152" s="57" t="str">
        <f t="array" ref="E12152">E12151</f>
        <v>В</v>
      </c>
      <c r="F12152" s="58">
        <v>0.5683579375970393</v>
      </c>
    </row>
    <row r="12153">
      <c r="A12153" s="61">
        <v>1.511564643E9</v>
      </c>
      <c r="B12153" s="61">
        <v>1.0</v>
      </c>
      <c r="C12153" s="61">
        <v>2387.0</v>
      </c>
      <c r="D12153" s="57" t="s">
        <v>375</v>
      </c>
      <c r="E12153" s="57" t="str">
        <f t="array" ref="E12153">E12152</f>
        <v>В</v>
      </c>
      <c r="F12153" s="58">
        <v>0.5684172271440288</v>
      </c>
    </row>
    <row r="12154">
      <c r="A12154" s="61">
        <v>1.516738203E9</v>
      </c>
      <c r="B12154" s="61">
        <v>1.0</v>
      </c>
      <c r="C12154" s="61">
        <v>796.0</v>
      </c>
      <c r="D12154" s="57" t="s">
        <v>374</v>
      </c>
      <c r="E12154" s="57" t="str">
        <f t="array" ref="E12154">E12153</f>
        <v>В</v>
      </c>
      <c r="F12154" s="58">
        <v>0.568427985233737</v>
      </c>
    </row>
    <row r="12155">
      <c r="A12155" s="61">
        <v>1.513141543E9</v>
      </c>
      <c r="B12155" s="61">
        <v>1.0</v>
      </c>
      <c r="C12155" s="61">
        <v>587.0</v>
      </c>
      <c r="D12155" s="57" t="s">
        <v>374</v>
      </c>
      <c r="E12155" s="57" t="str">
        <f t="array" ref="E12155">E12154</f>
        <v>В</v>
      </c>
      <c r="F12155" s="58">
        <v>0.5685006605044403</v>
      </c>
    </row>
    <row r="12156">
      <c r="A12156" s="61">
        <v>1.511836423E9</v>
      </c>
      <c r="B12156" s="61">
        <v>1.0</v>
      </c>
      <c r="C12156" s="61">
        <v>1110.0</v>
      </c>
      <c r="D12156" s="57" t="s">
        <v>373</v>
      </c>
      <c r="E12156" s="57" t="str">
        <f t="array" ref="E12156">E12155</f>
        <v>В</v>
      </c>
      <c r="F12156" s="58">
        <v>0.5685479313696145</v>
      </c>
    </row>
    <row r="12157">
      <c r="A12157" s="61">
        <v>1.519648654E9</v>
      </c>
      <c r="B12157" s="61">
        <v>1.0</v>
      </c>
      <c r="C12157" s="61">
        <v>1585.0</v>
      </c>
      <c r="D12157" s="57" t="s">
        <v>371</v>
      </c>
      <c r="E12157" s="57" t="str">
        <f t="array" ref="E12157">E12156</f>
        <v>В</v>
      </c>
      <c r="F12157" s="58">
        <v>0.5686912404348029</v>
      </c>
    </row>
    <row r="12158">
      <c r="A12158" s="61">
        <v>1.517426108E9</v>
      </c>
      <c r="B12158" s="61">
        <v>1.0</v>
      </c>
      <c r="C12158" s="61">
        <v>1024.0</v>
      </c>
      <c r="D12158" s="57" t="s">
        <v>374</v>
      </c>
      <c r="E12158" s="57" t="str">
        <f t="array" ref="E12158">E12157</f>
        <v>В</v>
      </c>
      <c r="F12158" s="58">
        <v>0.5686999413213187</v>
      </c>
    </row>
    <row r="12159">
      <c r="A12159" s="61">
        <v>1.516446284E9</v>
      </c>
      <c r="B12159" s="61">
        <v>1.0</v>
      </c>
      <c r="C12159" s="61">
        <v>1661.0</v>
      </c>
      <c r="D12159" s="57" t="s">
        <v>374</v>
      </c>
      <c r="E12159" s="57" t="str">
        <f t="array" ref="E12159">E12158</f>
        <v>В</v>
      </c>
      <c r="F12159" s="58">
        <v>0.5687318503203178</v>
      </c>
    </row>
    <row r="12160">
      <c r="A12160" s="61">
        <v>1.517017186E9</v>
      </c>
      <c r="B12160" s="61">
        <v>1.0</v>
      </c>
      <c r="C12160" s="61">
        <v>2435.0</v>
      </c>
      <c r="D12160" s="57" t="s">
        <v>371</v>
      </c>
      <c r="E12160" s="57" t="str">
        <f t="array" ref="E12160">E12159</f>
        <v>В</v>
      </c>
      <c r="F12160" s="58">
        <v>0.5687429094976661</v>
      </c>
    </row>
    <row r="12161">
      <c r="A12161" s="61">
        <v>1.519409365E9</v>
      </c>
      <c r="B12161" s="61">
        <v>1.0</v>
      </c>
      <c r="C12161" s="61">
        <v>1243.0</v>
      </c>
      <c r="D12161" s="57" t="s">
        <v>375</v>
      </c>
      <c r="E12161" s="57" t="str">
        <f t="array" ref="E12161">E12160</f>
        <v>В</v>
      </c>
      <c r="F12161" s="58">
        <v>0.568777184570465</v>
      </c>
    </row>
    <row r="12162">
      <c r="A12162" s="61">
        <v>1.518339266E9</v>
      </c>
      <c r="B12162" s="61">
        <v>1.0</v>
      </c>
      <c r="C12162" s="61">
        <v>745.0</v>
      </c>
      <c r="D12162" s="57" t="s">
        <v>374</v>
      </c>
      <c r="E12162" s="57" t="str">
        <f t="array" ref="E12162">E12161</f>
        <v>В</v>
      </c>
      <c r="F12162" s="58">
        <v>0.5688339484410426</v>
      </c>
    </row>
    <row r="12163">
      <c r="A12163" s="61">
        <v>1.519301638E9</v>
      </c>
      <c r="B12163" s="61">
        <v>1.0</v>
      </c>
      <c r="C12163" s="61">
        <v>1585.0</v>
      </c>
      <c r="D12163" s="57" t="s">
        <v>375</v>
      </c>
      <c r="E12163" s="57" t="str">
        <f t="array" ref="E12163">E12162</f>
        <v>В</v>
      </c>
      <c r="F12163" s="58">
        <v>0.5689131690750818</v>
      </c>
    </row>
    <row r="12164">
      <c r="A12164" s="61">
        <v>1.51369695E9</v>
      </c>
      <c r="B12164" s="61">
        <v>0.0</v>
      </c>
      <c r="C12164" s="61">
        <v>1019.0</v>
      </c>
      <c r="D12164" s="57" t="s">
        <v>371</v>
      </c>
      <c r="E12164" s="57" t="str">
        <f t="array" ref="E12164">E12163</f>
        <v>В</v>
      </c>
      <c r="F12164" s="58">
        <v>0.5689131831240766</v>
      </c>
    </row>
    <row r="12165">
      <c r="A12165" s="61">
        <v>1.518721989E9</v>
      </c>
      <c r="B12165" s="61">
        <v>1.0</v>
      </c>
      <c r="C12165" s="61">
        <v>2055.0</v>
      </c>
      <c r="D12165" s="57" t="s">
        <v>374</v>
      </c>
      <c r="E12165" s="57" t="str">
        <f t="array" ref="E12165">E12164</f>
        <v>В</v>
      </c>
      <c r="F12165" s="58">
        <v>0.5689250942651938</v>
      </c>
    </row>
    <row r="12166">
      <c r="A12166" s="61">
        <v>1.513523472E9</v>
      </c>
      <c r="B12166" s="61">
        <v>0.0</v>
      </c>
      <c r="C12166" s="61">
        <v>3003.0</v>
      </c>
      <c r="D12166" s="57" t="s">
        <v>374</v>
      </c>
      <c r="E12166" s="57" t="str">
        <f t="array" ref="E12166">E12165</f>
        <v>В</v>
      </c>
      <c r="F12166" s="58">
        <v>0.5689363098630031</v>
      </c>
    </row>
    <row r="12167">
      <c r="A12167" s="61">
        <v>1.513653831E9</v>
      </c>
      <c r="B12167" s="61">
        <v>0.0</v>
      </c>
      <c r="C12167" s="61">
        <v>289.0</v>
      </c>
      <c r="D12167" s="57" t="s">
        <v>373</v>
      </c>
      <c r="E12167" s="57" t="str">
        <f t="array" ref="E12167">E12166</f>
        <v>В</v>
      </c>
      <c r="F12167" s="58">
        <v>0.5689892941412371</v>
      </c>
    </row>
    <row r="12168">
      <c r="A12168" s="61">
        <v>1.516340078E9</v>
      </c>
      <c r="B12168" s="61">
        <v>1.0</v>
      </c>
      <c r="C12168" s="61">
        <v>1915.0</v>
      </c>
      <c r="D12168" s="57" t="s">
        <v>375</v>
      </c>
      <c r="E12168" s="57" t="str">
        <f t="array" ref="E12168">E12167</f>
        <v>В</v>
      </c>
      <c r="F12168" s="58">
        <v>0.5689982157893144</v>
      </c>
    </row>
    <row r="12169">
      <c r="A12169" s="61">
        <v>1.516344005E9</v>
      </c>
      <c r="B12169" s="61">
        <v>1.0</v>
      </c>
      <c r="C12169" s="61">
        <v>1771.0</v>
      </c>
      <c r="D12169" s="57" t="s">
        <v>375</v>
      </c>
      <c r="E12169" s="57" t="str">
        <f t="array" ref="E12169">E12168</f>
        <v>В</v>
      </c>
      <c r="F12169" s="58">
        <v>0.5690206189245932</v>
      </c>
    </row>
    <row r="12170">
      <c r="A12170" s="61">
        <v>1.513500105E9</v>
      </c>
      <c r="B12170" s="61">
        <v>1.0</v>
      </c>
      <c r="C12170" s="61">
        <v>1493.0</v>
      </c>
      <c r="D12170" s="57" t="s">
        <v>373</v>
      </c>
      <c r="E12170" s="57" t="str">
        <f t="array" ref="E12170">E12169</f>
        <v>В</v>
      </c>
      <c r="F12170" s="58">
        <v>0.5690244768001711</v>
      </c>
    </row>
    <row r="12171">
      <c r="A12171" s="61">
        <v>1.512661772E9</v>
      </c>
      <c r="B12171" s="61">
        <v>0.0</v>
      </c>
      <c r="C12171" s="61">
        <v>394.0</v>
      </c>
      <c r="D12171" s="57" t="s">
        <v>374</v>
      </c>
      <c r="E12171" s="57" t="str">
        <f t="array" ref="E12171">E12170</f>
        <v>В</v>
      </c>
      <c r="F12171" s="58">
        <v>0.569053618352623</v>
      </c>
    </row>
    <row r="12172">
      <c r="A12172" s="61">
        <v>1.517152058E9</v>
      </c>
      <c r="B12172" s="61">
        <v>1.0</v>
      </c>
      <c r="C12172" s="61">
        <v>1041.0</v>
      </c>
      <c r="D12172" s="57" t="s">
        <v>371</v>
      </c>
      <c r="E12172" s="57" t="str">
        <f t="array" ref="E12172">E12171</f>
        <v>В</v>
      </c>
      <c r="F12172" s="58">
        <v>0.5690893467123044</v>
      </c>
    </row>
    <row r="12173">
      <c r="A12173" s="61">
        <v>1.511614119E9</v>
      </c>
      <c r="B12173" s="61">
        <v>1.0</v>
      </c>
      <c r="C12173" s="61">
        <v>16.0</v>
      </c>
      <c r="D12173" s="57" t="s">
        <v>375</v>
      </c>
      <c r="E12173" s="57" t="str">
        <f t="array" ref="E12173">E12172</f>
        <v>В</v>
      </c>
      <c r="F12173" s="58">
        <v>0.5690967588919097</v>
      </c>
    </row>
    <row r="12174">
      <c r="A12174" s="61">
        <v>1.511924166E9</v>
      </c>
      <c r="B12174" s="61">
        <v>1.0</v>
      </c>
      <c r="C12174" s="61">
        <v>1985.0</v>
      </c>
      <c r="D12174" s="57" t="s">
        <v>374</v>
      </c>
      <c r="E12174" s="57" t="str">
        <f t="array" ref="E12174">E12173</f>
        <v>В</v>
      </c>
      <c r="F12174" s="58">
        <v>0.5691559797745835</v>
      </c>
    </row>
    <row r="12175">
      <c r="A12175" s="61">
        <v>1.518851703E9</v>
      </c>
      <c r="B12175" s="61">
        <v>1.0</v>
      </c>
      <c r="C12175" s="61">
        <v>1412.0</v>
      </c>
      <c r="D12175" s="57" t="s">
        <v>371</v>
      </c>
      <c r="E12175" s="57" t="str">
        <f t="array" ref="E12175">E12174</f>
        <v>В</v>
      </c>
      <c r="F12175" s="58">
        <v>0.5691768409283573</v>
      </c>
    </row>
    <row r="12176">
      <c r="A12176" s="61">
        <v>1.513762648E9</v>
      </c>
      <c r="B12176" s="61">
        <v>1.0</v>
      </c>
      <c r="C12176" s="61">
        <v>2668.0</v>
      </c>
      <c r="D12176" s="57" t="s">
        <v>375</v>
      </c>
      <c r="E12176" s="57" t="str">
        <f t="array" ref="E12176">E12175</f>
        <v>В</v>
      </c>
      <c r="F12176" s="58">
        <v>0.5692046050905726</v>
      </c>
    </row>
    <row r="12177">
      <c r="A12177" s="61">
        <v>1.51816624E9</v>
      </c>
      <c r="B12177" s="61">
        <v>0.0</v>
      </c>
      <c r="C12177" s="61">
        <v>2002.0</v>
      </c>
      <c r="D12177" s="57" t="s">
        <v>374</v>
      </c>
      <c r="E12177" s="57" t="str">
        <f t="array" ref="E12177">E12176</f>
        <v>В</v>
      </c>
      <c r="F12177" s="58">
        <v>0.5692655632402984</v>
      </c>
    </row>
    <row r="12178">
      <c r="A12178" s="61">
        <v>1.513837012E9</v>
      </c>
      <c r="B12178" s="61">
        <v>0.0</v>
      </c>
      <c r="C12178" s="61">
        <v>5497.0</v>
      </c>
      <c r="D12178" s="57" t="s">
        <v>374</v>
      </c>
      <c r="E12178" s="57" t="str">
        <f t="array" ref="E12178">E12177</f>
        <v>В</v>
      </c>
      <c r="F12178" s="58">
        <v>0.5692724059043074</v>
      </c>
    </row>
    <row r="12179">
      <c r="A12179" s="61">
        <v>1.516005543E9</v>
      </c>
      <c r="B12179" s="61">
        <v>1.0</v>
      </c>
      <c r="C12179" s="61">
        <v>2112.0</v>
      </c>
      <c r="D12179" s="57" t="s">
        <v>374</v>
      </c>
      <c r="E12179" s="57" t="str">
        <f t="array" ref="E12179">E12178</f>
        <v>В</v>
      </c>
      <c r="F12179" s="58">
        <v>0.569289003988517</v>
      </c>
    </row>
    <row r="12180">
      <c r="A12180" s="61">
        <v>1.513315659E9</v>
      </c>
      <c r="B12180" s="61">
        <v>1.0</v>
      </c>
      <c r="C12180" s="61">
        <v>3093.0</v>
      </c>
      <c r="D12180" s="57" t="s">
        <v>375</v>
      </c>
      <c r="E12180" s="57" t="str">
        <f t="array" ref="E12180">E12179</f>
        <v>В</v>
      </c>
      <c r="F12180" s="58">
        <v>0.5693742810547363</v>
      </c>
    </row>
    <row r="12181">
      <c r="A12181" s="61">
        <v>1.511570649E9</v>
      </c>
      <c r="B12181" s="61">
        <v>1.0</v>
      </c>
      <c r="C12181" s="61">
        <v>1728.0</v>
      </c>
      <c r="D12181" s="57" t="s">
        <v>374</v>
      </c>
      <c r="E12181" s="57" t="str">
        <f t="array" ref="E12181">E12180</f>
        <v>В</v>
      </c>
      <c r="F12181" s="58">
        <v>0.5694046839819654</v>
      </c>
    </row>
    <row r="12182">
      <c r="A12182" s="61">
        <v>1.515514878E9</v>
      </c>
      <c r="B12182" s="61">
        <v>1.0</v>
      </c>
      <c r="C12182" s="61">
        <v>335.0</v>
      </c>
      <c r="D12182" s="57" t="s">
        <v>375</v>
      </c>
      <c r="E12182" s="57" t="str">
        <f t="array" ref="E12182">E12181</f>
        <v>В</v>
      </c>
      <c r="F12182" s="58">
        <v>0.5694082712465381</v>
      </c>
    </row>
    <row r="12183">
      <c r="A12183" s="61">
        <v>1.519703099E9</v>
      </c>
      <c r="B12183" s="61">
        <v>1.0</v>
      </c>
      <c r="C12183" s="61">
        <v>3183.0</v>
      </c>
      <c r="D12183" s="57" t="s">
        <v>371</v>
      </c>
      <c r="E12183" s="57" t="str">
        <f t="array" ref="E12183">E12182</f>
        <v>В</v>
      </c>
      <c r="F12183" s="58">
        <v>0.5694233331270154</v>
      </c>
    </row>
    <row r="12184">
      <c r="A12184" s="61">
        <v>1.519309074E9</v>
      </c>
      <c r="B12184" s="61">
        <v>1.0</v>
      </c>
      <c r="C12184" s="61">
        <v>2186.0</v>
      </c>
      <c r="D12184" s="57" t="s">
        <v>371</v>
      </c>
      <c r="E12184" s="57" t="str">
        <f t="array" ref="E12184">E12183</f>
        <v>В</v>
      </c>
      <c r="F12184" s="58">
        <v>0.5694273937935063</v>
      </c>
    </row>
    <row r="12185">
      <c r="A12185" s="61">
        <v>1.511345268E9</v>
      </c>
      <c r="B12185" s="61">
        <v>1.0</v>
      </c>
      <c r="C12185" s="61">
        <v>2622.0</v>
      </c>
      <c r="D12185" s="57" t="s">
        <v>371</v>
      </c>
      <c r="E12185" s="57" t="str">
        <f t="array" ref="E12185">E12184</f>
        <v>В</v>
      </c>
      <c r="F12185" s="58">
        <v>0.569430279550273</v>
      </c>
    </row>
    <row r="12186">
      <c r="A12186" s="61">
        <v>1.51536621E9</v>
      </c>
      <c r="B12186" s="61">
        <v>0.0</v>
      </c>
      <c r="C12186" s="61">
        <v>3049.0</v>
      </c>
      <c r="D12186" s="57" t="s">
        <v>373</v>
      </c>
      <c r="E12186" s="57" t="str">
        <f t="array" ref="E12186">E12185</f>
        <v>В</v>
      </c>
      <c r="F12186" s="58">
        <v>0.5695397016435676</v>
      </c>
    </row>
    <row r="12187">
      <c r="A12187" s="61">
        <v>1.518904815E9</v>
      </c>
      <c r="B12187" s="61">
        <v>1.0</v>
      </c>
      <c r="C12187" s="61">
        <v>1722.0</v>
      </c>
      <c r="D12187" s="57" t="s">
        <v>371</v>
      </c>
      <c r="E12187" s="57" t="str">
        <f t="array" ref="E12187">E12186</f>
        <v>В</v>
      </c>
      <c r="F12187" s="58">
        <v>0.5695474060371998</v>
      </c>
    </row>
    <row r="12188">
      <c r="A12188" s="61">
        <v>1.515713918E9</v>
      </c>
      <c r="B12188" s="61">
        <v>1.0</v>
      </c>
      <c r="C12188" s="61">
        <v>1077.0</v>
      </c>
      <c r="D12188" s="57" t="s">
        <v>371</v>
      </c>
      <c r="E12188" s="57" t="str">
        <f t="array" ref="E12188">E12187</f>
        <v>В</v>
      </c>
      <c r="F12188" s="58">
        <v>0.5695705983476943</v>
      </c>
    </row>
    <row r="12189">
      <c r="A12189" s="61">
        <v>1.513709337E9</v>
      </c>
      <c r="B12189" s="61">
        <v>1.0</v>
      </c>
      <c r="C12189" s="61">
        <v>293.0</v>
      </c>
      <c r="D12189" s="57" t="s">
        <v>374</v>
      </c>
      <c r="E12189" s="57" t="str">
        <f t="array" ref="E12189">E12188</f>
        <v>В</v>
      </c>
      <c r="F12189" s="58">
        <v>0.5696054436878413</v>
      </c>
    </row>
    <row r="12190">
      <c r="A12190" s="61">
        <v>1.51748547E9</v>
      </c>
      <c r="B12190" s="61">
        <v>0.0</v>
      </c>
      <c r="C12190" s="61">
        <v>1130.0</v>
      </c>
      <c r="D12190" s="57" t="s">
        <v>371</v>
      </c>
      <c r="E12190" s="57" t="str">
        <f t="array" ref="E12190">E12189</f>
        <v>В</v>
      </c>
      <c r="F12190" s="58">
        <v>0.5696955992731721</v>
      </c>
    </row>
    <row r="12191">
      <c r="A12191" s="61">
        <v>1.518567987E9</v>
      </c>
      <c r="B12191" s="61">
        <v>1.0</v>
      </c>
      <c r="C12191" s="61">
        <v>1477.0</v>
      </c>
      <c r="D12191" s="57" t="s">
        <v>374</v>
      </c>
      <c r="E12191" s="57" t="str">
        <f t="array" ref="E12191">E12190</f>
        <v>В</v>
      </c>
      <c r="F12191" s="58">
        <v>0.5697167710505473</v>
      </c>
    </row>
    <row r="12192">
      <c r="A12192" s="61">
        <v>1.517012654E9</v>
      </c>
      <c r="B12192" s="61">
        <v>1.0</v>
      </c>
      <c r="C12192" s="61">
        <v>608.0</v>
      </c>
      <c r="D12192" s="57" t="s">
        <v>371</v>
      </c>
      <c r="E12192" s="57" t="str">
        <f t="array" ref="E12192">E12191</f>
        <v>В</v>
      </c>
      <c r="F12192" s="58">
        <v>0.5699490523830085</v>
      </c>
    </row>
    <row r="12193">
      <c r="A12193" s="61">
        <v>1.514622652E9</v>
      </c>
      <c r="B12193" s="61">
        <v>0.0</v>
      </c>
      <c r="C12193" s="61">
        <v>417.0</v>
      </c>
      <c r="D12193" s="57" t="s">
        <v>374</v>
      </c>
      <c r="E12193" s="57" t="str">
        <f t="array" ref="E12193">E12192</f>
        <v>В</v>
      </c>
      <c r="F12193" s="58">
        <v>0.5699529373152588</v>
      </c>
    </row>
    <row r="12194">
      <c r="A12194" s="61">
        <v>1.517469479E9</v>
      </c>
      <c r="B12194" s="61">
        <v>1.0</v>
      </c>
      <c r="C12194" s="61">
        <v>297.0</v>
      </c>
      <c r="D12194" s="57" t="s">
        <v>375</v>
      </c>
      <c r="E12194" s="57" t="str">
        <f t="array" ref="E12194">E12193</f>
        <v>В</v>
      </c>
      <c r="F12194" s="58">
        <v>0.5700326357981066</v>
      </c>
    </row>
    <row r="12195">
      <c r="A12195" s="61">
        <v>1.514964695E9</v>
      </c>
      <c r="B12195" s="61">
        <v>1.0</v>
      </c>
      <c r="C12195" s="61">
        <v>664.0</v>
      </c>
      <c r="D12195" s="57" t="s">
        <v>374</v>
      </c>
      <c r="E12195" s="57" t="str">
        <f t="array" ref="E12195">E12194</f>
        <v>В</v>
      </c>
      <c r="F12195" s="58">
        <v>0.5701062818821392</v>
      </c>
    </row>
    <row r="12196">
      <c r="A12196" s="61">
        <v>1.518912691E9</v>
      </c>
      <c r="B12196" s="61">
        <v>0.0</v>
      </c>
      <c r="C12196" s="61">
        <v>183.0</v>
      </c>
      <c r="D12196" s="57" t="s">
        <v>373</v>
      </c>
      <c r="E12196" s="57" t="str">
        <f t="array" ref="E12196">E12195</f>
        <v>В</v>
      </c>
      <c r="F12196" s="58">
        <v>0.5701918977473885</v>
      </c>
    </row>
    <row r="12197">
      <c r="A12197" s="61">
        <v>1.516647374E9</v>
      </c>
      <c r="B12197" s="61">
        <v>1.0</v>
      </c>
      <c r="C12197" s="61">
        <v>3808.0</v>
      </c>
      <c r="D12197" s="57" t="s">
        <v>375</v>
      </c>
      <c r="E12197" s="57" t="str">
        <f t="array" ref="E12197">E12196</f>
        <v>В</v>
      </c>
      <c r="F12197" s="58">
        <v>0.5702774947010874</v>
      </c>
    </row>
    <row r="12198">
      <c r="A12198" s="61">
        <v>1.516708318E9</v>
      </c>
      <c r="B12198" s="61">
        <v>1.0</v>
      </c>
      <c r="C12198" s="61">
        <v>3877.0</v>
      </c>
      <c r="D12198" s="57" t="s">
        <v>375</v>
      </c>
      <c r="E12198" s="57" t="str">
        <f t="array" ref="E12198">E12197</f>
        <v>В</v>
      </c>
      <c r="F12198" s="58">
        <v>0.5702860544695798</v>
      </c>
    </row>
    <row r="12199">
      <c r="A12199" s="61">
        <v>1.517486637E9</v>
      </c>
      <c r="B12199" s="61">
        <v>1.0</v>
      </c>
      <c r="C12199" s="61">
        <v>3865.0</v>
      </c>
      <c r="D12199" s="57" t="s">
        <v>371</v>
      </c>
      <c r="E12199" s="57" t="str">
        <f t="array" ref="E12199">E12198</f>
        <v>В</v>
      </c>
      <c r="F12199" s="58">
        <v>0.5702863799943424</v>
      </c>
    </row>
    <row r="12200">
      <c r="A12200" s="61">
        <v>1.517504082E9</v>
      </c>
      <c r="B12200" s="61">
        <v>0.0</v>
      </c>
      <c r="C12200" s="61">
        <v>1385.0</v>
      </c>
      <c r="D12200" s="57" t="s">
        <v>374</v>
      </c>
      <c r="E12200" s="57" t="str">
        <f t="array" ref="E12200">E12199</f>
        <v>В</v>
      </c>
      <c r="F12200" s="58">
        <v>0.5703094976218445</v>
      </c>
    </row>
    <row r="12201">
      <c r="A12201" s="61">
        <v>1.511819979E9</v>
      </c>
      <c r="B12201" s="61">
        <v>1.0</v>
      </c>
      <c r="C12201" s="61">
        <v>2787.0</v>
      </c>
      <c r="D12201" s="57" t="s">
        <v>371</v>
      </c>
      <c r="E12201" s="57" t="str">
        <f t="array" ref="E12201">E12200</f>
        <v>В</v>
      </c>
      <c r="F12201" s="58">
        <v>0.5703925932245428</v>
      </c>
    </row>
    <row r="12202">
      <c r="A12202" s="61">
        <v>1.512198048E9</v>
      </c>
      <c r="B12202" s="61">
        <v>1.0</v>
      </c>
      <c r="C12202" s="61">
        <v>936.0</v>
      </c>
      <c r="D12202" s="57" t="s">
        <v>374</v>
      </c>
      <c r="E12202" s="57" t="str">
        <f t="array" ref="E12202">E12201</f>
        <v>В</v>
      </c>
      <c r="F12202" s="58">
        <v>0.5704203424855968</v>
      </c>
    </row>
    <row r="12203">
      <c r="A12203" s="61">
        <v>1.51881139E9</v>
      </c>
      <c r="B12203" s="61">
        <v>0.0</v>
      </c>
      <c r="C12203" s="61">
        <v>62.0</v>
      </c>
      <c r="D12203" s="57" t="s">
        <v>375</v>
      </c>
      <c r="E12203" s="57" t="str">
        <f t="array" ref="E12203">E12202</f>
        <v>В</v>
      </c>
      <c r="F12203" s="58">
        <v>0.5704405672898921</v>
      </c>
    </row>
    <row r="12204">
      <c r="A12204" s="61">
        <v>1.516802375E9</v>
      </c>
      <c r="B12204" s="61">
        <v>1.0</v>
      </c>
      <c r="C12204" s="61">
        <v>3065.0</v>
      </c>
      <c r="D12204" s="57" t="s">
        <v>371</v>
      </c>
      <c r="E12204" s="57" t="str">
        <f t="array" ref="E12204">E12203</f>
        <v>В</v>
      </c>
      <c r="F12204" s="58">
        <v>0.5704416479506434</v>
      </c>
    </row>
    <row r="12205">
      <c r="A12205" s="61">
        <v>1.516483816E9</v>
      </c>
      <c r="B12205" s="61">
        <v>1.0</v>
      </c>
      <c r="C12205" s="61">
        <v>3741.0</v>
      </c>
      <c r="D12205" s="57" t="s">
        <v>375</v>
      </c>
      <c r="E12205" s="57" t="str">
        <f t="array" ref="E12205">E12204</f>
        <v>В</v>
      </c>
      <c r="F12205" s="58">
        <v>0.570456268965211</v>
      </c>
    </row>
    <row r="12206">
      <c r="A12206" s="61">
        <v>1.512000517E9</v>
      </c>
      <c r="B12206" s="61">
        <v>1.0</v>
      </c>
      <c r="C12206" s="61">
        <v>1587.0</v>
      </c>
      <c r="D12206" s="57" t="s">
        <v>373</v>
      </c>
      <c r="E12206" s="57" t="str">
        <f t="array" ref="E12206">E12205</f>
        <v>В</v>
      </c>
      <c r="F12206" s="58">
        <v>0.5705385110865326</v>
      </c>
    </row>
    <row r="12207">
      <c r="A12207" s="61">
        <v>1.516718106E9</v>
      </c>
      <c r="B12207" s="61">
        <v>1.0</v>
      </c>
      <c r="C12207" s="61">
        <v>4085.0</v>
      </c>
      <c r="D12207" s="57" t="s">
        <v>374</v>
      </c>
      <c r="E12207" s="57" t="str">
        <f t="array" ref="E12207">E12206</f>
        <v>В</v>
      </c>
      <c r="F12207" s="58">
        <v>0.5705739111271403</v>
      </c>
    </row>
    <row r="12208">
      <c r="A12208" s="61">
        <v>1.511245618E9</v>
      </c>
      <c r="B12208" s="61">
        <v>1.0</v>
      </c>
      <c r="C12208" s="61">
        <v>2984.0</v>
      </c>
      <c r="D12208" s="57" t="s">
        <v>374</v>
      </c>
      <c r="E12208" s="57" t="str">
        <f t="array" ref="E12208">E12207</f>
        <v>В</v>
      </c>
      <c r="F12208" s="58">
        <v>0.5707083539486887</v>
      </c>
    </row>
    <row r="12209">
      <c r="A12209" s="61">
        <v>1.511828143E9</v>
      </c>
      <c r="B12209" s="61">
        <v>1.0</v>
      </c>
      <c r="C12209" s="61">
        <v>1330.0</v>
      </c>
      <c r="D12209" s="57" t="s">
        <v>371</v>
      </c>
      <c r="E12209" s="57" t="str">
        <f t="array" ref="E12209">E12208</f>
        <v>В</v>
      </c>
      <c r="F12209" s="58">
        <v>0.5707354120414037</v>
      </c>
    </row>
    <row r="12210">
      <c r="A12210" s="61">
        <v>1.514059595E9</v>
      </c>
      <c r="B12210" s="61">
        <v>1.0</v>
      </c>
      <c r="C12210" s="61">
        <v>206.0</v>
      </c>
      <c r="D12210" s="57" t="s">
        <v>371</v>
      </c>
      <c r="E12210" s="57" t="str">
        <f t="array" ref="E12210">E12209</f>
        <v>В</v>
      </c>
      <c r="F12210" s="58">
        <v>0.5707412957004968</v>
      </c>
    </row>
    <row r="12211">
      <c r="A12211" s="61">
        <v>1.512836169E9</v>
      </c>
      <c r="B12211" s="61">
        <v>1.0</v>
      </c>
      <c r="C12211" s="61">
        <v>1906.0</v>
      </c>
      <c r="D12211" s="57" t="s">
        <v>374</v>
      </c>
      <c r="E12211" s="57" t="str">
        <f t="array" ref="E12211">E12210</f>
        <v>В</v>
      </c>
      <c r="F12211" s="58">
        <v>0.5707484174447547</v>
      </c>
    </row>
    <row r="12212">
      <c r="A12212" s="61">
        <v>1.513462511E9</v>
      </c>
      <c r="B12212" s="61">
        <v>0.0</v>
      </c>
      <c r="C12212" s="61">
        <v>2308.0</v>
      </c>
      <c r="D12212" s="57" t="s">
        <v>371</v>
      </c>
      <c r="E12212" s="57" t="str">
        <f t="array" ref="E12212">E12211</f>
        <v>В</v>
      </c>
      <c r="F12212" s="58">
        <v>0.5707544614085979</v>
      </c>
    </row>
    <row r="12213">
      <c r="A12213" s="61">
        <v>1.515404785E9</v>
      </c>
      <c r="B12213" s="61">
        <v>1.0</v>
      </c>
      <c r="C12213" s="61">
        <v>1320.0</v>
      </c>
      <c r="D12213" s="57" t="s">
        <v>375</v>
      </c>
      <c r="E12213" s="57" t="str">
        <f t="array" ref="E12213">E12212</f>
        <v>В</v>
      </c>
      <c r="F12213" s="58">
        <v>0.5707578449790048</v>
      </c>
    </row>
    <row r="12214">
      <c r="A12214" s="61">
        <v>1.516142982E9</v>
      </c>
      <c r="B12214" s="61">
        <v>0.0</v>
      </c>
      <c r="C12214" s="61">
        <v>2823.0</v>
      </c>
      <c r="D12214" s="57" t="s">
        <v>375</v>
      </c>
      <c r="E12214" s="57" t="str">
        <f t="array" ref="E12214">E12213</f>
        <v>В</v>
      </c>
      <c r="F12214" s="58">
        <v>0.5708153644012369</v>
      </c>
    </row>
    <row r="12215">
      <c r="A12215" s="61">
        <v>1.514023393E9</v>
      </c>
      <c r="B12215" s="61">
        <v>1.0</v>
      </c>
      <c r="C12215" s="61">
        <v>594.0</v>
      </c>
      <c r="D12215" s="57" t="s">
        <v>371</v>
      </c>
      <c r="E12215" s="57" t="str">
        <f t="array" ref="E12215">E12214</f>
        <v>В</v>
      </c>
      <c r="F12215" s="58">
        <v>0.5709580724074766</v>
      </c>
    </row>
    <row r="12216">
      <c r="A12216" s="61">
        <v>1.519760458E9</v>
      </c>
      <c r="B12216" s="61">
        <v>1.0</v>
      </c>
      <c r="C12216" s="61">
        <v>2308.0</v>
      </c>
      <c r="D12216" s="57" t="s">
        <v>371</v>
      </c>
      <c r="E12216" s="57" t="str">
        <f t="array" ref="E12216">E12215</f>
        <v>В</v>
      </c>
      <c r="F12216" s="58">
        <v>0.5710905574499021</v>
      </c>
    </row>
    <row r="12217">
      <c r="A12217" s="61">
        <v>1.517149041E9</v>
      </c>
      <c r="B12217" s="61">
        <v>0.0</v>
      </c>
      <c r="C12217" s="61">
        <v>1051.0</v>
      </c>
      <c r="D12217" s="57" t="s">
        <v>374</v>
      </c>
      <c r="E12217" s="57" t="str">
        <f t="array" ref="E12217">E12216</f>
        <v>В</v>
      </c>
      <c r="F12217" s="58">
        <v>0.5710935640360234</v>
      </c>
    </row>
    <row r="12218">
      <c r="A12218" s="61">
        <v>1.513474665E9</v>
      </c>
      <c r="B12218" s="61">
        <v>1.0</v>
      </c>
      <c r="C12218" s="61">
        <v>2676.0</v>
      </c>
      <c r="D12218" s="57" t="s">
        <v>371</v>
      </c>
      <c r="E12218" s="57" t="str">
        <f t="array" ref="E12218">E12217</f>
        <v>В</v>
      </c>
      <c r="F12218" s="58">
        <v>0.5711002987436689</v>
      </c>
    </row>
    <row r="12219">
      <c r="A12219" s="61">
        <v>1.51871664E9</v>
      </c>
      <c r="B12219" s="61">
        <v>0.0</v>
      </c>
      <c r="C12219" s="61">
        <v>1153.0</v>
      </c>
      <c r="D12219" s="57" t="s">
        <v>371</v>
      </c>
      <c r="E12219" s="57" t="str">
        <f t="array" ref="E12219">E12218</f>
        <v>В</v>
      </c>
      <c r="F12219" s="58">
        <v>0.5711419535375039</v>
      </c>
    </row>
    <row r="12220">
      <c r="A12220" s="61">
        <v>1.515850472E9</v>
      </c>
      <c r="B12220" s="61">
        <v>0.0</v>
      </c>
      <c r="C12220" s="61">
        <v>1718.0</v>
      </c>
      <c r="D12220" s="57" t="s">
        <v>371</v>
      </c>
      <c r="E12220" s="57" t="str">
        <f t="array" ref="E12220">E12219</f>
        <v>В</v>
      </c>
      <c r="F12220" s="58">
        <v>0.5711454973009498</v>
      </c>
    </row>
    <row r="12221">
      <c r="A12221" s="61">
        <v>1.515016761E9</v>
      </c>
      <c r="B12221" s="61">
        <v>0.0</v>
      </c>
      <c r="C12221" s="61">
        <v>3649.0</v>
      </c>
      <c r="D12221" s="57" t="s">
        <v>371</v>
      </c>
      <c r="E12221" s="57" t="str">
        <f t="array" ref="E12221">E12220</f>
        <v>В</v>
      </c>
      <c r="F12221" s="58">
        <v>0.5712769276979792</v>
      </c>
    </row>
    <row r="12222">
      <c r="A12222" s="61">
        <v>1.511879228E9</v>
      </c>
      <c r="B12222" s="61">
        <v>1.0</v>
      </c>
      <c r="C12222" s="61">
        <v>2420.0</v>
      </c>
      <c r="D12222" s="57" t="s">
        <v>371</v>
      </c>
      <c r="E12222" s="57" t="str">
        <f t="array" ref="E12222">E12221</f>
        <v>В</v>
      </c>
      <c r="F12222" s="58">
        <v>0.5712846320916115</v>
      </c>
    </row>
    <row r="12223">
      <c r="A12223" s="61">
        <v>1.515463838E9</v>
      </c>
      <c r="B12223" s="61">
        <v>1.0</v>
      </c>
      <c r="C12223" s="61">
        <v>32.0</v>
      </c>
      <c r="D12223" s="57" t="s">
        <v>374</v>
      </c>
      <c r="E12223" s="57" t="str">
        <f t="array" ref="E12223">E12222</f>
        <v>В</v>
      </c>
      <c r="F12223" s="58">
        <v>0.5712983819666946</v>
      </c>
    </row>
    <row r="12224">
      <c r="A12224" s="61">
        <v>1.514930747E9</v>
      </c>
      <c r="B12224" s="61">
        <v>1.0</v>
      </c>
      <c r="C12224" s="61">
        <v>2228.0</v>
      </c>
      <c r="D12224" s="57" t="s">
        <v>371</v>
      </c>
      <c r="E12224" s="57" t="str">
        <f t="array" ref="E12224">E12223</f>
        <v>В</v>
      </c>
      <c r="F12224" s="58">
        <v>0.5713055416464325</v>
      </c>
    </row>
    <row r="12225">
      <c r="A12225" s="61">
        <v>1.51526647E9</v>
      </c>
      <c r="B12225" s="61">
        <v>0.0</v>
      </c>
      <c r="C12225" s="61">
        <v>2663.0</v>
      </c>
      <c r="D12225" s="57" t="s">
        <v>373</v>
      </c>
      <c r="E12225" s="57" t="str">
        <f t="array" ref="E12225">E12224</f>
        <v>В</v>
      </c>
      <c r="F12225" s="58">
        <v>0.5713660642580839</v>
      </c>
    </row>
    <row r="12226">
      <c r="A12226" s="61">
        <v>1.518616193E9</v>
      </c>
      <c r="B12226" s="61">
        <v>1.0</v>
      </c>
      <c r="C12226" s="61">
        <v>4903.0</v>
      </c>
      <c r="D12226" s="57" t="s">
        <v>371</v>
      </c>
      <c r="E12226" s="57" t="str">
        <f t="array" ref="E12226">E12225</f>
        <v>В</v>
      </c>
      <c r="F12226" s="58">
        <v>0.5713690431450671</v>
      </c>
    </row>
    <row r="12227">
      <c r="A12227" s="61">
        <v>1.519104491E9</v>
      </c>
      <c r="B12227" s="61">
        <v>0.0</v>
      </c>
      <c r="C12227" s="61">
        <v>813.0</v>
      </c>
      <c r="D12227" s="57" t="s">
        <v>371</v>
      </c>
      <c r="E12227" s="57" t="str">
        <f t="array" ref="E12227">E12226</f>
        <v>В</v>
      </c>
      <c r="F12227" s="58">
        <v>0.5714342659052252</v>
      </c>
    </row>
    <row r="12228">
      <c r="A12228" s="61">
        <v>1.51584842E9</v>
      </c>
      <c r="B12228" s="61">
        <v>0.0</v>
      </c>
      <c r="C12228" s="61">
        <v>1406.0</v>
      </c>
      <c r="D12228" s="57" t="s">
        <v>371</v>
      </c>
      <c r="E12228" s="57" t="str">
        <f t="array" ref="E12228">E12227</f>
        <v>В</v>
      </c>
      <c r="F12228" s="58">
        <v>0.5714363798838119</v>
      </c>
    </row>
    <row r="12229">
      <c r="A12229" s="61">
        <v>1.514022006E9</v>
      </c>
      <c r="B12229" s="61">
        <v>1.0</v>
      </c>
      <c r="C12229" s="61">
        <v>1523.0</v>
      </c>
      <c r="D12229" s="57" t="s">
        <v>374</v>
      </c>
      <c r="E12229" s="57" t="str">
        <f t="array" ref="E12229">E12228</f>
        <v>В</v>
      </c>
      <c r="F12229" s="58">
        <v>0.5714488704897274</v>
      </c>
    </row>
    <row r="12230">
      <c r="A12230" s="61">
        <v>1.517000989E9</v>
      </c>
      <c r="B12230" s="61">
        <v>1.0</v>
      </c>
      <c r="C12230" s="61">
        <v>4499.0</v>
      </c>
      <c r="D12230" s="57" t="s">
        <v>374</v>
      </c>
      <c r="E12230" s="57" t="str">
        <f t="array" ref="E12230">E12229</f>
        <v>В</v>
      </c>
      <c r="F12230" s="58">
        <v>0.5714589126700195</v>
      </c>
    </row>
    <row r="12231">
      <c r="A12231" s="61">
        <v>1.512258203E9</v>
      </c>
      <c r="B12231" s="61">
        <v>1.0</v>
      </c>
      <c r="C12231" s="61">
        <v>536.0</v>
      </c>
      <c r="D12231" s="57" t="s">
        <v>371</v>
      </c>
      <c r="E12231" s="57" t="str">
        <f t="array" ref="E12231">E12230</f>
        <v>В</v>
      </c>
      <c r="F12231" s="58">
        <v>0.571491082551819</v>
      </c>
    </row>
    <row r="12232">
      <c r="A12232" s="61">
        <v>1.511648031E9</v>
      </c>
      <c r="B12232" s="61">
        <v>0.0</v>
      </c>
      <c r="C12232" s="61">
        <v>2663.0</v>
      </c>
      <c r="D12232" s="57" t="s">
        <v>371</v>
      </c>
      <c r="E12232" s="57" t="str">
        <f t="array" ref="E12232">E12231</f>
        <v>В</v>
      </c>
      <c r="F12232" s="58">
        <v>0.5715379440834245</v>
      </c>
    </row>
    <row r="12233">
      <c r="A12233" s="61">
        <v>1.51300808E9</v>
      </c>
      <c r="B12233" s="61">
        <v>0.0</v>
      </c>
      <c r="C12233" s="61">
        <v>1807.0</v>
      </c>
      <c r="D12233" s="57" t="s">
        <v>371</v>
      </c>
      <c r="E12233" s="57" t="str">
        <f t="array" ref="E12233">E12232</f>
        <v>В</v>
      </c>
      <c r="F12233" s="58">
        <v>0.5715528375712773</v>
      </c>
    </row>
    <row r="12234">
      <c r="A12234" s="61">
        <v>1.512551274E9</v>
      </c>
      <c r="B12234" s="61">
        <v>1.0</v>
      </c>
      <c r="C12234" s="61">
        <v>2074.0</v>
      </c>
      <c r="D12234" s="57" t="s">
        <v>373</v>
      </c>
      <c r="E12234" s="57" t="str">
        <f t="array" ref="E12234">E12233</f>
        <v>В</v>
      </c>
      <c r="F12234" s="58">
        <v>0.5717671256364979</v>
      </c>
    </row>
    <row r="12235">
      <c r="A12235" s="61">
        <v>1.515521465E9</v>
      </c>
      <c r="B12235" s="61">
        <v>1.0</v>
      </c>
      <c r="C12235" s="61">
        <v>2206.0</v>
      </c>
      <c r="D12235" s="57" t="s">
        <v>375</v>
      </c>
      <c r="E12235" s="57" t="str">
        <f t="array" ref="E12235">E12234</f>
        <v>В</v>
      </c>
      <c r="F12235" s="58">
        <v>0.5718072944813417</v>
      </c>
    </row>
    <row r="12236">
      <c r="A12236" s="61">
        <v>1.511306078E9</v>
      </c>
      <c r="B12236" s="61">
        <v>1.0</v>
      </c>
      <c r="C12236" s="61">
        <v>1058.0</v>
      </c>
      <c r="D12236" s="57" t="s">
        <v>371</v>
      </c>
      <c r="E12236" s="57" t="str">
        <f t="array" ref="E12236">E12235</f>
        <v>В</v>
      </c>
      <c r="F12236" s="58">
        <v>0.5718807450300518</v>
      </c>
    </row>
    <row r="12237">
      <c r="A12237" s="61">
        <v>1.519108298E9</v>
      </c>
      <c r="B12237" s="61">
        <v>1.0</v>
      </c>
      <c r="C12237" s="61">
        <v>577.0</v>
      </c>
      <c r="D12237" s="57" t="s">
        <v>374</v>
      </c>
      <c r="E12237" s="57" t="str">
        <f t="array" ref="E12237">E12236</f>
        <v>В</v>
      </c>
      <c r="F12237" s="58">
        <v>0.5720808715940007</v>
      </c>
    </row>
    <row r="12238">
      <c r="A12238" s="61">
        <v>1.511364361E9</v>
      </c>
      <c r="B12238" s="61">
        <v>0.0</v>
      </c>
      <c r="C12238" s="61">
        <v>957.0</v>
      </c>
      <c r="D12238" s="57" t="s">
        <v>375</v>
      </c>
      <c r="E12238" s="57" t="str">
        <f t="array" ref="E12238">E12237</f>
        <v>В</v>
      </c>
      <c r="F12238" s="58">
        <v>0.5720959653306561</v>
      </c>
    </row>
    <row r="12239">
      <c r="A12239" s="61">
        <v>1.513063449E9</v>
      </c>
      <c r="B12239" s="61">
        <v>1.0</v>
      </c>
      <c r="C12239" s="61">
        <v>1125.0</v>
      </c>
      <c r="D12239" s="57" t="s">
        <v>371</v>
      </c>
      <c r="E12239" s="57" t="str">
        <f t="array" ref="E12239">E12238</f>
        <v>В</v>
      </c>
      <c r="F12239" s="58">
        <v>0.5721747964952585</v>
      </c>
    </row>
    <row r="12240">
      <c r="A12240" s="61">
        <v>1.513863424E9</v>
      </c>
      <c r="B12240" s="61">
        <v>1.0</v>
      </c>
      <c r="C12240" s="61">
        <v>1063.0</v>
      </c>
      <c r="D12240" s="57" t="s">
        <v>375</v>
      </c>
      <c r="E12240" s="57" t="str">
        <f t="array" ref="E12240">E12239</f>
        <v>В</v>
      </c>
      <c r="F12240" s="58">
        <v>0.5722347097510534</v>
      </c>
    </row>
    <row r="12241">
      <c r="A12241" s="61">
        <v>1.512596598E9</v>
      </c>
      <c r="B12241" s="61">
        <v>1.0</v>
      </c>
      <c r="C12241" s="61">
        <v>250.0</v>
      </c>
      <c r="D12241" s="57" t="s">
        <v>374</v>
      </c>
      <c r="E12241" s="57" t="str">
        <f t="array" ref="E12241">E12240</f>
        <v>В</v>
      </c>
      <c r="F12241" s="58">
        <v>0.5722420659070161</v>
      </c>
    </row>
    <row r="12242">
      <c r="A12242" s="61">
        <v>1.518943725E9</v>
      </c>
      <c r="B12242" s="61">
        <v>1.0</v>
      </c>
      <c r="C12242" s="61">
        <v>682.0</v>
      </c>
      <c r="D12242" s="57" t="s">
        <v>373</v>
      </c>
      <c r="E12242" s="57" t="str">
        <f t="array" ref="E12242">E12241</f>
        <v>В</v>
      </c>
      <c r="F12242" s="58">
        <v>0.5724067822169907</v>
      </c>
    </row>
    <row r="12243">
      <c r="A12243" s="61">
        <v>1.51214335E9</v>
      </c>
      <c r="B12243" s="61">
        <v>0.0</v>
      </c>
      <c r="C12243" s="61">
        <v>413.0</v>
      </c>
      <c r="D12243" s="57" t="s">
        <v>374</v>
      </c>
      <c r="E12243" s="57" t="str">
        <f t="array" ref="E12243">E12242</f>
        <v>В</v>
      </c>
      <c r="F12243" s="58">
        <v>0.572593119693673</v>
      </c>
    </row>
    <row r="12244">
      <c r="A12244" s="61">
        <v>1.512151219E9</v>
      </c>
      <c r="B12244" s="61">
        <v>1.0</v>
      </c>
      <c r="C12244" s="61">
        <v>1361.0</v>
      </c>
      <c r="D12244" s="57" t="s">
        <v>371</v>
      </c>
      <c r="E12244" s="57" t="str">
        <f t="array" ref="E12244">E12243</f>
        <v>В</v>
      </c>
      <c r="F12244" s="58">
        <v>0.5726022721724529</v>
      </c>
    </row>
    <row r="12245">
      <c r="A12245" s="61">
        <v>1.513753935E9</v>
      </c>
      <c r="B12245" s="61">
        <v>1.0</v>
      </c>
      <c r="C12245" s="61">
        <v>1517.0</v>
      </c>
      <c r="D12245" s="57" t="s">
        <v>374</v>
      </c>
      <c r="E12245" s="57" t="str">
        <f t="array" ref="E12245">E12244</f>
        <v>В</v>
      </c>
      <c r="F12245" s="58">
        <v>0.5726164672972859</v>
      </c>
    </row>
    <row r="12246">
      <c r="A12246" s="61">
        <v>1.517221216E9</v>
      </c>
      <c r="B12246" s="61">
        <v>1.0</v>
      </c>
      <c r="C12246" s="61">
        <v>2977.0</v>
      </c>
      <c r="D12246" s="57" t="s">
        <v>371</v>
      </c>
      <c r="E12246" s="57" t="str">
        <f t="array" ref="E12246">E12245</f>
        <v>В</v>
      </c>
      <c r="F12246" s="58">
        <v>0.5726223872505762</v>
      </c>
    </row>
    <row r="12247">
      <c r="A12247" s="61">
        <v>1.512192643E9</v>
      </c>
      <c r="B12247" s="61">
        <v>1.0</v>
      </c>
      <c r="C12247" s="61">
        <v>1080.0</v>
      </c>
      <c r="D12247" s="57" t="s">
        <v>373</v>
      </c>
      <c r="E12247" s="57" t="str">
        <f t="array" ref="E12247">E12246</f>
        <v>В</v>
      </c>
      <c r="F12247" s="58">
        <v>0.5726509862978684</v>
      </c>
    </row>
    <row r="12248">
      <c r="A12248" s="61">
        <v>1.515647305E9</v>
      </c>
      <c r="B12248" s="61">
        <v>1.0</v>
      </c>
      <c r="C12248" s="61">
        <v>2457.0</v>
      </c>
      <c r="D12248" s="57" t="s">
        <v>371</v>
      </c>
      <c r="E12248" s="57" t="str">
        <f t="array" ref="E12248">E12247</f>
        <v>В</v>
      </c>
      <c r="F12248" s="58">
        <v>0.5727005612089121</v>
      </c>
    </row>
    <row r="12249">
      <c r="A12249" s="61">
        <v>1.517806461E9</v>
      </c>
      <c r="B12249" s="61">
        <v>0.0</v>
      </c>
      <c r="C12249" s="61">
        <v>110.0</v>
      </c>
      <c r="D12249" s="57" t="s">
        <v>374</v>
      </c>
      <c r="E12249" s="57" t="str">
        <f t="array" ref="E12249">E12248</f>
        <v>В</v>
      </c>
      <c r="F12249" s="58">
        <v>0.572721385804324</v>
      </c>
    </row>
    <row r="12250">
      <c r="A12250" s="61">
        <v>1.518189988E9</v>
      </c>
      <c r="B12250" s="61">
        <v>1.0</v>
      </c>
      <c r="C12250" s="61">
        <v>53.0</v>
      </c>
      <c r="D12250" s="57" t="s">
        <v>374</v>
      </c>
      <c r="E12250" s="57" t="str">
        <f t="array" ref="E12250">E12249</f>
        <v>В</v>
      </c>
      <c r="F12250" s="58">
        <v>0.5728165751388347</v>
      </c>
    </row>
    <row r="12251">
      <c r="A12251" s="61">
        <v>1.515084765E9</v>
      </c>
      <c r="B12251" s="61">
        <v>1.0</v>
      </c>
      <c r="C12251" s="61">
        <v>1035.0</v>
      </c>
      <c r="D12251" s="57" t="s">
        <v>373</v>
      </c>
      <c r="E12251" s="57" t="str">
        <f t="array" ref="E12251">E12250</f>
        <v>В</v>
      </c>
      <c r="F12251" s="58">
        <v>0.5728199438080804</v>
      </c>
    </row>
    <row r="12252">
      <c r="A12252" s="61">
        <v>1.513662357E9</v>
      </c>
      <c r="B12252" s="61">
        <v>1.0</v>
      </c>
      <c r="C12252" s="61">
        <v>897.0</v>
      </c>
      <c r="D12252" s="57" t="s">
        <v>374</v>
      </c>
      <c r="E12252" s="57" t="str">
        <f t="array" ref="E12252">E12251</f>
        <v>В</v>
      </c>
      <c r="F12252" s="58">
        <v>0.572845954737505</v>
      </c>
    </row>
    <row r="12253">
      <c r="A12253" s="61">
        <v>1.518333326E9</v>
      </c>
      <c r="B12253" s="61">
        <v>1.0</v>
      </c>
      <c r="C12253" s="61">
        <v>1877.0</v>
      </c>
      <c r="D12253" s="57" t="s">
        <v>375</v>
      </c>
      <c r="E12253" s="57" t="str">
        <f t="array" ref="E12253">E12252</f>
        <v>В</v>
      </c>
      <c r="F12253" s="58">
        <v>0.5728636121405162</v>
      </c>
    </row>
    <row r="12254">
      <c r="A12254" s="61">
        <v>1.518109595E9</v>
      </c>
      <c r="B12254" s="61">
        <v>1.0</v>
      </c>
      <c r="C12254" s="61">
        <v>1667.0</v>
      </c>
      <c r="D12254" s="57" t="s">
        <v>373</v>
      </c>
      <c r="E12254" s="57" t="str">
        <f t="array" ref="E12254">E12253</f>
        <v>В</v>
      </c>
      <c r="F12254" s="58">
        <v>0.572877181654189</v>
      </c>
    </row>
    <row r="12255">
      <c r="A12255" s="61">
        <v>1.513737356E9</v>
      </c>
      <c r="B12255" s="61">
        <v>1.0</v>
      </c>
      <c r="C12255" s="61">
        <v>3214.0</v>
      </c>
      <c r="D12255" s="57" t="s">
        <v>375</v>
      </c>
      <c r="E12255" s="57" t="str">
        <f t="array" ref="E12255">E12254</f>
        <v>В</v>
      </c>
      <c r="F12255" s="58">
        <v>0.5728982971238743</v>
      </c>
    </row>
    <row r="12256">
      <c r="A12256" s="61">
        <v>1.519862529E9</v>
      </c>
      <c r="B12256" s="61">
        <v>1.0</v>
      </c>
      <c r="C12256" s="61">
        <v>2891.0</v>
      </c>
      <c r="D12256" s="57" t="s">
        <v>375</v>
      </c>
      <c r="E12256" s="57" t="str">
        <f t="array" ref="E12256">E12255</f>
        <v>В</v>
      </c>
      <c r="F12256" s="58">
        <v>0.5729716489999815</v>
      </c>
    </row>
    <row r="12257">
      <c r="A12257" s="61">
        <v>1.511846859E9</v>
      </c>
      <c r="B12257" s="61">
        <v>1.0</v>
      </c>
      <c r="C12257" s="61">
        <v>2690.0</v>
      </c>
      <c r="D12257" s="57" t="s">
        <v>371</v>
      </c>
      <c r="E12257" s="57" t="str">
        <f t="array" ref="E12257">E12256</f>
        <v>В</v>
      </c>
      <c r="F12257" s="58">
        <v>0.5730947747736211</v>
      </c>
    </row>
    <row r="12258">
      <c r="A12258" s="61">
        <v>1.511667923E9</v>
      </c>
      <c r="B12258" s="61">
        <v>1.0</v>
      </c>
      <c r="C12258" s="61">
        <v>765.0</v>
      </c>
      <c r="D12258" s="57" t="s">
        <v>374</v>
      </c>
      <c r="E12258" s="57" t="str">
        <f t="array" ref="E12258">E12257</f>
        <v>В</v>
      </c>
      <c r="F12258" s="58">
        <v>0.5731352122585472</v>
      </c>
    </row>
    <row r="12259">
      <c r="A12259" s="61">
        <v>1.515033589E9</v>
      </c>
      <c r="B12259" s="61">
        <v>1.0</v>
      </c>
      <c r="C12259" s="61">
        <v>405.0</v>
      </c>
      <c r="D12259" s="57" t="s">
        <v>371</v>
      </c>
      <c r="E12259" s="57" t="str">
        <f t="array" ref="E12259">E12258</f>
        <v>В</v>
      </c>
      <c r="F12259" s="58">
        <v>0.5731663644922387</v>
      </c>
    </row>
    <row r="12260">
      <c r="A12260" s="61">
        <v>1.513195462E9</v>
      </c>
      <c r="B12260" s="61">
        <v>0.0</v>
      </c>
      <c r="C12260" s="61">
        <v>597.0</v>
      </c>
      <c r="D12260" s="57" t="s">
        <v>371</v>
      </c>
      <c r="E12260" s="57" t="str">
        <f t="array" ref="E12260">E12259</f>
        <v>В</v>
      </c>
      <c r="F12260" s="58">
        <v>0.5732915005081917</v>
      </c>
    </row>
    <row r="12261">
      <c r="A12261" s="61">
        <v>1.512510769E9</v>
      </c>
      <c r="B12261" s="61">
        <v>1.0</v>
      </c>
      <c r="C12261" s="61">
        <v>804.0</v>
      </c>
      <c r="D12261" s="57" t="s">
        <v>371</v>
      </c>
      <c r="E12261" s="57" t="str">
        <f t="array" ref="E12261">E12260</f>
        <v>В</v>
      </c>
      <c r="F12261" s="58">
        <v>0.573299943469683</v>
      </c>
    </row>
    <row r="12262">
      <c r="A12262" s="61">
        <v>1.513080694E9</v>
      </c>
      <c r="B12262" s="61">
        <v>1.0</v>
      </c>
      <c r="C12262" s="61">
        <v>1154.0</v>
      </c>
      <c r="D12262" s="57" t="s">
        <v>375</v>
      </c>
      <c r="E12262" s="57" t="str">
        <f t="array" ref="E12262">E12261</f>
        <v>В</v>
      </c>
      <c r="F12262" s="58">
        <v>0.5733079772867562</v>
      </c>
    </row>
    <row r="12263">
      <c r="A12263" s="61">
        <v>1.517404578E9</v>
      </c>
      <c r="B12263" s="61">
        <v>1.0</v>
      </c>
      <c r="C12263" s="61">
        <v>3627.0</v>
      </c>
      <c r="D12263" s="57" t="s">
        <v>371</v>
      </c>
      <c r="E12263" s="57" t="str">
        <f t="array" ref="E12263">E12262</f>
        <v>В</v>
      </c>
      <c r="F12263" s="58">
        <v>0.5733125520962529</v>
      </c>
    </row>
    <row r="12264">
      <c r="A12264" s="61">
        <v>1.514099874E9</v>
      </c>
      <c r="B12264" s="61">
        <v>1.0</v>
      </c>
      <c r="C12264" s="61">
        <v>2201.0</v>
      </c>
      <c r="D12264" s="57" t="s">
        <v>375</v>
      </c>
      <c r="E12264" s="57" t="str">
        <f t="array" ref="E12264">E12263</f>
        <v>В</v>
      </c>
      <c r="F12264" s="58">
        <v>0.5733434488003796</v>
      </c>
    </row>
    <row r="12265">
      <c r="A12265" s="61">
        <v>1.517759179E9</v>
      </c>
      <c r="B12265" s="61">
        <v>1.0</v>
      </c>
      <c r="C12265" s="61">
        <v>2659.0</v>
      </c>
      <c r="D12265" s="57" t="s">
        <v>375</v>
      </c>
      <c r="E12265" s="57" t="str">
        <f t="array" ref="E12265">E12264</f>
        <v>В</v>
      </c>
      <c r="F12265" s="58">
        <v>0.5733914106471676</v>
      </c>
    </row>
    <row r="12266">
      <c r="A12266" s="61">
        <v>1.514193432E9</v>
      </c>
      <c r="B12266" s="61">
        <v>0.0</v>
      </c>
      <c r="C12266" s="61">
        <v>169.0</v>
      </c>
      <c r="D12266" s="57" t="s">
        <v>374</v>
      </c>
      <c r="E12266" s="57" t="str">
        <f t="array" ref="E12266">E12265</f>
        <v>В</v>
      </c>
      <c r="F12266" s="58">
        <v>0.5733949474047985</v>
      </c>
    </row>
    <row r="12267">
      <c r="A12267" s="61">
        <v>1.515567265E9</v>
      </c>
      <c r="B12267" s="61">
        <v>1.0</v>
      </c>
      <c r="C12267" s="61">
        <v>286.0</v>
      </c>
      <c r="D12267" s="57" t="s">
        <v>371</v>
      </c>
      <c r="E12267" s="57" t="str">
        <f t="array" ref="E12267">E12266</f>
        <v>В</v>
      </c>
      <c r="F12267" s="58">
        <v>0.5734265498049748</v>
      </c>
    </row>
    <row r="12268">
      <c r="A12268" s="61">
        <v>1.516348502E9</v>
      </c>
      <c r="B12268" s="61">
        <v>0.0</v>
      </c>
      <c r="C12268" s="61">
        <v>23.0</v>
      </c>
      <c r="D12268" s="57" t="s">
        <v>374</v>
      </c>
      <c r="E12268" s="57" t="str">
        <f t="array" ref="E12268">E12267</f>
        <v>В</v>
      </c>
      <c r="F12268" s="58">
        <v>0.5734562168181663</v>
      </c>
    </row>
    <row r="12269">
      <c r="A12269" s="61">
        <v>1.513876071E9</v>
      </c>
      <c r="B12269" s="61">
        <v>0.0</v>
      </c>
      <c r="C12269" s="61">
        <v>25.0</v>
      </c>
      <c r="D12269" s="57" t="s">
        <v>373</v>
      </c>
      <c r="E12269" s="57" t="str">
        <f t="array" ref="E12269">E12268</f>
        <v>В</v>
      </c>
      <c r="F12269" s="58">
        <v>0.5735042184795287</v>
      </c>
    </row>
    <row r="12270">
      <c r="A12270" s="61">
        <v>1.513430143E9</v>
      </c>
      <c r="B12270" s="61">
        <v>1.0</v>
      </c>
      <c r="C12270" s="61">
        <v>3055.0</v>
      </c>
      <c r="D12270" s="57" t="s">
        <v>375</v>
      </c>
      <c r="E12270" s="57" t="str">
        <f t="array" ref="E12270">E12269</f>
        <v>В</v>
      </c>
      <c r="F12270" s="58">
        <v>0.5735268401614735</v>
      </c>
    </row>
    <row r="12271">
      <c r="A12271" s="61">
        <v>1.519527266E9</v>
      </c>
      <c r="B12271" s="61">
        <v>1.0</v>
      </c>
      <c r="C12271" s="61">
        <v>260.0</v>
      </c>
      <c r="D12271" s="57" t="s">
        <v>373</v>
      </c>
      <c r="E12271" s="57" t="str">
        <f t="array" ref="E12271">E12270</f>
        <v>В</v>
      </c>
      <c r="F12271" s="58">
        <v>0.5735317131262347</v>
      </c>
    </row>
    <row r="12272">
      <c r="A12272" s="61">
        <v>1.514937457E9</v>
      </c>
      <c r="B12272" s="61">
        <v>1.0</v>
      </c>
      <c r="C12272" s="61">
        <v>1683.0</v>
      </c>
      <c r="D12272" s="57" t="s">
        <v>373</v>
      </c>
      <c r="E12272" s="57" t="str">
        <f t="array" ref="E12272">E12271</f>
        <v>В</v>
      </c>
      <c r="F12272" s="58">
        <v>0.5736000003122008</v>
      </c>
    </row>
    <row r="12273">
      <c r="A12273" s="61">
        <v>1.51339667E9</v>
      </c>
      <c r="B12273" s="61">
        <v>0.0</v>
      </c>
      <c r="C12273" s="61">
        <v>801.0</v>
      </c>
      <c r="D12273" s="57" t="s">
        <v>375</v>
      </c>
      <c r="E12273" s="57" t="str">
        <f t="array" ref="E12273">E12272</f>
        <v>В</v>
      </c>
      <c r="F12273" s="58">
        <v>0.5736107445396398</v>
      </c>
    </row>
    <row r="12274">
      <c r="A12274" s="61">
        <v>1.512919986E9</v>
      </c>
      <c r="B12274" s="61">
        <v>1.0</v>
      </c>
      <c r="C12274" s="61">
        <v>613.0</v>
      </c>
      <c r="D12274" s="57" t="s">
        <v>374</v>
      </c>
      <c r="E12274" s="57" t="str">
        <f t="array" ref="E12274">E12273</f>
        <v>В</v>
      </c>
      <c r="F12274" s="58">
        <v>0.5736731470395849</v>
      </c>
    </row>
    <row r="12275">
      <c r="A12275" s="61">
        <v>1.512262941E9</v>
      </c>
      <c r="B12275" s="61">
        <v>0.0</v>
      </c>
      <c r="C12275" s="61">
        <v>336.0</v>
      </c>
      <c r="D12275" s="57" t="s">
        <v>374</v>
      </c>
      <c r="E12275" s="57" t="str">
        <f t="array" ref="E12275">E12274</f>
        <v>В</v>
      </c>
      <c r="F12275" s="58">
        <v>0.5737271647679157</v>
      </c>
    </row>
    <row r="12276">
      <c r="A12276" s="61">
        <v>1.512009254E9</v>
      </c>
      <c r="B12276" s="61">
        <v>1.0</v>
      </c>
      <c r="C12276" s="61">
        <v>1450.0</v>
      </c>
      <c r="D12276" s="57" t="s">
        <v>373</v>
      </c>
      <c r="E12276" s="57" t="str">
        <f t="array" ref="E12276">E12275</f>
        <v>В</v>
      </c>
      <c r="F12276" s="58">
        <v>0.5737888854353214</v>
      </c>
    </row>
    <row r="12277">
      <c r="A12277" s="61">
        <v>1.5197034E9</v>
      </c>
      <c r="B12277" s="61">
        <v>0.0</v>
      </c>
      <c r="C12277" s="61">
        <v>1668.0</v>
      </c>
      <c r="D12277" s="57" t="s">
        <v>371</v>
      </c>
      <c r="E12277" s="57" t="str">
        <f t="array" ref="E12277">E12276</f>
        <v>В</v>
      </c>
      <c r="F12277" s="58">
        <v>0.5738331913850677</v>
      </c>
    </row>
    <row r="12278">
      <c r="A12278" s="61">
        <v>1.518257969E9</v>
      </c>
      <c r="B12278" s="61">
        <v>1.0</v>
      </c>
      <c r="C12278" s="61">
        <v>872.0</v>
      </c>
      <c r="D12278" s="57" t="s">
        <v>371</v>
      </c>
      <c r="E12278" s="57" t="str">
        <f t="array" ref="E12278">E12277</f>
        <v>В</v>
      </c>
      <c r="F12278" s="58">
        <v>0.573862531519354</v>
      </c>
    </row>
    <row r="12279">
      <c r="A12279" s="61">
        <v>1.511478527E9</v>
      </c>
      <c r="B12279" s="61">
        <v>1.0</v>
      </c>
      <c r="C12279" s="61">
        <v>169.0</v>
      </c>
      <c r="D12279" s="57" t="s">
        <v>373</v>
      </c>
      <c r="E12279" s="57" t="str">
        <f t="array" ref="E12279">E12278</f>
        <v>В</v>
      </c>
      <c r="F12279" s="58">
        <v>0.5738849346546328</v>
      </c>
    </row>
    <row r="12280">
      <c r="A12280" s="61">
        <v>1.514050702E9</v>
      </c>
      <c r="B12280" s="61">
        <v>0.0</v>
      </c>
      <c r="C12280" s="61">
        <v>918.0</v>
      </c>
      <c r="D12280" s="57" t="s">
        <v>371</v>
      </c>
      <c r="E12280" s="57" t="str">
        <f t="array" ref="E12280">E12279</f>
        <v>В</v>
      </c>
      <c r="F12280" s="58">
        <v>0.5738918810778905</v>
      </c>
    </row>
    <row r="12281">
      <c r="A12281" s="61">
        <v>1.512853208E9</v>
      </c>
      <c r="B12281" s="61">
        <v>1.0</v>
      </c>
      <c r="C12281" s="61">
        <v>1511.0</v>
      </c>
      <c r="D12281" s="57" t="s">
        <v>371</v>
      </c>
      <c r="E12281" s="57" t="str">
        <f t="array" ref="E12281">E12280</f>
        <v>В</v>
      </c>
      <c r="F12281" s="58">
        <v>0.5739000973595582</v>
      </c>
    </row>
    <row r="12282">
      <c r="A12282" s="61">
        <v>1.512380828E9</v>
      </c>
      <c r="B12282" s="61">
        <v>1.0</v>
      </c>
      <c r="C12282" s="61">
        <v>908.0</v>
      </c>
      <c r="D12282" s="57" t="s">
        <v>371</v>
      </c>
      <c r="E12282" s="57" t="str">
        <f t="array" ref="E12282">E12281</f>
        <v>В</v>
      </c>
      <c r="F12282" s="58">
        <v>0.5739093930509594</v>
      </c>
    </row>
    <row r="12283">
      <c r="A12283" s="61">
        <v>1.512167344E9</v>
      </c>
      <c r="B12283" s="61">
        <v>1.0</v>
      </c>
      <c r="C12283" s="61">
        <v>2751.0</v>
      </c>
      <c r="D12283" s="57" t="s">
        <v>374</v>
      </c>
      <c r="E12283" s="57" t="str">
        <f t="array" ref="E12283">E12282</f>
        <v>В</v>
      </c>
      <c r="F12283" s="58">
        <v>0.5740463938982028</v>
      </c>
    </row>
    <row r="12284">
      <c r="A12284" s="61">
        <v>1.51405688E9</v>
      </c>
      <c r="B12284" s="61">
        <v>0.0</v>
      </c>
      <c r="C12284" s="61">
        <v>2686.0</v>
      </c>
      <c r="D12284" s="57" t="s">
        <v>374</v>
      </c>
      <c r="E12284" s="57" t="str">
        <f t="array" ref="E12284">E12283</f>
        <v>В</v>
      </c>
      <c r="F12284" s="58">
        <v>0.5741763515574583</v>
      </c>
    </row>
    <row r="12285">
      <c r="A12285" s="61">
        <v>1.514022691E9</v>
      </c>
      <c r="B12285" s="61">
        <v>0.0</v>
      </c>
      <c r="C12285" s="61">
        <v>830.0</v>
      </c>
      <c r="D12285" s="57" t="s">
        <v>371</v>
      </c>
      <c r="E12285" s="57" t="str">
        <f t="array" ref="E12285">E12284</f>
        <v>В</v>
      </c>
      <c r="F12285" s="58">
        <v>0.5742209265608124</v>
      </c>
    </row>
    <row r="12286">
      <c r="A12286" s="61">
        <v>1.519685454E9</v>
      </c>
      <c r="B12286" s="61">
        <v>1.0</v>
      </c>
      <c r="C12286" s="61">
        <v>1874.0</v>
      </c>
      <c r="D12286" s="57" t="s">
        <v>374</v>
      </c>
      <c r="E12286" s="57" t="str">
        <f t="array" ref="E12286">E12285</f>
        <v>В</v>
      </c>
      <c r="F12286" s="58">
        <v>0.5742585183701361</v>
      </c>
    </row>
    <row r="12287">
      <c r="A12287" s="61">
        <v>1.513036956E9</v>
      </c>
      <c r="B12287" s="61">
        <v>1.0</v>
      </c>
      <c r="C12287" s="61">
        <v>2844.0</v>
      </c>
      <c r="D12287" s="57" t="s">
        <v>371</v>
      </c>
      <c r="E12287" s="57" t="str">
        <f t="array" ref="E12287">E12286</f>
        <v>В</v>
      </c>
      <c r="F12287" s="58">
        <v>0.5743906433952568</v>
      </c>
    </row>
    <row r="12288">
      <c r="A12288" s="61">
        <v>1.512595479E9</v>
      </c>
      <c r="B12288" s="61">
        <v>1.0</v>
      </c>
      <c r="C12288" s="61">
        <v>846.0</v>
      </c>
      <c r="D12288" s="57" t="s">
        <v>374</v>
      </c>
      <c r="E12288" s="57" t="str">
        <f t="array" ref="E12288">E12287</f>
        <v>В</v>
      </c>
      <c r="F12288" s="58">
        <v>0.574447765576381</v>
      </c>
    </row>
    <row r="12289">
      <c r="A12289" s="61">
        <v>1.514748572E9</v>
      </c>
      <c r="B12289" s="61">
        <v>0.0</v>
      </c>
      <c r="C12289" s="61">
        <v>556.0</v>
      </c>
      <c r="D12289" s="57" t="s">
        <v>374</v>
      </c>
      <c r="E12289" s="57" t="str">
        <f t="array" ref="E12289">E12288</f>
        <v>В</v>
      </c>
      <c r="F12289" s="58">
        <v>0.5744588816781994</v>
      </c>
    </row>
    <row r="12290">
      <c r="A12290" s="61">
        <v>1.519597331E9</v>
      </c>
      <c r="B12290" s="61">
        <v>0.0</v>
      </c>
      <c r="C12290" s="61">
        <v>1512.0</v>
      </c>
      <c r="D12290" s="57" t="s">
        <v>371</v>
      </c>
      <c r="E12290" s="57" t="str">
        <f t="array" ref="E12290">E12289</f>
        <v>В</v>
      </c>
      <c r="F12290" s="58">
        <v>0.5744664416544282</v>
      </c>
    </row>
    <row r="12291">
      <c r="A12291" s="61">
        <v>1.517238197E9</v>
      </c>
      <c r="B12291" s="61">
        <v>1.0</v>
      </c>
      <c r="C12291" s="61">
        <v>255.0</v>
      </c>
      <c r="D12291" s="57" t="s">
        <v>371</v>
      </c>
      <c r="E12291" s="57" t="str">
        <f t="array" ref="E12291">E12290</f>
        <v>В</v>
      </c>
      <c r="F12291" s="58">
        <v>0.5745224197208066</v>
      </c>
    </row>
    <row r="12292">
      <c r="A12292" s="61">
        <v>1.518789551E9</v>
      </c>
      <c r="B12292" s="61">
        <v>0.0</v>
      </c>
      <c r="C12292" s="61">
        <v>874.0</v>
      </c>
      <c r="D12292" s="57" t="s">
        <v>374</v>
      </c>
      <c r="E12292" s="57" t="str">
        <f t="array" ref="E12292">E12291</f>
        <v>В</v>
      </c>
      <c r="F12292" s="58">
        <v>0.5745443624529736</v>
      </c>
    </row>
    <row r="12293">
      <c r="A12293" s="61">
        <v>1.511794579E9</v>
      </c>
      <c r="B12293" s="61">
        <v>1.0</v>
      </c>
      <c r="C12293" s="61">
        <v>1980.0</v>
      </c>
      <c r="D12293" s="57" t="s">
        <v>371</v>
      </c>
      <c r="E12293" s="57" t="str">
        <f t="array" ref="E12293">E12292</f>
        <v>В</v>
      </c>
      <c r="F12293" s="58">
        <v>0.5745570217499502</v>
      </c>
    </row>
    <row r="12294">
      <c r="A12294" s="61">
        <v>1.517978122E9</v>
      </c>
      <c r="B12294" s="61">
        <v>0.0</v>
      </c>
      <c r="C12294" s="61">
        <v>409.0</v>
      </c>
      <c r="D12294" s="57" t="s">
        <v>375</v>
      </c>
      <c r="E12294" s="57" t="str">
        <f t="array" ref="E12294">E12293</f>
        <v>В</v>
      </c>
      <c r="F12294" s="58">
        <v>0.574623597988174</v>
      </c>
    </row>
    <row r="12295">
      <c r="A12295" s="61">
        <v>1.516480825E9</v>
      </c>
      <c r="B12295" s="61">
        <v>1.0</v>
      </c>
      <c r="C12295" s="61">
        <v>876.0</v>
      </c>
      <c r="D12295" s="57" t="s">
        <v>371</v>
      </c>
      <c r="E12295" s="57" t="str">
        <f t="array" ref="E12295">E12294</f>
        <v>В</v>
      </c>
      <c r="F12295" s="58">
        <v>0.5746871360307813</v>
      </c>
    </row>
    <row r="12296">
      <c r="A12296" s="61">
        <v>1.514078198E9</v>
      </c>
      <c r="B12296" s="61">
        <v>1.0</v>
      </c>
      <c r="C12296" s="61">
        <v>1453.0</v>
      </c>
      <c r="D12296" s="57" t="s">
        <v>373</v>
      </c>
      <c r="E12296" s="57" t="str">
        <f t="array" ref="E12296">E12295</f>
        <v>В</v>
      </c>
      <c r="F12296" s="58">
        <v>0.5747196163007958</v>
      </c>
    </row>
    <row r="12297">
      <c r="A12297" s="61">
        <v>1.517919949E9</v>
      </c>
      <c r="B12297" s="61">
        <v>1.0</v>
      </c>
      <c r="C12297" s="61">
        <v>153.0</v>
      </c>
      <c r="D12297" s="57" t="s">
        <v>371</v>
      </c>
      <c r="E12297" s="57" t="str">
        <f t="array" ref="E12297">E12296</f>
        <v>В</v>
      </c>
      <c r="F12297" s="58">
        <v>0.5748941630124002</v>
      </c>
    </row>
    <row r="12298">
      <c r="A12298" s="61">
        <v>1.514702495E9</v>
      </c>
      <c r="B12298" s="61">
        <v>1.0</v>
      </c>
      <c r="C12298" s="61">
        <v>428.0</v>
      </c>
      <c r="D12298" s="57" t="s">
        <v>371</v>
      </c>
      <c r="E12298" s="57" t="str">
        <f t="array" ref="E12298">E12297</f>
        <v>В</v>
      </c>
      <c r="F12298" s="58">
        <v>0.5749424836316362</v>
      </c>
    </row>
    <row r="12299">
      <c r="A12299" s="61">
        <v>1.514830357E9</v>
      </c>
      <c r="B12299" s="61">
        <v>1.0</v>
      </c>
      <c r="C12299" s="61">
        <v>80.0</v>
      </c>
      <c r="D12299" s="57" t="s">
        <v>375</v>
      </c>
      <c r="E12299" s="57" t="str">
        <f t="array" ref="E12299">E12298</f>
        <v>В</v>
      </c>
      <c r="F12299" s="58">
        <v>0.5749633902286813</v>
      </c>
    </row>
    <row r="12300">
      <c r="A12300" s="61">
        <v>1.512310529E9</v>
      </c>
      <c r="B12300" s="61">
        <v>1.0</v>
      </c>
      <c r="C12300" s="61">
        <v>473.0</v>
      </c>
      <c r="D12300" s="57" t="s">
        <v>373</v>
      </c>
      <c r="E12300" s="57" t="str">
        <f t="array" ref="E12300">E12299</f>
        <v>В</v>
      </c>
      <c r="F12300" s="58">
        <v>0.5750287265626034</v>
      </c>
    </row>
    <row r="12301">
      <c r="A12301" s="61">
        <v>1.519490198E9</v>
      </c>
      <c r="B12301" s="61">
        <v>1.0</v>
      </c>
      <c r="C12301" s="61">
        <v>1588.0</v>
      </c>
      <c r="D12301" s="57" t="s">
        <v>374</v>
      </c>
      <c r="E12301" s="57" t="str">
        <f t="array" ref="E12301">E12300</f>
        <v>В</v>
      </c>
      <c r="F12301" s="58">
        <v>0.5751297156093366</v>
      </c>
    </row>
    <row r="12302">
      <c r="A12302" s="61">
        <v>1.515207747E9</v>
      </c>
      <c r="B12302" s="61">
        <v>1.0</v>
      </c>
      <c r="C12302" s="61">
        <v>994.0</v>
      </c>
      <c r="D12302" s="57" t="s">
        <v>371</v>
      </c>
      <c r="E12302" s="57" t="str">
        <f t="array" ref="E12302">E12301</f>
        <v>В</v>
      </c>
      <c r="F12302" s="58">
        <v>0.5751501095665944</v>
      </c>
    </row>
    <row r="12303">
      <c r="A12303" s="61">
        <v>1.518655617E9</v>
      </c>
      <c r="B12303" s="61">
        <v>1.0</v>
      </c>
      <c r="C12303" s="61">
        <v>4165.0</v>
      </c>
      <c r="D12303" s="57" t="s">
        <v>374</v>
      </c>
      <c r="E12303" s="57" t="str">
        <f t="array" ref="E12303">E12302</f>
        <v>В</v>
      </c>
      <c r="F12303" s="58">
        <v>0.5752507233189859</v>
      </c>
    </row>
    <row r="12304">
      <c r="A12304" s="61">
        <v>1.514297186E9</v>
      </c>
      <c r="B12304" s="61">
        <v>1.0</v>
      </c>
      <c r="C12304" s="61">
        <v>1447.0</v>
      </c>
      <c r="D12304" s="57" t="s">
        <v>374</v>
      </c>
      <c r="E12304" s="57" t="str">
        <f t="array" ref="E12304">E12303</f>
        <v>В</v>
      </c>
      <c r="F12304" s="58">
        <v>0.575329812370963</v>
      </c>
    </row>
    <row r="12305">
      <c r="A12305" s="61">
        <v>1.519344717E9</v>
      </c>
      <c r="B12305" s="61">
        <v>1.0</v>
      </c>
      <c r="C12305" s="61">
        <v>1802.0</v>
      </c>
      <c r="D12305" s="57" t="s">
        <v>371</v>
      </c>
      <c r="E12305" s="57" t="str">
        <f t="array" ref="E12305">E12304</f>
        <v>В</v>
      </c>
      <c r="F12305" s="58">
        <v>0.5753385281586401</v>
      </c>
    </row>
    <row r="12306">
      <c r="A12306" s="61">
        <v>1.518324096E9</v>
      </c>
      <c r="B12306" s="61">
        <v>1.0</v>
      </c>
      <c r="C12306" s="61">
        <v>1432.0</v>
      </c>
      <c r="D12306" s="57" t="s">
        <v>375</v>
      </c>
      <c r="E12306" s="57" t="str">
        <f t="array" ref="E12306">E12305</f>
        <v>В</v>
      </c>
      <c r="F12306" s="58">
        <v>0.5754045465748773</v>
      </c>
    </row>
    <row r="12307">
      <c r="A12307" s="61">
        <v>1.512655146E9</v>
      </c>
      <c r="B12307" s="61">
        <v>1.0</v>
      </c>
      <c r="C12307" s="61">
        <v>4180.0</v>
      </c>
      <c r="D12307" s="57" t="s">
        <v>371</v>
      </c>
      <c r="E12307" s="57" t="str">
        <f t="array" ref="E12307">E12306</f>
        <v>В</v>
      </c>
      <c r="F12307" s="58">
        <v>0.5755609899052292</v>
      </c>
    </row>
    <row r="12308">
      <c r="A12308" s="61">
        <v>1.513679715E9</v>
      </c>
      <c r="B12308" s="61">
        <v>1.0</v>
      </c>
      <c r="C12308" s="61">
        <v>2917.0</v>
      </c>
      <c r="D12308" s="57" t="s">
        <v>374</v>
      </c>
      <c r="E12308" s="57" t="str">
        <f t="array" ref="E12308">E12307</f>
        <v>В</v>
      </c>
      <c r="F12308" s="58">
        <v>0.5756728433687154</v>
      </c>
    </row>
    <row r="12309">
      <c r="A12309" s="61">
        <v>1.519382067E9</v>
      </c>
      <c r="B12309" s="61">
        <v>1.0</v>
      </c>
      <c r="C12309" s="61">
        <v>1197.0</v>
      </c>
      <c r="D12309" s="57" t="s">
        <v>374</v>
      </c>
      <c r="E12309" s="57" t="str">
        <f t="array" ref="E12309">E12308</f>
        <v>В</v>
      </c>
      <c r="F12309" s="58">
        <v>0.5756836896510701</v>
      </c>
    </row>
    <row r="12310">
      <c r="A12310" s="61">
        <v>1.51892086E9</v>
      </c>
      <c r="B12310" s="61">
        <v>0.0</v>
      </c>
      <c r="C12310" s="61">
        <v>1919.0</v>
      </c>
      <c r="D12310" s="57" t="s">
        <v>374</v>
      </c>
      <c r="E12310" s="57" t="str">
        <f t="array" ref="E12310">E12309</f>
        <v>В</v>
      </c>
      <c r="F12310" s="58">
        <v>0.5756849577794615</v>
      </c>
    </row>
    <row r="12311">
      <c r="A12311" s="61">
        <v>1.514443036E9</v>
      </c>
      <c r="B12311" s="61">
        <v>1.0</v>
      </c>
      <c r="C12311" s="61">
        <v>1480.0</v>
      </c>
      <c r="D12311" s="57" t="s">
        <v>373</v>
      </c>
      <c r="E12311" s="57" t="str">
        <f t="array" ref="E12311">E12310</f>
        <v>В</v>
      </c>
      <c r="F12311" s="58">
        <v>0.5757628596147025</v>
      </c>
    </row>
    <row r="12312">
      <c r="A12312" s="61">
        <v>1.517801732E9</v>
      </c>
      <c r="B12312" s="61">
        <v>0.0</v>
      </c>
      <c r="C12312" s="61">
        <v>2902.0</v>
      </c>
      <c r="D12312" s="57" t="s">
        <v>371</v>
      </c>
      <c r="E12312" s="57" t="str">
        <f t="array" ref="E12312">E12311</f>
        <v>В</v>
      </c>
      <c r="F12312" s="58">
        <v>0.5758191502468268</v>
      </c>
    </row>
    <row r="12313">
      <c r="A12313" s="61">
        <v>1.513307189E9</v>
      </c>
      <c r="B12313" s="61">
        <v>1.0</v>
      </c>
      <c r="C12313" s="61">
        <v>313.0</v>
      </c>
      <c r="D12313" s="57" t="s">
        <v>374</v>
      </c>
      <c r="E12313" s="57" t="str">
        <f t="array" ref="E12313">E12312</f>
        <v>В</v>
      </c>
      <c r="F12313" s="58">
        <v>0.5758748099433335</v>
      </c>
    </row>
    <row r="12314">
      <c r="A12314" s="61">
        <v>1.515146075E9</v>
      </c>
      <c r="B12314" s="61">
        <v>1.0</v>
      </c>
      <c r="C12314" s="61">
        <v>1357.0</v>
      </c>
      <c r="D12314" s="57" t="s">
        <v>374</v>
      </c>
      <c r="E12314" s="57" t="str">
        <f t="array" ref="E12314">E12313</f>
        <v>В</v>
      </c>
      <c r="F12314" s="58">
        <v>0.5760265054988585</v>
      </c>
    </row>
    <row r="12315">
      <c r="A12315" s="61">
        <v>1.515584274E9</v>
      </c>
      <c r="B12315" s="61">
        <v>1.0</v>
      </c>
      <c r="C12315" s="61">
        <v>2017.0</v>
      </c>
      <c r="D12315" s="57" t="s">
        <v>371</v>
      </c>
      <c r="E12315" s="57" t="str">
        <f t="array" ref="E12315">E12314</f>
        <v>В</v>
      </c>
      <c r="F12315" s="58">
        <v>0.5760866041252704</v>
      </c>
    </row>
    <row r="12316">
      <c r="A12316" s="61">
        <v>1.514125238E9</v>
      </c>
      <c r="B12316" s="61">
        <v>1.0</v>
      </c>
      <c r="C12316" s="61">
        <v>2121.0</v>
      </c>
      <c r="D12316" s="57" t="s">
        <v>371</v>
      </c>
      <c r="E12316" s="57" t="str">
        <f t="array" ref="E12316">E12315</f>
        <v>В</v>
      </c>
      <c r="F12316" s="58">
        <v>0.576106808861894</v>
      </c>
    </row>
    <row r="12317">
      <c r="A12317" s="61">
        <v>1.51963532E9</v>
      </c>
      <c r="B12317" s="61">
        <v>0.0</v>
      </c>
      <c r="C12317" s="61">
        <v>2065.0</v>
      </c>
      <c r="D12317" s="57" t="s">
        <v>375</v>
      </c>
      <c r="E12317" s="57" t="str">
        <f t="array" ref="E12317">E12316</f>
        <v>В</v>
      </c>
      <c r="F12317" s="58">
        <v>0.5761085076284395</v>
      </c>
    </row>
    <row r="12318">
      <c r="A12318" s="61">
        <v>1.518052897E9</v>
      </c>
      <c r="B12318" s="61">
        <v>1.0</v>
      </c>
      <c r="C12318" s="61">
        <v>1494.0</v>
      </c>
      <c r="D12318" s="57" t="s">
        <v>374</v>
      </c>
      <c r="E12318" s="57" t="str">
        <f t="array" ref="E12318">E12317</f>
        <v>В</v>
      </c>
      <c r="F12318" s="58">
        <v>0.5761221933467224</v>
      </c>
    </row>
    <row r="12319">
      <c r="A12319" s="61">
        <v>1.519351109E9</v>
      </c>
      <c r="B12319" s="61">
        <v>1.0</v>
      </c>
      <c r="C12319" s="61">
        <v>2461.0</v>
      </c>
      <c r="D12319" s="57" t="s">
        <v>373</v>
      </c>
      <c r="E12319" s="57" t="str">
        <f t="array" ref="E12319">E12318</f>
        <v>В</v>
      </c>
      <c r="F12319" s="58">
        <v>0.5762036677088398</v>
      </c>
    </row>
    <row r="12320">
      <c r="A12320" s="61">
        <v>1.51188735E9</v>
      </c>
      <c r="B12320" s="61">
        <v>0.0</v>
      </c>
      <c r="C12320" s="61">
        <v>1763.0</v>
      </c>
      <c r="D12320" s="57" t="s">
        <v>371</v>
      </c>
      <c r="E12320" s="57" t="str">
        <f t="array" ref="E12320">E12319</f>
        <v>В</v>
      </c>
      <c r="F12320" s="58">
        <v>0.5762924678252994</v>
      </c>
    </row>
    <row r="12321">
      <c r="A12321" s="61">
        <v>1.516486979E9</v>
      </c>
      <c r="B12321" s="61">
        <v>1.0</v>
      </c>
      <c r="C12321" s="61">
        <v>3433.0</v>
      </c>
      <c r="D12321" s="57" t="s">
        <v>371</v>
      </c>
      <c r="E12321" s="57" t="str">
        <f t="array" ref="E12321">E12320</f>
        <v>В</v>
      </c>
      <c r="F12321" s="58">
        <v>0.576335593540864</v>
      </c>
    </row>
    <row r="12322">
      <c r="A12322" s="61">
        <v>1.519118785E9</v>
      </c>
      <c r="B12322" s="61">
        <v>1.0</v>
      </c>
      <c r="C12322" s="61">
        <v>5312.0</v>
      </c>
      <c r="D12322" s="57" t="s">
        <v>373</v>
      </c>
      <c r="E12322" s="57" t="str">
        <f t="array" ref="E12322">E12321</f>
        <v>В</v>
      </c>
      <c r="F12322" s="58">
        <v>0.5763472621227297</v>
      </c>
    </row>
    <row r="12323">
      <c r="A12323" s="61">
        <v>1.519379E9</v>
      </c>
      <c r="B12323" s="61">
        <v>0.0</v>
      </c>
      <c r="C12323" s="61">
        <v>81.0</v>
      </c>
      <c r="D12323" s="57" t="s">
        <v>373</v>
      </c>
      <c r="E12323" s="57" t="str">
        <f t="array" ref="E12323">E12322</f>
        <v>В</v>
      </c>
      <c r="F12323" s="58">
        <v>0.5763697158883405</v>
      </c>
    </row>
    <row r="12324">
      <c r="A12324" s="61">
        <v>1.512678438E9</v>
      </c>
      <c r="B12324" s="61">
        <v>1.0</v>
      </c>
      <c r="C12324" s="61">
        <v>4154.0</v>
      </c>
      <c r="D12324" s="57" t="s">
        <v>371</v>
      </c>
      <c r="E12324" s="57" t="str">
        <f t="array" ref="E12324">E12323</f>
        <v>В</v>
      </c>
      <c r="F12324" s="58">
        <v>0.5764016836048784</v>
      </c>
    </row>
    <row r="12325">
      <c r="A12325" s="61">
        <v>1.519184051E9</v>
      </c>
      <c r="B12325" s="61">
        <v>0.0</v>
      </c>
      <c r="C12325" s="61">
        <v>525.0</v>
      </c>
      <c r="D12325" s="57" t="s">
        <v>371</v>
      </c>
      <c r="E12325" s="57" t="str">
        <f t="array" ref="E12325">E12324</f>
        <v>В</v>
      </c>
      <c r="F12325" s="58">
        <v>0.5764805421557931</v>
      </c>
    </row>
    <row r="12326">
      <c r="A12326" s="61">
        <v>1.51165217E9</v>
      </c>
      <c r="B12326" s="61">
        <v>0.0</v>
      </c>
      <c r="C12326" s="61">
        <v>617.0</v>
      </c>
      <c r="D12326" s="57" t="s">
        <v>374</v>
      </c>
      <c r="E12326" s="57" t="str">
        <f t="array" ref="E12326">E12325</f>
        <v>В</v>
      </c>
      <c r="F12326" s="58">
        <v>0.5765123251126915</v>
      </c>
    </row>
    <row r="12327">
      <c r="A12327" s="61">
        <v>1.515190662E9</v>
      </c>
      <c r="B12327" s="61">
        <v>0.0</v>
      </c>
      <c r="C12327" s="61">
        <v>1327.0</v>
      </c>
      <c r="D12327" s="57" t="s">
        <v>374</v>
      </c>
      <c r="E12327" s="57" t="str">
        <f t="array" ref="E12327">E12326</f>
        <v>В</v>
      </c>
      <c r="F12327" s="58">
        <v>0.5767208270383936</v>
      </c>
    </row>
    <row r="12328">
      <c r="A12328" s="61">
        <v>1.513147669E9</v>
      </c>
      <c r="B12328" s="61">
        <v>1.0</v>
      </c>
      <c r="C12328" s="61">
        <v>1759.0</v>
      </c>
      <c r="D12328" s="57" t="s">
        <v>371</v>
      </c>
      <c r="E12328" s="57" t="str">
        <f t="array" ref="E12328">E12327</f>
        <v>В</v>
      </c>
      <c r="F12328" s="58">
        <v>0.5767911426641216</v>
      </c>
    </row>
    <row r="12329">
      <c r="A12329" s="61">
        <v>1.513334904E9</v>
      </c>
      <c r="B12329" s="61">
        <v>1.0</v>
      </c>
      <c r="C12329" s="61">
        <v>2522.0</v>
      </c>
      <c r="D12329" s="57" t="s">
        <v>374</v>
      </c>
      <c r="E12329" s="57" t="str">
        <f t="array" ref="E12329">E12328</f>
        <v>В</v>
      </c>
      <c r="F12329" s="58">
        <v>0.5768233580035816</v>
      </c>
    </row>
    <row r="12330">
      <c r="A12330" s="61">
        <v>1.514168287E9</v>
      </c>
      <c r="B12330" s="61">
        <v>1.0</v>
      </c>
      <c r="C12330" s="61">
        <v>968.0</v>
      </c>
      <c r="D12330" s="57" t="s">
        <v>375</v>
      </c>
      <c r="E12330" s="57" t="str">
        <f t="array" ref="E12330">E12329</f>
        <v>В</v>
      </c>
      <c r="F12330" s="58">
        <v>0.5769207663238528</v>
      </c>
    </row>
    <row r="12331">
      <c r="A12331" s="61">
        <v>1.516492393E9</v>
      </c>
      <c r="B12331" s="61">
        <v>1.0</v>
      </c>
      <c r="C12331" s="61">
        <v>200.0</v>
      </c>
      <c r="D12331" s="57" t="s">
        <v>371</v>
      </c>
      <c r="E12331" s="57" t="str">
        <f t="array" ref="E12331">E12330</f>
        <v>В</v>
      </c>
      <c r="F12331" s="58">
        <v>0.5770007037825249</v>
      </c>
    </row>
    <row r="12332">
      <c r="A12332" s="61">
        <v>1.516139133E9</v>
      </c>
      <c r="B12332" s="61">
        <v>1.0</v>
      </c>
      <c r="C12332" s="61">
        <v>1205.0</v>
      </c>
      <c r="D12332" s="57" t="s">
        <v>371</v>
      </c>
      <c r="E12332" s="57" t="str">
        <f t="array" ref="E12332">E12331</f>
        <v>В</v>
      </c>
      <c r="F12332" s="58">
        <v>0.5770229951744731</v>
      </c>
    </row>
    <row r="12333">
      <c r="A12333" s="61">
        <v>1.516969577E9</v>
      </c>
      <c r="B12333" s="61">
        <v>1.0</v>
      </c>
      <c r="C12333" s="61">
        <v>2529.0</v>
      </c>
      <c r="D12333" s="57" t="s">
        <v>374</v>
      </c>
      <c r="E12333" s="57" t="str">
        <f t="array" ref="E12333">E12332</f>
        <v>В</v>
      </c>
      <c r="F12333" s="58">
        <v>0.5770530444015108</v>
      </c>
    </row>
    <row r="12334">
      <c r="A12334" s="61">
        <v>1.513125161E9</v>
      </c>
      <c r="B12334" s="61">
        <v>0.0</v>
      </c>
      <c r="C12334" s="61">
        <v>2158.0</v>
      </c>
      <c r="D12334" s="57" t="s">
        <v>375</v>
      </c>
      <c r="E12334" s="57" t="str">
        <f t="array" ref="E12334">E12333</f>
        <v>В</v>
      </c>
      <c r="F12334" s="58">
        <v>0.5770589144217569</v>
      </c>
    </row>
    <row r="12335">
      <c r="A12335" s="61">
        <v>1.517553896E9</v>
      </c>
      <c r="B12335" s="61">
        <v>1.0</v>
      </c>
      <c r="C12335" s="61">
        <v>2154.0</v>
      </c>
      <c r="D12335" s="57" t="s">
        <v>374</v>
      </c>
      <c r="E12335" s="57" t="str">
        <f t="array" ref="E12335">E12334</f>
        <v>В</v>
      </c>
      <c r="F12335" s="58">
        <v>0.5771957664567453</v>
      </c>
    </row>
    <row r="12336">
      <c r="A12336" s="61">
        <v>1.512133825E9</v>
      </c>
      <c r="B12336" s="61">
        <v>1.0</v>
      </c>
      <c r="C12336" s="61">
        <v>1698.0</v>
      </c>
      <c r="D12336" s="57" t="s">
        <v>371</v>
      </c>
      <c r="E12336" s="57" t="str">
        <f t="array" ref="E12336">E12335</f>
        <v>В</v>
      </c>
      <c r="F12336" s="58">
        <v>0.5772124830633004</v>
      </c>
    </row>
    <row r="12337">
      <c r="A12337" s="61">
        <v>1.513765153E9</v>
      </c>
      <c r="B12337" s="61">
        <v>1.0</v>
      </c>
      <c r="C12337" s="61">
        <v>2341.0</v>
      </c>
      <c r="D12337" s="57" t="s">
        <v>373</v>
      </c>
      <c r="E12337" s="57" t="str">
        <f t="array" ref="E12337">E12336</f>
        <v>В</v>
      </c>
      <c r="F12337" s="58">
        <v>0.5772186332424771</v>
      </c>
    </row>
    <row r="12338">
      <c r="A12338" s="61">
        <v>1.519689865E9</v>
      </c>
      <c r="B12338" s="61">
        <v>1.0</v>
      </c>
      <c r="C12338" s="61">
        <v>74.0</v>
      </c>
      <c r="D12338" s="57" t="s">
        <v>371</v>
      </c>
      <c r="E12338" s="57" t="str">
        <f t="array" ref="E12338">E12337</f>
        <v>В</v>
      </c>
      <c r="F12338" s="58">
        <v>0.577322560305913</v>
      </c>
    </row>
    <row r="12339">
      <c r="A12339" s="61">
        <v>1.513830124E9</v>
      </c>
      <c r="B12339" s="61">
        <v>1.0</v>
      </c>
      <c r="C12339" s="61">
        <v>2005.0</v>
      </c>
      <c r="D12339" s="57" t="s">
        <v>374</v>
      </c>
      <c r="E12339" s="57" t="str">
        <f t="array" ref="E12339">E12338</f>
        <v>В</v>
      </c>
      <c r="F12339" s="58">
        <v>0.577334824295055</v>
      </c>
    </row>
    <row r="12340">
      <c r="A12340" s="61">
        <v>1.512002198E9</v>
      </c>
      <c r="B12340" s="61">
        <v>1.0</v>
      </c>
      <c r="C12340" s="61">
        <v>927.0</v>
      </c>
      <c r="D12340" s="57" t="s">
        <v>371</v>
      </c>
      <c r="E12340" s="57" t="str">
        <f t="array" ref="E12340">E12339</f>
        <v>В</v>
      </c>
      <c r="F12340" s="58">
        <v>0.5773738237845248</v>
      </c>
    </row>
    <row r="12341">
      <c r="A12341" s="61">
        <v>1.517825718E9</v>
      </c>
      <c r="B12341" s="61">
        <v>1.0</v>
      </c>
      <c r="C12341" s="61">
        <v>855.0</v>
      </c>
      <c r="D12341" s="57" t="s">
        <v>371</v>
      </c>
      <c r="E12341" s="57" t="str">
        <f t="array" ref="E12341">E12340</f>
        <v>В</v>
      </c>
      <c r="F12341" s="58">
        <v>0.5774100694231271</v>
      </c>
    </row>
    <row r="12342">
      <c r="A12342" s="61">
        <v>1.517493533E9</v>
      </c>
      <c r="B12342" s="61">
        <v>1.0</v>
      </c>
      <c r="C12342" s="61">
        <v>2628.0</v>
      </c>
      <c r="D12342" s="57" t="s">
        <v>371</v>
      </c>
      <c r="E12342" s="57" t="str">
        <f t="array" ref="E12342">E12341</f>
        <v>В</v>
      </c>
      <c r="F12342" s="58">
        <v>0.5775026317116341</v>
      </c>
    </row>
    <row r="12343">
      <c r="A12343" s="61">
        <v>1.512369855E9</v>
      </c>
      <c r="B12343" s="61">
        <v>1.0</v>
      </c>
      <c r="C12343" s="61">
        <v>1302.0</v>
      </c>
      <c r="D12343" s="57" t="s">
        <v>373</v>
      </c>
      <c r="E12343" s="57" t="str">
        <f t="array" ref="E12343">E12342</f>
        <v>В</v>
      </c>
      <c r="F12343" s="58">
        <v>0.5775467982733757</v>
      </c>
    </row>
    <row r="12344">
      <c r="A12344" s="61">
        <v>1.51733736E9</v>
      </c>
      <c r="B12344" s="61">
        <v>0.0</v>
      </c>
      <c r="C12344" s="61">
        <v>3281.0</v>
      </c>
      <c r="D12344" s="57" t="s">
        <v>371</v>
      </c>
      <c r="E12344" s="57" t="str">
        <f t="array" ref="E12344">E12343</f>
        <v>В</v>
      </c>
      <c r="F12344" s="58">
        <v>0.5775504293286405</v>
      </c>
    </row>
    <row r="12345">
      <c r="A12345" s="61">
        <v>1.51159045E9</v>
      </c>
      <c r="B12345" s="61">
        <v>0.0</v>
      </c>
      <c r="C12345" s="61">
        <v>471.0</v>
      </c>
      <c r="D12345" s="57" t="s">
        <v>373</v>
      </c>
      <c r="E12345" s="57" t="str">
        <f t="array" ref="E12345">E12344</f>
        <v>В</v>
      </c>
      <c r="F12345" s="58">
        <v>0.5775617746150282</v>
      </c>
    </row>
    <row r="12346">
      <c r="A12346" s="61">
        <v>1.515878968E9</v>
      </c>
      <c r="B12346" s="61">
        <v>1.0</v>
      </c>
      <c r="C12346" s="61">
        <v>4647.0</v>
      </c>
      <c r="D12346" s="57" t="s">
        <v>374</v>
      </c>
      <c r="E12346" s="57" t="str">
        <f t="array" ref="E12346">E12345</f>
        <v>В</v>
      </c>
      <c r="F12346" s="58">
        <v>0.5776139822724089</v>
      </c>
    </row>
    <row r="12347">
      <c r="A12347" s="61">
        <v>1.51502235E9</v>
      </c>
      <c r="B12347" s="61">
        <v>0.0</v>
      </c>
      <c r="C12347" s="61">
        <v>400.0</v>
      </c>
      <c r="D12347" s="57" t="s">
        <v>374</v>
      </c>
      <c r="E12347" s="57" t="str">
        <f t="array" ref="E12347">E12346</f>
        <v>В</v>
      </c>
      <c r="F12347" s="58">
        <v>0.5779301298351456</v>
      </c>
    </row>
    <row r="12348">
      <c r="A12348" s="61">
        <v>1.515593909E9</v>
      </c>
      <c r="B12348" s="61">
        <v>1.0</v>
      </c>
      <c r="C12348" s="61">
        <v>3371.0</v>
      </c>
      <c r="D12348" s="57" t="s">
        <v>371</v>
      </c>
      <c r="E12348" s="57" t="str">
        <f t="array" ref="E12348">E12347</f>
        <v>В</v>
      </c>
      <c r="F12348" s="58">
        <v>0.5779344148891252</v>
      </c>
    </row>
    <row r="12349">
      <c r="A12349" s="61">
        <v>1.515697235E9</v>
      </c>
      <c r="B12349" s="61">
        <v>1.0</v>
      </c>
      <c r="C12349" s="61">
        <v>2809.0</v>
      </c>
      <c r="D12349" s="57" t="s">
        <v>374</v>
      </c>
      <c r="E12349" s="57" t="str">
        <f t="array" ref="E12349">E12348</f>
        <v>В</v>
      </c>
      <c r="F12349" s="58">
        <v>0.5779365784824125</v>
      </c>
    </row>
    <row r="12350">
      <c r="A12350" s="61">
        <v>1.519481331E9</v>
      </c>
      <c r="B12350" s="61">
        <v>0.0</v>
      </c>
      <c r="C12350" s="61">
        <v>3340.0</v>
      </c>
      <c r="D12350" s="57" t="s">
        <v>375</v>
      </c>
      <c r="E12350" s="57" t="str">
        <f t="array" ref="E12350">E12349</f>
        <v>В</v>
      </c>
      <c r="F12350" s="58">
        <v>0.5779933572541515</v>
      </c>
    </row>
    <row r="12351">
      <c r="A12351" s="61">
        <v>1.514848393E9</v>
      </c>
      <c r="B12351" s="61">
        <v>1.0</v>
      </c>
      <c r="C12351" s="61">
        <v>2267.0</v>
      </c>
      <c r="D12351" s="57" t="s">
        <v>375</v>
      </c>
      <c r="E12351" s="57" t="str">
        <f t="array" ref="E12351">E12350</f>
        <v>В</v>
      </c>
      <c r="F12351" s="58">
        <v>0.5780506208428643</v>
      </c>
    </row>
    <row r="12352">
      <c r="A12352" s="61">
        <v>1.514946632E9</v>
      </c>
      <c r="B12352" s="61">
        <v>0.0</v>
      </c>
      <c r="C12352" s="61">
        <v>656.0</v>
      </c>
      <c r="D12352" s="57" t="s">
        <v>371</v>
      </c>
      <c r="E12352" s="57" t="str">
        <f t="array" ref="E12352">E12351</f>
        <v>В</v>
      </c>
      <c r="F12352" s="58">
        <v>0.5780525001575455</v>
      </c>
    </row>
    <row r="12353">
      <c r="A12353" s="61">
        <v>1.514170721E9</v>
      </c>
      <c r="B12353" s="61">
        <v>0.0</v>
      </c>
      <c r="C12353" s="61">
        <v>2070.0</v>
      </c>
      <c r="D12353" s="57" t="s">
        <v>371</v>
      </c>
      <c r="E12353" s="57" t="str">
        <f t="array" ref="E12353">E12352</f>
        <v>В</v>
      </c>
      <c r="F12353" s="58">
        <v>0.5780792864886523</v>
      </c>
    </row>
    <row r="12354">
      <c r="A12354" s="61">
        <v>1.511433134E9</v>
      </c>
      <c r="B12354" s="61">
        <v>1.0</v>
      </c>
      <c r="C12354" s="61">
        <v>109.0</v>
      </c>
      <c r="D12354" s="57" t="s">
        <v>371</v>
      </c>
      <c r="E12354" s="57" t="str">
        <f t="array" ref="E12354">E12353</f>
        <v>В</v>
      </c>
      <c r="F12354" s="58">
        <v>0.5780844881771414</v>
      </c>
    </row>
    <row r="12355">
      <c r="A12355" s="61">
        <v>1.511352121E9</v>
      </c>
      <c r="B12355" s="61">
        <v>0.0</v>
      </c>
      <c r="C12355" s="61">
        <v>1915.0</v>
      </c>
      <c r="D12355" s="57" t="s">
        <v>371</v>
      </c>
      <c r="E12355" s="57" t="str">
        <f t="array" ref="E12355">E12354</f>
        <v>В</v>
      </c>
      <c r="F12355" s="58">
        <v>0.5781083639240938</v>
      </c>
    </row>
    <row r="12356">
      <c r="A12356" s="61">
        <v>1.51649609E9</v>
      </c>
      <c r="B12356" s="61">
        <v>0.0</v>
      </c>
      <c r="C12356" s="61">
        <v>5070.0</v>
      </c>
      <c r="D12356" s="57" t="s">
        <v>374</v>
      </c>
      <c r="E12356" s="57" t="str">
        <f t="array" ref="E12356">E12355</f>
        <v>В</v>
      </c>
      <c r="F12356" s="58">
        <v>0.5781276863926498</v>
      </c>
    </row>
    <row r="12357">
      <c r="A12357" s="61">
        <v>1.518673465E9</v>
      </c>
      <c r="B12357" s="61">
        <v>1.0</v>
      </c>
      <c r="C12357" s="61">
        <v>18.0</v>
      </c>
      <c r="D12357" s="57" t="s">
        <v>375</v>
      </c>
      <c r="E12357" s="57" t="str">
        <f t="array" ref="E12357">E12356</f>
        <v>В</v>
      </c>
      <c r="F12357" s="58">
        <v>0.5781450624460526</v>
      </c>
    </row>
    <row r="12358">
      <c r="A12358" s="61">
        <v>1.519501154E9</v>
      </c>
      <c r="B12358" s="61">
        <v>1.0</v>
      </c>
      <c r="C12358" s="61">
        <v>3338.0</v>
      </c>
      <c r="D12358" s="57" t="s">
        <v>374</v>
      </c>
      <c r="E12358" s="57" t="str">
        <f t="array" ref="E12358">E12357</f>
        <v>В</v>
      </c>
      <c r="F12358" s="58">
        <v>0.5782840071152525</v>
      </c>
    </row>
    <row r="12359">
      <c r="A12359" s="61">
        <v>1.518083879E9</v>
      </c>
      <c r="B12359" s="61">
        <v>1.0</v>
      </c>
      <c r="C12359" s="61">
        <v>2205.0</v>
      </c>
      <c r="D12359" s="57" t="s">
        <v>374</v>
      </c>
      <c r="E12359" s="57" t="str">
        <f t="array" ref="E12359">E12358</f>
        <v>В</v>
      </c>
      <c r="F12359" s="58">
        <v>0.5784318147174161</v>
      </c>
    </row>
    <row r="12360">
      <c r="A12360" s="61">
        <v>1.517213572E9</v>
      </c>
      <c r="B12360" s="61">
        <v>0.0</v>
      </c>
      <c r="C12360" s="61">
        <v>2770.0</v>
      </c>
      <c r="D12360" s="57" t="s">
        <v>375</v>
      </c>
      <c r="E12360" s="57" t="str">
        <f t="array" ref="E12360">E12359</f>
        <v>В</v>
      </c>
      <c r="F12360" s="58">
        <v>0.5785412260093422</v>
      </c>
    </row>
    <row r="12361">
      <c r="A12361" s="61">
        <v>1.517737449E9</v>
      </c>
      <c r="B12361" s="61">
        <v>1.0</v>
      </c>
      <c r="C12361" s="61">
        <v>3369.0</v>
      </c>
      <c r="D12361" s="57" t="s">
        <v>371</v>
      </c>
      <c r="E12361" s="57" t="str">
        <f t="array" ref="E12361">E12360</f>
        <v>В</v>
      </c>
      <c r="F12361" s="58">
        <v>0.5785676800596469</v>
      </c>
    </row>
    <row r="12362">
      <c r="A12362" s="61">
        <v>1.51350169E9</v>
      </c>
      <c r="B12362" s="61">
        <v>0.0</v>
      </c>
      <c r="C12362" s="61">
        <v>1326.0</v>
      </c>
      <c r="D12362" s="57" t="s">
        <v>373</v>
      </c>
      <c r="E12362" s="57" t="str">
        <f t="array" ref="E12362">E12361</f>
        <v>В</v>
      </c>
      <c r="F12362" s="58">
        <v>0.5785706589466301</v>
      </c>
    </row>
    <row r="12363">
      <c r="A12363" s="61">
        <v>1.517770811E9</v>
      </c>
      <c r="B12363" s="61">
        <v>0.0</v>
      </c>
      <c r="C12363" s="61">
        <v>2824.0</v>
      </c>
      <c r="D12363" s="57" t="s">
        <v>371</v>
      </c>
      <c r="E12363" s="57" t="str">
        <f t="array" ref="E12363">E12362</f>
        <v>В</v>
      </c>
      <c r="F12363" s="58">
        <v>0.5786663985062178</v>
      </c>
    </row>
    <row r="12364">
      <c r="A12364" s="61">
        <v>1.518825209E9</v>
      </c>
      <c r="B12364" s="61">
        <v>1.0</v>
      </c>
      <c r="C12364" s="61">
        <v>1897.0</v>
      </c>
      <c r="D12364" s="57" t="s">
        <v>371</v>
      </c>
      <c r="E12364" s="57" t="str">
        <f t="array" ref="E12364">E12363</f>
        <v>В</v>
      </c>
      <c r="F12364" s="58">
        <v>0.5787345521679774</v>
      </c>
    </row>
    <row r="12365">
      <c r="A12365" s="61">
        <v>1.519625744E9</v>
      </c>
      <c r="B12365" s="61">
        <v>1.0</v>
      </c>
      <c r="C12365" s="61">
        <v>1667.0</v>
      </c>
      <c r="D12365" s="57" t="s">
        <v>375</v>
      </c>
      <c r="E12365" s="57" t="str">
        <f t="array" ref="E12365">E12364</f>
        <v>В</v>
      </c>
      <c r="F12365" s="58">
        <v>0.5787379149357753</v>
      </c>
    </row>
    <row r="12366">
      <c r="A12366" s="61">
        <v>1.512190498E9</v>
      </c>
      <c r="B12366" s="61">
        <v>1.0</v>
      </c>
      <c r="C12366" s="61">
        <v>3651.0</v>
      </c>
      <c r="D12366" s="57" t="s">
        <v>371</v>
      </c>
      <c r="E12366" s="57" t="str">
        <f t="array" ref="E12366">E12365</f>
        <v>В</v>
      </c>
      <c r="F12366" s="58">
        <v>0.5787707518870177</v>
      </c>
    </row>
    <row r="12367">
      <c r="A12367" s="61">
        <v>1.513864316E9</v>
      </c>
      <c r="B12367" s="61">
        <v>1.0</v>
      </c>
      <c r="C12367" s="61">
        <v>2056.0</v>
      </c>
      <c r="D12367" s="57" t="s">
        <v>375</v>
      </c>
      <c r="E12367" s="57" t="str">
        <f t="array" ref="E12367">E12366</f>
        <v>В</v>
      </c>
      <c r="F12367" s="58">
        <v>0.5788342899296249</v>
      </c>
    </row>
    <row r="12368">
      <c r="A12368" s="61">
        <v>1.518423166E9</v>
      </c>
      <c r="B12368" s="61">
        <v>1.0</v>
      </c>
      <c r="C12368" s="61">
        <v>576.0</v>
      </c>
      <c r="D12368" s="57" t="s">
        <v>371</v>
      </c>
      <c r="E12368" s="57" t="str">
        <f t="array" ref="E12368">E12367</f>
        <v>В</v>
      </c>
      <c r="F12368" s="58">
        <v>0.5790019145201226</v>
      </c>
    </row>
    <row r="12369">
      <c r="A12369" s="61">
        <v>1.516502711E9</v>
      </c>
      <c r="B12369" s="61">
        <v>0.0</v>
      </c>
      <c r="C12369" s="61">
        <v>1429.0</v>
      </c>
      <c r="D12369" s="57" t="s">
        <v>371</v>
      </c>
      <c r="E12369" s="57" t="str">
        <f t="array" ref="E12369">E12368</f>
        <v>В</v>
      </c>
      <c r="F12369" s="58">
        <v>0.5790847403033573</v>
      </c>
    </row>
    <row r="12370">
      <c r="A12370" s="61">
        <v>1.514859918E9</v>
      </c>
      <c r="B12370" s="61">
        <v>1.0</v>
      </c>
      <c r="C12370" s="61">
        <v>1086.0</v>
      </c>
      <c r="D12370" s="57" t="s">
        <v>375</v>
      </c>
      <c r="E12370" s="57" t="str">
        <f t="array" ref="E12370">E12369</f>
        <v>В</v>
      </c>
      <c r="F12370" s="58">
        <v>0.5791210132508325</v>
      </c>
    </row>
    <row r="12371">
      <c r="A12371" s="61">
        <v>1.515086476E9</v>
      </c>
      <c r="B12371" s="61">
        <v>1.0</v>
      </c>
      <c r="C12371" s="61">
        <v>1492.0</v>
      </c>
      <c r="D12371" s="57" t="s">
        <v>375</v>
      </c>
      <c r="E12371" s="57" t="str">
        <f t="array" ref="E12371">E12370</f>
        <v>В</v>
      </c>
      <c r="F12371" s="58">
        <v>0.5792810575963153</v>
      </c>
    </row>
    <row r="12372">
      <c r="A12372" s="61">
        <v>1.515905534E9</v>
      </c>
      <c r="B12372" s="61">
        <v>1.0</v>
      </c>
      <c r="C12372" s="61">
        <v>1136.0</v>
      </c>
      <c r="D12372" s="57" t="s">
        <v>374</v>
      </c>
      <c r="E12372" s="57" t="str">
        <f t="array" ref="E12372">E12371</f>
        <v>В</v>
      </c>
      <c r="F12372" s="58">
        <v>0.5793250880118755</v>
      </c>
    </row>
    <row r="12373">
      <c r="A12373" s="61">
        <v>1.51540099E9</v>
      </c>
      <c r="B12373" s="61">
        <v>0.0</v>
      </c>
      <c r="C12373" s="61">
        <v>1110.0</v>
      </c>
      <c r="D12373" s="57" t="s">
        <v>373</v>
      </c>
      <c r="E12373" s="57" t="str">
        <f t="array" ref="E12373">E12372</f>
        <v>В</v>
      </c>
      <c r="F12373" s="58">
        <v>0.5793840154757406</v>
      </c>
    </row>
    <row r="12374">
      <c r="A12374" s="61">
        <v>1.512297892E9</v>
      </c>
      <c r="B12374" s="61">
        <v>0.0</v>
      </c>
      <c r="C12374" s="61">
        <v>416.0</v>
      </c>
      <c r="D12374" s="57" t="s">
        <v>371</v>
      </c>
      <c r="E12374" s="57" t="str">
        <f t="array" ref="E12374">E12373</f>
        <v>В</v>
      </c>
      <c r="F12374" s="58">
        <v>0.5794235207252829</v>
      </c>
    </row>
    <row r="12375">
      <c r="A12375" s="61">
        <v>1.513696214E9</v>
      </c>
      <c r="B12375" s="61">
        <v>1.0</v>
      </c>
      <c r="C12375" s="61">
        <v>3057.0</v>
      </c>
      <c r="D12375" s="57" t="s">
        <v>374</v>
      </c>
      <c r="E12375" s="57" t="str">
        <f t="array" ref="E12375">E12374</f>
        <v>В</v>
      </c>
      <c r="F12375" s="58">
        <v>0.5794715245929547</v>
      </c>
    </row>
    <row r="12376">
      <c r="A12376" s="61">
        <v>1.516849132E9</v>
      </c>
      <c r="B12376" s="61">
        <v>0.0</v>
      </c>
      <c r="C12376" s="61">
        <v>4017.0</v>
      </c>
      <c r="D12376" s="57" t="s">
        <v>371</v>
      </c>
      <c r="E12376" s="57" t="str">
        <f t="array" ref="E12376">E12375</f>
        <v>В</v>
      </c>
      <c r="F12376" s="58">
        <v>0.579501116822454</v>
      </c>
    </row>
    <row r="12377">
      <c r="A12377" s="61">
        <v>1.517646918E9</v>
      </c>
      <c r="B12377" s="61">
        <v>1.0</v>
      </c>
      <c r="C12377" s="61">
        <v>2879.0</v>
      </c>
      <c r="D12377" s="57" t="s">
        <v>374</v>
      </c>
      <c r="E12377" s="57" t="str">
        <f t="array" ref="E12377">E12376</f>
        <v>В</v>
      </c>
      <c r="F12377" s="58">
        <v>0.5795659919387472</v>
      </c>
    </row>
    <row r="12378">
      <c r="A12378" s="61">
        <v>1.518937983E9</v>
      </c>
      <c r="B12378" s="61">
        <v>1.0</v>
      </c>
      <c r="C12378" s="61">
        <v>988.0</v>
      </c>
      <c r="D12378" s="57" t="s">
        <v>371</v>
      </c>
      <c r="E12378" s="57" t="str">
        <f t="array" ref="E12378">E12377</f>
        <v>В</v>
      </c>
      <c r="F12378" s="58">
        <v>0.5795843112070411</v>
      </c>
    </row>
    <row r="12379">
      <c r="A12379" s="61">
        <v>1.515484835E9</v>
      </c>
      <c r="B12379" s="61">
        <v>1.0</v>
      </c>
      <c r="C12379" s="61">
        <v>1420.0</v>
      </c>
      <c r="D12379" s="57" t="s">
        <v>375</v>
      </c>
      <c r="E12379" s="57" t="str">
        <f t="array" ref="E12379">E12378</f>
        <v>В</v>
      </c>
      <c r="F12379" s="58">
        <v>0.5796940092734478</v>
      </c>
    </row>
    <row r="12380">
      <c r="A12380" s="61">
        <v>1.518148928E9</v>
      </c>
      <c r="B12380" s="61">
        <v>1.0</v>
      </c>
      <c r="C12380" s="61">
        <v>1743.0</v>
      </c>
      <c r="D12380" s="57" t="s">
        <v>375</v>
      </c>
      <c r="E12380" s="57" t="str">
        <f t="array" ref="E12380">E12379</f>
        <v>В</v>
      </c>
      <c r="F12380" s="58">
        <v>0.5797082641801122</v>
      </c>
    </row>
    <row r="12381">
      <c r="A12381" s="61">
        <v>1.518469192E9</v>
      </c>
      <c r="B12381" s="61">
        <v>0.0</v>
      </c>
      <c r="C12381" s="61">
        <v>2186.0</v>
      </c>
      <c r="D12381" s="57" t="s">
        <v>373</v>
      </c>
      <c r="E12381" s="57" t="str">
        <f t="array" ref="E12381">E12380</f>
        <v>В</v>
      </c>
      <c r="F12381" s="58">
        <v>0.5797844041474287</v>
      </c>
    </row>
    <row r="12382">
      <c r="A12382" s="61">
        <v>1.519841542E9</v>
      </c>
      <c r="B12382" s="61">
        <v>0.0</v>
      </c>
      <c r="C12382" s="61">
        <v>3190.0</v>
      </c>
      <c r="D12382" s="57" t="s">
        <v>371</v>
      </c>
      <c r="E12382" s="57" t="str">
        <f t="array" ref="E12382">E12381</f>
        <v>В</v>
      </c>
      <c r="F12382" s="58">
        <v>0.5797985843711005</v>
      </c>
    </row>
    <row r="12383">
      <c r="A12383" s="61">
        <v>1.512380866E9</v>
      </c>
      <c r="B12383" s="61">
        <v>1.0</v>
      </c>
      <c r="C12383" s="61">
        <v>3077.0</v>
      </c>
      <c r="D12383" s="57" t="s">
        <v>371</v>
      </c>
      <c r="E12383" s="57" t="str">
        <f t="array" ref="E12383">E12382</f>
        <v>В</v>
      </c>
      <c r="F12383" s="58">
        <v>0.5798428537624851</v>
      </c>
    </row>
    <row r="12384">
      <c r="A12384" s="61">
        <v>1.512156114E9</v>
      </c>
      <c r="B12384" s="61">
        <v>1.0</v>
      </c>
      <c r="C12384" s="61">
        <v>424.0</v>
      </c>
      <c r="D12384" s="57" t="s">
        <v>375</v>
      </c>
      <c r="E12384" s="57" t="str">
        <f t="array" ref="E12384">E12383</f>
        <v>В</v>
      </c>
      <c r="F12384" s="58">
        <v>0.5798594298622791</v>
      </c>
    </row>
    <row r="12385">
      <c r="A12385" s="61">
        <v>1.514120766E9</v>
      </c>
      <c r="B12385" s="61">
        <v>1.0</v>
      </c>
      <c r="C12385" s="61">
        <v>1776.0</v>
      </c>
      <c r="D12385" s="57" t="s">
        <v>375</v>
      </c>
      <c r="E12385" s="57" t="str">
        <f t="array" ref="E12385">E12384</f>
        <v>В</v>
      </c>
      <c r="F12385" s="58">
        <v>0.5798822885004642</v>
      </c>
    </row>
    <row r="12386">
      <c r="A12386" s="61">
        <v>1.51874844E9</v>
      </c>
      <c r="B12386" s="61">
        <v>0.0</v>
      </c>
      <c r="C12386" s="61">
        <v>1169.0</v>
      </c>
      <c r="D12386" s="57" t="s">
        <v>374</v>
      </c>
      <c r="E12386" s="57" t="str">
        <f t="array" ref="E12386">E12385</f>
        <v>В</v>
      </c>
      <c r="F12386" s="58">
        <v>0.5798897152940906</v>
      </c>
    </row>
    <row r="12387">
      <c r="A12387" s="61">
        <v>1.512986328E9</v>
      </c>
      <c r="B12387" s="61">
        <v>1.0</v>
      </c>
      <c r="C12387" s="61">
        <v>604.0</v>
      </c>
      <c r="D12387" s="57" t="s">
        <v>374</v>
      </c>
      <c r="E12387" s="57" t="str">
        <f t="array" ref="E12387">E12386</f>
        <v>В</v>
      </c>
      <c r="F12387" s="58">
        <v>0.5799313405727433</v>
      </c>
    </row>
    <row r="12388">
      <c r="A12388" s="61">
        <v>1.511789058E9</v>
      </c>
      <c r="B12388" s="61">
        <v>1.0</v>
      </c>
      <c r="C12388" s="61">
        <v>763.0</v>
      </c>
      <c r="D12388" s="57" t="s">
        <v>375</v>
      </c>
      <c r="E12388" s="57" t="str">
        <f t="array" ref="E12388">E12387</f>
        <v>В</v>
      </c>
      <c r="F12388" s="58">
        <v>0.5800016561984713</v>
      </c>
    </row>
    <row r="12389">
      <c r="A12389" s="61">
        <v>1.511578071E9</v>
      </c>
      <c r="B12389" s="61">
        <v>0.0</v>
      </c>
      <c r="C12389" s="61">
        <v>2054.0</v>
      </c>
      <c r="D12389" s="57" t="s">
        <v>375</v>
      </c>
      <c r="E12389" s="57" t="str">
        <f t="array" ref="E12389">E12388</f>
        <v>В</v>
      </c>
      <c r="F12389" s="58">
        <v>0.5800212182685031</v>
      </c>
    </row>
    <row r="12390">
      <c r="A12390" s="61">
        <v>1.512711493E9</v>
      </c>
      <c r="B12390" s="61">
        <v>1.0</v>
      </c>
      <c r="C12390" s="61">
        <v>68.0</v>
      </c>
      <c r="D12390" s="57" t="s">
        <v>371</v>
      </c>
      <c r="E12390" s="57" t="str">
        <f t="array" ref="E12390">E12389</f>
        <v>В</v>
      </c>
      <c r="F12390" s="58">
        <v>0.5801214998518035</v>
      </c>
    </row>
    <row r="12391">
      <c r="A12391" s="61">
        <v>1.516032828E9</v>
      </c>
      <c r="B12391" s="61">
        <v>1.0</v>
      </c>
      <c r="C12391" s="61">
        <v>1275.0</v>
      </c>
      <c r="D12391" s="57" t="s">
        <v>371</v>
      </c>
      <c r="E12391" s="57" t="str">
        <f t="array" ref="E12391">E12390</f>
        <v>В</v>
      </c>
      <c r="F12391" s="58">
        <v>0.5803048912128974</v>
      </c>
    </row>
    <row r="12392">
      <c r="A12392" s="61">
        <v>1.511425634E9</v>
      </c>
      <c r="B12392" s="61">
        <v>1.0</v>
      </c>
      <c r="C12392" s="61">
        <v>746.0</v>
      </c>
      <c r="D12392" s="57" t="s">
        <v>374</v>
      </c>
      <c r="E12392" s="57" t="str">
        <f t="array" ref="E12392">E12391</f>
        <v>В</v>
      </c>
      <c r="F12392" s="58">
        <v>0.5804192249725741</v>
      </c>
    </row>
    <row r="12393">
      <c r="A12393" s="61">
        <v>1.515017737E9</v>
      </c>
      <c r="B12393" s="61">
        <v>1.0</v>
      </c>
      <c r="C12393" s="61">
        <v>1076.0</v>
      </c>
      <c r="D12393" s="57" t="s">
        <v>374</v>
      </c>
      <c r="E12393" s="57" t="str">
        <f t="array" ref="E12393">E12392</f>
        <v>В</v>
      </c>
      <c r="F12393" s="58">
        <v>0.580471778222389</v>
      </c>
    </row>
    <row r="12394">
      <c r="A12394" s="61">
        <v>1.512142204E9</v>
      </c>
      <c r="B12394" s="61">
        <v>1.0</v>
      </c>
      <c r="C12394" s="61">
        <v>2119.0</v>
      </c>
      <c r="D12394" s="57" t="s">
        <v>374</v>
      </c>
      <c r="E12394" s="57" t="str">
        <f t="array" ref="E12394">E12393</f>
        <v>В</v>
      </c>
      <c r="F12394" s="58">
        <v>0.5805046002724702</v>
      </c>
    </row>
    <row r="12395">
      <c r="A12395" s="61">
        <v>1.512868126E9</v>
      </c>
      <c r="B12395" s="61">
        <v>1.0</v>
      </c>
      <c r="C12395" s="61">
        <v>2225.0</v>
      </c>
      <c r="D12395" s="57" t="s">
        <v>373</v>
      </c>
      <c r="E12395" s="57" t="str">
        <f t="array" ref="E12395">E12394</f>
        <v>В</v>
      </c>
      <c r="F12395" s="58">
        <v>0.5805284519581758</v>
      </c>
    </row>
    <row r="12396">
      <c r="A12396" s="61">
        <v>1.517632309E9</v>
      </c>
      <c r="B12396" s="61">
        <v>1.0</v>
      </c>
      <c r="C12396" s="61">
        <v>1806.0</v>
      </c>
      <c r="D12396" s="57" t="s">
        <v>375</v>
      </c>
      <c r="E12396" s="57" t="str">
        <f t="array" ref="E12396">E12395</f>
        <v>В</v>
      </c>
      <c r="F12396" s="58">
        <v>0.5805505514236295</v>
      </c>
    </row>
    <row r="12397">
      <c r="A12397" s="61">
        <v>1.519613769E9</v>
      </c>
      <c r="B12397" s="61">
        <v>1.0</v>
      </c>
      <c r="C12397" s="61">
        <v>2079.0</v>
      </c>
      <c r="D12397" s="57" t="s">
        <v>374</v>
      </c>
      <c r="E12397" s="57" t="str">
        <f t="array" ref="E12397">E12396</f>
        <v>В</v>
      </c>
      <c r="F12397" s="58">
        <v>0.5805936747183339</v>
      </c>
    </row>
    <row r="12398">
      <c r="A12398" s="61">
        <v>1.515092418E9</v>
      </c>
      <c r="B12398" s="61">
        <v>1.0</v>
      </c>
      <c r="C12398" s="61">
        <v>2112.0</v>
      </c>
      <c r="D12398" s="57" t="s">
        <v>375</v>
      </c>
      <c r="E12398" s="57" t="str">
        <f t="array" ref="E12398">E12397</f>
        <v>В</v>
      </c>
      <c r="F12398" s="58">
        <v>0.5806554411816263</v>
      </c>
    </row>
    <row r="12399">
      <c r="A12399" s="61">
        <v>1.516306396E9</v>
      </c>
      <c r="B12399" s="61">
        <v>1.0</v>
      </c>
      <c r="C12399" s="61">
        <v>1175.0</v>
      </c>
      <c r="D12399" s="57" t="s">
        <v>371</v>
      </c>
      <c r="E12399" s="57" t="str">
        <f t="array" ref="E12399">E12398</f>
        <v>В</v>
      </c>
      <c r="F12399" s="58">
        <v>0.5806609688567794</v>
      </c>
    </row>
    <row r="12400">
      <c r="A12400" s="61">
        <v>1.51507468E9</v>
      </c>
      <c r="B12400" s="61">
        <v>0.0</v>
      </c>
      <c r="C12400" s="61">
        <v>985.0</v>
      </c>
      <c r="D12400" s="57" t="s">
        <v>373</v>
      </c>
      <c r="E12400" s="57" t="str">
        <f t="array" ref="E12400">E12399</f>
        <v>В</v>
      </c>
      <c r="F12400" s="58">
        <v>0.5806623876048839</v>
      </c>
    </row>
    <row r="12401">
      <c r="A12401" s="61">
        <v>1.511312821E9</v>
      </c>
      <c r="B12401" s="61">
        <v>0.0</v>
      </c>
      <c r="C12401" s="61">
        <v>2198.0</v>
      </c>
      <c r="D12401" s="57" t="s">
        <v>375</v>
      </c>
      <c r="E12401" s="57" t="str">
        <f t="array" ref="E12401">E12400</f>
        <v>В</v>
      </c>
      <c r="F12401" s="58">
        <v>0.5807076578387204</v>
      </c>
    </row>
    <row r="12402">
      <c r="A12402" s="61">
        <v>1.517202464E9</v>
      </c>
      <c r="B12402" s="61">
        <v>1.0</v>
      </c>
      <c r="C12402" s="61">
        <v>1306.0</v>
      </c>
      <c r="D12402" s="57" t="s">
        <v>371</v>
      </c>
      <c r="E12402" s="57" t="str">
        <f t="array" ref="E12402">E12401</f>
        <v>В</v>
      </c>
      <c r="F12402" s="58">
        <v>0.5808355006672227</v>
      </c>
    </row>
    <row r="12403">
      <c r="A12403" s="61">
        <v>1.519383118E9</v>
      </c>
      <c r="B12403" s="61">
        <v>1.0</v>
      </c>
      <c r="C12403" s="61">
        <v>2233.0</v>
      </c>
      <c r="D12403" s="57" t="s">
        <v>371</v>
      </c>
      <c r="E12403" s="57" t="str">
        <f t="array" ref="E12403">E12402</f>
        <v>В</v>
      </c>
      <c r="F12403" s="58">
        <v>0.5808510127604206</v>
      </c>
    </row>
    <row r="12404">
      <c r="A12404" s="61">
        <v>1.516957638E9</v>
      </c>
      <c r="B12404" s="61">
        <v>1.0</v>
      </c>
      <c r="C12404" s="61">
        <v>2599.0</v>
      </c>
      <c r="D12404" s="57" t="s">
        <v>373</v>
      </c>
      <c r="E12404" s="57" t="str">
        <f t="array" ref="E12404">E12403</f>
        <v>В</v>
      </c>
      <c r="F12404" s="58">
        <v>0.5808520618658555</v>
      </c>
    </row>
    <row r="12405">
      <c r="A12405" s="61">
        <v>1.519899418E9</v>
      </c>
      <c r="B12405" s="61">
        <v>1.0</v>
      </c>
      <c r="C12405" s="61">
        <v>1508.0</v>
      </c>
      <c r="D12405" s="57" t="s">
        <v>375</v>
      </c>
      <c r="E12405" s="57" t="str">
        <f t="array" ref="E12405">E12404</f>
        <v>В</v>
      </c>
      <c r="F12405" s="58">
        <v>0.580863590118814</v>
      </c>
    </row>
    <row r="12406">
      <c r="A12406" s="61">
        <v>1.518231919E9</v>
      </c>
      <c r="B12406" s="61">
        <v>1.0</v>
      </c>
      <c r="C12406" s="61">
        <v>1448.0</v>
      </c>
      <c r="D12406" s="57" t="s">
        <v>375</v>
      </c>
      <c r="E12406" s="57" t="str">
        <f t="array" ref="E12406">E12405</f>
        <v>В</v>
      </c>
      <c r="F12406" s="58">
        <v>0.5808730784275516</v>
      </c>
    </row>
    <row r="12407">
      <c r="A12407" s="61">
        <v>1.513194938E9</v>
      </c>
      <c r="B12407" s="61">
        <v>1.0</v>
      </c>
      <c r="C12407" s="61">
        <v>4615.0</v>
      </c>
      <c r="D12407" s="57" t="s">
        <v>374</v>
      </c>
      <c r="E12407" s="57" t="str">
        <f t="array" ref="E12407">E12406</f>
        <v>В</v>
      </c>
      <c r="F12407" s="58">
        <v>0.5809161586456661</v>
      </c>
    </row>
    <row r="12408">
      <c r="A12408" s="61">
        <v>1.511935759E9</v>
      </c>
      <c r="B12408" s="61">
        <v>1.0</v>
      </c>
      <c r="C12408" s="61">
        <v>670.0</v>
      </c>
      <c r="D12408" s="57" t="s">
        <v>375</v>
      </c>
      <c r="E12408" s="57" t="str">
        <f t="array" ref="E12408">E12407</f>
        <v>В</v>
      </c>
      <c r="F12408" s="58">
        <v>0.5809208045547279</v>
      </c>
    </row>
    <row r="12409">
      <c r="A12409" s="61">
        <v>1.511734396E9</v>
      </c>
      <c r="B12409" s="61">
        <v>1.0</v>
      </c>
      <c r="C12409" s="61">
        <v>1544.0</v>
      </c>
      <c r="D12409" s="57" t="s">
        <v>374</v>
      </c>
      <c r="E12409" s="57" t="str">
        <f t="array" ref="E12409">E12408</f>
        <v>В</v>
      </c>
      <c r="F12409" s="58">
        <v>0.580947336848477</v>
      </c>
    </row>
    <row r="12410">
      <c r="A12410" s="61">
        <v>1.512687412E9</v>
      </c>
      <c r="B12410" s="61">
        <v>0.0</v>
      </c>
      <c r="C12410" s="61">
        <v>333.0</v>
      </c>
      <c r="D12410" s="57" t="s">
        <v>371</v>
      </c>
      <c r="E12410" s="57" t="str">
        <f t="array" ref="E12410">E12409</f>
        <v>В</v>
      </c>
      <c r="F12410" s="58">
        <v>0.5809740401510226</v>
      </c>
    </row>
    <row r="12411">
      <c r="A12411" s="61">
        <v>1.515920554E9</v>
      </c>
      <c r="B12411" s="61">
        <v>1.0</v>
      </c>
      <c r="C12411" s="61">
        <v>1081.0</v>
      </c>
      <c r="D12411" s="57" t="s">
        <v>371</v>
      </c>
      <c r="E12411" s="57" t="str">
        <f t="array" ref="E12411">E12410</f>
        <v>В</v>
      </c>
      <c r="F12411" s="58">
        <v>0.5810511057008081</v>
      </c>
    </row>
    <row r="12412">
      <c r="A12412" s="61">
        <v>1.514350557E9</v>
      </c>
      <c r="B12412" s="61">
        <v>1.0</v>
      </c>
      <c r="C12412" s="61">
        <v>1331.0</v>
      </c>
      <c r="D12412" s="57" t="s">
        <v>371</v>
      </c>
      <c r="E12412" s="57" t="str">
        <f t="array" ref="E12412">E12411</f>
        <v>В</v>
      </c>
      <c r="F12412" s="58">
        <v>0.5811204469297793</v>
      </c>
    </row>
    <row r="12413">
      <c r="A12413" s="61">
        <v>1.514727772E9</v>
      </c>
      <c r="B12413" s="61">
        <v>0.0</v>
      </c>
      <c r="C12413" s="61">
        <v>307.0</v>
      </c>
      <c r="D12413" s="57" t="s">
        <v>374</v>
      </c>
      <c r="E12413" s="57" t="str">
        <f t="array" ref="E12413">E12412</f>
        <v>В</v>
      </c>
      <c r="F12413" s="58">
        <v>0.5811285380701737</v>
      </c>
    </row>
    <row r="12414">
      <c r="A12414" s="61">
        <v>1.514263538E9</v>
      </c>
      <c r="B12414" s="61">
        <v>1.0</v>
      </c>
      <c r="C12414" s="61">
        <v>5005.0</v>
      </c>
      <c r="D12414" s="57" t="s">
        <v>373</v>
      </c>
      <c r="E12414" s="57" t="str">
        <f t="array" ref="E12414">E12413</f>
        <v>В</v>
      </c>
      <c r="F12414" s="58">
        <v>0.581161006558128</v>
      </c>
    </row>
    <row r="12415">
      <c r="A12415" s="61">
        <v>1.512358692E9</v>
      </c>
      <c r="B12415" s="61">
        <v>0.0</v>
      </c>
      <c r="C12415" s="61">
        <v>2194.0</v>
      </c>
      <c r="D12415" s="57" t="s">
        <v>374</v>
      </c>
      <c r="E12415" s="57" t="str">
        <f t="array" ref="E12415">E12414</f>
        <v>В</v>
      </c>
      <c r="F12415" s="58">
        <v>0.5811938137070478</v>
      </c>
    </row>
    <row r="12416">
      <c r="A12416" s="61">
        <v>1.518912778E9</v>
      </c>
      <c r="B12416" s="61">
        <v>1.0</v>
      </c>
      <c r="C12416" s="61">
        <v>2308.0</v>
      </c>
      <c r="D12416" s="57" t="s">
        <v>371</v>
      </c>
      <c r="E12416" s="57" t="str">
        <f t="array" ref="E12416">E12415</f>
        <v>В</v>
      </c>
      <c r="F12416" s="58">
        <v>0.5812057388971598</v>
      </c>
    </row>
    <row r="12417">
      <c r="A12417" s="61">
        <v>1.514864445E9</v>
      </c>
      <c r="B12417" s="61">
        <v>1.0</v>
      </c>
      <c r="C12417" s="61">
        <v>3058.0</v>
      </c>
      <c r="D12417" s="57" t="s">
        <v>374</v>
      </c>
      <c r="E12417" s="57" t="str">
        <f t="array" ref="E12417">E12416</f>
        <v>В</v>
      </c>
      <c r="F12417" s="58">
        <v>0.5812711649269467</v>
      </c>
    </row>
    <row r="12418">
      <c r="A12418" s="61">
        <v>1.514970298E9</v>
      </c>
      <c r="B12418" s="61">
        <v>1.0</v>
      </c>
      <c r="C12418" s="61">
        <v>1550.0</v>
      </c>
      <c r="D12418" s="57" t="s">
        <v>375</v>
      </c>
      <c r="E12418" s="57" t="str">
        <f t="array" ref="E12418">E12417</f>
        <v>В</v>
      </c>
      <c r="F12418" s="58">
        <v>0.5813215223602917</v>
      </c>
    </row>
    <row r="12419">
      <c r="A12419" s="61">
        <v>1.515848157E9</v>
      </c>
      <c r="B12419" s="61">
        <v>1.0</v>
      </c>
      <c r="C12419" s="61">
        <v>3055.0</v>
      </c>
      <c r="D12419" s="57" t="s">
        <v>373</v>
      </c>
      <c r="E12419" s="57" t="str">
        <f t="array" ref="E12419">E12418</f>
        <v>В</v>
      </c>
      <c r="F12419" s="58">
        <v>0.5813428410365555</v>
      </c>
    </row>
    <row r="12420">
      <c r="A12420" s="61">
        <v>1.512005653E9</v>
      </c>
      <c r="B12420" s="61">
        <v>1.0</v>
      </c>
      <c r="C12420" s="61">
        <v>2298.0</v>
      </c>
      <c r="D12420" s="57" t="s">
        <v>371</v>
      </c>
      <c r="E12420" s="57" t="str">
        <f t="array" ref="E12420">E12419</f>
        <v>В</v>
      </c>
      <c r="F12420" s="58">
        <v>0.581375845201041</v>
      </c>
    </row>
    <row r="12421">
      <c r="A12421" s="61">
        <v>1.518679235E9</v>
      </c>
      <c r="B12421" s="61">
        <v>1.0</v>
      </c>
      <c r="C12421" s="61">
        <v>623.0</v>
      </c>
      <c r="D12421" s="57" t="s">
        <v>374</v>
      </c>
      <c r="E12421" s="57" t="str">
        <f t="array" ref="E12421">E12420</f>
        <v>В</v>
      </c>
      <c r="F12421" s="58">
        <v>0.5814014598189636</v>
      </c>
    </row>
    <row r="12422">
      <c r="A12422" s="61">
        <v>1.515184363E9</v>
      </c>
      <c r="B12422" s="61">
        <v>1.0</v>
      </c>
      <c r="C12422" s="61">
        <v>734.0</v>
      </c>
      <c r="D12422" s="57" t="s">
        <v>371</v>
      </c>
      <c r="E12422" s="57" t="str">
        <f t="array" ref="E12422">E12421</f>
        <v>В</v>
      </c>
      <c r="F12422" s="58">
        <v>0.5815087230698157</v>
      </c>
    </row>
    <row r="12423">
      <c r="A12423" s="61">
        <v>1.517822729E9</v>
      </c>
      <c r="B12423" s="61">
        <v>1.0</v>
      </c>
      <c r="C12423" s="61">
        <v>3097.0</v>
      </c>
      <c r="D12423" s="57" t="s">
        <v>371</v>
      </c>
      <c r="E12423" s="57" t="str">
        <f t="array" ref="E12423">E12422</f>
        <v>В</v>
      </c>
      <c r="F12423" s="58">
        <v>0.5815175370623912</v>
      </c>
    </row>
    <row r="12424">
      <c r="A12424" s="61">
        <v>1.518301804E9</v>
      </c>
      <c r="B12424" s="61">
        <v>1.0</v>
      </c>
      <c r="C12424" s="61">
        <v>2673.0</v>
      </c>
      <c r="D12424" s="57" t="s">
        <v>374</v>
      </c>
      <c r="E12424" s="57" t="str">
        <f t="array" ref="E12424">E12423</f>
        <v>В</v>
      </c>
      <c r="F12424" s="58">
        <v>0.5816019770660026</v>
      </c>
    </row>
    <row r="12425">
      <c r="A12425" s="61">
        <v>1.519475287E9</v>
      </c>
      <c r="B12425" s="61">
        <v>1.0</v>
      </c>
      <c r="C12425" s="61">
        <v>1671.0</v>
      </c>
      <c r="D12425" s="57" t="s">
        <v>371</v>
      </c>
      <c r="E12425" s="57" t="str">
        <f t="array" ref="E12425">E12424</f>
        <v>В</v>
      </c>
      <c r="F12425" s="58">
        <v>0.5816185786586255</v>
      </c>
    </row>
    <row r="12426">
      <c r="A12426" s="61">
        <v>1.512144038E9</v>
      </c>
      <c r="B12426" s="61">
        <v>1.0</v>
      </c>
      <c r="C12426" s="61">
        <v>4108.0</v>
      </c>
      <c r="D12426" s="57" t="s">
        <v>371</v>
      </c>
      <c r="E12426" s="57" t="str">
        <f t="array" ref="E12426">E12425</f>
        <v>В</v>
      </c>
      <c r="F12426" s="58">
        <v>0.581641807527482</v>
      </c>
    </row>
    <row r="12427">
      <c r="A12427" s="61">
        <v>1.51573109E9</v>
      </c>
      <c r="B12427" s="61">
        <v>0.0</v>
      </c>
      <c r="C12427" s="61">
        <v>1115.0</v>
      </c>
      <c r="D12427" s="57" t="s">
        <v>373</v>
      </c>
      <c r="E12427" s="57" t="str">
        <f t="array" ref="E12427">E12426</f>
        <v>В</v>
      </c>
      <c r="F12427" s="58">
        <v>0.5816490400368036</v>
      </c>
    </row>
    <row r="12428">
      <c r="A12428" s="61">
        <v>1.511278929E9</v>
      </c>
      <c r="B12428" s="61">
        <v>1.0</v>
      </c>
      <c r="C12428" s="61">
        <v>2126.0</v>
      </c>
      <c r="D12428" s="57" t="s">
        <v>374</v>
      </c>
      <c r="E12428" s="57" t="str">
        <f t="array" ref="E12428">E12427</f>
        <v>В</v>
      </c>
      <c r="F12428" s="58">
        <v>0.5816533147513164</v>
      </c>
    </row>
    <row r="12429">
      <c r="A12429" s="61">
        <v>1.515880496E9</v>
      </c>
      <c r="B12429" s="61">
        <v>1.0</v>
      </c>
      <c r="C12429" s="61">
        <v>617.0</v>
      </c>
      <c r="D12429" s="57" t="s">
        <v>371</v>
      </c>
      <c r="E12429" s="57" t="str">
        <f t="array" ref="E12429">E12428</f>
        <v>В</v>
      </c>
      <c r="F12429" s="58">
        <v>0.5816643382080801</v>
      </c>
    </row>
    <row r="12430">
      <c r="A12430" s="61">
        <v>1.512656424E9</v>
      </c>
      <c r="B12430" s="61">
        <v>1.0</v>
      </c>
      <c r="C12430" s="61">
        <v>4120.0</v>
      </c>
      <c r="D12430" s="57" t="s">
        <v>373</v>
      </c>
      <c r="E12430" s="57" t="str">
        <f t="array" ref="E12430">E12429</f>
        <v>В</v>
      </c>
      <c r="F12430" s="58">
        <v>0.581677581407874</v>
      </c>
    </row>
    <row r="12431">
      <c r="A12431" s="61">
        <v>1.512313968E9</v>
      </c>
      <c r="B12431" s="61">
        <v>1.0</v>
      </c>
      <c r="C12431" s="61">
        <v>999.0</v>
      </c>
      <c r="D12431" s="57" t="s">
        <v>371</v>
      </c>
      <c r="E12431" s="57" t="str">
        <f t="array" ref="E12431">E12430</f>
        <v>В</v>
      </c>
      <c r="F12431" s="58">
        <v>0.5818690439335191</v>
      </c>
    </row>
    <row r="12432">
      <c r="A12432" s="61">
        <v>1.514781954E9</v>
      </c>
      <c r="B12432" s="61">
        <v>1.0</v>
      </c>
      <c r="C12432" s="61">
        <v>131.0</v>
      </c>
      <c r="D12432" s="57" t="s">
        <v>374</v>
      </c>
      <c r="E12432" s="57" t="str">
        <f t="array" ref="E12432">E12431</f>
        <v>В</v>
      </c>
      <c r="F12432" s="58">
        <v>0.5819249499101017</v>
      </c>
    </row>
    <row r="12433">
      <c r="A12433" s="61">
        <v>1.519677983E9</v>
      </c>
      <c r="B12433" s="61">
        <v>1.0</v>
      </c>
      <c r="C12433" s="61">
        <v>1833.0</v>
      </c>
      <c r="D12433" s="57" t="s">
        <v>374</v>
      </c>
      <c r="E12433" s="57" t="str">
        <f t="array" ref="E12433">E12432</f>
        <v>В</v>
      </c>
      <c r="F12433" s="58">
        <v>0.5819443873295398</v>
      </c>
    </row>
    <row r="12434">
      <c r="A12434" s="61">
        <v>1.519385718E9</v>
      </c>
      <c r="B12434" s="61">
        <v>1.0</v>
      </c>
      <c r="C12434" s="61">
        <v>379.0</v>
      </c>
      <c r="D12434" s="57" t="s">
        <v>375</v>
      </c>
      <c r="E12434" s="57" t="str">
        <f t="array" ref="E12434">E12433</f>
        <v>В</v>
      </c>
      <c r="F12434" s="58">
        <v>0.5819531031172168</v>
      </c>
    </row>
    <row r="12435">
      <c r="A12435" s="61">
        <v>1.518280736E9</v>
      </c>
      <c r="B12435" s="61">
        <v>1.0</v>
      </c>
      <c r="C12435" s="61">
        <v>982.0</v>
      </c>
      <c r="D12435" s="57" t="s">
        <v>374</v>
      </c>
      <c r="E12435" s="57" t="str">
        <f t="array" ref="E12435">E12434</f>
        <v>В</v>
      </c>
      <c r="F12435" s="58">
        <v>0.5820234038417836</v>
      </c>
    </row>
    <row r="12436">
      <c r="A12436" s="61">
        <v>1.51538893E9</v>
      </c>
      <c r="B12436" s="61">
        <v>0.0</v>
      </c>
      <c r="C12436" s="61">
        <v>1562.0</v>
      </c>
      <c r="D12436" s="57" t="s">
        <v>375</v>
      </c>
      <c r="E12436" s="57" t="str">
        <f t="array" ref="E12436">E12435</f>
        <v>В</v>
      </c>
      <c r="F12436" s="58">
        <v>0.5820431334121986</v>
      </c>
    </row>
    <row r="12437">
      <c r="A12437" s="61">
        <v>1.511982443E9</v>
      </c>
      <c r="B12437" s="61">
        <v>1.0</v>
      </c>
      <c r="C12437" s="61">
        <v>3544.0</v>
      </c>
      <c r="D12437" s="57" t="s">
        <v>371</v>
      </c>
      <c r="E12437" s="57" t="str">
        <f t="array" ref="E12437">E12436</f>
        <v>В</v>
      </c>
      <c r="F12437" s="58">
        <v>0.5820459515291525</v>
      </c>
    </row>
    <row r="12438">
      <c r="A12438" s="61">
        <v>1.513250039E9</v>
      </c>
      <c r="B12438" s="61">
        <v>1.0</v>
      </c>
      <c r="C12438" s="61">
        <v>1661.0</v>
      </c>
      <c r="D12438" s="57" t="s">
        <v>374</v>
      </c>
      <c r="E12438" s="57" t="str">
        <f t="array" ref="E12438">E12437</f>
        <v>В</v>
      </c>
      <c r="F12438" s="58">
        <v>0.5821744793117203</v>
      </c>
    </row>
    <row r="12439">
      <c r="A12439" s="61">
        <v>1.51567553E9</v>
      </c>
      <c r="B12439" s="61">
        <v>0.0</v>
      </c>
      <c r="C12439" s="61">
        <v>4226.0</v>
      </c>
      <c r="D12439" s="57" t="s">
        <v>374</v>
      </c>
      <c r="E12439" s="57" t="str">
        <f t="array" ref="E12439">E12438</f>
        <v>В</v>
      </c>
      <c r="F12439" s="58">
        <v>0.5822636313609879</v>
      </c>
    </row>
    <row r="12440">
      <c r="A12440" s="61">
        <v>1.519277895E9</v>
      </c>
      <c r="B12440" s="61">
        <v>1.0</v>
      </c>
      <c r="C12440" s="61">
        <v>668.0</v>
      </c>
      <c r="D12440" s="57" t="s">
        <v>371</v>
      </c>
      <c r="E12440" s="57" t="str">
        <f t="array" ref="E12440">E12439</f>
        <v>В</v>
      </c>
      <c r="F12440" s="58">
        <v>0.5822637664514632</v>
      </c>
    </row>
    <row r="12441">
      <c r="A12441" s="61">
        <v>1.516307122E9</v>
      </c>
      <c r="B12441" s="61">
        <v>0.0</v>
      </c>
      <c r="C12441" s="61">
        <v>1333.0</v>
      </c>
      <c r="D12441" s="57" t="s">
        <v>373</v>
      </c>
      <c r="E12441" s="57" t="str">
        <f t="array" ref="E12441">E12440</f>
        <v>В</v>
      </c>
      <c r="F12441" s="58">
        <v>0.5823217525795313</v>
      </c>
    </row>
    <row r="12442">
      <c r="A12442" s="61">
        <v>1.51374827E9</v>
      </c>
      <c r="B12442" s="61">
        <v>0.0</v>
      </c>
      <c r="C12442" s="61">
        <v>1338.0</v>
      </c>
      <c r="D12442" s="57" t="s">
        <v>371</v>
      </c>
      <c r="E12442" s="57" t="str">
        <f t="array" ref="E12442">E12441</f>
        <v>В</v>
      </c>
      <c r="F12442" s="58">
        <v>0.5823308858715844</v>
      </c>
    </row>
    <row r="12443">
      <c r="A12443" s="61">
        <v>1.513286012E9</v>
      </c>
      <c r="B12443" s="61">
        <v>0.0</v>
      </c>
      <c r="C12443" s="61">
        <v>2088.0</v>
      </c>
      <c r="D12443" s="57" t="s">
        <v>373</v>
      </c>
      <c r="E12443" s="57" t="str">
        <f t="array" ref="E12443">E12442</f>
        <v>В</v>
      </c>
      <c r="F12443" s="58">
        <v>0.5823887524757797</v>
      </c>
    </row>
    <row r="12444">
      <c r="A12444" s="61">
        <v>1.518476645E9</v>
      </c>
      <c r="B12444" s="61">
        <v>1.0</v>
      </c>
      <c r="C12444" s="61">
        <v>1309.0</v>
      </c>
      <c r="D12444" s="57" t="s">
        <v>373</v>
      </c>
      <c r="E12444" s="57" t="str">
        <f t="array" ref="E12444">E12443</f>
        <v>В</v>
      </c>
      <c r="F12444" s="58">
        <v>0.5823952132785578</v>
      </c>
    </row>
    <row r="12445">
      <c r="A12445" s="61">
        <v>1.515836832E9</v>
      </c>
      <c r="B12445" s="61">
        <v>0.0</v>
      </c>
      <c r="C12445" s="61">
        <v>2722.0</v>
      </c>
      <c r="D12445" s="57" t="s">
        <v>371</v>
      </c>
      <c r="E12445" s="57" t="str">
        <f t="array" ref="E12445">E12444</f>
        <v>В</v>
      </c>
      <c r="F12445" s="58">
        <v>0.5824509093213005</v>
      </c>
    </row>
    <row r="12446">
      <c r="A12446" s="61">
        <v>1.51869665E9</v>
      </c>
      <c r="B12446" s="61">
        <v>0.0</v>
      </c>
      <c r="C12446" s="61">
        <v>1882.0</v>
      </c>
      <c r="D12446" s="57" t="s">
        <v>373</v>
      </c>
      <c r="E12446" s="57" t="str">
        <f t="array" ref="E12446">E12445</f>
        <v>В</v>
      </c>
      <c r="F12446" s="58">
        <v>0.5825686928764293</v>
      </c>
    </row>
    <row r="12447">
      <c r="A12447" s="61">
        <v>1.515255349E9</v>
      </c>
      <c r="B12447" s="61">
        <v>1.0</v>
      </c>
      <c r="C12447" s="61">
        <v>55.0</v>
      </c>
      <c r="D12447" s="57" t="s">
        <v>371</v>
      </c>
      <c r="E12447" s="57" t="str">
        <f t="array" ref="E12447">E12446</f>
        <v>В</v>
      </c>
      <c r="F12447" s="58">
        <v>0.5826616893635425</v>
      </c>
    </row>
    <row r="12448">
      <c r="A12448" s="61">
        <v>1.518011486E9</v>
      </c>
      <c r="B12448" s="61">
        <v>1.0</v>
      </c>
      <c r="C12448" s="61">
        <v>3001.0</v>
      </c>
      <c r="D12448" s="57" t="s">
        <v>371</v>
      </c>
      <c r="E12448" s="57" t="str">
        <f t="array" ref="E12448">E12447</f>
        <v>В</v>
      </c>
      <c r="F12448" s="58">
        <v>0.5826669670117275</v>
      </c>
    </row>
    <row r="12449">
      <c r="A12449" s="61">
        <v>1.518972295E9</v>
      </c>
      <c r="B12449" s="61">
        <v>1.0</v>
      </c>
      <c r="C12449" s="61">
        <v>1389.0</v>
      </c>
      <c r="D12449" s="57" t="s">
        <v>374</v>
      </c>
      <c r="E12449" s="57" t="str">
        <f t="array" ref="E12449">E12448</f>
        <v>В</v>
      </c>
      <c r="F12449" s="58">
        <v>0.5826736868182116</v>
      </c>
    </row>
    <row r="12450">
      <c r="A12450" s="61">
        <v>1.518403541E9</v>
      </c>
      <c r="B12450" s="61">
        <v>0.0</v>
      </c>
      <c r="C12450" s="61">
        <v>1020.0</v>
      </c>
      <c r="D12450" s="57" t="s">
        <v>371</v>
      </c>
      <c r="E12450" s="57" t="str">
        <f t="array" ref="E12450">E12449</f>
        <v>В</v>
      </c>
      <c r="F12450" s="58">
        <v>0.5827339288693709</v>
      </c>
    </row>
    <row r="12451">
      <c r="A12451" s="61">
        <v>1.511904606E9</v>
      </c>
      <c r="B12451" s="61">
        <v>1.0</v>
      </c>
      <c r="C12451" s="61">
        <v>3787.0</v>
      </c>
      <c r="D12451" s="57" t="s">
        <v>374</v>
      </c>
      <c r="E12451" s="57" t="str">
        <f t="array" ref="E12451">E12450</f>
        <v>В</v>
      </c>
      <c r="F12451" s="58">
        <v>0.5828641486881303</v>
      </c>
    </row>
    <row r="12452">
      <c r="A12452" s="61">
        <v>1.515794062E9</v>
      </c>
      <c r="B12452" s="61">
        <v>0.0</v>
      </c>
      <c r="C12452" s="61">
        <v>46.0</v>
      </c>
      <c r="D12452" s="57" t="s">
        <v>374</v>
      </c>
      <c r="E12452" s="57" t="str">
        <f t="array" ref="E12452">E12451</f>
        <v>В</v>
      </c>
      <c r="F12452" s="58">
        <v>0.5828657641245855</v>
      </c>
    </row>
    <row r="12453">
      <c r="A12453" s="61">
        <v>1.51457469E9</v>
      </c>
      <c r="B12453" s="61">
        <v>0.0</v>
      </c>
      <c r="C12453" s="61">
        <v>1993.0</v>
      </c>
      <c r="D12453" s="57" t="s">
        <v>371</v>
      </c>
      <c r="E12453" s="57" t="str">
        <f t="array" ref="E12453">E12452</f>
        <v>В</v>
      </c>
      <c r="F12453" s="58">
        <v>0.5828766368756105</v>
      </c>
    </row>
    <row r="12454">
      <c r="A12454" s="61">
        <v>1.517646798E9</v>
      </c>
      <c r="B12454" s="61">
        <v>1.0</v>
      </c>
      <c r="C12454" s="61">
        <v>2845.0</v>
      </c>
      <c r="D12454" s="57" t="s">
        <v>374</v>
      </c>
      <c r="E12454" s="57" t="str">
        <f t="array" ref="E12454">E12453</f>
        <v>В</v>
      </c>
      <c r="F12454" s="58">
        <v>0.5828922720929232</v>
      </c>
    </row>
    <row r="12455">
      <c r="A12455" s="61">
        <v>1.513235039E9</v>
      </c>
      <c r="B12455" s="61">
        <v>1.0</v>
      </c>
      <c r="C12455" s="61">
        <v>1935.0</v>
      </c>
      <c r="D12455" s="57" t="s">
        <v>374</v>
      </c>
      <c r="E12455" s="57" t="str">
        <f t="array" ref="E12455">E12454</f>
        <v>В</v>
      </c>
      <c r="F12455" s="58">
        <v>0.5829220152923257</v>
      </c>
    </row>
    <row r="12456">
      <c r="A12456" s="61">
        <v>1.516488134E9</v>
      </c>
      <c r="B12456" s="61">
        <v>1.0</v>
      </c>
      <c r="C12456" s="61">
        <v>2745.0</v>
      </c>
      <c r="D12456" s="57" t="s">
        <v>375</v>
      </c>
      <c r="E12456" s="57" t="str">
        <f t="array" ref="E12456">E12455</f>
        <v>В</v>
      </c>
      <c r="F12456" s="58">
        <v>0.5829302082124597</v>
      </c>
    </row>
    <row r="12457">
      <c r="A12457" s="61">
        <v>1.517140258E9</v>
      </c>
      <c r="B12457" s="61">
        <v>1.0</v>
      </c>
      <c r="C12457" s="61">
        <v>1752.0</v>
      </c>
      <c r="D12457" s="57" t="s">
        <v>371</v>
      </c>
      <c r="E12457" s="57" t="str">
        <f t="array" ref="E12457">E12456</f>
        <v>В</v>
      </c>
      <c r="F12457" s="58">
        <v>0.5829310397614595</v>
      </c>
    </row>
    <row r="12458">
      <c r="A12458" s="61">
        <v>1.51392383E9</v>
      </c>
      <c r="B12458" s="61">
        <v>0.0</v>
      </c>
      <c r="C12458" s="61">
        <v>1949.0</v>
      </c>
      <c r="D12458" s="57" t="s">
        <v>371</v>
      </c>
      <c r="E12458" s="57" t="str">
        <f t="array" ref="E12458">E12457</f>
        <v>В</v>
      </c>
      <c r="F12458" s="58">
        <v>0.5829595662313687</v>
      </c>
    </row>
    <row r="12459">
      <c r="A12459" s="61">
        <v>1.519236236E9</v>
      </c>
      <c r="B12459" s="61">
        <v>1.0</v>
      </c>
      <c r="C12459" s="61">
        <v>1080.0</v>
      </c>
      <c r="D12459" s="57" t="s">
        <v>373</v>
      </c>
      <c r="E12459" s="57" t="str">
        <f t="array" ref="E12459">E12458</f>
        <v>В</v>
      </c>
      <c r="F12459" s="58">
        <v>0.5830093781760921</v>
      </c>
    </row>
    <row r="12460">
      <c r="A12460" s="61">
        <v>1.516050692E9</v>
      </c>
      <c r="B12460" s="61">
        <v>0.0</v>
      </c>
      <c r="C12460" s="61">
        <v>3173.0</v>
      </c>
      <c r="D12460" s="57" t="s">
        <v>371</v>
      </c>
      <c r="E12460" s="57" t="str">
        <f t="array" ref="E12460">E12459</f>
        <v>В</v>
      </c>
      <c r="F12460" s="58">
        <v>0.5830188632118027</v>
      </c>
    </row>
    <row r="12461">
      <c r="A12461" s="61">
        <v>1.513992014E9</v>
      </c>
      <c r="B12461" s="61">
        <v>1.0</v>
      </c>
      <c r="C12461" s="61">
        <v>3542.0</v>
      </c>
      <c r="D12461" s="57" t="s">
        <v>374</v>
      </c>
      <c r="E12461" s="57" t="str">
        <f t="array" ref="E12461">E12460</f>
        <v>В</v>
      </c>
      <c r="F12461" s="58">
        <v>0.5830219254313015</v>
      </c>
    </row>
    <row r="12462">
      <c r="A12462" s="61">
        <v>1.513048158E9</v>
      </c>
      <c r="B12462" s="61">
        <v>1.0</v>
      </c>
      <c r="C12462" s="61">
        <v>3599.0</v>
      </c>
      <c r="D12462" s="57" t="s">
        <v>375</v>
      </c>
      <c r="E12462" s="57" t="str">
        <f t="array" ref="E12462">E12461</f>
        <v>В</v>
      </c>
      <c r="F12462" s="58">
        <v>0.5831136144747148</v>
      </c>
    </row>
    <row r="12463">
      <c r="A12463" s="61">
        <v>1.516652128E9</v>
      </c>
      <c r="B12463" s="61">
        <v>1.0</v>
      </c>
      <c r="C12463" s="61">
        <v>2428.0</v>
      </c>
      <c r="D12463" s="57" t="s">
        <v>371</v>
      </c>
      <c r="E12463" s="57" t="str">
        <f t="array" ref="E12463">E12462</f>
        <v>В</v>
      </c>
      <c r="F12463" s="58">
        <v>0.5831698272049987</v>
      </c>
    </row>
    <row r="12464">
      <c r="A12464" s="61">
        <v>1.519359984E9</v>
      </c>
      <c r="B12464" s="61">
        <v>1.0</v>
      </c>
      <c r="C12464" s="61">
        <v>1.0</v>
      </c>
      <c r="D12464" s="57" t="s">
        <v>373</v>
      </c>
      <c r="E12464" s="57" t="str">
        <f t="array" ref="E12464">E12463</f>
        <v>В</v>
      </c>
      <c r="F12464" s="58">
        <v>0.5831853243970354</v>
      </c>
    </row>
    <row r="12465">
      <c r="A12465" s="61">
        <v>1.517068671E9</v>
      </c>
      <c r="B12465" s="61">
        <v>0.0</v>
      </c>
      <c r="C12465" s="61">
        <v>1803.0</v>
      </c>
      <c r="D12465" s="57" t="s">
        <v>371</v>
      </c>
      <c r="E12465" s="57" t="str">
        <f t="array" ref="E12465">E12464</f>
        <v>В</v>
      </c>
      <c r="F12465" s="58">
        <v>0.5831906368992493</v>
      </c>
    </row>
    <row r="12466">
      <c r="A12466" s="61">
        <v>1.517104696E9</v>
      </c>
      <c r="B12466" s="61">
        <v>1.0</v>
      </c>
      <c r="C12466" s="61">
        <v>2145.0</v>
      </c>
      <c r="D12466" s="57" t="s">
        <v>371</v>
      </c>
      <c r="E12466" s="57" t="str">
        <f t="array" ref="E12466">E12465</f>
        <v>В</v>
      </c>
      <c r="F12466" s="58">
        <v>0.5832069496347575</v>
      </c>
    </row>
    <row r="12467">
      <c r="A12467" s="61">
        <v>1.512201933E9</v>
      </c>
      <c r="B12467" s="61">
        <v>1.0</v>
      </c>
      <c r="C12467" s="61">
        <v>5281.0</v>
      </c>
      <c r="D12467" s="57" t="s">
        <v>373</v>
      </c>
      <c r="E12467" s="57" t="str">
        <f t="array" ref="E12467">E12466</f>
        <v>В</v>
      </c>
      <c r="F12467" s="58">
        <v>0.5833289524975368</v>
      </c>
    </row>
    <row r="12468">
      <c r="A12468" s="61">
        <v>1.516280765E9</v>
      </c>
      <c r="B12468" s="61">
        <v>1.0</v>
      </c>
      <c r="C12468" s="61">
        <v>1721.0</v>
      </c>
      <c r="D12468" s="57" t="s">
        <v>374</v>
      </c>
      <c r="E12468" s="57" t="str">
        <f t="array" ref="E12468">E12467</f>
        <v>В</v>
      </c>
      <c r="F12468" s="58">
        <v>0.5833803353739212</v>
      </c>
    </row>
    <row r="12469">
      <c r="A12469" s="61">
        <v>1.515216789E9</v>
      </c>
      <c r="B12469" s="61">
        <v>1.0</v>
      </c>
      <c r="C12469" s="61">
        <v>950.0</v>
      </c>
      <c r="D12469" s="57" t="s">
        <v>375</v>
      </c>
      <c r="E12469" s="57" t="str">
        <f t="array" ref="E12469">E12468</f>
        <v>В</v>
      </c>
      <c r="F12469" s="58">
        <v>0.5834053836231741</v>
      </c>
    </row>
    <row r="12470">
      <c r="A12470" s="61">
        <v>1.513088537E9</v>
      </c>
      <c r="B12470" s="61">
        <v>1.0</v>
      </c>
      <c r="C12470" s="61">
        <v>252.0</v>
      </c>
      <c r="D12470" s="57" t="s">
        <v>373</v>
      </c>
      <c r="E12470" s="57" t="str">
        <f t="array" ref="E12470">E12469</f>
        <v>В</v>
      </c>
      <c r="F12470" s="58">
        <v>0.5834411808650998</v>
      </c>
    </row>
    <row r="12471">
      <c r="A12471" s="61">
        <v>1.512184052E9</v>
      </c>
      <c r="B12471" s="61">
        <v>0.0</v>
      </c>
      <c r="C12471" s="61">
        <v>2333.0</v>
      </c>
      <c r="D12471" s="57" t="s">
        <v>373</v>
      </c>
      <c r="E12471" s="57" t="str">
        <f t="array" ref="E12471">E12470</f>
        <v>В</v>
      </c>
      <c r="F12471" s="58">
        <v>0.583450636098488</v>
      </c>
    </row>
    <row r="12472">
      <c r="A12472" s="61">
        <v>1.519304033E9</v>
      </c>
      <c r="B12472" s="61">
        <v>1.0</v>
      </c>
      <c r="C12472" s="61">
        <v>2526.0</v>
      </c>
      <c r="D12472" s="57" t="s">
        <v>373</v>
      </c>
      <c r="E12472" s="57" t="str">
        <f t="array" ref="E12472">E12471</f>
        <v>В</v>
      </c>
      <c r="F12472" s="58">
        <v>0.5834610647647555</v>
      </c>
    </row>
    <row r="12473">
      <c r="A12473" s="61">
        <v>1.514400762E9</v>
      </c>
      <c r="B12473" s="61">
        <v>0.0</v>
      </c>
      <c r="C12473" s="61">
        <v>52.0</v>
      </c>
      <c r="D12473" s="57" t="s">
        <v>375</v>
      </c>
      <c r="E12473" s="57" t="str">
        <f t="array" ref="E12473">E12472</f>
        <v>В</v>
      </c>
      <c r="F12473" s="58">
        <v>0.5834861076121115</v>
      </c>
    </row>
    <row r="12474">
      <c r="A12474" s="61">
        <v>1.516753336E9</v>
      </c>
      <c r="B12474" s="61">
        <v>1.0</v>
      </c>
      <c r="C12474" s="61">
        <v>2013.0</v>
      </c>
      <c r="D12474" s="57" t="s">
        <v>371</v>
      </c>
      <c r="E12474" s="57" t="str">
        <f t="array" ref="E12474">E12473</f>
        <v>В</v>
      </c>
      <c r="F12474" s="58">
        <v>0.5835353412824296</v>
      </c>
    </row>
    <row r="12475">
      <c r="A12475" s="61">
        <v>1.515824073E9</v>
      </c>
      <c r="B12475" s="61">
        <v>1.0</v>
      </c>
      <c r="C12475" s="61">
        <v>1521.0</v>
      </c>
      <c r="D12475" s="57" t="s">
        <v>373</v>
      </c>
      <c r="E12475" s="57" t="str">
        <f t="array" ref="E12475">E12474</f>
        <v>В</v>
      </c>
      <c r="F12475" s="58">
        <v>0.5836818136327542</v>
      </c>
    </row>
    <row r="12476">
      <c r="A12476" s="61">
        <v>1.51980296E9</v>
      </c>
      <c r="B12476" s="61">
        <v>0.0</v>
      </c>
      <c r="C12476" s="61">
        <v>4355.0</v>
      </c>
      <c r="D12476" s="57" t="s">
        <v>375</v>
      </c>
      <c r="E12476" s="57" t="str">
        <f t="array" ref="E12476">E12475</f>
        <v>В</v>
      </c>
      <c r="F12476" s="58">
        <v>0.5836833932999638</v>
      </c>
    </row>
    <row r="12477">
      <c r="A12477" s="61">
        <v>1.519323951E9</v>
      </c>
      <c r="B12477" s="61">
        <v>0.0</v>
      </c>
      <c r="C12477" s="61">
        <v>2669.0</v>
      </c>
      <c r="D12477" s="57" t="s">
        <v>375</v>
      </c>
      <c r="E12477" s="57" t="str">
        <f t="array" ref="E12477">E12476</f>
        <v>В</v>
      </c>
      <c r="F12477" s="58">
        <v>0.5836903291716286</v>
      </c>
    </row>
    <row r="12478">
      <c r="A12478" s="61">
        <v>1.519670102E9</v>
      </c>
      <c r="B12478" s="61">
        <v>0.0</v>
      </c>
      <c r="C12478" s="61">
        <v>2116.0</v>
      </c>
      <c r="D12478" s="57" t="s">
        <v>373</v>
      </c>
      <c r="E12478" s="57" t="str">
        <f t="array" ref="E12478">E12477</f>
        <v>В</v>
      </c>
      <c r="F12478" s="58">
        <v>0.5837166740861882</v>
      </c>
    </row>
    <row r="12479">
      <c r="A12479" s="61">
        <v>1.517119358E9</v>
      </c>
      <c r="B12479" s="61">
        <v>1.0</v>
      </c>
      <c r="C12479" s="61">
        <v>1660.0</v>
      </c>
      <c r="D12479" s="57" t="s">
        <v>371</v>
      </c>
      <c r="E12479" s="57" t="str">
        <f t="array" ref="E12479">E12478</f>
        <v>В</v>
      </c>
      <c r="F12479" s="58">
        <v>0.583810341415322</v>
      </c>
    </row>
    <row r="12480">
      <c r="A12480" s="61">
        <v>1.518808995E9</v>
      </c>
      <c r="B12480" s="61">
        <v>1.0</v>
      </c>
      <c r="C12480" s="61">
        <v>2029.0</v>
      </c>
      <c r="D12480" s="57" t="s">
        <v>375</v>
      </c>
      <c r="E12480" s="57" t="str">
        <f t="array" ref="E12480">E12479</f>
        <v>В</v>
      </c>
      <c r="F12480" s="58">
        <v>0.5839304727583514</v>
      </c>
    </row>
    <row r="12481">
      <c r="A12481" s="61">
        <v>1.514733693E9</v>
      </c>
      <c r="B12481" s="61">
        <v>1.0</v>
      </c>
      <c r="C12481" s="61">
        <v>2165.0</v>
      </c>
      <c r="D12481" s="57" t="s">
        <v>371</v>
      </c>
      <c r="E12481" s="57" t="str">
        <f t="array" ref="E12481">E12480</f>
        <v>В</v>
      </c>
      <c r="F12481" s="58">
        <v>0.5839308124725981</v>
      </c>
    </row>
    <row r="12482">
      <c r="A12482" s="61">
        <v>1.517875971E9</v>
      </c>
      <c r="B12482" s="61">
        <v>0.0</v>
      </c>
      <c r="C12482" s="61">
        <v>4182.0</v>
      </c>
      <c r="D12482" s="57" t="s">
        <v>371</v>
      </c>
      <c r="E12482" s="57" t="str">
        <f t="array" ref="E12482">E12481</f>
        <v>В</v>
      </c>
      <c r="F12482" s="58">
        <v>0.5839446920218706</v>
      </c>
    </row>
    <row r="12483">
      <c r="A12483" s="61">
        <v>1.519101238E9</v>
      </c>
      <c r="B12483" s="61">
        <v>1.0</v>
      </c>
      <c r="C12483" s="61">
        <v>3893.0</v>
      </c>
      <c r="D12483" s="57" t="s">
        <v>374</v>
      </c>
      <c r="E12483" s="57" t="str">
        <f t="array" ref="E12483">E12482</f>
        <v>В</v>
      </c>
      <c r="F12483" s="58">
        <v>0.5839817362369633</v>
      </c>
    </row>
    <row r="12484">
      <c r="A12484" s="61">
        <v>1.511825694E9</v>
      </c>
      <c r="B12484" s="61">
        <v>1.0</v>
      </c>
      <c r="C12484" s="61">
        <v>20.0</v>
      </c>
      <c r="D12484" s="57" t="s">
        <v>371</v>
      </c>
      <c r="E12484" s="57" t="str">
        <f t="array" ref="E12484">E12483</f>
        <v>В</v>
      </c>
      <c r="F12484" s="58">
        <v>0.5839830263840422</v>
      </c>
    </row>
    <row r="12485">
      <c r="A12485" s="61">
        <v>1.519574063E9</v>
      </c>
      <c r="B12485" s="61">
        <v>1.0</v>
      </c>
      <c r="C12485" s="61">
        <v>2041.0</v>
      </c>
      <c r="D12485" s="57" t="s">
        <v>373</v>
      </c>
      <c r="E12485" s="57" t="str">
        <f t="array" ref="E12485">E12484</f>
        <v>В</v>
      </c>
      <c r="F12485" s="58">
        <v>0.5841187519853678</v>
      </c>
    </row>
    <row r="12486">
      <c r="A12486" s="61">
        <v>1.513068544E9</v>
      </c>
      <c r="B12486" s="61">
        <v>1.0</v>
      </c>
      <c r="C12486" s="61">
        <v>2592.0</v>
      </c>
      <c r="D12486" s="57" t="s">
        <v>375</v>
      </c>
      <c r="E12486" s="57" t="str">
        <f t="array" ref="E12486">E12485</f>
        <v>В</v>
      </c>
      <c r="F12486" s="58">
        <v>0.5841786966354393</v>
      </c>
    </row>
    <row r="12487">
      <c r="A12487" s="61">
        <v>1.516450938E9</v>
      </c>
      <c r="B12487" s="61">
        <v>1.0</v>
      </c>
      <c r="C12487" s="61">
        <v>75.0</v>
      </c>
      <c r="D12487" s="57" t="s">
        <v>373</v>
      </c>
      <c r="E12487" s="57" t="str">
        <f t="array" ref="E12487">E12486</f>
        <v>В</v>
      </c>
      <c r="F12487" s="58">
        <v>0.5842095784384049</v>
      </c>
    </row>
    <row r="12488">
      <c r="A12488" s="61">
        <v>1.512321901E9</v>
      </c>
      <c r="B12488" s="61">
        <v>0.0</v>
      </c>
      <c r="C12488" s="61">
        <v>714.0</v>
      </c>
      <c r="D12488" s="57" t="s">
        <v>371</v>
      </c>
      <c r="E12488" s="57" t="str">
        <f t="array" ref="E12488">E12487</f>
        <v>В</v>
      </c>
      <c r="F12488" s="58">
        <v>0.584246005675046</v>
      </c>
    </row>
    <row r="12489">
      <c r="A12489" s="61">
        <v>1.519587203E9</v>
      </c>
      <c r="B12489" s="61">
        <v>1.0</v>
      </c>
      <c r="C12489" s="61">
        <v>5547.0</v>
      </c>
      <c r="D12489" s="57" t="s">
        <v>375</v>
      </c>
      <c r="E12489" s="57" t="str">
        <f t="array" ref="E12489">E12488</f>
        <v>В</v>
      </c>
      <c r="F12489" s="58">
        <v>0.584260185898718</v>
      </c>
    </row>
    <row r="12490">
      <c r="A12490" s="61">
        <v>1.514440491E9</v>
      </c>
      <c r="B12490" s="61">
        <v>0.0</v>
      </c>
      <c r="C12490" s="61">
        <v>775.0</v>
      </c>
      <c r="D12490" s="57" t="s">
        <v>374</v>
      </c>
      <c r="E12490" s="57" t="str">
        <f t="array" ref="E12490">E12489</f>
        <v>В</v>
      </c>
      <c r="F12490" s="58">
        <v>0.5843038691323149</v>
      </c>
    </row>
    <row r="12491">
      <c r="A12491" s="61">
        <v>1.511775648E9</v>
      </c>
      <c r="B12491" s="61">
        <v>1.0</v>
      </c>
      <c r="C12491" s="61">
        <v>3976.0</v>
      </c>
      <c r="D12491" s="57" t="s">
        <v>375</v>
      </c>
      <c r="E12491" s="57" t="str">
        <f t="array" ref="E12491">E12490</f>
        <v>В</v>
      </c>
      <c r="F12491" s="58">
        <v>0.584345915814022</v>
      </c>
    </row>
    <row r="12492">
      <c r="A12492" s="61">
        <v>1.513214969E9</v>
      </c>
      <c r="B12492" s="61">
        <v>1.0</v>
      </c>
      <c r="C12492" s="61">
        <v>2496.0</v>
      </c>
      <c r="D12492" s="57" t="s">
        <v>374</v>
      </c>
      <c r="E12492" s="57" t="str">
        <f t="array" ref="E12492">E12491</f>
        <v>В</v>
      </c>
      <c r="F12492" s="58">
        <v>0.5844548331255108</v>
      </c>
    </row>
    <row r="12493">
      <c r="A12493" s="61">
        <v>1.511789414E9</v>
      </c>
      <c r="B12493" s="61">
        <v>1.0</v>
      </c>
      <c r="C12493" s="61">
        <v>176.0</v>
      </c>
      <c r="D12493" s="57" t="s">
        <v>375</v>
      </c>
      <c r="E12493" s="57" t="str">
        <f t="array" ref="E12493">E12492</f>
        <v>В</v>
      </c>
      <c r="F12493" s="58">
        <v>0.5844602788391056</v>
      </c>
    </row>
    <row r="12494">
      <c r="A12494" s="61">
        <v>1.515308384E9</v>
      </c>
      <c r="B12494" s="61">
        <v>1.0</v>
      </c>
      <c r="C12494" s="61">
        <v>1761.0</v>
      </c>
      <c r="D12494" s="57" t="s">
        <v>374</v>
      </c>
      <c r="E12494" s="57" t="str">
        <f t="array" ref="E12494">E12493</f>
        <v>В</v>
      </c>
      <c r="F12494" s="58">
        <v>0.5844704319711868</v>
      </c>
    </row>
    <row r="12495">
      <c r="A12495" s="61">
        <v>1.511711481E9</v>
      </c>
      <c r="B12495" s="61">
        <v>0.0</v>
      </c>
      <c r="C12495" s="61">
        <v>878.0</v>
      </c>
      <c r="D12495" s="57" t="s">
        <v>373</v>
      </c>
      <c r="E12495" s="57" t="str">
        <f t="array" ref="E12495">E12494</f>
        <v>В</v>
      </c>
      <c r="F12495" s="58">
        <v>0.5844757827847566</v>
      </c>
    </row>
    <row r="12496">
      <c r="A12496" s="61">
        <v>1.515868562E9</v>
      </c>
      <c r="B12496" s="61">
        <v>0.0</v>
      </c>
      <c r="C12496" s="61">
        <v>2455.0</v>
      </c>
      <c r="D12496" s="57" t="s">
        <v>371</v>
      </c>
      <c r="E12496" s="57" t="str">
        <f t="array" ref="E12496">E12495</f>
        <v>В</v>
      </c>
      <c r="F12496" s="58">
        <v>0.5845165664877683</v>
      </c>
    </row>
    <row r="12497">
      <c r="A12497" s="61">
        <v>1.519149993E9</v>
      </c>
      <c r="B12497" s="61">
        <v>1.0</v>
      </c>
      <c r="C12497" s="61">
        <v>2192.0</v>
      </c>
      <c r="D12497" s="57" t="s">
        <v>371</v>
      </c>
      <c r="E12497" s="57" t="str">
        <f t="array" ref="E12497">E12496</f>
        <v>В</v>
      </c>
      <c r="F12497" s="58">
        <v>0.5845251487512388</v>
      </c>
    </row>
    <row r="12498">
      <c r="A12498" s="61">
        <v>1.512133303E9</v>
      </c>
      <c r="B12498" s="61">
        <v>1.0</v>
      </c>
      <c r="C12498" s="61">
        <v>74.0</v>
      </c>
      <c r="D12498" s="57" t="s">
        <v>373</v>
      </c>
      <c r="E12498" s="57" t="str">
        <f t="array" ref="E12498">E12497</f>
        <v>В</v>
      </c>
      <c r="F12498" s="58">
        <v>0.5845446898925611</v>
      </c>
    </row>
    <row r="12499">
      <c r="A12499" s="61">
        <v>1.514543369E9</v>
      </c>
      <c r="B12499" s="61">
        <v>1.0</v>
      </c>
      <c r="C12499" s="61">
        <v>1892.0</v>
      </c>
      <c r="D12499" s="57" t="s">
        <v>371</v>
      </c>
      <c r="E12499" s="57" t="str">
        <f t="array" ref="E12499">E12498</f>
        <v>В</v>
      </c>
      <c r="F12499" s="58">
        <v>0.584591781813518</v>
      </c>
    </row>
    <row r="12500">
      <c r="A12500" s="61">
        <v>1.516735889E9</v>
      </c>
      <c r="B12500" s="61">
        <v>1.0</v>
      </c>
      <c r="C12500" s="61">
        <v>3565.0</v>
      </c>
      <c r="D12500" s="57" t="s">
        <v>375</v>
      </c>
      <c r="E12500" s="57" t="str">
        <f t="array" ref="E12500">E12499</f>
        <v>В</v>
      </c>
      <c r="F12500" s="58">
        <v>0.584597059461703</v>
      </c>
    </row>
    <row r="12501">
      <c r="A12501" s="61">
        <v>1.514502775E9</v>
      </c>
      <c r="B12501" s="61">
        <v>1.0</v>
      </c>
      <c r="C12501" s="61">
        <v>583.0</v>
      </c>
      <c r="D12501" s="57" t="s">
        <v>373</v>
      </c>
      <c r="E12501" s="57" t="str">
        <f t="array" ref="E12501">E12500</f>
        <v>В</v>
      </c>
      <c r="F12501" s="58">
        <v>0.5846691062895703</v>
      </c>
    </row>
    <row r="12502">
      <c r="A12502" s="61">
        <v>1.519030472E9</v>
      </c>
      <c r="B12502" s="61">
        <v>0.0</v>
      </c>
      <c r="C12502" s="61">
        <v>2400.0</v>
      </c>
      <c r="D12502" s="57" t="s">
        <v>375</v>
      </c>
      <c r="E12502" s="57" t="str">
        <f t="array" ref="E12502">E12501</f>
        <v>В</v>
      </c>
      <c r="F12502" s="58">
        <v>0.5847122728212367</v>
      </c>
    </row>
    <row r="12503">
      <c r="A12503" s="61">
        <v>1.515033151E9</v>
      </c>
      <c r="B12503" s="61">
        <v>0.0</v>
      </c>
      <c r="C12503" s="61">
        <v>951.0</v>
      </c>
      <c r="D12503" s="57" t="s">
        <v>373</v>
      </c>
      <c r="E12503" s="57" t="str">
        <f t="array" ref="E12503">E12502</f>
        <v>В</v>
      </c>
      <c r="F12503" s="58">
        <v>0.5847277700132735</v>
      </c>
    </row>
    <row r="12504">
      <c r="A12504" s="61">
        <v>1.515543933E9</v>
      </c>
      <c r="B12504" s="61">
        <v>1.0</v>
      </c>
      <c r="C12504" s="61">
        <v>4579.0</v>
      </c>
      <c r="D12504" s="57" t="s">
        <v>373</v>
      </c>
      <c r="E12504" s="57" t="str">
        <f t="array" ref="E12504">E12503</f>
        <v>В</v>
      </c>
      <c r="F12504" s="58">
        <v>0.5848305661101306</v>
      </c>
    </row>
    <row r="12505">
      <c r="A12505" s="61">
        <v>1.512048594E9</v>
      </c>
      <c r="B12505" s="61">
        <v>1.0</v>
      </c>
      <c r="C12505" s="61">
        <v>1429.0</v>
      </c>
      <c r="D12505" s="57" t="s">
        <v>371</v>
      </c>
      <c r="E12505" s="57" t="str">
        <f t="array" ref="E12505">E12504</f>
        <v>В</v>
      </c>
      <c r="F12505" s="58">
        <v>0.5848517378875058</v>
      </c>
    </row>
    <row r="12506">
      <c r="A12506" s="61">
        <v>1.518652461E9</v>
      </c>
      <c r="B12506" s="61">
        <v>0.0</v>
      </c>
      <c r="C12506" s="61">
        <v>2500.0</v>
      </c>
      <c r="D12506" s="57" t="s">
        <v>371</v>
      </c>
      <c r="E12506" s="57" t="str">
        <f t="array" ref="E12506">E12505</f>
        <v>В</v>
      </c>
      <c r="F12506" s="58">
        <v>0.584927862953661</v>
      </c>
    </row>
    <row r="12507">
      <c r="A12507" s="61">
        <v>1.513364049E9</v>
      </c>
      <c r="B12507" s="61">
        <v>1.0</v>
      </c>
      <c r="C12507" s="61">
        <v>737.0</v>
      </c>
      <c r="D12507" s="57" t="s">
        <v>374</v>
      </c>
      <c r="E12507" s="57" t="str">
        <f t="array" ref="E12507">E12506</f>
        <v>В</v>
      </c>
      <c r="F12507" s="58">
        <v>0.5849522180526404</v>
      </c>
    </row>
    <row r="12508">
      <c r="A12508" s="61">
        <v>1.51976324E9</v>
      </c>
      <c r="B12508" s="61">
        <v>0.0</v>
      </c>
      <c r="C12508" s="61">
        <v>3769.0</v>
      </c>
      <c r="D12508" s="57" t="s">
        <v>375</v>
      </c>
      <c r="E12508" s="57" t="str">
        <f t="array" ref="E12508">E12507</f>
        <v>В</v>
      </c>
      <c r="F12508" s="58">
        <v>0.5850493991825255</v>
      </c>
    </row>
    <row r="12509">
      <c r="A12509" s="61">
        <v>1.512181554E9</v>
      </c>
      <c r="B12509" s="61">
        <v>1.0</v>
      </c>
      <c r="C12509" s="61">
        <v>408.0</v>
      </c>
      <c r="D12509" s="57" t="s">
        <v>371</v>
      </c>
      <c r="E12509" s="57" t="str">
        <f t="array" ref="E12509">E12508</f>
        <v>В</v>
      </c>
      <c r="F12509" s="58">
        <v>0.5851145496781264</v>
      </c>
    </row>
    <row r="12510">
      <c r="A12510" s="61">
        <v>1.512388054E9</v>
      </c>
      <c r="B12510" s="61">
        <v>1.0</v>
      </c>
      <c r="C12510" s="61">
        <v>3794.0</v>
      </c>
      <c r="D12510" s="57" t="s">
        <v>375</v>
      </c>
      <c r="E12510" s="57" t="str">
        <f t="array" ref="E12510">E12509</f>
        <v>В</v>
      </c>
      <c r="F12510" s="58">
        <v>0.5851314013121065</v>
      </c>
    </row>
    <row r="12511">
      <c r="A12511" s="61">
        <v>1.513018238E9</v>
      </c>
      <c r="B12511" s="61">
        <v>1.0</v>
      </c>
      <c r="C12511" s="61">
        <v>28.0</v>
      </c>
      <c r="D12511" s="57" t="s">
        <v>371</v>
      </c>
      <c r="E12511" s="57" t="str">
        <f t="array" ref="E12511">E12510</f>
        <v>В</v>
      </c>
      <c r="F12511" s="58">
        <v>0.5851440457079219</v>
      </c>
    </row>
    <row r="12512">
      <c r="A12512" s="61">
        <v>1.513964643E9</v>
      </c>
      <c r="B12512" s="61">
        <v>1.0</v>
      </c>
      <c r="C12512" s="61">
        <v>631.0</v>
      </c>
      <c r="D12512" s="57" t="s">
        <v>371</v>
      </c>
      <c r="E12512" s="57" t="str">
        <f t="array" ref="E12512">E12511</f>
        <v>В</v>
      </c>
      <c r="F12512" s="58">
        <v>0.585175413131367</v>
      </c>
    </row>
    <row r="12513">
      <c r="A12513" s="61">
        <v>1.514519733E9</v>
      </c>
      <c r="B12513" s="61">
        <v>1.0</v>
      </c>
      <c r="C12513" s="61">
        <v>3557.0</v>
      </c>
      <c r="D12513" s="57" t="s">
        <v>373</v>
      </c>
      <c r="E12513" s="57" t="str">
        <f t="array" ref="E12513">E12512</f>
        <v>В</v>
      </c>
      <c r="F12513" s="58">
        <v>0.5851852041028844</v>
      </c>
    </row>
    <row r="12514">
      <c r="A12514" s="61">
        <v>1.514285153E9</v>
      </c>
      <c r="B12514" s="61">
        <v>1.0</v>
      </c>
      <c r="C12514" s="61">
        <v>3025.0</v>
      </c>
      <c r="D12514" s="57" t="s">
        <v>374</v>
      </c>
      <c r="E12514" s="57" t="str">
        <f t="array" ref="E12514">E12513</f>
        <v>В</v>
      </c>
      <c r="F12514" s="58">
        <v>0.5852020438941793</v>
      </c>
    </row>
    <row r="12515">
      <c r="A12515" s="61">
        <v>1.516747679E9</v>
      </c>
      <c r="B12515" s="61">
        <v>1.0</v>
      </c>
      <c r="C12515" s="61">
        <v>4204.0</v>
      </c>
      <c r="D12515" s="57" t="s">
        <v>374</v>
      </c>
      <c r="E12515" s="57" t="str">
        <f t="array" ref="E12515">E12514</f>
        <v>В</v>
      </c>
      <c r="F12515" s="58">
        <v>0.5852314234928496</v>
      </c>
    </row>
    <row r="12516">
      <c r="A12516" s="61">
        <v>1.517713732E9</v>
      </c>
      <c r="B12516" s="61">
        <v>0.0</v>
      </c>
      <c r="C12516" s="61">
        <v>856.0</v>
      </c>
      <c r="D12516" s="57" t="s">
        <v>375</v>
      </c>
      <c r="E12516" s="57" t="str">
        <f t="array" ref="E12516">E12515</f>
        <v>В</v>
      </c>
      <c r="F12516" s="58">
        <v>0.5852486344786935</v>
      </c>
    </row>
    <row r="12517">
      <c r="A12517" s="61">
        <v>1.519200271E9</v>
      </c>
      <c r="B12517" s="61">
        <v>0.0</v>
      </c>
      <c r="C12517" s="61">
        <v>266.0</v>
      </c>
      <c r="D12517" s="57" t="s">
        <v>373</v>
      </c>
      <c r="E12517" s="57" t="str">
        <f t="array" ref="E12517">E12516</f>
        <v>В</v>
      </c>
      <c r="F12517" s="58">
        <v>0.5852558818891763</v>
      </c>
    </row>
    <row r="12518">
      <c r="A12518" s="61">
        <v>1.515394918E9</v>
      </c>
      <c r="B12518" s="61">
        <v>1.0</v>
      </c>
      <c r="C12518" s="61">
        <v>100.0</v>
      </c>
      <c r="D12518" s="57" t="s">
        <v>374</v>
      </c>
      <c r="E12518" s="57" t="str">
        <f t="array" ref="E12518">E12517</f>
        <v>В</v>
      </c>
      <c r="F12518" s="58">
        <v>0.585291155222242</v>
      </c>
    </row>
    <row r="12519">
      <c r="A12519" s="61">
        <v>1.514981338E9</v>
      </c>
      <c r="B12519" s="61">
        <v>1.0</v>
      </c>
      <c r="C12519" s="61">
        <v>1200.0</v>
      </c>
      <c r="D12519" s="57" t="s">
        <v>374</v>
      </c>
      <c r="E12519" s="57" t="str">
        <f t="array" ref="E12519">E12518</f>
        <v>В</v>
      </c>
      <c r="F12519" s="58">
        <v>0.5853215456900055</v>
      </c>
    </row>
    <row r="12520">
      <c r="A12520" s="61">
        <v>1.519021805E9</v>
      </c>
      <c r="B12520" s="61">
        <v>1.0</v>
      </c>
      <c r="C12520" s="61">
        <v>371.0</v>
      </c>
      <c r="D12520" s="57" t="s">
        <v>375</v>
      </c>
      <c r="E12520" s="57" t="str">
        <f t="array" ref="E12520">E12519</f>
        <v>В</v>
      </c>
      <c r="F12520" s="58">
        <v>0.5853342314323922</v>
      </c>
    </row>
    <row r="12521">
      <c r="A12521" s="61">
        <v>1.515072875E9</v>
      </c>
      <c r="B12521" s="61">
        <v>1.0</v>
      </c>
      <c r="C12521" s="61">
        <v>497.0</v>
      </c>
      <c r="D12521" s="57" t="s">
        <v>373</v>
      </c>
      <c r="E12521" s="57" t="str">
        <f t="array" ref="E12521">E12520</f>
        <v>В</v>
      </c>
      <c r="F12521" s="58">
        <v>0.5854518468360858</v>
      </c>
    </row>
    <row r="12522">
      <c r="A12522" s="61">
        <v>1.513524756E9</v>
      </c>
      <c r="B12522" s="61">
        <v>1.0</v>
      </c>
      <c r="C12522" s="61">
        <v>1528.0</v>
      </c>
      <c r="D12522" s="57" t="s">
        <v>371</v>
      </c>
      <c r="E12522" s="57" t="str">
        <f t="array" ref="E12522">E12521</f>
        <v>В</v>
      </c>
      <c r="F12522" s="58">
        <v>0.5855087781439966</v>
      </c>
    </row>
    <row r="12523">
      <c r="A12523" s="61">
        <v>1.518048593E9</v>
      </c>
      <c r="B12523" s="61">
        <v>1.0</v>
      </c>
      <c r="C12523" s="61">
        <v>183.0</v>
      </c>
      <c r="D12523" s="57" t="s">
        <v>374</v>
      </c>
      <c r="E12523" s="57" t="str">
        <f t="array" ref="E12523">E12522</f>
        <v>В</v>
      </c>
      <c r="F12523" s="58">
        <v>0.5855223327565081</v>
      </c>
    </row>
    <row r="12524">
      <c r="A12524" s="61">
        <v>1.513023902E9</v>
      </c>
      <c r="B12524" s="61">
        <v>0.0</v>
      </c>
      <c r="C12524" s="61">
        <v>971.0</v>
      </c>
      <c r="D12524" s="57" t="s">
        <v>375</v>
      </c>
      <c r="E12524" s="57" t="str">
        <f t="array" ref="E12524">E12523</f>
        <v>В</v>
      </c>
      <c r="F12524" s="58">
        <v>0.5855475525685725</v>
      </c>
    </row>
    <row r="12525">
      <c r="A12525" s="61">
        <v>1.516939297E9</v>
      </c>
      <c r="B12525" s="61">
        <v>1.0</v>
      </c>
      <c r="C12525" s="61">
        <v>1313.0</v>
      </c>
      <c r="D12525" s="57" t="s">
        <v>371</v>
      </c>
      <c r="E12525" s="57" t="str">
        <f t="array" ref="E12525">E12524</f>
        <v>В</v>
      </c>
      <c r="F12525" s="58">
        <v>0.5855613061387942</v>
      </c>
    </row>
    <row r="12526">
      <c r="A12526" s="61">
        <v>1.517602943E9</v>
      </c>
      <c r="B12526" s="61">
        <v>1.0</v>
      </c>
      <c r="C12526" s="61">
        <v>1349.0</v>
      </c>
      <c r="D12526" s="57" t="s">
        <v>374</v>
      </c>
      <c r="E12526" s="57" t="str">
        <f t="array" ref="E12526">E12525</f>
        <v>В</v>
      </c>
      <c r="F12526" s="58">
        <v>0.5856717339258002</v>
      </c>
    </row>
    <row r="12527">
      <c r="A12527" s="61">
        <v>1.515174404E9</v>
      </c>
      <c r="B12527" s="61">
        <v>1.0</v>
      </c>
      <c r="C12527" s="61">
        <v>1873.0</v>
      </c>
      <c r="D12527" s="57" t="s">
        <v>371</v>
      </c>
      <c r="E12527" s="57" t="str">
        <f t="array" ref="E12527">E12526</f>
        <v>В</v>
      </c>
      <c r="F12527" s="58">
        <v>0.5857331083751202</v>
      </c>
    </row>
    <row r="12528">
      <c r="A12528" s="61">
        <v>1.517759696E9</v>
      </c>
      <c r="B12528" s="61">
        <v>1.0</v>
      </c>
      <c r="C12528" s="61">
        <v>30.0</v>
      </c>
      <c r="D12528" s="57" t="s">
        <v>371</v>
      </c>
      <c r="E12528" s="57" t="str">
        <f t="array" ref="E12528">E12527</f>
        <v>В</v>
      </c>
      <c r="F12528" s="58">
        <v>0.5857371335245662</v>
      </c>
    </row>
    <row r="12529">
      <c r="A12529" s="61">
        <v>1.518869189E9</v>
      </c>
      <c r="B12529" s="61">
        <v>1.0</v>
      </c>
      <c r="C12529" s="61">
        <v>1155.0</v>
      </c>
      <c r="D12529" s="57" t="s">
        <v>371</v>
      </c>
      <c r="E12529" s="57" t="str">
        <f t="array" ref="E12529">E12528</f>
        <v>В</v>
      </c>
      <c r="F12529" s="58">
        <v>0.5857573497910495</v>
      </c>
    </row>
    <row r="12530">
      <c r="A12530" s="61">
        <v>1.51482373E9</v>
      </c>
      <c r="B12530" s="61">
        <v>0.0</v>
      </c>
      <c r="C12530" s="61">
        <v>4458.0</v>
      </c>
      <c r="D12530" s="57" t="s">
        <v>371</v>
      </c>
      <c r="E12530" s="57" t="str">
        <f t="array" ref="E12530">E12529</f>
        <v>В</v>
      </c>
      <c r="F12530" s="58">
        <v>0.5859128054647663</v>
      </c>
    </row>
    <row r="12531">
      <c r="A12531" s="61">
        <v>1.514200319E9</v>
      </c>
      <c r="B12531" s="61">
        <v>1.0</v>
      </c>
      <c r="C12531" s="61">
        <v>2919.0</v>
      </c>
      <c r="D12531" s="57" t="s">
        <v>373</v>
      </c>
      <c r="E12531" s="57" t="str">
        <f t="array" ref="E12531">E12530</f>
        <v>В</v>
      </c>
      <c r="F12531" s="58">
        <v>0.5859802649979857</v>
      </c>
    </row>
    <row r="12532">
      <c r="A12532" s="61">
        <v>1.511820546E9</v>
      </c>
      <c r="B12532" s="61">
        <v>1.0</v>
      </c>
      <c r="C12532" s="61">
        <v>1099.0</v>
      </c>
      <c r="D12532" s="57" t="s">
        <v>375</v>
      </c>
      <c r="E12532" s="57" t="str">
        <f t="array" ref="E12532">E12531</f>
        <v>В</v>
      </c>
      <c r="F12532" s="58">
        <v>0.5860871504099604</v>
      </c>
    </row>
    <row r="12533">
      <c r="A12533" s="61">
        <v>1.517356453E9</v>
      </c>
      <c r="B12533" s="61">
        <v>1.0</v>
      </c>
      <c r="C12533" s="61">
        <v>1174.0</v>
      </c>
      <c r="D12533" s="57" t="s">
        <v>374</v>
      </c>
      <c r="E12533" s="57" t="str">
        <f t="array" ref="E12533">E12532</f>
        <v>В</v>
      </c>
      <c r="F12533" s="58">
        <v>0.5861397036597753</v>
      </c>
    </row>
    <row r="12534">
      <c r="A12534" s="61">
        <v>1.513720822E9</v>
      </c>
      <c r="B12534" s="61">
        <v>0.0</v>
      </c>
      <c r="C12534" s="61">
        <v>2991.0</v>
      </c>
      <c r="D12534" s="57" t="s">
        <v>373</v>
      </c>
      <c r="E12534" s="57" t="str">
        <f t="array" ref="E12534">E12533</f>
        <v>В</v>
      </c>
      <c r="F12534" s="58">
        <v>0.5861808508144434</v>
      </c>
    </row>
    <row r="12535">
      <c r="A12535" s="61">
        <v>1.516106796E9</v>
      </c>
      <c r="B12535" s="61">
        <v>1.0</v>
      </c>
      <c r="C12535" s="61">
        <v>399.0</v>
      </c>
      <c r="D12535" s="57" t="s">
        <v>371</v>
      </c>
      <c r="E12535" s="57" t="str">
        <f t="array" ref="E12535">E12534</f>
        <v>В</v>
      </c>
      <c r="F12535" s="58">
        <v>0.586184204582528</v>
      </c>
    </row>
    <row r="12536">
      <c r="A12536" s="61">
        <v>1.513411969E9</v>
      </c>
      <c r="B12536" s="61">
        <v>1.0</v>
      </c>
      <c r="C12536" s="61">
        <v>1292.0</v>
      </c>
      <c r="D12536" s="57" t="s">
        <v>375</v>
      </c>
      <c r="E12536" s="57" t="str">
        <f t="array" ref="E12536">E12535</f>
        <v>В</v>
      </c>
      <c r="F12536" s="58">
        <v>0.5862284888750736</v>
      </c>
    </row>
    <row r="12537">
      <c r="A12537" s="61">
        <v>1.516682494E9</v>
      </c>
      <c r="B12537" s="61">
        <v>1.0</v>
      </c>
      <c r="C12537" s="61">
        <v>90.0</v>
      </c>
      <c r="D12537" s="57" t="s">
        <v>375</v>
      </c>
      <c r="E12537" s="57" t="str">
        <f t="array" ref="E12537">E12536</f>
        <v>В</v>
      </c>
      <c r="F12537" s="58">
        <v>0.5862719817374333</v>
      </c>
    </row>
    <row r="12538">
      <c r="A12538" s="61">
        <v>1.5193971E9</v>
      </c>
      <c r="B12538" s="61">
        <v>0.0</v>
      </c>
      <c r="C12538" s="61">
        <v>2864.0</v>
      </c>
      <c r="D12538" s="57" t="s">
        <v>371</v>
      </c>
      <c r="E12538" s="57" t="str">
        <f t="array" ref="E12538">E12537</f>
        <v>В</v>
      </c>
      <c r="F12538" s="58">
        <v>0.58642299098475</v>
      </c>
    </row>
    <row r="12539">
      <c r="A12539" s="61">
        <v>1.519711823E9</v>
      </c>
      <c r="B12539" s="61">
        <v>1.0</v>
      </c>
      <c r="C12539" s="61">
        <v>1289.0</v>
      </c>
      <c r="D12539" s="57" t="s">
        <v>374</v>
      </c>
      <c r="E12539" s="57" t="str">
        <f t="array" ref="E12539">E12538</f>
        <v>В</v>
      </c>
      <c r="F12539" s="58">
        <v>0.5865220595336957</v>
      </c>
    </row>
    <row r="12540">
      <c r="A12540" s="61">
        <v>1.518103716E9</v>
      </c>
      <c r="B12540" s="61">
        <v>1.0</v>
      </c>
      <c r="C12540" s="61">
        <v>4066.0</v>
      </c>
      <c r="D12540" s="57" t="s">
        <v>371</v>
      </c>
      <c r="E12540" s="57" t="str">
        <f t="array" ref="E12540">E12539</f>
        <v>В</v>
      </c>
      <c r="F12540" s="58">
        <v>0.5865263594888366</v>
      </c>
    </row>
    <row r="12541">
      <c r="A12541" s="61">
        <v>1.518961794E9</v>
      </c>
      <c r="B12541" s="61">
        <v>1.0</v>
      </c>
      <c r="C12541" s="61">
        <v>1969.0</v>
      </c>
      <c r="D12541" s="57" t="s">
        <v>375</v>
      </c>
      <c r="E12541" s="57" t="str">
        <f t="array" ref="E12541">E12540</f>
        <v>В</v>
      </c>
      <c r="F12541" s="58">
        <v>0.5865378816138322</v>
      </c>
    </row>
    <row r="12542">
      <c r="A12542" s="61">
        <v>1.515169628E9</v>
      </c>
      <c r="B12542" s="61">
        <v>1.0</v>
      </c>
      <c r="C12542" s="61">
        <v>3072.0</v>
      </c>
      <c r="D12542" s="57" t="s">
        <v>371</v>
      </c>
      <c r="E12542" s="57" t="str">
        <f t="array" ref="E12542">E12541</f>
        <v>В</v>
      </c>
      <c r="F12542" s="58">
        <v>0.5865569197750038</v>
      </c>
    </row>
    <row r="12543">
      <c r="A12543" s="61">
        <v>1.514266997E9</v>
      </c>
      <c r="B12543" s="61">
        <v>1.0</v>
      </c>
      <c r="C12543" s="61">
        <v>810.0</v>
      </c>
      <c r="D12543" s="57" t="s">
        <v>374</v>
      </c>
      <c r="E12543" s="57" t="str">
        <f t="array" ref="E12543">E12542</f>
        <v>В</v>
      </c>
      <c r="F12543" s="58">
        <v>0.5865777555764383</v>
      </c>
    </row>
    <row r="12544">
      <c r="A12544" s="61">
        <v>1.514860196E9</v>
      </c>
      <c r="B12544" s="61">
        <v>1.0</v>
      </c>
      <c r="C12544" s="61">
        <v>1719.0</v>
      </c>
      <c r="D12544" s="57" t="s">
        <v>375</v>
      </c>
      <c r="E12544" s="57" t="str">
        <f t="array" ref="E12544">E12543</f>
        <v>В</v>
      </c>
      <c r="F12544" s="58">
        <v>0.5865927170169296</v>
      </c>
    </row>
    <row r="12545">
      <c r="A12545" s="61">
        <v>1.518365999E9</v>
      </c>
      <c r="B12545" s="61">
        <v>1.0</v>
      </c>
      <c r="C12545" s="61">
        <v>409.0</v>
      </c>
      <c r="D12545" s="57" t="s">
        <v>375</v>
      </c>
      <c r="E12545" s="57" t="str">
        <f t="array" ref="E12545">E12544</f>
        <v>В</v>
      </c>
      <c r="F12545" s="58">
        <v>0.5866357932270797</v>
      </c>
    </row>
    <row r="12546">
      <c r="A12546" s="61">
        <v>1.517148263E9</v>
      </c>
      <c r="B12546" s="61">
        <v>1.0</v>
      </c>
      <c r="C12546" s="61">
        <v>1535.0</v>
      </c>
      <c r="D12546" s="57" t="s">
        <v>371</v>
      </c>
      <c r="E12546" s="57" t="str">
        <f t="array" ref="E12546">E12545</f>
        <v>В</v>
      </c>
      <c r="F12546" s="58">
        <v>0.5867092024035331</v>
      </c>
    </row>
    <row r="12547">
      <c r="A12547" s="61">
        <v>1.51511604E9</v>
      </c>
      <c r="B12547" s="61">
        <v>0.0</v>
      </c>
      <c r="C12547" s="61">
        <v>270.0</v>
      </c>
      <c r="D12547" s="57" t="s">
        <v>374</v>
      </c>
      <c r="E12547" s="57" t="str">
        <f t="array" ref="E12547">E12546</f>
        <v>В</v>
      </c>
      <c r="F12547" s="58">
        <v>0.5868341798413768</v>
      </c>
    </row>
    <row r="12548">
      <c r="A12548" s="61">
        <v>1.518844372E9</v>
      </c>
      <c r="B12548" s="61">
        <v>0.0</v>
      </c>
      <c r="C12548" s="61">
        <v>3134.0</v>
      </c>
      <c r="D12548" s="57" t="s">
        <v>371</v>
      </c>
      <c r="E12548" s="57" t="str">
        <f t="array" ref="E12548">E12547</f>
        <v>В</v>
      </c>
      <c r="F12548" s="58">
        <v>0.5868369688964635</v>
      </c>
    </row>
    <row r="12549">
      <c r="A12549" s="61">
        <v>1.517015536E9</v>
      </c>
      <c r="B12549" s="61">
        <v>1.0</v>
      </c>
      <c r="C12549" s="61">
        <v>1522.0</v>
      </c>
      <c r="D12549" s="57" t="s">
        <v>375</v>
      </c>
      <c r="E12549" s="57" t="str">
        <f t="array" ref="E12549">E12548</f>
        <v>В</v>
      </c>
      <c r="F12549" s="58">
        <v>0.586847741887333</v>
      </c>
    </row>
    <row r="12550">
      <c r="A12550" s="61">
        <v>1.516531844E9</v>
      </c>
      <c r="B12550" s="61">
        <v>1.0</v>
      </c>
      <c r="C12550" s="61">
        <v>1296.0</v>
      </c>
      <c r="D12550" s="57" t="s">
        <v>371</v>
      </c>
      <c r="E12550" s="57" t="str">
        <f t="array" ref="E12550">E12549</f>
        <v>В</v>
      </c>
      <c r="F12550" s="58">
        <v>0.5868634858501254</v>
      </c>
    </row>
    <row r="12551">
      <c r="A12551" s="61">
        <v>1.517278609E9</v>
      </c>
      <c r="B12551" s="61">
        <v>1.0</v>
      </c>
      <c r="C12551" s="61">
        <v>2188.0</v>
      </c>
      <c r="D12551" s="57" t="s">
        <v>371</v>
      </c>
      <c r="E12551" s="57" t="str">
        <f t="array" ref="E12551">E12550</f>
        <v>В</v>
      </c>
      <c r="F12551" s="58">
        <v>0.5869224301572962</v>
      </c>
    </row>
    <row r="12552">
      <c r="A12552" s="61">
        <v>1.519215899E9</v>
      </c>
      <c r="B12552" s="61">
        <v>1.0</v>
      </c>
      <c r="C12552" s="61">
        <v>860.0</v>
      </c>
      <c r="D12552" s="57" t="s">
        <v>375</v>
      </c>
      <c r="E12552" s="57" t="str">
        <f t="array" ref="E12552">E12551</f>
        <v>В</v>
      </c>
      <c r="F12552" s="58">
        <v>0.5869567249451512</v>
      </c>
    </row>
    <row r="12553">
      <c r="A12553" s="61">
        <v>1.515652083E9</v>
      </c>
      <c r="B12553" s="61">
        <v>1.0</v>
      </c>
      <c r="C12553" s="61">
        <v>2636.0</v>
      </c>
      <c r="D12553" s="57" t="s">
        <v>371</v>
      </c>
      <c r="E12553" s="57" t="str">
        <f t="array" ref="E12553">E12552</f>
        <v>В</v>
      </c>
      <c r="F12553" s="58">
        <v>0.5869896136081173</v>
      </c>
    </row>
    <row r="12554">
      <c r="A12554" s="61">
        <v>1.514245294E9</v>
      </c>
      <c r="B12554" s="61">
        <v>1.0</v>
      </c>
      <c r="C12554" s="61">
        <v>1156.0</v>
      </c>
      <c r="D12554" s="57" t="s">
        <v>373</v>
      </c>
      <c r="E12554" s="57" t="str">
        <f t="array" ref="E12554">E12553</f>
        <v>В</v>
      </c>
      <c r="F12554" s="58">
        <v>0.5870760173951394</v>
      </c>
    </row>
    <row r="12555">
      <c r="A12555" s="61">
        <v>1.513608294E9</v>
      </c>
      <c r="B12555" s="61">
        <v>1.0</v>
      </c>
      <c r="C12555" s="61">
        <v>1464.0</v>
      </c>
      <c r="D12555" s="57" t="s">
        <v>374</v>
      </c>
      <c r="E12555" s="57" t="str">
        <f t="array" ref="E12555">E12554</f>
        <v>В</v>
      </c>
      <c r="F12555" s="58">
        <v>0.5871323216143569</v>
      </c>
    </row>
    <row r="12556">
      <c r="A12556" s="61">
        <v>1.516807637E9</v>
      </c>
      <c r="B12556" s="61">
        <v>1.0</v>
      </c>
      <c r="C12556" s="61">
        <v>997.0</v>
      </c>
      <c r="D12556" s="57" t="s">
        <v>371</v>
      </c>
      <c r="E12556" s="57" t="str">
        <f t="array" ref="E12556">E12555</f>
        <v>В</v>
      </c>
      <c r="F12556" s="58">
        <v>0.5872570926267741</v>
      </c>
    </row>
    <row r="12557">
      <c r="A12557" s="61">
        <v>1.517842179E9</v>
      </c>
      <c r="B12557" s="61">
        <v>1.0</v>
      </c>
      <c r="C12557" s="61">
        <v>2158.0</v>
      </c>
      <c r="D12557" s="57" t="s">
        <v>373</v>
      </c>
      <c r="E12557" s="57" t="str">
        <f t="array" ref="E12557">E12556</f>
        <v>В</v>
      </c>
      <c r="F12557" s="58">
        <v>0.5872928209864554</v>
      </c>
    </row>
    <row r="12558">
      <c r="A12558" s="61">
        <v>1.513021569E9</v>
      </c>
      <c r="B12558" s="61">
        <v>1.0</v>
      </c>
      <c r="C12558" s="61">
        <v>2078.0</v>
      </c>
      <c r="D12558" s="57" t="s">
        <v>374</v>
      </c>
      <c r="E12558" s="57" t="str">
        <f t="array" ref="E12558">E12557</f>
        <v>В</v>
      </c>
      <c r="F12558" s="58">
        <v>0.5872995407929396</v>
      </c>
    </row>
    <row r="12559">
      <c r="A12559" s="61">
        <v>1.518077643E9</v>
      </c>
      <c r="B12559" s="61">
        <v>1.0</v>
      </c>
      <c r="C12559" s="61">
        <v>968.0</v>
      </c>
      <c r="D12559" s="57" t="s">
        <v>374</v>
      </c>
      <c r="E12559" s="57" t="str">
        <f t="array" ref="E12559">E12558</f>
        <v>В</v>
      </c>
      <c r="F12559" s="58">
        <v>0.5873313654493095</v>
      </c>
    </row>
    <row r="12560">
      <c r="A12560" s="61">
        <v>1.511314351E9</v>
      </c>
      <c r="B12560" s="61">
        <v>0.0</v>
      </c>
      <c r="C12560" s="61">
        <v>2278.0</v>
      </c>
      <c r="D12560" s="57" t="s">
        <v>374</v>
      </c>
      <c r="E12560" s="57" t="str">
        <f t="array" ref="E12560">E12559</f>
        <v>В</v>
      </c>
      <c r="F12560" s="58">
        <v>0.5873949034919168</v>
      </c>
    </row>
    <row r="12561">
      <c r="A12561" s="61">
        <v>1.516659495E9</v>
      </c>
      <c r="B12561" s="61">
        <v>1.0</v>
      </c>
      <c r="C12561" s="61">
        <v>111.0</v>
      </c>
      <c r="D12561" s="57" t="s">
        <v>371</v>
      </c>
      <c r="E12561" s="57" t="str">
        <f t="array" ref="E12561">E12560</f>
        <v>В</v>
      </c>
      <c r="F12561" s="58">
        <v>0.5874034449224713</v>
      </c>
    </row>
    <row r="12562">
      <c r="A12562" s="61">
        <v>1.513777977E9</v>
      </c>
      <c r="B12562" s="61">
        <v>1.0</v>
      </c>
      <c r="C12562" s="61">
        <v>1072.0</v>
      </c>
      <c r="D12562" s="57" t="s">
        <v>371</v>
      </c>
      <c r="E12562" s="57" t="str">
        <f t="array" ref="E12562">E12561</f>
        <v>В</v>
      </c>
      <c r="F12562" s="58">
        <v>0.5874139450641797</v>
      </c>
    </row>
    <row r="12563">
      <c r="A12563" s="61">
        <v>1.517796286E9</v>
      </c>
      <c r="B12563" s="61">
        <v>1.0</v>
      </c>
      <c r="C12563" s="61">
        <v>1361.0</v>
      </c>
      <c r="D12563" s="57" t="s">
        <v>374</v>
      </c>
      <c r="E12563" s="57" t="str">
        <f t="array" ref="E12563">E12562</f>
        <v>В</v>
      </c>
      <c r="F12563" s="58">
        <v>0.5874185705440831</v>
      </c>
    </row>
    <row r="12564">
      <c r="A12564" s="61">
        <v>1.516008382E9</v>
      </c>
      <c r="B12564" s="61">
        <v>0.0</v>
      </c>
      <c r="C12564" s="61">
        <v>1440.0</v>
      </c>
      <c r="D12564" s="57" t="s">
        <v>371</v>
      </c>
      <c r="E12564" s="57" t="str">
        <f t="array" ref="E12564">E12563</f>
        <v>В</v>
      </c>
      <c r="F12564" s="58">
        <v>0.5874350473226476</v>
      </c>
    </row>
    <row r="12565">
      <c r="A12565" s="61">
        <v>1.516183935E9</v>
      </c>
      <c r="B12565" s="61">
        <v>1.0</v>
      </c>
      <c r="C12565" s="61">
        <v>1567.0</v>
      </c>
      <c r="D12565" s="57" t="s">
        <v>375</v>
      </c>
      <c r="E12565" s="57" t="str">
        <f t="array" ref="E12565">E12564</f>
        <v>В</v>
      </c>
      <c r="F12565" s="58">
        <v>0.5874774980079481</v>
      </c>
    </row>
    <row r="12566">
      <c r="A12566" s="61">
        <v>1.517534641E9</v>
      </c>
      <c r="B12566" s="61">
        <v>0.0</v>
      </c>
      <c r="C12566" s="61">
        <v>2908.0</v>
      </c>
      <c r="D12566" s="57" t="s">
        <v>374</v>
      </c>
      <c r="E12566" s="57" t="str">
        <f t="array" ref="E12566">E12565</f>
        <v>В</v>
      </c>
      <c r="F12566" s="58">
        <v>0.5875777553288873</v>
      </c>
    </row>
    <row r="12567">
      <c r="A12567" s="61">
        <v>1.51939646E9</v>
      </c>
      <c r="B12567" s="61">
        <v>0.0</v>
      </c>
      <c r="C12567" s="61">
        <v>652.0</v>
      </c>
      <c r="D12567" s="57" t="s">
        <v>371</v>
      </c>
      <c r="E12567" s="57" t="str">
        <f t="array" ref="E12567">E12566</f>
        <v>В</v>
      </c>
      <c r="F12567" s="58">
        <v>0.5875914078368494</v>
      </c>
    </row>
    <row r="12568">
      <c r="A12568" s="61">
        <v>1.512758621E9</v>
      </c>
      <c r="B12568" s="61">
        <v>0.0</v>
      </c>
      <c r="C12568" s="61">
        <v>1016.0</v>
      </c>
      <c r="D12568" s="57" t="s">
        <v>371</v>
      </c>
      <c r="E12568" s="57" t="str">
        <f t="array" ref="E12568">E12567</f>
        <v>В</v>
      </c>
      <c r="F12568" s="58">
        <v>0.5876301278184406</v>
      </c>
    </row>
    <row r="12569">
      <c r="A12569" s="61">
        <v>1.517833011E9</v>
      </c>
      <c r="B12569" s="61">
        <v>0.0</v>
      </c>
      <c r="C12569" s="61">
        <v>1707.0</v>
      </c>
      <c r="D12569" s="57" t="s">
        <v>371</v>
      </c>
      <c r="E12569" s="57" t="str">
        <f t="array" ref="E12569">E12568</f>
        <v>В</v>
      </c>
      <c r="F12569" s="58">
        <v>0.5876328437081426</v>
      </c>
    </row>
    <row r="12570">
      <c r="A12570" s="61">
        <v>1.513065678E9</v>
      </c>
      <c r="B12570" s="61">
        <v>1.0</v>
      </c>
      <c r="C12570" s="61">
        <v>566.0</v>
      </c>
      <c r="D12570" s="57" t="s">
        <v>371</v>
      </c>
      <c r="E12570" s="57" t="str">
        <f t="array" ref="E12570">E12569</f>
        <v>В</v>
      </c>
      <c r="F12570" s="58">
        <v>0.5876565434312889</v>
      </c>
    </row>
    <row r="12571">
      <c r="A12571" s="61">
        <v>1.51621531E9</v>
      </c>
      <c r="B12571" s="61">
        <v>0.0</v>
      </c>
      <c r="C12571" s="61">
        <v>1249.0</v>
      </c>
      <c r="D12571" s="57" t="s">
        <v>371</v>
      </c>
      <c r="E12571" s="57" t="str">
        <f t="array" ref="E12571">E12570</f>
        <v>В</v>
      </c>
      <c r="F12571" s="58">
        <v>0.5877356622855886</v>
      </c>
    </row>
    <row r="12572">
      <c r="A12572" s="61">
        <v>1.51265126E9</v>
      </c>
      <c r="B12572" s="61">
        <v>0.0</v>
      </c>
      <c r="C12572" s="61">
        <v>99.0</v>
      </c>
      <c r="D12572" s="57" t="s">
        <v>374</v>
      </c>
      <c r="E12572" s="57" t="str">
        <f t="array" ref="E12572">E12571</f>
        <v>В</v>
      </c>
      <c r="F12572" s="58">
        <v>0.5878236213283833</v>
      </c>
    </row>
    <row r="12573">
      <c r="A12573" s="61">
        <v>1.512627271E9</v>
      </c>
      <c r="B12573" s="61">
        <v>0.0</v>
      </c>
      <c r="C12573" s="61">
        <v>1412.0</v>
      </c>
      <c r="D12573" s="57" t="s">
        <v>373</v>
      </c>
      <c r="E12573" s="57" t="str">
        <f t="array" ref="E12573">E12572</f>
        <v>В</v>
      </c>
      <c r="F12573" s="58">
        <v>0.5878305677516409</v>
      </c>
    </row>
    <row r="12574">
      <c r="A12574" s="61">
        <v>1.512508095E9</v>
      </c>
      <c r="B12574" s="61">
        <v>1.0</v>
      </c>
      <c r="C12574" s="61">
        <v>728.0</v>
      </c>
      <c r="D12574" s="57" t="s">
        <v>375</v>
      </c>
      <c r="E12574" s="57" t="str">
        <f t="array" ref="E12574">E12573</f>
        <v>В</v>
      </c>
      <c r="F12574" s="58">
        <v>0.5878546086435915</v>
      </c>
    </row>
    <row r="12575">
      <c r="A12575" s="61">
        <v>1.514749258E9</v>
      </c>
      <c r="B12575" s="61">
        <v>1.0</v>
      </c>
      <c r="C12575" s="61">
        <v>4864.0</v>
      </c>
      <c r="D12575" s="57" t="s">
        <v>374</v>
      </c>
      <c r="E12575" s="57" t="str">
        <f t="array" ref="E12575">E12574</f>
        <v>В</v>
      </c>
      <c r="F12575" s="58">
        <v>0.5879012221763991</v>
      </c>
    </row>
    <row r="12576">
      <c r="A12576" s="61">
        <v>1.514432744E9</v>
      </c>
      <c r="B12576" s="61">
        <v>1.0</v>
      </c>
      <c r="C12576" s="61">
        <v>3403.0</v>
      </c>
      <c r="D12576" s="57" t="s">
        <v>371</v>
      </c>
      <c r="E12576" s="57" t="str">
        <f t="array" ref="E12576">E12575</f>
        <v>В</v>
      </c>
      <c r="F12576" s="58">
        <v>0.5879180619676938</v>
      </c>
    </row>
    <row r="12577">
      <c r="A12577" s="61">
        <v>1.513868303E9</v>
      </c>
      <c r="B12577" s="61">
        <v>1.0</v>
      </c>
      <c r="C12577" s="61">
        <v>335.0</v>
      </c>
      <c r="D12577" s="57" t="s">
        <v>374</v>
      </c>
      <c r="E12577" s="57" t="str">
        <f t="array" ref="E12577">E12576</f>
        <v>В</v>
      </c>
      <c r="F12577" s="58">
        <v>0.5880420335370647</v>
      </c>
    </row>
    <row r="12578">
      <c r="A12578" s="61">
        <v>1.518566799E9</v>
      </c>
      <c r="B12578" s="61">
        <v>1.0</v>
      </c>
      <c r="C12578" s="61">
        <v>2098.0</v>
      </c>
      <c r="D12578" s="57" t="s">
        <v>373</v>
      </c>
      <c r="E12578" s="57" t="str">
        <f t="array" ref="E12578">E12577</f>
        <v>В</v>
      </c>
      <c r="F12578" s="58">
        <v>0.5880731358288408</v>
      </c>
    </row>
    <row r="12579">
      <c r="A12579" s="61">
        <v>1.514009699E9</v>
      </c>
      <c r="B12579" s="61">
        <v>1.0</v>
      </c>
      <c r="C12579" s="61">
        <v>75.0</v>
      </c>
      <c r="D12579" s="57" t="s">
        <v>375</v>
      </c>
      <c r="E12579" s="57" t="str">
        <f t="array" ref="E12579">E12578</f>
        <v>В</v>
      </c>
      <c r="F12579" s="58">
        <v>0.5880784632322158</v>
      </c>
    </row>
    <row r="12580">
      <c r="A12580" s="61">
        <v>1.51458008E9</v>
      </c>
      <c r="B12580" s="61">
        <v>0.0</v>
      </c>
      <c r="C12580" s="61">
        <v>2513.0</v>
      </c>
      <c r="D12580" s="57" t="s">
        <v>374</v>
      </c>
      <c r="E12580" s="57" t="str">
        <f t="array" ref="E12580">E12579</f>
        <v>В</v>
      </c>
      <c r="F12580" s="58">
        <v>0.5881209069891407</v>
      </c>
    </row>
    <row r="12581">
      <c r="A12581" s="61">
        <v>1.516202188E9</v>
      </c>
      <c r="B12581" s="61">
        <v>1.0</v>
      </c>
      <c r="C12581" s="61">
        <v>1363.0</v>
      </c>
      <c r="D12581" s="57" t="s">
        <v>374</v>
      </c>
      <c r="E12581" s="57" t="str">
        <f t="array" ref="E12581">E12580</f>
        <v>В</v>
      </c>
      <c r="F12581" s="58">
        <v>0.5882636149953804</v>
      </c>
    </row>
    <row r="12582">
      <c r="A12582" s="61">
        <v>1.518038119E9</v>
      </c>
      <c r="B12582" s="61">
        <v>1.0</v>
      </c>
      <c r="C12582" s="61">
        <v>2918.0</v>
      </c>
      <c r="D12582" s="57" t="s">
        <v>374</v>
      </c>
      <c r="E12582" s="57" t="str">
        <f t="array" ref="E12582">E12581</f>
        <v>В</v>
      </c>
      <c r="F12582" s="58">
        <v>0.588263629044375</v>
      </c>
    </row>
    <row r="12583">
      <c r="A12583" s="61">
        <v>1.515827515E9</v>
      </c>
      <c r="B12583" s="61">
        <v>1.0</v>
      </c>
      <c r="C12583" s="61">
        <v>537.0</v>
      </c>
      <c r="D12583" s="57" t="s">
        <v>371</v>
      </c>
      <c r="E12583" s="57" t="str">
        <f t="array" ref="E12583">E12582</f>
        <v>В</v>
      </c>
      <c r="F12583" s="58">
        <v>0.5884224025302054</v>
      </c>
    </row>
    <row r="12584">
      <c r="A12584" s="61">
        <v>1.518282546E9</v>
      </c>
      <c r="B12584" s="61">
        <v>1.0</v>
      </c>
      <c r="C12584" s="61">
        <v>2870.0</v>
      </c>
      <c r="D12584" s="57" t="s">
        <v>375</v>
      </c>
      <c r="E12584" s="57" t="str">
        <f t="array" ref="E12584">E12583</f>
        <v>В</v>
      </c>
      <c r="F12584" s="58">
        <v>0.5884266875841851</v>
      </c>
    </row>
    <row r="12585">
      <c r="A12585" s="61">
        <v>1.514134018E9</v>
      </c>
      <c r="B12585" s="61">
        <v>1.0</v>
      </c>
      <c r="C12585" s="61">
        <v>2509.0</v>
      </c>
      <c r="D12585" s="57" t="s">
        <v>371</v>
      </c>
      <c r="E12585" s="57" t="str">
        <f t="array" ref="E12585">E12584</f>
        <v>В</v>
      </c>
      <c r="F12585" s="58">
        <v>0.5884279191542147</v>
      </c>
    </row>
    <row r="12586">
      <c r="A12586" s="61">
        <v>1.51731327E9</v>
      </c>
      <c r="B12586" s="61">
        <v>0.0</v>
      </c>
      <c r="C12586" s="61">
        <v>2589.0</v>
      </c>
      <c r="D12586" s="57" t="s">
        <v>373</v>
      </c>
      <c r="E12586" s="57" t="str">
        <f t="array" ref="E12586">E12585</f>
        <v>В</v>
      </c>
      <c r="F12586" s="58">
        <v>0.5884489707422759</v>
      </c>
    </row>
    <row r="12587">
      <c r="A12587" s="61">
        <v>1.513985439E9</v>
      </c>
      <c r="B12587" s="61">
        <v>1.0</v>
      </c>
      <c r="C12587" s="61">
        <v>1154.0</v>
      </c>
      <c r="D12587" s="57" t="s">
        <v>371</v>
      </c>
      <c r="E12587" s="57" t="str">
        <f t="array" ref="E12587">E12586</f>
        <v>В</v>
      </c>
      <c r="F12587" s="58">
        <v>0.5884528795236469</v>
      </c>
    </row>
    <row r="12588">
      <c r="A12588" s="61">
        <v>1.514770877E9</v>
      </c>
      <c r="B12588" s="61">
        <v>1.0</v>
      </c>
      <c r="C12588" s="61">
        <v>897.0</v>
      </c>
      <c r="D12588" s="57" t="s">
        <v>374</v>
      </c>
      <c r="E12588" s="57" t="str">
        <f t="array" ref="E12588">E12587</f>
        <v>В</v>
      </c>
      <c r="F12588" s="58">
        <v>0.5884836039909347</v>
      </c>
    </row>
    <row r="12589">
      <c r="A12589" s="61">
        <v>1.513145965E9</v>
      </c>
      <c r="B12589" s="61">
        <v>1.0</v>
      </c>
      <c r="C12589" s="61">
        <v>2275.0</v>
      </c>
      <c r="D12589" s="57" t="s">
        <v>374</v>
      </c>
      <c r="E12589" s="57" t="str">
        <f t="array" ref="E12589">E12588</f>
        <v>В</v>
      </c>
      <c r="F12589" s="58">
        <v>0.588544025347798</v>
      </c>
    </row>
    <row r="12590">
      <c r="A12590" s="61">
        <v>1.512122045E9</v>
      </c>
      <c r="B12590" s="61">
        <v>1.0</v>
      </c>
      <c r="C12590" s="61">
        <v>941.0</v>
      </c>
      <c r="D12590" s="57" t="s">
        <v>374</v>
      </c>
      <c r="E12590" s="57" t="str">
        <f t="array" ref="E12590">E12589</f>
        <v>В</v>
      </c>
      <c r="F12590" s="58">
        <v>0.5885831722093545</v>
      </c>
    </row>
    <row r="12591">
      <c r="A12591" s="61">
        <v>1.517075741E9</v>
      </c>
      <c r="B12591" s="61">
        <v>0.0</v>
      </c>
      <c r="C12591" s="61">
        <v>1305.0</v>
      </c>
      <c r="D12591" s="57" t="s">
        <v>374</v>
      </c>
      <c r="E12591" s="57" t="str">
        <f t="array" ref="E12591">E12590</f>
        <v>В</v>
      </c>
      <c r="F12591" s="58">
        <v>0.588835447314294</v>
      </c>
    </row>
    <row r="12592">
      <c r="A12592" s="61">
        <v>1.512256008E9</v>
      </c>
      <c r="B12592" s="61">
        <v>1.0</v>
      </c>
      <c r="C12592" s="61">
        <v>713.0</v>
      </c>
      <c r="D12592" s="57" t="s">
        <v>371</v>
      </c>
      <c r="E12592" s="57" t="str">
        <f t="array" ref="E12592">E12591</f>
        <v>В</v>
      </c>
      <c r="F12592" s="58">
        <v>0.5888532498344216</v>
      </c>
    </row>
    <row r="12593">
      <c r="A12593" s="61">
        <v>1.512628562E9</v>
      </c>
      <c r="B12593" s="61">
        <v>0.0</v>
      </c>
      <c r="C12593" s="61">
        <v>656.0</v>
      </c>
      <c r="D12593" s="57" t="s">
        <v>371</v>
      </c>
      <c r="E12593" s="57" t="str">
        <f t="array" ref="E12593">E12592</f>
        <v>В</v>
      </c>
      <c r="F12593" s="58">
        <v>0.5888534180865567</v>
      </c>
    </row>
    <row r="12594">
      <c r="A12594" s="61">
        <v>1.514634157E9</v>
      </c>
      <c r="B12594" s="61">
        <v>1.0</v>
      </c>
      <c r="C12594" s="61">
        <v>468.0</v>
      </c>
      <c r="D12594" s="57" t="s">
        <v>374</v>
      </c>
      <c r="E12594" s="57" t="str">
        <f t="array" ref="E12594">E12593</f>
        <v>В</v>
      </c>
      <c r="F12594" s="58">
        <v>0.5889189136352508</v>
      </c>
    </row>
    <row r="12595">
      <c r="A12595" s="61">
        <v>1.519437299E9</v>
      </c>
      <c r="B12595" s="61">
        <v>1.0</v>
      </c>
      <c r="C12595" s="61">
        <v>331.0</v>
      </c>
      <c r="D12595" s="57" t="s">
        <v>375</v>
      </c>
      <c r="E12595" s="57" t="str">
        <f t="array" ref="E12595">E12594</f>
        <v>В</v>
      </c>
      <c r="F12595" s="58">
        <v>0.5889812468660642</v>
      </c>
    </row>
    <row r="12596">
      <c r="A12596" s="61">
        <v>1.517387618E9</v>
      </c>
      <c r="B12596" s="61">
        <v>1.0</v>
      </c>
      <c r="C12596" s="61">
        <v>3948.0</v>
      </c>
      <c r="D12596" s="57" t="s">
        <v>371</v>
      </c>
      <c r="E12596" s="57" t="str">
        <f t="array" ref="E12596">E12595</f>
        <v>В</v>
      </c>
      <c r="F12596" s="58">
        <v>0.5890188237742268</v>
      </c>
    </row>
    <row r="12597">
      <c r="A12597" s="61">
        <v>1.518758672E9</v>
      </c>
      <c r="B12597" s="61">
        <v>0.0</v>
      </c>
      <c r="C12597" s="61">
        <v>1282.0</v>
      </c>
      <c r="D12597" s="57" t="s">
        <v>371</v>
      </c>
      <c r="E12597" s="57" t="str">
        <f t="array" ref="E12597">E12596</f>
        <v>В</v>
      </c>
      <c r="F12597" s="58">
        <v>0.5890683873819259</v>
      </c>
    </row>
    <row r="12598">
      <c r="A12598" s="61">
        <v>1.515088923E9</v>
      </c>
      <c r="B12598" s="61">
        <v>1.0</v>
      </c>
      <c r="C12598" s="61">
        <v>3965.0</v>
      </c>
      <c r="D12598" s="57" t="s">
        <v>375</v>
      </c>
      <c r="E12598" s="57" t="str">
        <f t="array" ref="E12598">E12597</f>
        <v>В</v>
      </c>
      <c r="F12598" s="58">
        <v>0.589120381656726</v>
      </c>
    </row>
    <row r="12599">
      <c r="A12599" s="61">
        <v>1.515850477E9</v>
      </c>
      <c r="B12599" s="61">
        <v>1.0</v>
      </c>
      <c r="C12599" s="61">
        <v>1401.0</v>
      </c>
      <c r="D12599" s="57" t="s">
        <v>374</v>
      </c>
      <c r="E12599" s="57" t="str">
        <f t="array" ref="E12599">E12598</f>
        <v>В</v>
      </c>
      <c r="F12599" s="58">
        <v>0.5891381841768535</v>
      </c>
    </row>
    <row r="12600">
      <c r="A12600" s="61">
        <v>1.515229545E9</v>
      </c>
      <c r="B12600" s="61">
        <v>1.0</v>
      </c>
      <c r="C12600" s="61">
        <v>3499.0</v>
      </c>
      <c r="D12600" s="57" t="s">
        <v>374</v>
      </c>
      <c r="E12600" s="57" t="str">
        <f t="array" ref="E12600">E12599</f>
        <v>В</v>
      </c>
      <c r="F12600" s="58">
        <v>0.5892042025930907</v>
      </c>
    </row>
    <row r="12601">
      <c r="A12601" s="61">
        <v>1.51473437E9</v>
      </c>
      <c r="B12601" s="61">
        <v>0.0</v>
      </c>
      <c r="C12601" s="61">
        <v>926.0</v>
      </c>
      <c r="D12601" s="57" t="s">
        <v>373</v>
      </c>
      <c r="E12601" s="57" t="str">
        <f t="array" ref="E12601">E12600</f>
        <v>В</v>
      </c>
      <c r="F12601" s="58">
        <v>0.5893037730178198</v>
      </c>
    </row>
    <row r="12602">
      <c r="A12602" s="61">
        <v>1.515248748E9</v>
      </c>
      <c r="B12602" s="61">
        <v>1.0</v>
      </c>
      <c r="C12602" s="61">
        <v>2968.0</v>
      </c>
      <c r="D12602" s="57" t="s">
        <v>371</v>
      </c>
      <c r="E12602" s="57" t="str">
        <f t="array" ref="E12602">E12601</f>
        <v>В</v>
      </c>
      <c r="F12602" s="58">
        <v>0.5893724859043699</v>
      </c>
    </row>
    <row r="12603">
      <c r="A12603" s="61">
        <v>1.51896983E9</v>
      </c>
      <c r="B12603" s="61">
        <v>0.0</v>
      </c>
      <c r="C12603" s="61">
        <v>2805.0</v>
      </c>
      <c r="D12603" s="57" t="s">
        <v>373</v>
      </c>
      <c r="E12603" s="57" t="str">
        <f t="array" ref="E12603">E12602</f>
        <v>В</v>
      </c>
      <c r="F12603" s="58">
        <v>0.5894130300435554</v>
      </c>
    </row>
    <row r="12604">
      <c r="A12604" s="61">
        <v>1.512830437E9</v>
      </c>
      <c r="B12604" s="61">
        <v>1.0</v>
      </c>
      <c r="C12604" s="61">
        <v>1188.0</v>
      </c>
      <c r="D12604" s="57" t="s">
        <v>374</v>
      </c>
      <c r="E12604" s="57" t="str">
        <f t="array" ref="E12604">E12603</f>
        <v>В</v>
      </c>
      <c r="F12604" s="58">
        <v>0.5894803390831621</v>
      </c>
    </row>
    <row r="12605">
      <c r="A12605" s="61">
        <v>1.514390577E9</v>
      </c>
      <c r="B12605" s="61">
        <v>1.0</v>
      </c>
      <c r="C12605" s="61">
        <v>2443.0</v>
      </c>
      <c r="D12605" s="57" t="s">
        <v>371</v>
      </c>
      <c r="E12605" s="57" t="str">
        <f t="array" ref="E12605">E12604</f>
        <v>В</v>
      </c>
      <c r="F12605" s="58">
        <v>0.5895392665470272</v>
      </c>
    </row>
    <row r="12606">
      <c r="A12606" s="61">
        <v>1.514155107E9</v>
      </c>
      <c r="B12606" s="61">
        <v>1.0</v>
      </c>
      <c r="C12606" s="61">
        <v>1852.0</v>
      </c>
      <c r="D12606" s="57" t="s">
        <v>371</v>
      </c>
      <c r="E12606" s="57" t="str">
        <f t="array" ref="E12606">E12605</f>
        <v>В</v>
      </c>
      <c r="F12606" s="58">
        <v>0.5895494481297132</v>
      </c>
    </row>
    <row r="12607">
      <c r="A12607" s="61">
        <v>1.51778014E9</v>
      </c>
      <c r="B12607" s="61">
        <v>0.0</v>
      </c>
      <c r="C12607" s="61">
        <v>52.0</v>
      </c>
      <c r="D12607" s="57" t="s">
        <v>371</v>
      </c>
      <c r="E12607" s="57" t="str">
        <f t="array" ref="E12607">E12606</f>
        <v>В</v>
      </c>
      <c r="F12607" s="58">
        <v>0.5896359903809372</v>
      </c>
    </row>
    <row r="12608">
      <c r="A12608" s="61">
        <v>1.512586511E9</v>
      </c>
      <c r="B12608" s="61">
        <v>0.0</v>
      </c>
      <c r="C12608" s="61">
        <v>1739.0</v>
      </c>
      <c r="D12608" s="57" t="s">
        <v>371</v>
      </c>
      <c r="E12608" s="57" t="str">
        <f t="array" ref="E12608">E12607</f>
        <v>В</v>
      </c>
      <c r="F12608" s="58">
        <v>0.5896612694098063</v>
      </c>
    </row>
    <row r="12609">
      <c r="A12609" s="61">
        <v>1.513545672E9</v>
      </c>
      <c r="B12609" s="61">
        <v>0.0</v>
      </c>
      <c r="C12609" s="61">
        <v>4905.0</v>
      </c>
      <c r="D12609" s="57" t="s">
        <v>371</v>
      </c>
      <c r="E12609" s="57" t="str">
        <f t="array" ref="E12609">E12608</f>
        <v>В</v>
      </c>
      <c r="F12609" s="58">
        <v>0.5896919112586808</v>
      </c>
    </row>
    <row r="12610">
      <c r="A12610" s="61">
        <v>1.517026379E9</v>
      </c>
      <c r="B12610" s="61">
        <v>1.0</v>
      </c>
      <c r="C12610" s="61">
        <v>5007.0</v>
      </c>
      <c r="D12610" s="57" t="s">
        <v>374</v>
      </c>
      <c r="E12610" s="57" t="str">
        <f t="array" ref="E12610">E12609</f>
        <v>В</v>
      </c>
      <c r="F12610" s="58">
        <v>0.5897308958469895</v>
      </c>
    </row>
    <row r="12611">
      <c r="A12611" s="61">
        <v>1.511839809E9</v>
      </c>
      <c r="B12611" s="61">
        <v>1.0</v>
      </c>
      <c r="C12611" s="61">
        <v>3759.0</v>
      </c>
      <c r="D12611" s="57" t="s">
        <v>371</v>
      </c>
      <c r="E12611" s="57" t="str">
        <f t="array" ref="E12611">E12610</f>
        <v>В</v>
      </c>
      <c r="F12611" s="58">
        <v>0.5897368730231863</v>
      </c>
    </row>
    <row r="12612">
      <c r="A12612" s="61">
        <v>1.513858986E9</v>
      </c>
      <c r="B12612" s="61">
        <v>1.0</v>
      </c>
      <c r="C12612" s="61">
        <v>1920.0</v>
      </c>
      <c r="D12612" s="57" t="s">
        <v>371</v>
      </c>
      <c r="E12612" s="57" t="str">
        <f t="array" ref="E12612">E12611</f>
        <v>В</v>
      </c>
      <c r="F12612" s="58">
        <v>0.5897680512259973</v>
      </c>
    </row>
    <row r="12613">
      <c r="A12613" s="61">
        <v>1.516709615E9</v>
      </c>
      <c r="B12613" s="61">
        <v>1.0</v>
      </c>
      <c r="C12613" s="61">
        <v>1415.0</v>
      </c>
      <c r="D12613" s="57" t="s">
        <v>374</v>
      </c>
      <c r="E12613" s="57" t="str">
        <f t="array" ref="E12613">E12612</f>
        <v>В</v>
      </c>
      <c r="F12613" s="58">
        <v>0.5897998985034456</v>
      </c>
    </row>
    <row r="12614">
      <c r="A12614" s="61">
        <v>1.512417371E9</v>
      </c>
      <c r="B12614" s="61">
        <v>0.0</v>
      </c>
      <c r="C12614" s="61">
        <v>2862.0</v>
      </c>
      <c r="D12614" s="57" t="s">
        <v>371</v>
      </c>
      <c r="E12614" s="57" t="str">
        <f t="array" ref="E12614">E12613</f>
        <v>В</v>
      </c>
      <c r="F12614" s="58">
        <v>0.5898486943032795</v>
      </c>
    </row>
    <row r="12615">
      <c r="A12615" s="61">
        <v>1.514331304E9</v>
      </c>
      <c r="B12615" s="61">
        <v>1.0</v>
      </c>
      <c r="C12615" s="61">
        <v>2448.0</v>
      </c>
      <c r="D12615" s="57" t="s">
        <v>375</v>
      </c>
      <c r="E12615" s="57" t="str">
        <f t="array" ref="E12615">E12614</f>
        <v>В</v>
      </c>
      <c r="F12615" s="58">
        <v>0.5899031102598563</v>
      </c>
    </row>
    <row r="12616">
      <c r="A12616" s="61">
        <v>1.515155369E9</v>
      </c>
      <c r="B12616" s="61">
        <v>1.0</v>
      </c>
      <c r="C12616" s="61">
        <v>2534.0</v>
      </c>
      <c r="D12616" s="57" t="s">
        <v>373</v>
      </c>
      <c r="E12616" s="57" t="str">
        <f t="array" ref="E12616">E12615</f>
        <v>В</v>
      </c>
      <c r="F12616" s="58">
        <v>0.5899040357306141</v>
      </c>
    </row>
    <row r="12617">
      <c r="A12617" s="61">
        <v>1.514892304E9</v>
      </c>
      <c r="B12617" s="61">
        <v>1.0</v>
      </c>
      <c r="C12617" s="61">
        <v>1668.0</v>
      </c>
      <c r="D12617" s="57" t="s">
        <v>375</v>
      </c>
      <c r="E12617" s="57" t="str">
        <f t="array" ref="E12617">E12616</f>
        <v>В</v>
      </c>
      <c r="F12617" s="58">
        <v>0.5899121268710086</v>
      </c>
    </row>
    <row r="12618">
      <c r="A12618" s="61">
        <v>1.511432264E9</v>
      </c>
      <c r="B12618" s="61">
        <v>1.0</v>
      </c>
      <c r="C12618" s="61">
        <v>2647.0</v>
      </c>
      <c r="D12618" s="57" t="s">
        <v>371</v>
      </c>
      <c r="E12618" s="57" t="str">
        <f t="array" ref="E12618">E12617</f>
        <v>В</v>
      </c>
      <c r="F12618" s="58">
        <v>0.5899687028518344</v>
      </c>
    </row>
    <row r="12619">
      <c r="A12619" s="61">
        <v>1.517058578E9</v>
      </c>
      <c r="B12619" s="61">
        <v>1.0</v>
      </c>
      <c r="C12619" s="61">
        <v>989.0</v>
      </c>
      <c r="D12619" s="57" t="s">
        <v>374</v>
      </c>
      <c r="E12619" s="57" t="str">
        <f t="array" ref="E12619">E12618</f>
        <v>В</v>
      </c>
      <c r="F12619" s="58">
        <v>0.5899914163585139</v>
      </c>
    </row>
    <row r="12620">
      <c r="A12620" s="61">
        <v>1.519843184E9</v>
      </c>
      <c r="B12620" s="61">
        <v>1.0</v>
      </c>
      <c r="C12620" s="61">
        <v>1.0</v>
      </c>
      <c r="D12620" s="57" t="s">
        <v>371</v>
      </c>
      <c r="E12620" s="57" t="str">
        <f t="array" ref="E12620">E12619</f>
        <v>В</v>
      </c>
      <c r="F12620" s="58">
        <v>0.59005575497151</v>
      </c>
    </row>
    <row r="12621">
      <c r="A12621" s="61">
        <v>1.519732763E9</v>
      </c>
      <c r="B12621" s="61">
        <v>1.0</v>
      </c>
      <c r="C12621" s="61">
        <v>1168.0</v>
      </c>
      <c r="D12621" s="57" t="s">
        <v>375</v>
      </c>
      <c r="E12621" s="57" t="str">
        <f t="array" ref="E12621">E12620</f>
        <v>В</v>
      </c>
      <c r="F12621" s="58">
        <v>0.5900739993844752</v>
      </c>
    </row>
    <row r="12622">
      <c r="A12622" s="61">
        <v>1.517043581E9</v>
      </c>
      <c r="B12622" s="61">
        <v>0.0</v>
      </c>
      <c r="C12622" s="61">
        <v>118.0</v>
      </c>
      <c r="D12622" s="57" t="s">
        <v>371</v>
      </c>
      <c r="E12622" s="57" t="str">
        <f t="array" ref="E12622">E12621</f>
        <v>В</v>
      </c>
      <c r="F12622" s="58">
        <v>0.5900778005709694</v>
      </c>
    </row>
    <row r="12623">
      <c r="A12623" s="61">
        <v>1.518083358E9</v>
      </c>
      <c r="B12623" s="61">
        <v>1.0</v>
      </c>
      <c r="C12623" s="61">
        <v>2404.0</v>
      </c>
      <c r="D12623" s="57" t="s">
        <v>371</v>
      </c>
      <c r="E12623" s="57" t="str">
        <f t="array" ref="E12623">E12622</f>
        <v>В</v>
      </c>
      <c r="F12623" s="58">
        <v>0.5901514317538408</v>
      </c>
    </row>
    <row r="12624">
      <c r="A12624" s="61">
        <v>1.516902719E9</v>
      </c>
      <c r="B12624" s="61">
        <v>1.0</v>
      </c>
      <c r="C12624" s="61">
        <v>233.0</v>
      </c>
      <c r="D12624" s="57" t="s">
        <v>371</v>
      </c>
      <c r="E12624" s="57" t="str">
        <f t="array" ref="E12624">E12623</f>
        <v>В</v>
      </c>
      <c r="F12624" s="58">
        <v>0.5901815610403673</v>
      </c>
    </row>
    <row r="12625">
      <c r="A12625" s="61">
        <v>1.51457428E9</v>
      </c>
      <c r="B12625" s="61">
        <v>0.0</v>
      </c>
      <c r="C12625" s="61">
        <v>714.0</v>
      </c>
      <c r="D12625" s="57" t="s">
        <v>373</v>
      </c>
      <c r="E12625" s="57" t="str">
        <f t="array" ref="E12625">E12624</f>
        <v>В</v>
      </c>
      <c r="F12625" s="58">
        <v>0.5902187833937468</v>
      </c>
    </row>
    <row r="12626">
      <c r="A12626" s="61">
        <v>1.517774866E9</v>
      </c>
      <c r="B12626" s="61">
        <v>1.0</v>
      </c>
      <c r="C12626" s="61">
        <v>1036.0</v>
      </c>
      <c r="D12626" s="57" t="s">
        <v>374</v>
      </c>
      <c r="E12626" s="57" t="str">
        <f t="array" ref="E12626">E12625</f>
        <v>В</v>
      </c>
      <c r="F12626" s="58">
        <v>0.5902550481936752</v>
      </c>
    </row>
    <row r="12627">
      <c r="A12627" s="61">
        <v>1.51581554E9</v>
      </c>
      <c r="B12627" s="61">
        <v>0.0</v>
      </c>
      <c r="C12627" s="61">
        <v>2642.0</v>
      </c>
      <c r="D12627" s="57" t="s">
        <v>375</v>
      </c>
      <c r="E12627" s="57" t="str">
        <f t="array" ref="E12627">E12626</f>
        <v>В</v>
      </c>
      <c r="F12627" s="58">
        <v>0.5902879468832826</v>
      </c>
    </row>
    <row r="12628">
      <c r="A12628" s="61">
        <v>1.511575506E9</v>
      </c>
      <c r="B12628" s="61">
        <v>1.0</v>
      </c>
      <c r="C12628" s="61">
        <v>125.0</v>
      </c>
      <c r="D12628" s="57" t="s">
        <v>374</v>
      </c>
      <c r="E12628" s="57" t="str">
        <f t="array" ref="E12628">E12627</f>
        <v>В</v>
      </c>
      <c r="F12628" s="58">
        <v>0.5903203855689143</v>
      </c>
    </row>
    <row r="12629">
      <c r="A12629" s="61">
        <v>1.517451054E9</v>
      </c>
      <c r="B12629" s="61">
        <v>1.0</v>
      </c>
      <c r="C12629" s="61">
        <v>1001.0</v>
      </c>
      <c r="D12629" s="57" t="s">
        <v>375</v>
      </c>
      <c r="E12629" s="57" t="str">
        <f t="array" ref="E12629">E12628</f>
        <v>В</v>
      </c>
      <c r="F12629" s="58">
        <v>0.5903428867343302</v>
      </c>
    </row>
    <row r="12630">
      <c r="A12630" s="61">
        <v>1.515243252E9</v>
      </c>
      <c r="B12630" s="61">
        <v>0.0</v>
      </c>
      <c r="C12630" s="61">
        <v>1421.0</v>
      </c>
      <c r="D12630" s="57" t="s">
        <v>371</v>
      </c>
      <c r="E12630" s="57" t="str">
        <f t="array" ref="E12630">E12629</f>
        <v>В</v>
      </c>
      <c r="F12630" s="58">
        <v>0.5904076929053289</v>
      </c>
    </row>
    <row r="12631">
      <c r="A12631" s="61">
        <v>1.517900275E9</v>
      </c>
      <c r="B12631" s="61">
        <v>1.0</v>
      </c>
      <c r="C12631" s="61">
        <v>499.0</v>
      </c>
      <c r="D12631" s="57" t="s">
        <v>371</v>
      </c>
      <c r="E12631" s="57" t="str">
        <f t="array" ref="E12631">E12630</f>
        <v>В</v>
      </c>
      <c r="F12631" s="58">
        <v>0.5904892234147641</v>
      </c>
    </row>
    <row r="12632">
      <c r="A12632" s="61">
        <v>1.517148345E9</v>
      </c>
      <c r="B12632" s="61">
        <v>1.0</v>
      </c>
      <c r="C12632" s="61">
        <v>4149.0</v>
      </c>
      <c r="D12632" s="57" t="s">
        <v>371</v>
      </c>
      <c r="E12632" s="57" t="str">
        <f t="array" ref="E12632">E12631</f>
        <v>В</v>
      </c>
      <c r="F12632" s="58">
        <v>0.5906256899420439</v>
      </c>
    </row>
    <row r="12633">
      <c r="A12633" s="61">
        <v>1.512254524E9</v>
      </c>
      <c r="B12633" s="61">
        <v>1.0</v>
      </c>
      <c r="C12633" s="61">
        <v>6121.0</v>
      </c>
      <c r="D12633" s="57" t="s">
        <v>373</v>
      </c>
      <c r="E12633" s="57" t="str">
        <f t="array" ref="E12633">E12632</f>
        <v>В</v>
      </c>
      <c r="F12633" s="58">
        <v>0.5906602324789214</v>
      </c>
    </row>
    <row r="12634">
      <c r="A12634" s="61">
        <v>1.513993239E9</v>
      </c>
      <c r="B12634" s="61">
        <v>1.0</v>
      </c>
      <c r="C12634" s="61">
        <v>1080.0</v>
      </c>
      <c r="D12634" s="57" t="s">
        <v>375</v>
      </c>
      <c r="E12634" s="57" t="str">
        <f t="array" ref="E12634">E12633</f>
        <v>В</v>
      </c>
      <c r="F12634" s="58">
        <v>0.5906889617397436</v>
      </c>
    </row>
    <row r="12635">
      <c r="A12635" s="61">
        <v>1.514784654E9</v>
      </c>
      <c r="B12635" s="61">
        <v>1.0</v>
      </c>
      <c r="C12635" s="61">
        <v>133.0</v>
      </c>
      <c r="D12635" s="57" t="s">
        <v>375</v>
      </c>
      <c r="E12635" s="57" t="str">
        <f t="array" ref="E12635">E12634</f>
        <v>В</v>
      </c>
      <c r="F12635" s="58">
        <v>0.5907085387109365</v>
      </c>
    </row>
    <row r="12636">
      <c r="A12636" s="61">
        <v>1.512074738E9</v>
      </c>
      <c r="B12636" s="61">
        <v>1.0</v>
      </c>
      <c r="C12636" s="61">
        <v>1766.0</v>
      </c>
      <c r="D12636" s="57" t="s">
        <v>371</v>
      </c>
      <c r="E12636" s="57" t="str">
        <f t="array" ref="E12636">E12635</f>
        <v>В</v>
      </c>
      <c r="F12636" s="58">
        <v>0.5907528543977588</v>
      </c>
    </row>
    <row r="12637">
      <c r="A12637" s="61">
        <v>1.515078152E9</v>
      </c>
      <c r="B12637" s="61">
        <v>0.0</v>
      </c>
      <c r="C12637" s="61">
        <v>833.0</v>
      </c>
      <c r="D12637" s="57" t="s">
        <v>374</v>
      </c>
      <c r="E12637" s="57" t="str">
        <f t="array" ref="E12637">E12636</f>
        <v>В</v>
      </c>
      <c r="F12637" s="58">
        <v>0.5908054084997403</v>
      </c>
    </row>
    <row r="12638">
      <c r="A12638" s="61">
        <v>1.516270457E9</v>
      </c>
      <c r="B12638" s="61">
        <v>1.0</v>
      </c>
      <c r="C12638" s="61">
        <v>189.0</v>
      </c>
      <c r="D12638" s="57" t="s">
        <v>374</v>
      </c>
      <c r="E12638" s="57" t="str">
        <f t="array" ref="E12638">E12637</f>
        <v>В</v>
      </c>
      <c r="F12638" s="58">
        <v>0.5908544605720194</v>
      </c>
    </row>
    <row r="12639">
      <c r="A12639" s="61">
        <v>1.517871076E9</v>
      </c>
      <c r="B12639" s="61">
        <v>1.0</v>
      </c>
      <c r="C12639" s="61">
        <v>484.0</v>
      </c>
      <c r="D12639" s="57" t="s">
        <v>371</v>
      </c>
      <c r="E12639" s="57" t="str">
        <f t="array" ref="E12639">E12638</f>
        <v>В</v>
      </c>
      <c r="F12639" s="58">
        <v>0.590892887814632</v>
      </c>
    </row>
    <row r="12640">
      <c r="A12640" s="61">
        <v>1.511642499E9</v>
      </c>
      <c r="B12640" s="61">
        <v>1.0</v>
      </c>
      <c r="C12640" s="61">
        <v>1819.0</v>
      </c>
      <c r="D12640" s="57" t="s">
        <v>371</v>
      </c>
      <c r="E12640" s="57" t="str">
        <f t="array" ref="E12640">E12639</f>
        <v>В</v>
      </c>
      <c r="F12640" s="58">
        <v>0.591006248930546</v>
      </c>
    </row>
    <row r="12641">
      <c r="A12641" s="61">
        <v>1.519100489E9</v>
      </c>
      <c r="B12641" s="61">
        <v>1.0</v>
      </c>
      <c r="C12641" s="61">
        <v>238.0</v>
      </c>
      <c r="D12641" s="57" t="s">
        <v>374</v>
      </c>
      <c r="E12641" s="57" t="str">
        <f t="array" ref="E12641">E12640</f>
        <v>В</v>
      </c>
      <c r="F12641" s="58">
        <v>0.5910408509596895</v>
      </c>
    </row>
    <row r="12642">
      <c r="A12642" s="61">
        <v>1.519167023E9</v>
      </c>
      <c r="B12642" s="61">
        <v>1.0</v>
      </c>
      <c r="C12642" s="61">
        <v>1781.0</v>
      </c>
      <c r="D12642" s="57" t="s">
        <v>371</v>
      </c>
      <c r="E12642" s="57" t="str">
        <f t="array" ref="E12642">E12641</f>
        <v>В</v>
      </c>
      <c r="F12642" s="58">
        <v>0.5910903428421722</v>
      </c>
    </row>
    <row r="12643">
      <c r="A12643" s="61">
        <v>1.515136087E9</v>
      </c>
      <c r="B12643" s="61">
        <v>1.0</v>
      </c>
      <c r="C12643" s="61">
        <v>1381.0</v>
      </c>
      <c r="D12643" s="57" t="s">
        <v>373</v>
      </c>
      <c r="E12643" s="57" t="str">
        <f t="array" ref="E12643">E12642</f>
        <v>В</v>
      </c>
      <c r="F12643" s="58">
        <v>0.591091624230442</v>
      </c>
    </row>
    <row r="12644">
      <c r="A12644" s="61">
        <v>1.513209001E9</v>
      </c>
      <c r="B12644" s="61">
        <v>0.0</v>
      </c>
      <c r="C12644" s="61">
        <v>5140.0</v>
      </c>
      <c r="D12644" s="57" t="s">
        <v>375</v>
      </c>
      <c r="E12644" s="57" t="str">
        <f t="array" ref="E12644">E12643</f>
        <v>В</v>
      </c>
      <c r="F12644" s="58">
        <v>0.5911053413803662</v>
      </c>
    </row>
    <row r="12645">
      <c r="A12645" s="61">
        <v>1.51485939E9</v>
      </c>
      <c r="B12645" s="61">
        <v>0.0</v>
      </c>
      <c r="C12645" s="61">
        <v>1103.0</v>
      </c>
      <c r="D12645" s="57" t="s">
        <v>374</v>
      </c>
      <c r="E12645" s="57" t="str">
        <f t="array" ref="E12645">E12644</f>
        <v>В</v>
      </c>
      <c r="F12645" s="58">
        <v>0.5911972344451599</v>
      </c>
    </row>
    <row r="12646">
      <c r="A12646" s="61">
        <v>1.518641623E9</v>
      </c>
      <c r="B12646" s="61">
        <v>1.0</v>
      </c>
      <c r="C12646" s="61">
        <v>656.0</v>
      </c>
      <c r="D12646" s="57" t="s">
        <v>374</v>
      </c>
      <c r="E12646" s="57" t="str">
        <f t="array" ref="E12646">E12645</f>
        <v>В</v>
      </c>
      <c r="F12646" s="58">
        <v>0.5911996071632881</v>
      </c>
    </row>
    <row r="12647">
      <c r="A12647" s="61">
        <v>1.512683691E9</v>
      </c>
      <c r="B12647" s="61">
        <v>0.0</v>
      </c>
      <c r="C12647" s="61">
        <v>2764.0</v>
      </c>
      <c r="D12647" s="57" t="s">
        <v>375</v>
      </c>
      <c r="E12647" s="57" t="str">
        <f t="array" ref="E12647">E12646</f>
        <v>В</v>
      </c>
      <c r="F12647" s="58">
        <v>0.5912063567720947</v>
      </c>
    </row>
    <row r="12648">
      <c r="A12648" s="61">
        <v>1.512043349E9</v>
      </c>
      <c r="B12648" s="61">
        <v>1.0</v>
      </c>
      <c r="C12648" s="61">
        <v>1321.0</v>
      </c>
      <c r="D12648" s="57" t="s">
        <v>374</v>
      </c>
      <c r="E12648" s="57" t="str">
        <f t="array" ref="E12648">E12647</f>
        <v>В</v>
      </c>
      <c r="F12648" s="58">
        <v>0.5912358868643777</v>
      </c>
    </row>
    <row r="12649">
      <c r="A12649" s="61">
        <v>1.512270816E9</v>
      </c>
      <c r="B12649" s="61">
        <v>1.0</v>
      </c>
      <c r="C12649" s="61">
        <v>378.0</v>
      </c>
      <c r="D12649" s="57" t="s">
        <v>375</v>
      </c>
      <c r="E12649" s="57" t="str">
        <f t="array" ref="E12649">E12648</f>
        <v>В</v>
      </c>
      <c r="F12649" s="58">
        <v>0.5912698948147019</v>
      </c>
    </row>
    <row r="12650">
      <c r="A12650" s="61">
        <v>1.51801649E9</v>
      </c>
      <c r="B12650" s="61">
        <v>0.0</v>
      </c>
      <c r="C12650" s="61">
        <v>3386.0</v>
      </c>
      <c r="D12650" s="57" t="s">
        <v>374</v>
      </c>
      <c r="E12650" s="57" t="str">
        <f t="array" ref="E12650">E12649</f>
        <v>В</v>
      </c>
      <c r="F12650" s="58">
        <v>0.5912866592829636</v>
      </c>
    </row>
    <row r="12651">
      <c r="A12651" s="61">
        <v>1.515578261E9</v>
      </c>
      <c r="B12651" s="61">
        <v>0.0</v>
      </c>
      <c r="C12651" s="61">
        <v>246.0</v>
      </c>
      <c r="D12651" s="57" t="s">
        <v>374</v>
      </c>
      <c r="E12651" s="57" t="str">
        <f t="array" ref="E12651">E12650</f>
        <v>В</v>
      </c>
      <c r="F12651" s="58">
        <v>0.591352266776103</v>
      </c>
    </row>
    <row r="12652">
      <c r="A12652" s="61">
        <v>1.511587741E9</v>
      </c>
      <c r="B12652" s="61">
        <v>0.0</v>
      </c>
      <c r="C12652" s="61">
        <v>882.0</v>
      </c>
      <c r="D12652" s="57" t="s">
        <v>375</v>
      </c>
      <c r="E12652" s="57" t="str">
        <f t="array" ref="E12652">E12651</f>
        <v>В</v>
      </c>
      <c r="F12652" s="58">
        <v>0.5913698387663897</v>
      </c>
    </row>
    <row r="12653">
      <c r="A12653" s="61">
        <v>1.513666893E9</v>
      </c>
      <c r="B12653" s="61">
        <v>1.0</v>
      </c>
      <c r="C12653" s="61">
        <v>2468.0</v>
      </c>
      <c r="D12653" s="57" t="s">
        <v>374</v>
      </c>
      <c r="E12653" s="57" t="str">
        <f t="array" ref="E12653">E12652</f>
        <v>В</v>
      </c>
      <c r="F12653" s="58">
        <v>0.5914277202717463</v>
      </c>
    </row>
    <row r="12654">
      <c r="A12654" s="61">
        <v>1.517985923E9</v>
      </c>
      <c r="B12654" s="61">
        <v>1.0</v>
      </c>
      <c r="C12654" s="61">
        <v>4060.0</v>
      </c>
      <c r="D12654" s="57" t="s">
        <v>371</v>
      </c>
      <c r="E12654" s="57" t="str">
        <f t="array" ref="E12654">E12653</f>
        <v>В</v>
      </c>
      <c r="F12654" s="58">
        <v>0.5914609845905409</v>
      </c>
    </row>
    <row r="12655">
      <c r="A12655" s="61">
        <v>1.514569082E9</v>
      </c>
      <c r="B12655" s="61">
        <v>0.0</v>
      </c>
      <c r="C12655" s="61">
        <v>2477.0</v>
      </c>
      <c r="D12655" s="57" t="s">
        <v>371</v>
      </c>
      <c r="E12655" s="57" t="str">
        <f t="array" ref="E12655">E12654</f>
        <v>В</v>
      </c>
      <c r="F12655" s="58">
        <v>0.5914754184414227</v>
      </c>
    </row>
    <row r="12656">
      <c r="A12656" s="61">
        <v>1.517271216E9</v>
      </c>
      <c r="B12656" s="61">
        <v>1.0</v>
      </c>
      <c r="C12656" s="61">
        <v>1768.0</v>
      </c>
      <c r="D12656" s="57" t="s">
        <v>373</v>
      </c>
      <c r="E12656" s="57" t="str">
        <f t="array" ref="E12656">E12655</f>
        <v>В</v>
      </c>
      <c r="F12656" s="58">
        <v>0.5914845564068812</v>
      </c>
    </row>
    <row r="12657">
      <c r="A12657" s="61">
        <v>1.513249744E9</v>
      </c>
      <c r="B12657" s="61">
        <v>1.0</v>
      </c>
      <c r="C12657" s="61">
        <v>3337.0</v>
      </c>
      <c r="D12657" s="57" t="s">
        <v>374</v>
      </c>
      <c r="E12657" s="57" t="str">
        <f t="array" ref="E12657">E12656</f>
        <v>В</v>
      </c>
      <c r="F12657" s="58">
        <v>0.5915031826036379</v>
      </c>
    </row>
    <row r="12658">
      <c r="A12658" s="61">
        <v>1.518251444E9</v>
      </c>
      <c r="B12658" s="61">
        <v>1.0</v>
      </c>
      <c r="C12658" s="61">
        <v>1073.0</v>
      </c>
      <c r="D12658" s="57" t="s">
        <v>374</v>
      </c>
      <c r="E12658" s="57" t="str">
        <f t="array" ref="E12658">E12657</f>
        <v>В</v>
      </c>
      <c r="F12658" s="58">
        <v>0.5915610641089944</v>
      </c>
    </row>
    <row r="12659">
      <c r="A12659" s="61">
        <v>1.512188031E9</v>
      </c>
      <c r="B12659" s="61">
        <v>0.0</v>
      </c>
      <c r="C12659" s="61">
        <v>275.0</v>
      </c>
      <c r="D12659" s="57" t="s">
        <v>374</v>
      </c>
      <c r="E12659" s="57" t="str">
        <f t="array" ref="E12659">E12658</f>
        <v>В</v>
      </c>
      <c r="F12659" s="58">
        <v>0.5915699317067772</v>
      </c>
    </row>
    <row r="12660">
      <c r="A12660" s="61">
        <v>1.517356592E9</v>
      </c>
      <c r="B12660" s="61">
        <v>0.0</v>
      </c>
      <c r="C12660" s="61">
        <v>5092.0</v>
      </c>
      <c r="D12660" s="57" t="s">
        <v>371</v>
      </c>
      <c r="E12660" s="57" t="str">
        <f t="array" ref="E12660">E12659</f>
        <v>В</v>
      </c>
      <c r="F12660" s="58">
        <v>0.5915777935597624</v>
      </c>
    </row>
    <row r="12661">
      <c r="A12661" s="61">
        <v>1.519777397E9</v>
      </c>
      <c r="B12661" s="61">
        <v>1.0</v>
      </c>
      <c r="C12661" s="61">
        <v>2430.0</v>
      </c>
      <c r="D12661" s="57" t="s">
        <v>371</v>
      </c>
      <c r="E12661" s="57" t="str">
        <f t="array" ref="E12661">E12660</f>
        <v>В</v>
      </c>
      <c r="F12661" s="58">
        <v>0.5915793076697932</v>
      </c>
    </row>
    <row r="12662">
      <c r="A12662" s="61">
        <v>1.512560282E9</v>
      </c>
      <c r="B12662" s="61">
        <v>0.0</v>
      </c>
      <c r="C12662" s="61">
        <v>1900.0</v>
      </c>
      <c r="D12662" s="57" t="s">
        <v>373</v>
      </c>
      <c r="E12662" s="57" t="str">
        <f t="array" ref="E12662">E12661</f>
        <v>В</v>
      </c>
      <c r="F12662" s="58">
        <v>0.5915960520217223</v>
      </c>
    </row>
    <row r="12663">
      <c r="A12663" s="61">
        <v>1.519089904E9</v>
      </c>
      <c r="B12663" s="61">
        <v>1.0</v>
      </c>
      <c r="C12663" s="61">
        <v>2654.0</v>
      </c>
      <c r="D12663" s="57" t="s">
        <v>374</v>
      </c>
      <c r="E12663" s="57" t="str">
        <f t="array" ref="E12663">E12662</f>
        <v>В</v>
      </c>
      <c r="F12663" s="58">
        <v>0.5916372011185349</v>
      </c>
    </row>
    <row r="12664">
      <c r="A12664" s="61">
        <v>1.519843351E9</v>
      </c>
      <c r="B12664" s="61">
        <v>0.0</v>
      </c>
      <c r="C12664" s="61">
        <v>2083.0</v>
      </c>
      <c r="D12664" s="57" t="s">
        <v>371</v>
      </c>
      <c r="E12664" s="57" t="str">
        <f t="array" ref="E12664">E12663</f>
        <v>В</v>
      </c>
      <c r="F12664" s="58">
        <v>0.5916729899000881</v>
      </c>
    </row>
    <row r="12665">
      <c r="A12665" s="61">
        <v>1.519076628E9</v>
      </c>
      <c r="B12665" s="61">
        <v>1.0</v>
      </c>
      <c r="C12665" s="61">
        <v>2645.0</v>
      </c>
      <c r="D12665" s="57" t="s">
        <v>375</v>
      </c>
      <c r="E12665" s="57" t="str">
        <f t="array" ref="E12665">E12664</f>
        <v>В</v>
      </c>
      <c r="F12665" s="58">
        <v>0.5917032755440255</v>
      </c>
    </row>
    <row r="12666">
      <c r="A12666" s="61">
        <v>1.512197624E9</v>
      </c>
      <c r="B12666" s="61">
        <v>1.0</v>
      </c>
      <c r="C12666" s="61">
        <v>4486.0</v>
      </c>
      <c r="D12666" s="57" t="s">
        <v>374</v>
      </c>
      <c r="E12666" s="57" t="str">
        <f t="array" ref="E12666">E12665</f>
        <v>В</v>
      </c>
      <c r="F12666" s="58">
        <v>0.5917211880376753</v>
      </c>
    </row>
    <row r="12667">
      <c r="A12667" s="61">
        <v>1.514982296E9</v>
      </c>
      <c r="B12667" s="61">
        <v>1.0</v>
      </c>
      <c r="C12667" s="61">
        <v>435.0</v>
      </c>
      <c r="D12667" s="57" t="s">
        <v>374</v>
      </c>
      <c r="E12667" s="57" t="str">
        <f t="array" ref="E12667">E12666</f>
        <v>В</v>
      </c>
      <c r="F12667" s="58">
        <v>0.5917477572136234</v>
      </c>
    </row>
    <row r="12668">
      <c r="A12668" s="61">
        <v>1.515167088E9</v>
      </c>
      <c r="B12668" s="61">
        <v>1.0</v>
      </c>
      <c r="C12668" s="61">
        <v>550.0</v>
      </c>
      <c r="D12668" s="57" t="s">
        <v>371</v>
      </c>
      <c r="E12668" s="57" t="str">
        <f t="array" ref="E12668">E12667</f>
        <v>В</v>
      </c>
      <c r="F12668" s="58">
        <v>0.5917586206664986</v>
      </c>
    </row>
    <row r="12669">
      <c r="A12669" s="61">
        <v>1.516963491E9</v>
      </c>
      <c r="B12669" s="61">
        <v>0.0</v>
      </c>
      <c r="C12669" s="61">
        <v>956.0</v>
      </c>
      <c r="D12669" s="57" t="s">
        <v>371</v>
      </c>
      <c r="E12669" s="57" t="str">
        <f t="array" ref="E12669">E12668</f>
        <v>В</v>
      </c>
      <c r="F12669" s="58">
        <v>0.5917779943304131</v>
      </c>
    </row>
    <row r="12670">
      <c r="A12670" s="61">
        <v>1.515205252E9</v>
      </c>
      <c r="B12670" s="61">
        <v>0.0</v>
      </c>
      <c r="C12670" s="61">
        <v>672.0</v>
      </c>
      <c r="D12670" s="57" t="s">
        <v>374</v>
      </c>
      <c r="E12670" s="57" t="str">
        <f t="array" ref="E12670">E12669</f>
        <v>В</v>
      </c>
      <c r="F12670" s="58">
        <v>0.5918704568477531</v>
      </c>
    </row>
    <row r="12671">
      <c r="A12671" s="61">
        <v>1.519493717E9</v>
      </c>
      <c r="B12671" s="61">
        <v>1.0</v>
      </c>
      <c r="C12671" s="61">
        <v>1656.0</v>
      </c>
      <c r="D12671" s="57" t="s">
        <v>371</v>
      </c>
      <c r="E12671" s="57" t="str">
        <f t="array" ref="E12671">E12670</f>
        <v>В</v>
      </c>
      <c r="F12671" s="58">
        <v>0.5918872064148536</v>
      </c>
    </row>
    <row r="12672">
      <c r="A12672" s="61">
        <v>1.51997839E9</v>
      </c>
      <c r="B12672" s="61">
        <v>0.0</v>
      </c>
      <c r="C12672" s="61">
        <v>1037.0</v>
      </c>
      <c r="D12672" s="57" t="s">
        <v>373</v>
      </c>
      <c r="E12672" s="57" t="str">
        <f t="array" ref="E12672">E12671</f>
        <v>В</v>
      </c>
      <c r="F12672" s="58">
        <v>0.5918979506422926</v>
      </c>
    </row>
    <row r="12673">
      <c r="A12673" s="61">
        <v>1.516546355E9</v>
      </c>
      <c r="B12673" s="61">
        <v>1.0</v>
      </c>
      <c r="C12673" s="61">
        <v>2577.0</v>
      </c>
      <c r="D12673" s="57" t="s">
        <v>371</v>
      </c>
      <c r="E12673" s="57" t="str">
        <f t="array" ref="E12673">E12672</f>
        <v>В</v>
      </c>
      <c r="F12673" s="58">
        <v>0.5919239737416174</v>
      </c>
    </row>
    <row r="12674">
      <c r="A12674" s="61">
        <v>1.51423688E9</v>
      </c>
      <c r="B12674" s="61">
        <v>0.0</v>
      </c>
      <c r="C12674" s="61">
        <v>3005.0</v>
      </c>
      <c r="D12674" s="57" t="s">
        <v>374</v>
      </c>
      <c r="E12674" s="57" t="str">
        <f t="array" ref="E12674">E12673</f>
        <v>В</v>
      </c>
      <c r="F12674" s="58">
        <v>0.5919946975105215</v>
      </c>
    </row>
    <row r="12675">
      <c r="A12675" s="61">
        <v>1.519973173E9</v>
      </c>
      <c r="B12675" s="61">
        <v>1.0</v>
      </c>
      <c r="C12675" s="61">
        <v>1394.0</v>
      </c>
      <c r="D12675" s="57" t="s">
        <v>375</v>
      </c>
      <c r="E12675" s="57" t="str">
        <f t="array" ref="E12675">E12674</f>
        <v>В</v>
      </c>
      <c r="F12675" s="58">
        <v>0.5920904336734071</v>
      </c>
    </row>
    <row r="12676">
      <c r="A12676" s="61">
        <v>1.514485356E9</v>
      </c>
      <c r="B12676" s="61">
        <v>1.0</v>
      </c>
      <c r="C12676" s="61">
        <v>2722.0</v>
      </c>
      <c r="D12676" s="57" t="s">
        <v>374</v>
      </c>
      <c r="E12676" s="57" t="str">
        <f t="array" ref="E12676">E12675</f>
        <v>В</v>
      </c>
      <c r="F12676" s="58">
        <v>0.5922215216249289</v>
      </c>
    </row>
    <row r="12677">
      <c r="A12677" s="61">
        <v>1.514715514E9</v>
      </c>
      <c r="B12677" s="61">
        <v>1.0</v>
      </c>
      <c r="C12677" s="61">
        <v>823.0</v>
      </c>
      <c r="D12677" s="57" t="s">
        <v>374</v>
      </c>
      <c r="E12677" s="57" t="str">
        <f t="array" ref="E12677">E12676</f>
        <v>В</v>
      </c>
      <c r="F12677" s="58">
        <v>0.5923046913082287</v>
      </c>
    </row>
    <row r="12678">
      <c r="A12678" s="61">
        <v>1.514605863E9</v>
      </c>
      <c r="B12678" s="61">
        <v>1.0</v>
      </c>
      <c r="C12678" s="61">
        <v>5540.0</v>
      </c>
      <c r="D12678" s="57" t="s">
        <v>373</v>
      </c>
      <c r="E12678" s="57" t="str">
        <f t="array" ref="E12678">E12677</f>
        <v>В</v>
      </c>
      <c r="F12678" s="58">
        <v>0.5924792192686547</v>
      </c>
    </row>
    <row r="12679">
      <c r="A12679" s="61">
        <v>1.515971462E9</v>
      </c>
      <c r="B12679" s="61">
        <v>0.0</v>
      </c>
      <c r="C12679" s="61">
        <v>3371.0</v>
      </c>
      <c r="D12679" s="57" t="s">
        <v>374</v>
      </c>
      <c r="E12679" s="57" t="str">
        <f t="array" ref="E12679">E12678</f>
        <v>В</v>
      </c>
      <c r="F12679" s="58">
        <v>0.5925002330847007</v>
      </c>
    </row>
    <row r="12680">
      <c r="A12680" s="61">
        <v>1.519736757E9</v>
      </c>
      <c r="B12680" s="61">
        <v>1.0</v>
      </c>
      <c r="C12680" s="61">
        <v>3111.0</v>
      </c>
      <c r="D12680" s="57" t="s">
        <v>371</v>
      </c>
      <c r="E12680" s="57" t="str">
        <f t="array" ref="E12680">E12679</f>
        <v>В</v>
      </c>
      <c r="F12680" s="58">
        <v>0.592521908077613</v>
      </c>
    </row>
    <row r="12681">
      <c r="A12681" s="61">
        <v>1.516868638E9</v>
      </c>
      <c r="B12681" s="61">
        <v>1.0</v>
      </c>
      <c r="C12681" s="61">
        <v>616.0</v>
      </c>
      <c r="D12681" s="57" t="s">
        <v>374</v>
      </c>
      <c r="E12681" s="57" t="str">
        <f t="array" ref="E12681">E12680</f>
        <v>В</v>
      </c>
      <c r="F12681" s="58">
        <v>0.5925314112875116</v>
      </c>
    </row>
    <row r="12682">
      <c r="A12682" s="61">
        <v>1.512110851E9</v>
      </c>
      <c r="B12682" s="61">
        <v>0.0</v>
      </c>
      <c r="C12682" s="61">
        <v>1377.0</v>
      </c>
      <c r="D12682" s="57" t="s">
        <v>375</v>
      </c>
      <c r="E12682" s="57" t="str">
        <f t="array" ref="E12682">E12681</f>
        <v>В</v>
      </c>
      <c r="F12682" s="58">
        <v>0.5926673085003097</v>
      </c>
    </row>
    <row r="12683">
      <c r="A12683" s="61">
        <v>1.512000807E9</v>
      </c>
      <c r="B12683" s="61">
        <v>1.0</v>
      </c>
      <c r="C12683" s="61">
        <v>1979.0</v>
      </c>
      <c r="D12683" s="57" t="s">
        <v>375</v>
      </c>
      <c r="E12683" s="57" t="str">
        <f t="array" ref="E12683">E12682</f>
        <v>В</v>
      </c>
      <c r="F12683" s="58">
        <v>0.5927143863722718</v>
      </c>
    </row>
    <row r="12684">
      <c r="A12684" s="61">
        <v>1.51334352E9</v>
      </c>
      <c r="B12684" s="61">
        <v>0.0</v>
      </c>
      <c r="C12684" s="61">
        <v>768.0</v>
      </c>
      <c r="D12684" s="57" t="s">
        <v>371</v>
      </c>
      <c r="E12684" s="57" t="str">
        <f t="array" ref="E12684">E12683</f>
        <v>В</v>
      </c>
      <c r="F12684" s="58">
        <v>0.5927428770729354</v>
      </c>
    </row>
    <row r="12685">
      <c r="A12685" s="61">
        <v>1.519609718E9</v>
      </c>
      <c r="B12685" s="61">
        <v>1.0</v>
      </c>
      <c r="C12685" s="61">
        <v>3115.0</v>
      </c>
      <c r="D12685" s="57" t="s">
        <v>374</v>
      </c>
      <c r="E12685" s="57" t="str">
        <f t="array" ref="E12685">E12684</f>
        <v>В</v>
      </c>
      <c r="F12685" s="58">
        <v>0.5927706263339895</v>
      </c>
    </row>
    <row r="12686">
      <c r="A12686" s="61">
        <v>1.511559623E9</v>
      </c>
      <c r="B12686" s="61">
        <v>1.0</v>
      </c>
      <c r="C12686" s="61">
        <v>2413.0</v>
      </c>
      <c r="D12686" s="57" t="s">
        <v>374</v>
      </c>
      <c r="E12686" s="57" t="str">
        <f t="array" ref="E12686">E12685</f>
        <v>В</v>
      </c>
      <c r="F12686" s="58">
        <v>0.5928549525284506</v>
      </c>
    </row>
    <row r="12687">
      <c r="A12687" s="61">
        <v>1.515704847E9</v>
      </c>
      <c r="B12687" s="61">
        <v>1.0</v>
      </c>
      <c r="C12687" s="61">
        <v>4666.0</v>
      </c>
      <c r="D12687" s="57" t="s">
        <v>374</v>
      </c>
      <c r="E12687" s="57" t="str">
        <f t="array" ref="E12687">E12686</f>
        <v>В</v>
      </c>
      <c r="F12687" s="58">
        <v>0.5928580144727732</v>
      </c>
    </row>
    <row r="12688">
      <c r="A12688" s="61">
        <v>1.511683502E9</v>
      </c>
      <c r="B12688" s="61">
        <v>0.0</v>
      </c>
      <c r="C12688" s="61">
        <v>3988.0</v>
      </c>
      <c r="D12688" s="57" t="s">
        <v>375</v>
      </c>
      <c r="E12688" s="57" t="str">
        <f t="array" ref="E12688">E12687</f>
        <v>В</v>
      </c>
      <c r="F12688" s="58">
        <v>0.5928644612265567</v>
      </c>
    </row>
    <row r="12689">
      <c r="A12689" s="61">
        <v>1.512214375E9</v>
      </c>
      <c r="B12689" s="61">
        <v>1.0</v>
      </c>
      <c r="C12689" s="61">
        <v>447.0</v>
      </c>
      <c r="D12689" s="57" t="s">
        <v>371</v>
      </c>
      <c r="E12689" s="57" t="str">
        <f t="array" ref="E12689">E12688</f>
        <v>В</v>
      </c>
      <c r="F12689" s="58">
        <v>0.5928760679981359</v>
      </c>
    </row>
    <row r="12690">
      <c r="A12690" s="61">
        <v>1.51941875E9</v>
      </c>
      <c r="B12690" s="61">
        <v>0.0</v>
      </c>
      <c r="C12690" s="61">
        <v>4622.0</v>
      </c>
      <c r="D12690" s="57" t="s">
        <v>375</v>
      </c>
      <c r="E12690" s="57" t="str">
        <f t="array" ref="E12690">E12689</f>
        <v>В</v>
      </c>
      <c r="F12690" s="58">
        <v>0.5929087765375032</v>
      </c>
    </row>
    <row r="12691">
      <c r="A12691" s="61">
        <v>1.511320459E9</v>
      </c>
      <c r="B12691" s="61">
        <v>1.0</v>
      </c>
      <c r="C12691" s="61">
        <v>2712.0</v>
      </c>
      <c r="D12691" s="57" t="s">
        <v>371</v>
      </c>
      <c r="E12691" s="57" t="str">
        <f t="array" ref="E12691">E12690</f>
        <v>В</v>
      </c>
      <c r="F12691" s="58">
        <v>0.5931649463261579</v>
      </c>
    </row>
    <row r="12692">
      <c r="A12692" s="61">
        <v>1.514060269E9</v>
      </c>
      <c r="B12692" s="61">
        <v>1.0</v>
      </c>
      <c r="C12692" s="61">
        <v>803.0</v>
      </c>
      <c r="D12692" s="57" t="s">
        <v>371</v>
      </c>
      <c r="E12692" s="57" t="str">
        <f t="array" ref="E12692">E12691</f>
        <v>В</v>
      </c>
      <c r="F12692" s="58">
        <v>0.59323497499068</v>
      </c>
    </row>
    <row r="12693">
      <c r="A12693" s="61">
        <v>1.511367634E9</v>
      </c>
      <c r="B12693" s="61">
        <v>1.0</v>
      </c>
      <c r="C12693" s="61">
        <v>1877.0</v>
      </c>
      <c r="D12693" s="57" t="s">
        <v>371</v>
      </c>
      <c r="E12693" s="57" t="str">
        <f t="array" ref="E12693">E12692</f>
        <v>В</v>
      </c>
      <c r="F12693" s="58">
        <v>0.5932539909696992</v>
      </c>
    </row>
    <row r="12694">
      <c r="A12694" s="61">
        <v>1.517902611E9</v>
      </c>
      <c r="B12694" s="61">
        <v>0.0</v>
      </c>
      <c r="C12694" s="61">
        <v>3212.0</v>
      </c>
      <c r="D12694" s="57" t="s">
        <v>374</v>
      </c>
      <c r="E12694" s="57" t="str">
        <f t="array" ref="E12694">E12693</f>
        <v>В</v>
      </c>
      <c r="F12694" s="58">
        <v>0.5932982752622449</v>
      </c>
    </row>
    <row r="12695">
      <c r="A12695" s="61">
        <v>1.511744856E9</v>
      </c>
      <c r="B12695" s="61">
        <v>1.0</v>
      </c>
      <c r="C12695" s="61">
        <v>1050.0</v>
      </c>
      <c r="D12695" s="57" t="s">
        <v>371</v>
      </c>
      <c r="E12695" s="57" t="str">
        <f t="array" ref="E12695">E12694</f>
        <v>В</v>
      </c>
      <c r="F12695" s="58">
        <v>0.5933001254862807</v>
      </c>
    </row>
    <row r="12696">
      <c r="A12696" s="61">
        <v>1.512932732E9</v>
      </c>
      <c r="B12696" s="61">
        <v>0.0</v>
      </c>
      <c r="C12696" s="61">
        <v>292.0</v>
      </c>
      <c r="D12696" s="57" t="s">
        <v>371</v>
      </c>
      <c r="E12696" s="57" t="str">
        <f t="array" ref="E12696">E12695</f>
        <v>В</v>
      </c>
      <c r="F12696" s="58">
        <v>0.5934958318197492</v>
      </c>
    </row>
    <row r="12697">
      <c r="A12697" s="61">
        <v>1.512379604E9</v>
      </c>
      <c r="B12697" s="61">
        <v>1.0</v>
      </c>
      <c r="C12697" s="61">
        <v>102.0</v>
      </c>
      <c r="D12697" s="57" t="s">
        <v>371</v>
      </c>
      <c r="E12697" s="57" t="str">
        <f t="array" ref="E12697">E12696</f>
        <v>В</v>
      </c>
      <c r="F12697" s="58">
        <v>0.5935093789645443</v>
      </c>
    </row>
    <row r="12698">
      <c r="A12698" s="61">
        <v>1.515680156E9</v>
      </c>
      <c r="B12698" s="61">
        <v>1.0</v>
      </c>
      <c r="C12698" s="61">
        <v>685.0</v>
      </c>
      <c r="D12698" s="57" t="s">
        <v>375</v>
      </c>
      <c r="E12698" s="57" t="str">
        <f t="array" ref="E12698">E12697</f>
        <v>В</v>
      </c>
      <c r="F12698" s="58">
        <v>0.593518973459837</v>
      </c>
    </row>
    <row r="12699">
      <c r="A12699" s="61">
        <v>1.517557276E9</v>
      </c>
      <c r="B12699" s="61">
        <v>1.0</v>
      </c>
      <c r="C12699" s="61">
        <v>660.0</v>
      </c>
      <c r="D12699" s="57" t="s">
        <v>374</v>
      </c>
      <c r="E12699" s="57" t="str">
        <f t="array" ref="E12699">E12698</f>
        <v>В</v>
      </c>
      <c r="F12699" s="58">
        <v>0.5935887843037592</v>
      </c>
    </row>
    <row r="12700">
      <c r="A12700" s="61">
        <v>1.515957458E9</v>
      </c>
      <c r="B12700" s="61">
        <v>1.0</v>
      </c>
      <c r="C12700" s="61">
        <v>3165.0</v>
      </c>
      <c r="D12700" s="57" t="s">
        <v>371</v>
      </c>
      <c r="E12700" s="57" t="str">
        <f t="array" ref="E12700">E12699</f>
        <v>В</v>
      </c>
      <c r="F12700" s="58">
        <v>0.5935957568598863</v>
      </c>
    </row>
    <row r="12701">
      <c r="A12701" s="61">
        <v>1.513089439E9</v>
      </c>
      <c r="B12701" s="61">
        <v>1.0</v>
      </c>
      <c r="C12701" s="61">
        <v>1070.0</v>
      </c>
      <c r="D12701" s="57" t="s">
        <v>371</v>
      </c>
      <c r="E12701" s="57" t="str">
        <f t="array" ref="E12701">E12700</f>
        <v>В</v>
      </c>
      <c r="F12701" s="58">
        <v>0.593603282521427</v>
      </c>
    </row>
    <row r="12702">
      <c r="A12702" s="61">
        <v>1.519308913E9</v>
      </c>
      <c r="B12702" s="61">
        <v>1.0</v>
      </c>
      <c r="C12702" s="61">
        <v>4132.0</v>
      </c>
      <c r="D12702" s="57" t="s">
        <v>374</v>
      </c>
      <c r="E12702" s="57" t="str">
        <f t="array" ref="E12702">E12701</f>
        <v>В</v>
      </c>
      <c r="F12702" s="58">
        <v>0.5937319235649331</v>
      </c>
    </row>
    <row r="12703">
      <c r="A12703" s="61">
        <v>1.51290443E9</v>
      </c>
      <c r="B12703" s="61">
        <v>0.0</v>
      </c>
      <c r="C12703" s="61">
        <v>3916.0</v>
      </c>
      <c r="D12703" s="57" t="s">
        <v>371</v>
      </c>
      <c r="E12703" s="57" t="str">
        <f t="array" ref="E12703">E12702</f>
        <v>В</v>
      </c>
      <c r="F12703" s="58">
        <v>0.5937939735927293</v>
      </c>
    </row>
    <row r="12704">
      <c r="A12704" s="61">
        <v>1.512745183E9</v>
      </c>
      <c r="B12704" s="61">
        <v>1.0</v>
      </c>
      <c r="C12704" s="61">
        <v>898.0</v>
      </c>
      <c r="D12704" s="57" t="s">
        <v>375</v>
      </c>
      <c r="E12704" s="57" t="str">
        <f t="array" ref="E12704">E12703</f>
        <v>В</v>
      </c>
      <c r="F12704" s="58">
        <v>0.5938746315711728</v>
      </c>
    </row>
    <row r="12705">
      <c r="A12705" s="61">
        <v>1.51925302E9</v>
      </c>
      <c r="B12705" s="61">
        <v>0.0</v>
      </c>
      <c r="C12705" s="61">
        <v>2713.0</v>
      </c>
      <c r="D12705" s="57" t="s">
        <v>373</v>
      </c>
      <c r="E12705" s="57" t="str">
        <f t="array" ref="E12705">E12704</f>
        <v>В</v>
      </c>
      <c r="F12705" s="58">
        <v>0.5938871788263822</v>
      </c>
    </row>
    <row r="12706">
      <c r="A12706" s="61">
        <v>1.519511893E9</v>
      </c>
      <c r="B12706" s="61">
        <v>1.0</v>
      </c>
      <c r="C12706" s="61">
        <v>1702.0</v>
      </c>
      <c r="D12706" s="57" t="s">
        <v>374</v>
      </c>
      <c r="E12706" s="57" t="str">
        <f t="array" ref="E12706">E12705</f>
        <v>В</v>
      </c>
      <c r="F12706" s="58">
        <v>0.5939325122243628</v>
      </c>
    </row>
    <row r="12707">
      <c r="A12707" s="61">
        <v>1.517887957E9</v>
      </c>
      <c r="B12707" s="61">
        <v>1.0</v>
      </c>
      <c r="C12707" s="61">
        <v>1082.0</v>
      </c>
      <c r="D12707" s="57" t="s">
        <v>371</v>
      </c>
      <c r="E12707" s="57" t="str">
        <f t="array" ref="E12707">E12706</f>
        <v>В</v>
      </c>
      <c r="F12707" s="58">
        <v>0.5939419683099176</v>
      </c>
    </row>
    <row r="12708">
      <c r="A12708" s="61">
        <v>1.517607796E9</v>
      </c>
      <c r="B12708" s="61">
        <v>1.0</v>
      </c>
      <c r="C12708" s="61">
        <v>1476.0</v>
      </c>
      <c r="D12708" s="57" t="s">
        <v>375</v>
      </c>
      <c r="E12708" s="57" t="str">
        <f t="array" ref="E12708">E12707</f>
        <v>В</v>
      </c>
      <c r="F12708" s="58">
        <v>0.59400020545761</v>
      </c>
    </row>
    <row r="12709">
      <c r="A12709" s="61">
        <v>1.513267716E9</v>
      </c>
      <c r="B12709" s="61">
        <v>1.0</v>
      </c>
      <c r="C12709" s="61">
        <v>2210.0</v>
      </c>
      <c r="D12709" s="57" t="s">
        <v>375</v>
      </c>
      <c r="E12709" s="57" t="str">
        <f t="array" ref="E12709">E12708</f>
        <v>В</v>
      </c>
      <c r="F12709" s="58">
        <v>0.5940095786263149</v>
      </c>
    </row>
    <row r="12710">
      <c r="A12710" s="61">
        <v>1.512082685E9</v>
      </c>
      <c r="B12710" s="61">
        <v>1.0</v>
      </c>
      <c r="C12710" s="61">
        <v>2869.0</v>
      </c>
      <c r="D12710" s="57" t="s">
        <v>375</v>
      </c>
      <c r="E12710" s="57" t="str">
        <f t="array" ref="E12710">E12709</f>
        <v>В</v>
      </c>
      <c r="F12710" s="58">
        <v>0.5940111317994533</v>
      </c>
    </row>
    <row r="12711">
      <c r="A12711" s="61">
        <v>1.517552748E9</v>
      </c>
      <c r="B12711" s="61">
        <v>1.0</v>
      </c>
      <c r="C12711" s="61">
        <v>1197.0</v>
      </c>
      <c r="D12711" s="57" t="s">
        <v>374</v>
      </c>
      <c r="E12711" s="57" t="str">
        <f t="array" ref="E12711">E12710</f>
        <v>В</v>
      </c>
      <c r="F12711" s="58">
        <v>0.5940159071329288</v>
      </c>
    </row>
    <row r="12712">
      <c r="A12712" s="61">
        <v>1.514915678E9</v>
      </c>
      <c r="B12712" s="61">
        <v>1.0</v>
      </c>
      <c r="C12712" s="61">
        <v>897.0</v>
      </c>
      <c r="D12712" s="57" t="s">
        <v>374</v>
      </c>
      <c r="E12712" s="57" t="str">
        <f t="array" ref="E12712">E12711</f>
        <v>В</v>
      </c>
      <c r="F12712" s="58">
        <v>0.5940388840182834</v>
      </c>
    </row>
    <row r="12713">
      <c r="A12713" s="61">
        <v>1.519675129E9</v>
      </c>
      <c r="B12713" s="61">
        <v>1.0</v>
      </c>
      <c r="C12713" s="61">
        <v>2217.0</v>
      </c>
      <c r="D12713" s="57" t="s">
        <v>374</v>
      </c>
      <c r="E12713" s="57" t="str">
        <f t="array" ref="E12713">E12712</f>
        <v>В</v>
      </c>
      <c r="F12713" s="58">
        <v>0.5940747394127216</v>
      </c>
    </row>
    <row r="12714">
      <c r="A12714" s="61">
        <v>1.519274401E9</v>
      </c>
      <c r="B12714" s="61">
        <v>0.0</v>
      </c>
      <c r="C12714" s="61">
        <v>1272.0</v>
      </c>
      <c r="D12714" s="57" t="s">
        <v>374</v>
      </c>
      <c r="E12714" s="57" t="str">
        <f t="array" ref="E12714">E12713</f>
        <v>В</v>
      </c>
      <c r="F12714" s="58">
        <v>0.5941223503392402</v>
      </c>
    </row>
    <row r="12715">
      <c r="A12715" s="61">
        <v>1.514649689E9</v>
      </c>
      <c r="B12715" s="61">
        <v>1.0</v>
      </c>
      <c r="C12715" s="61">
        <v>1430.0</v>
      </c>
      <c r="D12715" s="57" t="s">
        <v>374</v>
      </c>
      <c r="E12715" s="57" t="str">
        <f t="array" ref="E12715">E12714</f>
        <v>В</v>
      </c>
      <c r="F12715" s="58">
        <v>0.5941382774553288</v>
      </c>
    </row>
    <row r="12716">
      <c r="A12716" s="61">
        <v>1.512311486E9</v>
      </c>
      <c r="B12716" s="61">
        <v>1.0</v>
      </c>
      <c r="C12716" s="61">
        <v>2111.0</v>
      </c>
      <c r="D12716" s="57" t="s">
        <v>371</v>
      </c>
      <c r="E12716" s="57" t="str">
        <f t="array" ref="E12716">E12715</f>
        <v>В</v>
      </c>
      <c r="F12716" s="58">
        <v>0.5941743098374507</v>
      </c>
    </row>
    <row r="12717">
      <c r="A12717" s="61">
        <v>1.511323385E9</v>
      </c>
      <c r="B12717" s="61">
        <v>1.0</v>
      </c>
      <c r="C12717" s="61">
        <v>3563.0</v>
      </c>
      <c r="D12717" s="57" t="s">
        <v>371</v>
      </c>
      <c r="E12717" s="57" t="str">
        <f t="array" ref="E12717">E12716</f>
        <v>В</v>
      </c>
      <c r="F12717" s="58">
        <v>0.5941807557390676</v>
      </c>
    </row>
    <row r="12718">
      <c r="A12718" s="61">
        <v>1.518410442E9</v>
      </c>
      <c r="B12718" s="61">
        <v>0.0</v>
      </c>
      <c r="C12718" s="61">
        <v>3690.0</v>
      </c>
      <c r="D12718" s="57" t="s">
        <v>373</v>
      </c>
      <c r="E12718" s="57" t="str">
        <f t="array" ref="E12718">E12717</f>
        <v>В</v>
      </c>
      <c r="F12718" s="58">
        <v>0.5941814959738951</v>
      </c>
    </row>
    <row r="12719">
      <c r="A12719" s="61">
        <v>1.514989695E9</v>
      </c>
      <c r="B12719" s="61">
        <v>1.0</v>
      </c>
      <c r="C12719" s="61">
        <v>4565.0</v>
      </c>
      <c r="D12719" s="57" t="s">
        <v>374</v>
      </c>
      <c r="E12719" s="57" t="str">
        <f t="array" ref="E12719">E12718</f>
        <v>В</v>
      </c>
      <c r="F12719" s="58">
        <v>0.5942299946741707</v>
      </c>
    </row>
    <row r="12720">
      <c r="A12720" s="61">
        <v>1.517026522E9</v>
      </c>
      <c r="B12720" s="61">
        <v>0.0</v>
      </c>
      <c r="C12720" s="61">
        <v>524.0</v>
      </c>
      <c r="D12720" s="57" t="s">
        <v>373</v>
      </c>
      <c r="E12720" s="57" t="str">
        <f t="array" ref="E12720">E12719</f>
        <v>В</v>
      </c>
      <c r="F12720" s="58">
        <v>0.5942381875943047</v>
      </c>
    </row>
    <row r="12721">
      <c r="A12721" s="61">
        <v>1.513414005E9</v>
      </c>
      <c r="B12721" s="61">
        <v>1.0</v>
      </c>
      <c r="C12721" s="61">
        <v>1975.0</v>
      </c>
      <c r="D12721" s="57" t="s">
        <v>375</v>
      </c>
      <c r="E12721" s="57" t="str">
        <f t="array" ref="E12721">E12720</f>
        <v>В</v>
      </c>
      <c r="F12721" s="58">
        <v>0.5942909221669825</v>
      </c>
    </row>
    <row r="12722">
      <c r="A12722" s="61">
        <v>1.51338681E9</v>
      </c>
      <c r="B12722" s="61">
        <v>0.0</v>
      </c>
      <c r="C12722" s="61">
        <v>672.0</v>
      </c>
      <c r="D12722" s="57" t="s">
        <v>375</v>
      </c>
      <c r="E12722" s="57" t="str">
        <f t="array" ref="E12722">E12721</f>
        <v>В</v>
      </c>
      <c r="F12722" s="58">
        <v>0.5942951302686102</v>
      </c>
    </row>
    <row r="12723">
      <c r="A12723" s="61">
        <v>1.513667707E9</v>
      </c>
      <c r="B12723" s="61">
        <v>1.0</v>
      </c>
      <c r="C12723" s="61">
        <v>4599.0</v>
      </c>
      <c r="D12723" s="57" t="s">
        <v>373</v>
      </c>
      <c r="E12723" s="57" t="str">
        <f t="array" ref="E12723">E12722</f>
        <v>В</v>
      </c>
      <c r="F12723" s="58">
        <v>0.5943062314692674</v>
      </c>
    </row>
    <row r="12724">
      <c r="A12724" s="61">
        <v>1.515884079E9</v>
      </c>
      <c r="B12724" s="61">
        <v>1.0</v>
      </c>
      <c r="C12724" s="61">
        <v>1534.0</v>
      </c>
      <c r="D12724" s="57" t="s">
        <v>373</v>
      </c>
      <c r="E12724" s="57" t="str">
        <f t="array" ref="E12724">E12723</f>
        <v>В</v>
      </c>
      <c r="F12724" s="58">
        <v>0.5943651738342935</v>
      </c>
    </row>
    <row r="12725">
      <c r="A12725" s="61">
        <v>1.513086267E9</v>
      </c>
      <c r="B12725" s="61">
        <v>1.0</v>
      </c>
      <c r="C12725" s="61">
        <v>1878.0</v>
      </c>
      <c r="D12725" s="57" t="s">
        <v>374</v>
      </c>
      <c r="E12725" s="57" t="str">
        <f t="array" ref="E12725">E12724</f>
        <v>В</v>
      </c>
      <c r="F12725" s="58">
        <v>0.5944177270841084</v>
      </c>
    </row>
    <row r="12726">
      <c r="A12726" s="61">
        <v>1.518668907E9</v>
      </c>
      <c r="B12726" s="61">
        <v>1.0</v>
      </c>
      <c r="C12726" s="61">
        <v>1756.0</v>
      </c>
      <c r="D12726" s="57" t="s">
        <v>371</v>
      </c>
      <c r="E12726" s="57" t="str">
        <f t="array" ref="E12726">E12725</f>
        <v>В</v>
      </c>
      <c r="F12726" s="58">
        <v>0.5944982743605384</v>
      </c>
    </row>
    <row r="12727">
      <c r="A12727" s="61">
        <v>1.513340194E9</v>
      </c>
      <c r="B12727" s="61">
        <v>1.0</v>
      </c>
      <c r="C12727" s="61">
        <v>239.0</v>
      </c>
      <c r="D12727" s="57" t="s">
        <v>375</v>
      </c>
      <c r="E12727" s="57" t="str">
        <f t="array" ref="E12727">E12726</f>
        <v>В</v>
      </c>
      <c r="F12727" s="58">
        <v>0.594506527200568</v>
      </c>
    </row>
    <row r="12728">
      <c r="A12728" s="61">
        <v>1.5128312E9</v>
      </c>
      <c r="B12728" s="61">
        <v>0.0</v>
      </c>
      <c r="C12728" s="61">
        <v>445.0</v>
      </c>
      <c r="D12728" s="57" t="s">
        <v>371</v>
      </c>
      <c r="E12728" s="57" t="str">
        <f t="array" ref="E12728">E12727</f>
        <v>В</v>
      </c>
      <c r="F12728" s="58">
        <v>0.5945604499915094</v>
      </c>
    </row>
    <row r="12729">
      <c r="A12729" s="61">
        <v>1.517614166E9</v>
      </c>
      <c r="B12729" s="61">
        <v>1.0</v>
      </c>
      <c r="C12729" s="61">
        <v>2628.0</v>
      </c>
      <c r="D12729" s="57" t="s">
        <v>374</v>
      </c>
      <c r="E12729" s="57" t="str">
        <f t="array" ref="E12729">E12728</f>
        <v>В</v>
      </c>
      <c r="F12729" s="58">
        <v>0.5945620165249409</v>
      </c>
    </row>
    <row r="12730">
      <c r="A12730" s="61">
        <v>1.514587291E9</v>
      </c>
      <c r="B12730" s="61">
        <v>0.0</v>
      </c>
      <c r="C12730" s="61">
        <v>3288.0</v>
      </c>
      <c r="D12730" s="57" t="s">
        <v>371</v>
      </c>
      <c r="E12730" s="57" t="str">
        <f t="array" ref="E12730">E12729</f>
        <v>В</v>
      </c>
      <c r="F12730" s="58">
        <v>0.594678824641996</v>
      </c>
    </row>
    <row r="12731">
      <c r="A12731" s="61">
        <v>1.513779889E9</v>
      </c>
      <c r="B12731" s="61">
        <v>1.0</v>
      </c>
      <c r="C12731" s="61">
        <v>4539.0</v>
      </c>
      <c r="D12731" s="57" t="s">
        <v>371</v>
      </c>
      <c r="E12731" s="57" t="str">
        <f t="array" ref="E12731">E12730</f>
        <v>В</v>
      </c>
      <c r="F12731" s="58">
        <v>0.5947026614265404</v>
      </c>
    </row>
    <row r="12732">
      <c r="A12732" s="61">
        <v>1.515238507E9</v>
      </c>
      <c r="B12732" s="61">
        <v>1.0</v>
      </c>
      <c r="C12732" s="61">
        <v>488.0</v>
      </c>
      <c r="D12732" s="57" t="s">
        <v>371</v>
      </c>
      <c r="E12732" s="57" t="str">
        <f t="array" ref="E12732">E12731</f>
        <v>В</v>
      </c>
      <c r="F12732" s="58">
        <v>0.5947207149519029</v>
      </c>
    </row>
    <row r="12733">
      <c r="A12733" s="61">
        <v>1.515716466E9</v>
      </c>
      <c r="B12733" s="61">
        <v>1.0</v>
      </c>
      <c r="C12733" s="61">
        <v>477.0</v>
      </c>
      <c r="D12733" s="57" t="s">
        <v>371</v>
      </c>
      <c r="E12733" s="57" t="str">
        <f t="array" ref="E12733">E12732</f>
        <v>В</v>
      </c>
      <c r="F12733" s="58">
        <v>0.5947883070941121</v>
      </c>
    </row>
    <row r="12734">
      <c r="A12734" s="61">
        <v>1.519494884E9</v>
      </c>
      <c r="B12734" s="61">
        <v>1.0</v>
      </c>
      <c r="C12734" s="61">
        <v>2265.0</v>
      </c>
      <c r="D12734" s="57" t="s">
        <v>375</v>
      </c>
      <c r="E12734" s="57" t="str">
        <f t="array" ref="E12734">E12733</f>
        <v>В</v>
      </c>
      <c r="F12734" s="58">
        <v>0.5947966172975379</v>
      </c>
    </row>
    <row r="12735">
      <c r="A12735" s="61">
        <v>1.518840792E9</v>
      </c>
      <c r="B12735" s="61">
        <v>0.0</v>
      </c>
      <c r="C12735" s="61">
        <v>1615.0</v>
      </c>
      <c r="D12735" s="57" t="s">
        <v>375</v>
      </c>
      <c r="E12735" s="57" t="str">
        <f t="array" ref="E12735">E12734</f>
        <v>В</v>
      </c>
      <c r="F12735" s="58">
        <v>0.5948713943625383</v>
      </c>
    </row>
    <row r="12736">
      <c r="A12736" s="61">
        <v>1.518084513E9</v>
      </c>
      <c r="B12736" s="61">
        <v>1.0</v>
      </c>
      <c r="C12736" s="61">
        <v>2109.0</v>
      </c>
      <c r="D12736" s="57" t="s">
        <v>375</v>
      </c>
      <c r="E12736" s="57" t="str">
        <f t="array" ref="E12736">E12735</f>
        <v>В</v>
      </c>
      <c r="F12736" s="58">
        <v>0.595024039074192</v>
      </c>
    </row>
    <row r="12737">
      <c r="A12737" s="61">
        <v>1.511702239E9</v>
      </c>
      <c r="B12737" s="61">
        <v>1.0</v>
      </c>
      <c r="C12737" s="61">
        <v>2532.0</v>
      </c>
      <c r="D12737" s="57" t="s">
        <v>375</v>
      </c>
      <c r="E12737" s="57" t="str">
        <f t="array" ref="E12737">E12736</f>
        <v>В</v>
      </c>
      <c r="F12737" s="58">
        <v>0.5950387574678446</v>
      </c>
    </row>
    <row r="12738">
      <c r="A12738" s="61">
        <v>1.513405799E9</v>
      </c>
      <c r="B12738" s="61">
        <v>1.0</v>
      </c>
      <c r="C12738" s="61">
        <v>1953.0</v>
      </c>
      <c r="D12738" s="57" t="s">
        <v>375</v>
      </c>
      <c r="E12738" s="57" t="str">
        <f t="array" ref="E12738">E12737</f>
        <v>В</v>
      </c>
      <c r="F12738" s="58">
        <v>0.5950809554809416</v>
      </c>
    </row>
    <row r="12739">
      <c r="A12739" s="61">
        <v>1.516094186E9</v>
      </c>
      <c r="B12739" s="61">
        <v>1.0</v>
      </c>
      <c r="C12739" s="61">
        <v>3035.0</v>
      </c>
      <c r="D12739" s="57" t="s">
        <v>371</v>
      </c>
      <c r="E12739" s="57" t="str">
        <f t="array" ref="E12739">E12738</f>
        <v>В</v>
      </c>
      <c r="F12739" s="58">
        <v>0.5950903830151918</v>
      </c>
    </row>
    <row r="12740">
      <c r="A12740" s="61">
        <v>1.51720883E9</v>
      </c>
      <c r="B12740" s="61">
        <v>0.0</v>
      </c>
      <c r="C12740" s="61">
        <v>1474.0</v>
      </c>
      <c r="D12740" s="57" t="s">
        <v>375</v>
      </c>
      <c r="E12740" s="57" t="str">
        <f t="array" ref="E12740">E12739</f>
        <v>В</v>
      </c>
      <c r="F12740" s="58">
        <v>0.5951193976247154</v>
      </c>
    </row>
    <row r="12741">
      <c r="A12741" s="61">
        <v>1.519309514E9</v>
      </c>
      <c r="B12741" s="61">
        <v>1.0</v>
      </c>
      <c r="C12741" s="61">
        <v>4427.0</v>
      </c>
      <c r="D12741" s="57" t="s">
        <v>375</v>
      </c>
      <c r="E12741" s="57" t="str">
        <f t="array" ref="E12741">E12740</f>
        <v>В</v>
      </c>
      <c r="F12741" s="58">
        <v>0.5951482645205484</v>
      </c>
    </row>
    <row r="12742">
      <c r="A12742" s="61">
        <v>1.51696923E9</v>
      </c>
      <c r="B12742" s="61">
        <v>0.0</v>
      </c>
      <c r="C12742" s="61">
        <v>1668.0</v>
      </c>
      <c r="D12742" s="57" t="s">
        <v>371</v>
      </c>
      <c r="E12742" s="57" t="str">
        <f t="array" ref="E12742">E12741</f>
        <v>В</v>
      </c>
      <c r="F12742" s="58">
        <v>0.5952458040870804</v>
      </c>
    </row>
    <row r="12743">
      <c r="A12743" s="61">
        <v>1.514979232E9</v>
      </c>
      <c r="B12743" s="61">
        <v>0.0</v>
      </c>
      <c r="C12743" s="61">
        <v>1437.0</v>
      </c>
      <c r="D12743" s="57" t="s">
        <v>371</v>
      </c>
      <c r="E12743" s="57" t="str">
        <f t="array" ref="E12743">E12742</f>
        <v>В</v>
      </c>
      <c r="F12743" s="58">
        <v>0.595302492585964</v>
      </c>
    </row>
    <row r="12744">
      <c r="A12744" s="61">
        <v>1.519722926E9</v>
      </c>
      <c r="B12744" s="61">
        <v>1.0</v>
      </c>
      <c r="C12744" s="61">
        <v>3290.0</v>
      </c>
      <c r="D12744" s="57" t="s">
        <v>373</v>
      </c>
      <c r="E12744" s="57" t="str">
        <f t="array" ref="E12744">E12743</f>
        <v>В</v>
      </c>
      <c r="F12744" s="58">
        <v>0.5953597304320725</v>
      </c>
    </row>
    <row r="12745">
      <c r="A12745" s="61">
        <v>1.518201484E9</v>
      </c>
      <c r="B12745" s="61">
        <v>1.0</v>
      </c>
      <c r="C12745" s="61">
        <v>894.0</v>
      </c>
      <c r="D12745" s="57" t="s">
        <v>371</v>
      </c>
      <c r="E12745" s="57" t="str">
        <f t="array" ref="E12745">E12744</f>
        <v>В</v>
      </c>
      <c r="F12745" s="58">
        <v>0.5953622243153563</v>
      </c>
    </row>
    <row r="12746">
      <c r="A12746" s="61">
        <v>1.514798234E9</v>
      </c>
      <c r="B12746" s="61">
        <v>1.0</v>
      </c>
      <c r="C12746" s="61">
        <v>4487.0</v>
      </c>
      <c r="D12746" s="57" t="s">
        <v>371</v>
      </c>
      <c r="E12746" s="57" t="str">
        <f t="array" ref="E12746">E12745</f>
        <v>В</v>
      </c>
      <c r="F12746" s="58">
        <v>0.5953783944782837</v>
      </c>
    </row>
    <row r="12747">
      <c r="A12747" s="61">
        <v>1.519504864E9</v>
      </c>
      <c r="B12747" s="61">
        <v>1.0</v>
      </c>
      <c r="C12747" s="61">
        <v>2982.0</v>
      </c>
      <c r="D12747" s="57" t="s">
        <v>371</v>
      </c>
      <c r="E12747" s="57" t="str">
        <f t="array" ref="E12747">E12746</f>
        <v>В</v>
      </c>
      <c r="F12747" s="58">
        <v>0.5953878827870211</v>
      </c>
    </row>
    <row r="12748">
      <c r="A12748" s="61">
        <v>1.51632637E9</v>
      </c>
      <c r="B12748" s="61">
        <v>0.0</v>
      </c>
      <c r="C12748" s="61">
        <v>2708.0</v>
      </c>
      <c r="D12748" s="57" t="s">
        <v>374</v>
      </c>
      <c r="E12748" s="57" t="str">
        <f t="array" ref="E12748">E12747</f>
        <v>В</v>
      </c>
      <c r="F12748" s="58">
        <v>0.5953916839735154</v>
      </c>
    </row>
    <row r="12749">
      <c r="A12749" s="61">
        <v>1.514172719E9</v>
      </c>
      <c r="B12749" s="61">
        <v>1.0</v>
      </c>
      <c r="C12749" s="61">
        <v>1242.0</v>
      </c>
      <c r="D12749" s="57" t="s">
        <v>373</v>
      </c>
      <c r="E12749" s="57" t="str">
        <f t="array" ref="E12749">E12748</f>
        <v>В</v>
      </c>
      <c r="F12749" s="58">
        <v>0.5954099432876419</v>
      </c>
    </row>
    <row r="12750">
      <c r="A12750" s="61">
        <v>1.517553285E9</v>
      </c>
      <c r="B12750" s="61">
        <v>1.0</v>
      </c>
      <c r="C12750" s="61">
        <v>2061.0</v>
      </c>
      <c r="D12750" s="57" t="s">
        <v>373</v>
      </c>
      <c r="E12750" s="57" t="str">
        <f t="array" ref="E12750">E12749</f>
        <v>В</v>
      </c>
      <c r="F12750" s="58">
        <v>0.5954277604447659</v>
      </c>
    </row>
    <row r="12751">
      <c r="A12751" s="61">
        <v>1.51363643E9</v>
      </c>
      <c r="B12751" s="61">
        <v>0.0</v>
      </c>
      <c r="C12751" s="61">
        <v>3658.0</v>
      </c>
      <c r="D12751" s="57" t="s">
        <v>373</v>
      </c>
      <c r="E12751" s="57" t="str">
        <f t="array" ref="E12751">E12750</f>
        <v>В</v>
      </c>
      <c r="F12751" s="58">
        <v>0.5954671802815839</v>
      </c>
    </row>
    <row r="12752">
      <c r="A12752" s="61">
        <v>1.51315915E9</v>
      </c>
      <c r="B12752" s="61">
        <v>0.0</v>
      </c>
      <c r="C12752" s="61">
        <v>3619.0</v>
      </c>
      <c r="D12752" s="57" t="s">
        <v>373</v>
      </c>
      <c r="E12752" s="57" t="str">
        <f t="array" ref="E12752">E12751</f>
        <v>В</v>
      </c>
      <c r="F12752" s="58">
        <v>0.5954678239408319</v>
      </c>
    </row>
    <row r="12753">
      <c r="A12753" s="61">
        <v>1.516262754E9</v>
      </c>
      <c r="B12753" s="61">
        <v>1.0</v>
      </c>
      <c r="C12753" s="61">
        <v>74.0</v>
      </c>
      <c r="D12753" s="57" t="s">
        <v>375</v>
      </c>
      <c r="E12753" s="57" t="str">
        <f t="array" ref="E12753">E12752</f>
        <v>В</v>
      </c>
      <c r="F12753" s="58">
        <v>0.5954686593741209</v>
      </c>
    </row>
    <row r="12754">
      <c r="A12754" s="61">
        <v>1.511662155E9</v>
      </c>
      <c r="B12754" s="61">
        <v>1.0</v>
      </c>
      <c r="C12754" s="61">
        <v>2393.0</v>
      </c>
      <c r="D12754" s="57" t="s">
        <v>373</v>
      </c>
      <c r="E12754" s="57" t="str">
        <f t="array" ref="E12754">E12753</f>
        <v>В</v>
      </c>
      <c r="F12754" s="58">
        <v>0.5954709421297942</v>
      </c>
    </row>
    <row r="12755">
      <c r="A12755" s="61">
        <v>1.513497578E9</v>
      </c>
      <c r="B12755" s="61">
        <v>1.0</v>
      </c>
      <c r="C12755" s="61">
        <v>4741.0</v>
      </c>
      <c r="D12755" s="57" t="s">
        <v>371</v>
      </c>
      <c r="E12755" s="57" t="str">
        <f t="array" ref="E12755">E12754</f>
        <v>В</v>
      </c>
      <c r="F12755" s="58">
        <v>0.595514901812794</v>
      </c>
    </row>
    <row r="12756">
      <c r="A12756" s="61">
        <v>1.519944114E9</v>
      </c>
      <c r="B12756" s="61">
        <v>1.0</v>
      </c>
      <c r="C12756" s="61">
        <v>693.0</v>
      </c>
      <c r="D12756" s="57" t="s">
        <v>374</v>
      </c>
      <c r="E12756" s="57" t="str">
        <f t="array" ref="E12756">E12755</f>
        <v>В</v>
      </c>
      <c r="F12756" s="58">
        <v>0.5955260494812251</v>
      </c>
    </row>
    <row r="12757">
      <c r="A12757" s="61">
        <v>1.513660742E9</v>
      </c>
      <c r="B12757" s="61">
        <v>0.0</v>
      </c>
      <c r="C12757" s="61">
        <v>4732.0</v>
      </c>
      <c r="D12757" s="57" t="s">
        <v>375</v>
      </c>
      <c r="E12757" s="57" t="str">
        <f t="array" ref="E12757">E12756</f>
        <v>В</v>
      </c>
      <c r="F12757" s="58">
        <v>0.59566499156824</v>
      </c>
    </row>
    <row r="12758">
      <c r="A12758" s="61">
        <v>1.512277213E9</v>
      </c>
      <c r="B12758" s="61">
        <v>1.0</v>
      </c>
      <c r="C12758" s="61">
        <v>335.0</v>
      </c>
      <c r="D12758" s="57" t="s">
        <v>371</v>
      </c>
      <c r="E12758" s="57" t="str">
        <f t="array" ref="E12758">E12757</f>
        <v>В</v>
      </c>
      <c r="F12758" s="58">
        <v>0.5956829623405027</v>
      </c>
    </row>
    <row r="12759">
      <c r="A12759" s="61">
        <v>1.515412276E9</v>
      </c>
      <c r="B12759" s="61">
        <v>1.0</v>
      </c>
      <c r="C12759" s="61">
        <v>843.0</v>
      </c>
      <c r="D12759" s="57" t="s">
        <v>375</v>
      </c>
      <c r="E12759" s="57" t="str">
        <f t="array" ref="E12759">E12758</f>
        <v>В</v>
      </c>
      <c r="F12759" s="58">
        <v>0.5956860282551399</v>
      </c>
    </row>
    <row r="12760">
      <c r="A12760" s="61">
        <v>1.511332054E9</v>
      </c>
      <c r="B12760" s="61">
        <v>1.0</v>
      </c>
      <c r="C12760" s="61">
        <v>2894.0</v>
      </c>
      <c r="D12760" s="57" t="s">
        <v>371</v>
      </c>
      <c r="E12760" s="57" t="str">
        <f t="array" ref="E12760">E12759</f>
        <v>В</v>
      </c>
      <c r="F12760" s="58">
        <v>0.595724605928315</v>
      </c>
    </row>
    <row r="12761">
      <c r="A12761" s="61">
        <v>1.512413483E9</v>
      </c>
      <c r="B12761" s="61">
        <v>1.0</v>
      </c>
      <c r="C12761" s="61">
        <v>5376.0</v>
      </c>
      <c r="D12761" s="57" t="s">
        <v>374</v>
      </c>
      <c r="E12761" s="57" t="str">
        <f t="array" ref="E12761">E12760</f>
        <v>В</v>
      </c>
      <c r="F12761" s="58">
        <v>0.595764901707216</v>
      </c>
    </row>
    <row r="12762">
      <c r="A12762" s="61">
        <v>1.518410492E9</v>
      </c>
      <c r="B12762" s="61">
        <v>0.0</v>
      </c>
      <c r="C12762" s="61">
        <v>1201.0</v>
      </c>
      <c r="D12762" s="57" t="s">
        <v>371</v>
      </c>
      <c r="E12762" s="57" t="str">
        <f t="array" ref="E12762">E12761</f>
        <v>В</v>
      </c>
      <c r="F12762" s="58">
        <v>0.5957771740792912</v>
      </c>
    </row>
    <row r="12763">
      <c r="A12763" s="61">
        <v>1.519553011E9</v>
      </c>
      <c r="B12763" s="61">
        <v>0.0</v>
      </c>
      <c r="C12763" s="61">
        <v>5885.0</v>
      </c>
      <c r="D12763" s="57" t="s">
        <v>375</v>
      </c>
      <c r="E12763" s="57" t="str">
        <f t="array" ref="E12763">E12762</f>
        <v>В</v>
      </c>
      <c r="F12763" s="58">
        <v>0.5958297078782147</v>
      </c>
    </row>
    <row r="12764">
      <c r="A12764" s="61">
        <v>1.516583078E9</v>
      </c>
      <c r="B12764" s="61">
        <v>1.0</v>
      </c>
      <c r="C12764" s="61">
        <v>1561.0</v>
      </c>
      <c r="D12764" s="57" t="s">
        <v>373</v>
      </c>
      <c r="E12764" s="57" t="str">
        <f t="array" ref="E12764">E12763</f>
        <v>В</v>
      </c>
      <c r="F12764" s="58">
        <v>0.5958489807176809</v>
      </c>
    </row>
    <row r="12765">
      <c r="A12765" s="61">
        <v>1.514780511E9</v>
      </c>
      <c r="B12765" s="61">
        <v>0.0</v>
      </c>
      <c r="C12765" s="61">
        <v>1616.0</v>
      </c>
      <c r="D12765" s="57" t="s">
        <v>374</v>
      </c>
      <c r="E12765" s="57" t="str">
        <f t="array" ref="E12765">E12764</f>
        <v>В</v>
      </c>
      <c r="F12765" s="58">
        <v>0.5958595763936518</v>
      </c>
    </row>
    <row r="12766">
      <c r="A12766" s="61">
        <v>1.514610823E9</v>
      </c>
      <c r="B12766" s="61">
        <v>1.0</v>
      </c>
      <c r="C12766" s="61">
        <v>550.0</v>
      </c>
      <c r="D12766" s="57" t="s">
        <v>374</v>
      </c>
      <c r="E12766" s="57" t="str">
        <f t="array" ref="E12766">E12765</f>
        <v>В</v>
      </c>
      <c r="F12766" s="58">
        <v>0.5960175643881087</v>
      </c>
    </row>
    <row r="12767">
      <c r="A12767" s="61">
        <v>1.517653712E9</v>
      </c>
      <c r="B12767" s="61">
        <v>0.0</v>
      </c>
      <c r="C12767" s="61">
        <v>1707.0</v>
      </c>
      <c r="D12767" s="57" t="s">
        <v>371</v>
      </c>
      <c r="E12767" s="57" t="str">
        <f t="array" ref="E12767">E12766</f>
        <v>В</v>
      </c>
      <c r="F12767" s="58">
        <v>0.5960801433507859</v>
      </c>
    </row>
    <row r="12768">
      <c r="A12768" s="61">
        <v>1.516670368E9</v>
      </c>
      <c r="B12768" s="61">
        <v>1.0</v>
      </c>
      <c r="C12768" s="61">
        <v>207.0</v>
      </c>
      <c r="D12768" s="57" t="s">
        <v>371</v>
      </c>
      <c r="E12768" s="57" t="str">
        <f t="array" ref="E12768">E12767</f>
        <v>В</v>
      </c>
      <c r="F12768" s="58">
        <v>0.5962353964059257</v>
      </c>
    </row>
    <row r="12769">
      <c r="A12769" s="61">
        <v>1.512743606E9</v>
      </c>
      <c r="B12769" s="61">
        <v>1.0</v>
      </c>
      <c r="C12769" s="61">
        <v>368.0</v>
      </c>
      <c r="D12769" s="57" t="s">
        <v>371</v>
      </c>
      <c r="E12769" s="57" t="str">
        <f t="array" ref="E12769">E12768</f>
        <v>В</v>
      </c>
      <c r="F12769" s="58">
        <v>0.5962505504383527</v>
      </c>
    </row>
    <row r="12770">
      <c r="A12770" s="61">
        <v>1.518739361E9</v>
      </c>
      <c r="B12770" s="61">
        <v>0.0</v>
      </c>
      <c r="C12770" s="61">
        <v>703.0</v>
      </c>
      <c r="D12770" s="57" t="s">
        <v>373</v>
      </c>
      <c r="E12770" s="57" t="str">
        <f t="array" ref="E12770">E12769</f>
        <v>В</v>
      </c>
      <c r="F12770" s="58">
        <v>0.596320132333092</v>
      </c>
    </row>
    <row r="12771">
      <c r="A12771" s="61">
        <v>1.51683884E9</v>
      </c>
      <c r="B12771" s="61">
        <v>0.0</v>
      </c>
      <c r="C12771" s="61">
        <v>2363.0</v>
      </c>
      <c r="D12771" s="57" t="s">
        <v>374</v>
      </c>
      <c r="E12771" s="57" t="str">
        <f t="array" ref="E12771">E12770</f>
        <v>В</v>
      </c>
      <c r="F12771" s="58">
        <v>0.5963972499934526</v>
      </c>
    </row>
    <row r="12772">
      <c r="A12772" s="61">
        <v>1.515054232E9</v>
      </c>
      <c r="B12772" s="61">
        <v>0.0</v>
      </c>
      <c r="C12772" s="61">
        <v>1359.0</v>
      </c>
      <c r="D12772" s="57" t="s">
        <v>371</v>
      </c>
      <c r="E12772" s="57" t="str">
        <f t="array" ref="E12772">E12771</f>
        <v>В</v>
      </c>
      <c r="F12772" s="58">
        <v>0.5964494980448233</v>
      </c>
    </row>
    <row r="12773">
      <c r="A12773" s="61">
        <v>1.51719855E9</v>
      </c>
      <c r="B12773" s="61">
        <v>0.0</v>
      </c>
      <c r="C12773" s="61">
        <v>463.0</v>
      </c>
      <c r="D12773" s="57" t="s">
        <v>374</v>
      </c>
      <c r="E12773" s="57" t="str">
        <f t="array" ref="E12773">E12772</f>
        <v>В</v>
      </c>
      <c r="F12773" s="58">
        <v>0.5964773320299002</v>
      </c>
    </row>
    <row r="12774">
      <c r="A12774" s="61">
        <v>1.519753475E9</v>
      </c>
      <c r="B12774" s="61">
        <v>1.0</v>
      </c>
      <c r="C12774" s="61">
        <v>1750.0</v>
      </c>
      <c r="D12774" s="57" t="s">
        <v>374</v>
      </c>
      <c r="E12774" s="57" t="str">
        <f t="array" ref="E12774">E12773</f>
        <v>В</v>
      </c>
      <c r="F12774" s="58">
        <v>0.5964901108881142</v>
      </c>
    </row>
    <row r="12775">
      <c r="A12775" s="61">
        <v>1.511317512E9</v>
      </c>
      <c r="B12775" s="61">
        <v>0.0</v>
      </c>
      <c r="C12775" s="61">
        <v>1700.0</v>
      </c>
      <c r="D12775" s="57" t="s">
        <v>373</v>
      </c>
      <c r="E12775" s="57" t="str">
        <f t="array" ref="E12775">E12774</f>
        <v>В</v>
      </c>
      <c r="F12775" s="58">
        <v>0.5965504870915566</v>
      </c>
    </row>
    <row r="12776">
      <c r="A12776" s="61">
        <v>1.516212832E9</v>
      </c>
      <c r="B12776" s="61">
        <v>0.0</v>
      </c>
      <c r="C12776" s="61">
        <v>1049.0</v>
      </c>
      <c r="D12776" s="57" t="s">
        <v>374</v>
      </c>
      <c r="E12776" s="57" t="str">
        <f t="array" ref="E12776">E12775</f>
        <v>В</v>
      </c>
      <c r="F12776" s="58">
        <v>0.5967622812734933</v>
      </c>
    </row>
    <row r="12777">
      <c r="A12777" s="61">
        <v>1.517872232E9</v>
      </c>
      <c r="B12777" s="61">
        <v>0.0</v>
      </c>
      <c r="C12777" s="61">
        <v>1883.0</v>
      </c>
      <c r="D12777" s="57" t="s">
        <v>374</v>
      </c>
      <c r="E12777" s="57" t="str">
        <f t="array" ref="E12777">E12776</f>
        <v>В</v>
      </c>
      <c r="F12777" s="58">
        <v>0.596826623581628</v>
      </c>
    </row>
    <row r="12778">
      <c r="A12778" s="61">
        <v>1.51863373E9</v>
      </c>
      <c r="B12778" s="61">
        <v>0.0</v>
      </c>
      <c r="C12778" s="61">
        <v>2233.0</v>
      </c>
      <c r="D12778" s="57" t="s">
        <v>371</v>
      </c>
      <c r="E12778" s="57" t="str">
        <f t="array" ref="E12778">E12777</f>
        <v>В</v>
      </c>
      <c r="F12778" s="58">
        <v>0.5968851194921222</v>
      </c>
    </row>
    <row r="12779">
      <c r="A12779" s="61">
        <v>1.513388912E9</v>
      </c>
      <c r="B12779" s="61">
        <v>0.0</v>
      </c>
      <c r="C12779" s="61">
        <v>1334.0</v>
      </c>
      <c r="D12779" s="57" t="s">
        <v>373</v>
      </c>
      <c r="E12779" s="57" t="str">
        <f t="array" ref="E12779">E12778</f>
        <v>В</v>
      </c>
      <c r="F12779" s="58">
        <v>0.596983030141492</v>
      </c>
    </row>
    <row r="12780">
      <c r="A12780" s="61">
        <v>1.515321324E9</v>
      </c>
      <c r="B12780" s="61">
        <v>1.0</v>
      </c>
      <c r="C12780" s="61">
        <v>762.0</v>
      </c>
      <c r="D12780" s="57" t="s">
        <v>371</v>
      </c>
      <c r="E12780" s="57" t="str">
        <f t="array" ref="E12780">E12779</f>
        <v>В</v>
      </c>
      <c r="F12780" s="58">
        <v>0.5970100149427219</v>
      </c>
    </row>
    <row r="12781">
      <c r="A12781" s="61">
        <v>1.513244969E9</v>
      </c>
      <c r="B12781" s="61">
        <v>1.0</v>
      </c>
      <c r="C12781" s="61">
        <v>2906.0</v>
      </c>
      <c r="D12781" s="57" t="s">
        <v>374</v>
      </c>
      <c r="E12781" s="57" t="str">
        <f t="array" ref="E12781">E12780</f>
        <v>В</v>
      </c>
      <c r="F12781" s="58">
        <v>0.5970173975697802</v>
      </c>
    </row>
    <row r="12782">
      <c r="A12782" s="61">
        <v>1.519033217E9</v>
      </c>
      <c r="B12782" s="61">
        <v>1.0</v>
      </c>
      <c r="C12782" s="61">
        <v>2442.0</v>
      </c>
      <c r="D12782" s="57" t="s">
        <v>374</v>
      </c>
      <c r="E12782" s="57" t="str">
        <f t="array" ref="E12782">E12781</f>
        <v>В</v>
      </c>
      <c r="F12782" s="58">
        <v>0.5970377642037759</v>
      </c>
    </row>
    <row r="12783">
      <c r="A12783" s="61">
        <v>1.516680155E9</v>
      </c>
      <c r="B12783" s="61">
        <v>1.0</v>
      </c>
      <c r="C12783" s="61">
        <v>743.0</v>
      </c>
      <c r="D12783" s="57" t="s">
        <v>371</v>
      </c>
      <c r="E12783" s="57" t="str">
        <f t="array" ref="E12783">E12782</f>
        <v>В</v>
      </c>
      <c r="F12783" s="58">
        <v>0.5971233176563479</v>
      </c>
    </row>
    <row r="12784">
      <c r="A12784" s="61">
        <v>1.515035551E9</v>
      </c>
      <c r="B12784" s="61">
        <v>0.0</v>
      </c>
      <c r="C12784" s="61">
        <v>1295.0</v>
      </c>
      <c r="D12784" s="57" t="s">
        <v>374</v>
      </c>
      <c r="E12784" s="57" t="str">
        <f t="array" ref="E12784">E12783</f>
        <v>В</v>
      </c>
      <c r="F12784" s="58">
        <v>0.5971289100279271</v>
      </c>
    </row>
    <row r="12785">
      <c r="A12785" s="61">
        <v>1.512989886E9</v>
      </c>
      <c r="B12785" s="61">
        <v>1.0</v>
      </c>
      <c r="C12785" s="61">
        <v>1056.0</v>
      </c>
      <c r="D12785" s="57" t="s">
        <v>374</v>
      </c>
      <c r="E12785" s="57" t="str">
        <f t="array" ref="E12785">E12784</f>
        <v>В</v>
      </c>
      <c r="F12785" s="58">
        <v>0.5971368829985914</v>
      </c>
    </row>
    <row r="12786">
      <c r="A12786" s="61">
        <v>1.51518273E9</v>
      </c>
      <c r="B12786" s="61">
        <v>0.0</v>
      </c>
      <c r="C12786" s="61">
        <v>1851.0</v>
      </c>
      <c r="D12786" s="57" t="s">
        <v>375</v>
      </c>
      <c r="E12786" s="57" t="str">
        <f t="array" ref="E12786">E12785</f>
        <v>В</v>
      </c>
      <c r="F12786" s="58">
        <v>0.5971524818442674</v>
      </c>
    </row>
    <row r="12787">
      <c r="A12787" s="61">
        <v>1.51374861E9</v>
      </c>
      <c r="B12787" s="61">
        <v>0.0</v>
      </c>
      <c r="C12787" s="61">
        <v>1451.0</v>
      </c>
      <c r="D12787" s="57" t="s">
        <v>375</v>
      </c>
      <c r="E12787" s="57" t="str">
        <f t="array" ref="E12787">E12786</f>
        <v>В</v>
      </c>
      <c r="F12787" s="58">
        <v>0.5972325446419495</v>
      </c>
    </row>
    <row r="12788">
      <c r="A12788" s="61">
        <v>1.519627841E9</v>
      </c>
      <c r="B12788" s="61">
        <v>0.0</v>
      </c>
      <c r="C12788" s="61">
        <v>2225.0</v>
      </c>
      <c r="D12788" s="57" t="s">
        <v>375</v>
      </c>
      <c r="E12788" s="57" t="str">
        <f t="array" ref="E12788">E12787</f>
        <v>В</v>
      </c>
      <c r="F12788" s="58">
        <v>0.5972378571441634</v>
      </c>
    </row>
    <row r="12789">
      <c r="A12789" s="61">
        <v>1.516647494E9</v>
      </c>
      <c r="B12789" s="61">
        <v>1.0</v>
      </c>
      <c r="C12789" s="61">
        <v>3303.0</v>
      </c>
      <c r="D12789" s="57" t="s">
        <v>374</v>
      </c>
      <c r="E12789" s="57" t="str">
        <f t="array" ref="E12789">E12788</f>
        <v>В</v>
      </c>
      <c r="F12789" s="58">
        <v>0.5973595487665612</v>
      </c>
    </row>
    <row r="12790">
      <c r="A12790" s="61">
        <v>1.516889592E9</v>
      </c>
      <c r="B12790" s="61">
        <v>0.0</v>
      </c>
      <c r="C12790" s="61">
        <v>273.0</v>
      </c>
      <c r="D12790" s="57" t="s">
        <v>375</v>
      </c>
      <c r="E12790" s="57" t="str">
        <f t="array" ref="E12790">E12789</f>
        <v>В</v>
      </c>
      <c r="F12790" s="58">
        <v>0.5973914412350801</v>
      </c>
    </row>
    <row r="12791">
      <c r="A12791" s="61">
        <v>1.51178947E9</v>
      </c>
      <c r="B12791" s="61">
        <v>0.0</v>
      </c>
      <c r="C12791" s="61">
        <v>1681.0</v>
      </c>
      <c r="D12791" s="57" t="s">
        <v>375</v>
      </c>
      <c r="E12791" s="57" t="str">
        <f t="array" ref="E12791">E12790</f>
        <v>В</v>
      </c>
      <c r="F12791" s="58">
        <v>0.5973997514385059</v>
      </c>
    </row>
    <row r="12792">
      <c r="A12792" s="61">
        <v>1.512078173E9</v>
      </c>
      <c r="B12792" s="61">
        <v>1.0</v>
      </c>
      <c r="C12792" s="61">
        <v>5032.0</v>
      </c>
      <c r="D12792" s="57" t="s">
        <v>375</v>
      </c>
      <c r="E12792" s="57" t="str">
        <f t="array" ref="E12792">E12791</f>
        <v>В</v>
      </c>
      <c r="F12792" s="58">
        <v>0.5974021878203293</v>
      </c>
    </row>
    <row r="12793">
      <c r="A12793" s="61">
        <v>1.511784987E9</v>
      </c>
      <c r="B12793" s="61">
        <v>1.0</v>
      </c>
      <c r="C12793" s="61">
        <v>3978.0</v>
      </c>
      <c r="D12793" s="57" t="s">
        <v>371</v>
      </c>
      <c r="E12793" s="57" t="str">
        <f t="array" ref="E12793">E12792</f>
        <v>В</v>
      </c>
      <c r="F12793" s="58">
        <v>0.5975021128604664</v>
      </c>
    </row>
    <row r="12794">
      <c r="A12794" s="61">
        <v>1.516724739E9</v>
      </c>
      <c r="B12794" s="61">
        <v>1.0</v>
      </c>
      <c r="C12794" s="61">
        <v>3227.0</v>
      </c>
      <c r="D12794" s="57" t="s">
        <v>375</v>
      </c>
      <c r="E12794" s="57" t="str">
        <f t="array" ref="E12794">E12793</f>
        <v>В</v>
      </c>
      <c r="F12794" s="58">
        <v>0.5975031768670626</v>
      </c>
    </row>
    <row r="12795">
      <c r="A12795" s="61">
        <v>1.519755704E9</v>
      </c>
      <c r="B12795" s="61">
        <v>1.0</v>
      </c>
      <c r="C12795" s="61">
        <v>2282.0</v>
      </c>
      <c r="D12795" s="57" t="s">
        <v>374</v>
      </c>
      <c r="E12795" s="57" t="str">
        <f t="array" ref="E12795">E12794</f>
        <v>В</v>
      </c>
      <c r="F12795" s="58">
        <v>0.597523704411577</v>
      </c>
    </row>
    <row r="12796">
      <c r="A12796" s="61">
        <v>1.515543388E9</v>
      </c>
      <c r="B12796" s="61">
        <v>1.0</v>
      </c>
      <c r="C12796" s="61">
        <v>3840.0</v>
      </c>
      <c r="D12796" s="57" t="s">
        <v>374</v>
      </c>
      <c r="E12796" s="57" t="str">
        <f t="array" ref="E12796">E12795</f>
        <v>В</v>
      </c>
      <c r="F12796" s="58">
        <v>0.5975472072826228</v>
      </c>
    </row>
    <row r="12797">
      <c r="A12797" s="61">
        <v>1.513417128E9</v>
      </c>
      <c r="B12797" s="61">
        <v>1.0</v>
      </c>
      <c r="C12797" s="61">
        <v>5158.0</v>
      </c>
      <c r="D12797" s="57" t="s">
        <v>374</v>
      </c>
      <c r="E12797" s="57" t="str">
        <f t="array" ref="E12797">E12796</f>
        <v>В</v>
      </c>
      <c r="F12797" s="58">
        <v>0.5976260807346987</v>
      </c>
    </row>
    <row r="12798">
      <c r="A12798" s="61">
        <v>1.515975772E9</v>
      </c>
      <c r="B12798" s="61">
        <v>0.0</v>
      </c>
      <c r="C12798" s="61">
        <v>2839.0</v>
      </c>
      <c r="D12798" s="57" t="s">
        <v>375</v>
      </c>
      <c r="E12798" s="57" t="str">
        <f t="array" ref="E12798">E12797</f>
        <v>В</v>
      </c>
      <c r="F12798" s="58">
        <v>0.5976814109560107</v>
      </c>
    </row>
    <row r="12799">
      <c r="A12799" s="61">
        <v>1.519528474E9</v>
      </c>
      <c r="B12799" s="61">
        <v>1.0</v>
      </c>
      <c r="C12799" s="61">
        <v>563.0</v>
      </c>
      <c r="D12799" s="57" t="s">
        <v>375</v>
      </c>
      <c r="E12799" s="57" t="str">
        <f t="array" ref="E12799">E12798</f>
        <v>В</v>
      </c>
      <c r="F12799" s="58">
        <v>0.5977410732925962</v>
      </c>
    </row>
    <row r="12800">
      <c r="A12800" s="61">
        <v>1.519976827E9</v>
      </c>
      <c r="B12800" s="61">
        <v>1.0</v>
      </c>
      <c r="C12800" s="61">
        <v>24.0</v>
      </c>
      <c r="D12800" s="57" t="s">
        <v>374</v>
      </c>
      <c r="E12800" s="57" t="str">
        <f t="array" ref="E12800">E12799</f>
        <v>В</v>
      </c>
      <c r="F12800" s="58">
        <v>0.59783555553955</v>
      </c>
    </row>
    <row r="12801">
      <c r="A12801" s="61">
        <v>1.511812883E9</v>
      </c>
      <c r="B12801" s="61">
        <v>1.0</v>
      </c>
      <c r="C12801" s="61">
        <v>1066.0</v>
      </c>
      <c r="D12801" s="57" t="s">
        <v>373</v>
      </c>
      <c r="E12801" s="57" t="str">
        <f t="array" ref="E12801">E12800</f>
        <v>В</v>
      </c>
      <c r="F12801" s="58">
        <v>0.5978449138070937</v>
      </c>
    </row>
    <row r="12802">
      <c r="A12802" s="61">
        <v>1.519679178E9</v>
      </c>
      <c r="B12802" s="61">
        <v>1.0</v>
      </c>
      <c r="C12802" s="61">
        <v>681.0</v>
      </c>
      <c r="D12802" s="57" t="s">
        <v>374</v>
      </c>
      <c r="E12802" s="57" t="str">
        <f t="array" ref="E12802">E12801</f>
        <v>В</v>
      </c>
      <c r="F12802" s="58">
        <v>0.5978726779693089</v>
      </c>
    </row>
    <row r="12803">
      <c r="A12803" s="61">
        <v>1.517351109E9</v>
      </c>
      <c r="B12803" s="61">
        <v>1.0</v>
      </c>
      <c r="C12803" s="61">
        <v>3417.0</v>
      </c>
      <c r="D12803" s="57" t="s">
        <v>374</v>
      </c>
      <c r="E12803" s="57" t="str">
        <f t="array" ref="E12803">E12802</f>
        <v>В</v>
      </c>
      <c r="F12803" s="58">
        <v>0.597890898455714</v>
      </c>
    </row>
    <row r="12804">
      <c r="A12804" s="61">
        <v>1.512879875E9</v>
      </c>
      <c r="B12804" s="61">
        <v>1.0</v>
      </c>
      <c r="C12804" s="61">
        <v>4799.0</v>
      </c>
      <c r="D12804" s="57" t="s">
        <v>374</v>
      </c>
      <c r="E12804" s="57" t="str">
        <f t="array" ref="E12804">E12803</f>
        <v>В</v>
      </c>
      <c r="F12804" s="58">
        <v>0.5979877764927644</v>
      </c>
    </row>
    <row r="12805">
      <c r="A12805" s="61">
        <v>1.516216475E9</v>
      </c>
      <c r="B12805" s="61">
        <v>1.0</v>
      </c>
      <c r="C12805" s="61">
        <v>1988.0</v>
      </c>
      <c r="D12805" s="57" t="s">
        <v>374</v>
      </c>
      <c r="E12805" s="57" t="str">
        <f t="array" ref="E12805">E12804</f>
        <v>В</v>
      </c>
      <c r="F12805" s="58">
        <v>0.5979908536134243</v>
      </c>
    </row>
    <row r="12806">
      <c r="A12806" s="61">
        <v>1.512749871E9</v>
      </c>
      <c r="B12806" s="61">
        <v>0.0</v>
      </c>
      <c r="C12806" s="61">
        <v>2603.0</v>
      </c>
      <c r="D12806" s="57" t="s">
        <v>371</v>
      </c>
      <c r="E12806" s="57" t="str">
        <f t="array" ref="E12806">E12805</f>
        <v>В</v>
      </c>
      <c r="F12806" s="58">
        <v>0.5980220712806193</v>
      </c>
    </row>
    <row r="12807">
      <c r="A12807" s="61">
        <v>1.514365661E9</v>
      </c>
      <c r="B12807" s="61">
        <v>0.0</v>
      </c>
      <c r="C12807" s="61">
        <v>1752.0</v>
      </c>
      <c r="D12807" s="57" t="s">
        <v>374</v>
      </c>
      <c r="E12807" s="57" t="str">
        <f t="array" ref="E12807">E12806</f>
        <v>В</v>
      </c>
      <c r="F12807" s="58">
        <v>0.5980575278930816</v>
      </c>
    </row>
    <row r="12808">
      <c r="A12808" s="61">
        <v>1.511918063E9</v>
      </c>
      <c r="B12808" s="61">
        <v>1.0</v>
      </c>
      <c r="C12808" s="61">
        <v>2147.0</v>
      </c>
      <c r="D12808" s="57" t="s">
        <v>375</v>
      </c>
      <c r="E12808" s="57" t="str">
        <f t="array" ref="E12808">E12807</f>
        <v>В</v>
      </c>
      <c r="F12808" s="58">
        <v>0.5981170752157349</v>
      </c>
    </row>
    <row r="12809">
      <c r="A12809" s="61">
        <v>1.518705613E9</v>
      </c>
      <c r="B12809" s="61">
        <v>1.0</v>
      </c>
      <c r="C12809" s="61">
        <v>3849.0</v>
      </c>
      <c r="D12809" s="57" t="s">
        <v>373</v>
      </c>
      <c r="E12809" s="57" t="str">
        <f t="array" ref="E12809">E12808</f>
        <v>В</v>
      </c>
      <c r="F12809" s="58">
        <v>0.5981576044537592</v>
      </c>
    </row>
    <row r="12810">
      <c r="A12810" s="61">
        <v>1.512828481E9</v>
      </c>
      <c r="B12810" s="61">
        <v>0.0</v>
      </c>
      <c r="C12810" s="61">
        <v>2688.0</v>
      </c>
      <c r="D12810" s="57" t="s">
        <v>375</v>
      </c>
      <c r="E12810" s="57" t="str">
        <f t="array" ref="E12810">E12809</f>
        <v>В</v>
      </c>
      <c r="F12810" s="58">
        <v>0.5981647941880203</v>
      </c>
    </row>
    <row r="12811">
      <c r="A12811" s="61">
        <v>1.514102235E9</v>
      </c>
      <c r="B12811" s="61">
        <v>1.0</v>
      </c>
      <c r="C12811" s="61">
        <v>1606.0</v>
      </c>
      <c r="D12811" s="57" t="s">
        <v>371</v>
      </c>
      <c r="E12811" s="57" t="str">
        <f t="array" ref="E12811">E12810</f>
        <v>В</v>
      </c>
      <c r="F12811" s="58">
        <v>0.5981976828509864</v>
      </c>
    </row>
    <row r="12812">
      <c r="A12812" s="61">
        <v>1.518514422E9</v>
      </c>
      <c r="B12812" s="61">
        <v>0.0</v>
      </c>
      <c r="C12812" s="61">
        <v>447.0</v>
      </c>
      <c r="D12812" s="57" t="s">
        <v>375</v>
      </c>
      <c r="E12812" s="57" t="str">
        <f t="array" ref="E12812">E12811</f>
        <v>В</v>
      </c>
      <c r="F12812" s="58">
        <v>0.5982051304726224</v>
      </c>
    </row>
    <row r="12813">
      <c r="A12813" s="61">
        <v>1.515878573E9</v>
      </c>
      <c r="B12813" s="61">
        <v>1.0</v>
      </c>
      <c r="C12813" s="61">
        <v>1824.0</v>
      </c>
      <c r="D12813" s="57" t="s">
        <v>371</v>
      </c>
      <c r="E12813" s="57" t="str">
        <f t="array" ref="E12813">E12812</f>
        <v>В</v>
      </c>
      <c r="F12813" s="58">
        <v>0.5982409192541756</v>
      </c>
    </row>
    <row r="12814">
      <c r="A12814" s="61">
        <v>1.516025703E9</v>
      </c>
      <c r="B12814" s="61">
        <v>1.0</v>
      </c>
      <c r="C12814" s="61">
        <v>400.0</v>
      </c>
      <c r="D12814" s="57" t="s">
        <v>374</v>
      </c>
      <c r="E12814" s="57" t="str">
        <f t="array" ref="E12814">E12813</f>
        <v>В</v>
      </c>
      <c r="F12814" s="58">
        <v>0.5983273212882037</v>
      </c>
    </row>
    <row r="12815">
      <c r="A12815" s="61">
        <v>1.517073297E9</v>
      </c>
      <c r="B12815" s="61">
        <v>1.0</v>
      </c>
      <c r="C12815" s="61">
        <v>482.0</v>
      </c>
      <c r="D12815" s="57" t="s">
        <v>374</v>
      </c>
      <c r="E12815" s="57" t="str">
        <f t="array" ref="E12815">E12814</f>
        <v>В</v>
      </c>
      <c r="F12815" s="58">
        <v>0.5983648871284079</v>
      </c>
    </row>
    <row r="12816">
      <c r="A12816" s="61">
        <v>1.512017183E9</v>
      </c>
      <c r="B12816" s="61">
        <v>1.0</v>
      </c>
      <c r="C12816" s="61">
        <v>1463.0</v>
      </c>
      <c r="D12816" s="57" t="s">
        <v>375</v>
      </c>
      <c r="E12816" s="57" t="str">
        <f t="array" ref="E12816">E12815</f>
        <v>В</v>
      </c>
      <c r="F12816" s="58">
        <v>0.5984672361683421</v>
      </c>
    </row>
    <row r="12817">
      <c r="A12817" s="61">
        <v>1.519241789E9</v>
      </c>
      <c r="B12817" s="61">
        <v>1.0</v>
      </c>
      <c r="C12817" s="61">
        <v>3694.0</v>
      </c>
      <c r="D12817" s="57" t="s">
        <v>374</v>
      </c>
      <c r="E12817" s="57" t="str">
        <f t="array" ref="E12817">E12816</f>
        <v>В</v>
      </c>
      <c r="F12817" s="58">
        <v>0.5985638496360396</v>
      </c>
    </row>
    <row r="12818">
      <c r="A12818" s="61">
        <v>1.517745747E9</v>
      </c>
      <c r="B12818" s="61">
        <v>1.0</v>
      </c>
      <c r="C12818" s="61">
        <v>1470.0</v>
      </c>
      <c r="D12818" s="57" t="s">
        <v>374</v>
      </c>
      <c r="E12818" s="57" t="str">
        <f t="array" ref="E12818">E12817</f>
        <v>В</v>
      </c>
      <c r="F12818" s="58">
        <v>0.5985675083904425</v>
      </c>
    </row>
    <row r="12819">
      <c r="A12819" s="61">
        <v>1.512476895E9</v>
      </c>
      <c r="B12819" s="61">
        <v>1.0</v>
      </c>
      <c r="C12819" s="61">
        <v>3445.0</v>
      </c>
      <c r="D12819" s="57" t="s">
        <v>375</v>
      </c>
      <c r="E12819" s="57" t="str">
        <f t="array" ref="E12819">E12818</f>
        <v>В</v>
      </c>
      <c r="F12819" s="58">
        <v>0.5986332843478428</v>
      </c>
    </row>
    <row r="12820">
      <c r="A12820" s="61">
        <v>1.51328933E9</v>
      </c>
      <c r="B12820" s="61">
        <v>0.0</v>
      </c>
      <c r="C12820" s="61">
        <v>1611.0</v>
      </c>
      <c r="D12820" s="57" t="s">
        <v>373</v>
      </c>
      <c r="E12820" s="57" t="str">
        <f t="array" ref="E12820">E12819</f>
        <v>В</v>
      </c>
      <c r="F12820" s="58">
        <v>0.5987749902581876</v>
      </c>
    </row>
    <row r="12821">
      <c r="A12821" s="61">
        <v>1.519488403E9</v>
      </c>
      <c r="B12821" s="61">
        <v>1.0</v>
      </c>
      <c r="C12821" s="61">
        <v>339.0</v>
      </c>
      <c r="D12821" s="57" t="s">
        <v>371</v>
      </c>
      <c r="E12821" s="57" t="str">
        <f t="array" ref="E12821">E12820</f>
        <v>В</v>
      </c>
      <c r="F12821" s="58">
        <v>0.598830840905347</v>
      </c>
    </row>
    <row r="12822">
      <c r="A12822" s="61">
        <v>1.514449931E9</v>
      </c>
      <c r="B12822" s="61">
        <v>0.0</v>
      </c>
      <c r="C12822" s="61">
        <v>2114.0</v>
      </c>
      <c r="D12822" s="57" t="s">
        <v>375</v>
      </c>
      <c r="E12822" s="57" t="str">
        <f t="array" ref="E12822">E12821</f>
        <v>В</v>
      </c>
      <c r="F12822" s="58">
        <v>0.5988969302319987</v>
      </c>
    </row>
    <row r="12823">
      <c r="A12823" s="61">
        <v>1.517591938E9</v>
      </c>
      <c r="B12823" s="61">
        <v>1.0</v>
      </c>
      <c r="C12823" s="61">
        <v>3487.0</v>
      </c>
      <c r="D12823" s="57" t="s">
        <v>373</v>
      </c>
      <c r="E12823" s="57" t="str">
        <f t="array" ref="E12823">E12822</f>
        <v>В</v>
      </c>
      <c r="F12823" s="58">
        <v>0.5989403330568895</v>
      </c>
    </row>
    <row r="12824">
      <c r="A12824" s="61">
        <v>1.518100126E9</v>
      </c>
      <c r="B12824" s="61">
        <v>1.0</v>
      </c>
      <c r="C12824" s="61">
        <v>2361.0</v>
      </c>
      <c r="D12824" s="57" t="s">
        <v>371</v>
      </c>
      <c r="E12824" s="57" t="str">
        <f t="array" ref="E12824">E12823</f>
        <v>В</v>
      </c>
      <c r="F12824" s="58">
        <v>0.598964169841434</v>
      </c>
    </row>
    <row r="12825">
      <c r="A12825" s="61">
        <v>1.513419539E9</v>
      </c>
      <c r="B12825" s="61">
        <v>1.0</v>
      </c>
      <c r="C12825" s="61">
        <v>2372.0</v>
      </c>
      <c r="D12825" s="57" t="s">
        <v>371</v>
      </c>
      <c r="E12825" s="57" t="str">
        <f t="array" ref="E12825">E12824</f>
        <v>В</v>
      </c>
      <c r="F12825" s="58">
        <v>0.5992497257956482</v>
      </c>
    </row>
    <row r="12826">
      <c r="A12826" s="61">
        <v>1.516457572E9</v>
      </c>
      <c r="B12826" s="61">
        <v>0.0</v>
      </c>
      <c r="C12826" s="61">
        <v>3683.0</v>
      </c>
      <c r="D12826" s="57" t="s">
        <v>374</v>
      </c>
      <c r="E12826" s="57" t="str">
        <f t="array" ref="E12826">E12825</f>
        <v>В</v>
      </c>
      <c r="F12826" s="58">
        <v>0.5992665051650711</v>
      </c>
    </row>
    <row r="12827">
      <c r="A12827" s="61">
        <v>1.514425706E9</v>
      </c>
      <c r="B12827" s="61">
        <v>1.0</v>
      </c>
      <c r="C12827" s="61">
        <v>3816.0</v>
      </c>
      <c r="D12827" s="57" t="s">
        <v>375</v>
      </c>
      <c r="E12827" s="57" t="str">
        <f t="array" ref="E12827">E12826</f>
        <v>В</v>
      </c>
      <c r="F12827" s="58">
        <v>0.5992693208635897</v>
      </c>
    </row>
    <row r="12828">
      <c r="A12828" s="61">
        <v>1.514317021E9</v>
      </c>
      <c r="B12828" s="61">
        <v>0.0</v>
      </c>
      <c r="C12828" s="61">
        <v>2591.0</v>
      </c>
      <c r="D12828" s="57" t="s">
        <v>373</v>
      </c>
      <c r="E12828" s="57" t="str">
        <f t="array" ref="E12828">E12827</f>
        <v>В</v>
      </c>
      <c r="F12828" s="58">
        <v>0.5992759472502922</v>
      </c>
    </row>
    <row r="12829">
      <c r="A12829" s="61">
        <v>1.517020997E9</v>
      </c>
      <c r="B12829" s="61">
        <v>1.0</v>
      </c>
      <c r="C12829" s="61">
        <v>1395.0</v>
      </c>
      <c r="D12829" s="57" t="s">
        <v>374</v>
      </c>
      <c r="E12829" s="57" t="str">
        <f t="array" ref="E12829">E12828</f>
        <v>В</v>
      </c>
      <c r="F12829" s="58">
        <v>0.5993289464296874</v>
      </c>
    </row>
    <row r="12830">
      <c r="A12830" s="61">
        <v>1.517484207E9</v>
      </c>
      <c r="B12830" s="61">
        <v>1.0</v>
      </c>
      <c r="C12830" s="61">
        <v>3235.0</v>
      </c>
      <c r="D12830" s="57" t="s">
        <v>371</v>
      </c>
      <c r="E12830" s="57" t="str">
        <f t="array" ref="E12830">E12829</f>
        <v>В</v>
      </c>
      <c r="F12830" s="58">
        <v>0.5993521021187699</v>
      </c>
    </row>
    <row r="12831">
      <c r="A12831" s="61">
        <v>1.514258304E9</v>
      </c>
      <c r="B12831" s="61">
        <v>1.0</v>
      </c>
      <c r="C12831" s="61">
        <v>4316.0</v>
      </c>
      <c r="D12831" s="57" t="s">
        <v>371</v>
      </c>
      <c r="E12831" s="57" t="str">
        <f t="array" ref="E12831">E12830</f>
        <v>В</v>
      </c>
      <c r="F12831" s="58">
        <v>0.5993964713333602</v>
      </c>
    </row>
    <row r="12832">
      <c r="A12832" s="61">
        <v>1.519565723E9</v>
      </c>
      <c r="B12832" s="61">
        <v>1.0</v>
      </c>
      <c r="C12832" s="61">
        <v>909.0</v>
      </c>
      <c r="D12832" s="57" t="s">
        <v>371</v>
      </c>
      <c r="E12832" s="57" t="str">
        <f t="array" ref="E12832">E12831</f>
        <v>В</v>
      </c>
      <c r="F12832" s="58">
        <v>0.5994092131713108</v>
      </c>
    </row>
    <row r="12833">
      <c r="A12833" s="61">
        <v>1.519850514E9</v>
      </c>
      <c r="B12833" s="61">
        <v>1.0</v>
      </c>
      <c r="C12833" s="61">
        <v>2282.0</v>
      </c>
      <c r="D12833" s="57" t="s">
        <v>371</v>
      </c>
      <c r="E12833" s="57" t="str">
        <f t="array" ref="E12833">E12832</f>
        <v>В</v>
      </c>
      <c r="F12833" s="58">
        <v>0.5994144421056228</v>
      </c>
    </row>
    <row r="12834">
      <c r="A12834" s="61">
        <v>1.519787531E9</v>
      </c>
      <c r="B12834" s="61">
        <v>0.0</v>
      </c>
      <c r="C12834" s="61">
        <v>1314.0</v>
      </c>
      <c r="D12834" s="57" t="s">
        <v>375</v>
      </c>
      <c r="E12834" s="57" t="str">
        <f t="array" ref="E12834">E12833</f>
        <v>В</v>
      </c>
      <c r="F12834" s="58">
        <v>0.5995337672033306</v>
      </c>
    </row>
    <row r="12835">
      <c r="A12835" s="61">
        <v>1.516475081E9</v>
      </c>
      <c r="B12835" s="61">
        <v>0.0</v>
      </c>
      <c r="C12835" s="61">
        <v>1903.0</v>
      </c>
      <c r="D12835" s="57" t="s">
        <v>371</v>
      </c>
      <c r="E12835" s="57" t="str">
        <f t="array" ref="E12835">E12834</f>
        <v>В</v>
      </c>
      <c r="F12835" s="58">
        <v>0.599537444442322</v>
      </c>
    </row>
    <row r="12836">
      <c r="A12836" s="61">
        <v>1.51276823E9</v>
      </c>
      <c r="B12836" s="61">
        <v>0.0</v>
      </c>
      <c r="C12836" s="61">
        <v>3167.0</v>
      </c>
      <c r="D12836" s="57" t="s">
        <v>371</v>
      </c>
      <c r="E12836" s="57" t="str">
        <f t="array" ref="E12836">E12835</f>
        <v>В</v>
      </c>
      <c r="F12836" s="58">
        <v>0.5996717950488707</v>
      </c>
    </row>
    <row r="12837">
      <c r="A12837" s="61">
        <v>1.511690971E9</v>
      </c>
      <c r="B12837" s="61">
        <v>0.0</v>
      </c>
      <c r="C12837" s="61">
        <v>367.0</v>
      </c>
      <c r="D12837" s="57" t="s">
        <v>373</v>
      </c>
      <c r="E12837" s="57" t="str">
        <f t="array" ref="E12837">E12836</f>
        <v>В</v>
      </c>
      <c r="F12837" s="58">
        <v>0.5996960513659613</v>
      </c>
    </row>
    <row r="12838">
      <c r="A12838" s="61">
        <v>1.513213968E9</v>
      </c>
      <c r="B12838" s="61">
        <v>1.0</v>
      </c>
      <c r="C12838" s="61">
        <v>1789.0</v>
      </c>
      <c r="D12838" s="57" t="s">
        <v>375</v>
      </c>
      <c r="E12838" s="57" t="str">
        <f t="array" ref="E12838">E12837</f>
        <v>В</v>
      </c>
      <c r="F12838" s="58">
        <v>0.5997074056146977</v>
      </c>
    </row>
    <row r="12839">
      <c r="A12839" s="61">
        <v>1.517150679E9</v>
      </c>
      <c r="B12839" s="61">
        <v>1.0</v>
      </c>
      <c r="C12839" s="61">
        <v>1147.0</v>
      </c>
      <c r="D12839" s="57" t="s">
        <v>374</v>
      </c>
      <c r="E12839" s="57" t="str">
        <f t="array" ref="E12839">E12838</f>
        <v>В</v>
      </c>
      <c r="F12839" s="58">
        <v>0.5997756277053865</v>
      </c>
    </row>
    <row r="12840">
      <c r="A12840" s="61">
        <v>1.518512097E9</v>
      </c>
      <c r="B12840" s="61">
        <v>1.0</v>
      </c>
      <c r="C12840" s="61">
        <v>4432.0</v>
      </c>
      <c r="D12840" s="57" t="s">
        <v>375</v>
      </c>
      <c r="E12840" s="57" t="str">
        <f t="array" ref="E12840">E12839</f>
        <v>В</v>
      </c>
      <c r="F12840" s="58">
        <v>0.5997912414522237</v>
      </c>
    </row>
    <row r="12841">
      <c r="A12841" s="61">
        <v>1.514357038E9</v>
      </c>
      <c r="B12841" s="61">
        <v>1.0</v>
      </c>
      <c r="C12841" s="61">
        <v>1100.0</v>
      </c>
      <c r="D12841" s="57" t="s">
        <v>371</v>
      </c>
      <c r="E12841" s="57" t="str">
        <f t="array" ref="E12841">E12840</f>
        <v>В</v>
      </c>
      <c r="F12841" s="58">
        <v>0.5998275610964132</v>
      </c>
    </row>
    <row r="12842">
      <c r="A12842" s="61">
        <v>1.519945689E9</v>
      </c>
      <c r="B12842" s="61">
        <v>1.0</v>
      </c>
      <c r="C12842" s="61">
        <v>3833.0</v>
      </c>
      <c r="D12842" s="57" t="s">
        <v>374</v>
      </c>
      <c r="E12842" s="57" t="str">
        <f t="array" ref="E12842">E12841</f>
        <v>В</v>
      </c>
      <c r="F12842" s="58">
        <v>0.5999061468444027</v>
      </c>
    </row>
    <row r="12843">
      <c r="A12843" s="61">
        <v>1.514159728E9</v>
      </c>
      <c r="B12843" s="61">
        <v>1.0</v>
      </c>
      <c r="C12843" s="61">
        <v>1058.0</v>
      </c>
      <c r="D12843" s="57" t="s">
        <v>374</v>
      </c>
      <c r="E12843" s="57" t="str">
        <f t="array" ref="E12843">E12842</f>
        <v>В</v>
      </c>
      <c r="F12843" s="58">
        <v>0.6000000540015272</v>
      </c>
    </row>
    <row r="12844">
      <c r="A12844" s="61">
        <v>1.518468428E9</v>
      </c>
      <c r="B12844" s="61">
        <v>1.0</v>
      </c>
      <c r="C12844" s="61">
        <v>960.0</v>
      </c>
      <c r="D12844" s="57" t="s">
        <v>374</v>
      </c>
      <c r="E12844" s="57" t="str">
        <f t="array" ref="E12844">E12843</f>
        <v>В</v>
      </c>
      <c r="F12844" s="58">
        <v>0.6000221607743252</v>
      </c>
    </row>
    <row r="12845">
      <c r="A12845" s="61">
        <v>1.513048778E9</v>
      </c>
      <c r="B12845" s="61">
        <v>1.0</v>
      </c>
      <c r="C12845" s="61">
        <v>1672.0</v>
      </c>
      <c r="D12845" s="57" t="s">
        <v>374</v>
      </c>
      <c r="E12845" s="57" t="str">
        <f t="array" ref="E12845">E12844</f>
        <v>В</v>
      </c>
      <c r="F12845" s="58">
        <v>0.6000465783003713</v>
      </c>
    </row>
    <row r="12846">
      <c r="A12846" s="61">
        <v>1.512502163E9</v>
      </c>
      <c r="B12846" s="61">
        <v>1.0</v>
      </c>
      <c r="C12846" s="61">
        <v>1509.0</v>
      </c>
      <c r="D12846" s="57" t="s">
        <v>373</v>
      </c>
      <c r="E12846" s="57" t="str">
        <f t="array" ref="E12846">E12845</f>
        <v>В</v>
      </c>
      <c r="F12846" s="58">
        <v>0.6001706512105557</v>
      </c>
    </row>
    <row r="12847">
      <c r="A12847" s="61">
        <v>1.511278265E9</v>
      </c>
      <c r="B12847" s="61">
        <v>1.0</v>
      </c>
      <c r="C12847" s="61">
        <v>1967.0</v>
      </c>
      <c r="D12847" s="57" t="s">
        <v>374</v>
      </c>
      <c r="E12847" s="57" t="str">
        <f t="array" ref="E12847">E12846</f>
        <v>В</v>
      </c>
      <c r="F12847" s="58">
        <v>0.6002730275336774</v>
      </c>
    </row>
    <row r="12848">
      <c r="A12848" s="61">
        <v>1.517212198E9</v>
      </c>
      <c r="B12848" s="61">
        <v>1.0</v>
      </c>
      <c r="C12848" s="61">
        <v>155.0</v>
      </c>
      <c r="D12848" s="57" t="s">
        <v>371</v>
      </c>
      <c r="E12848" s="57" t="str">
        <f t="array" ref="E12848">E12847</f>
        <v>В</v>
      </c>
      <c r="F12848" s="58">
        <v>0.6004357182612513</v>
      </c>
    </row>
    <row r="12849">
      <c r="A12849" s="61">
        <v>1.516517489E9</v>
      </c>
      <c r="B12849" s="61">
        <v>1.0</v>
      </c>
      <c r="C12849" s="61">
        <v>3637.0</v>
      </c>
      <c r="D12849" s="57" t="s">
        <v>374</v>
      </c>
      <c r="E12849" s="57" t="str">
        <f t="array" ref="E12849">E12848</f>
        <v>В</v>
      </c>
      <c r="F12849" s="58">
        <v>0.6004586626736476</v>
      </c>
    </row>
    <row r="12850">
      <c r="A12850" s="61">
        <v>1.512834407E9</v>
      </c>
      <c r="B12850" s="61">
        <v>1.0</v>
      </c>
      <c r="C12850" s="61">
        <v>2408.0</v>
      </c>
      <c r="D12850" s="57" t="s">
        <v>373</v>
      </c>
      <c r="E12850" s="57" t="str">
        <f t="array" ref="E12850">E12849</f>
        <v>В</v>
      </c>
      <c r="F12850" s="58">
        <v>0.6004668704949427</v>
      </c>
    </row>
    <row r="12851">
      <c r="A12851" s="61">
        <v>1.516743834E9</v>
      </c>
      <c r="B12851" s="61">
        <v>1.0</v>
      </c>
      <c r="C12851" s="61">
        <v>563.0</v>
      </c>
      <c r="D12851" s="57" t="s">
        <v>375</v>
      </c>
      <c r="E12851" s="57" t="str">
        <f t="array" ref="E12851">E12850</f>
        <v>В</v>
      </c>
      <c r="F12851" s="58">
        <v>0.6005919916097346</v>
      </c>
    </row>
    <row r="12852">
      <c r="A12852" s="61">
        <v>1.516663487E9</v>
      </c>
      <c r="B12852" s="61">
        <v>1.0</v>
      </c>
      <c r="C12852" s="61">
        <v>1247.0</v>
      </c>
      <c r="D12852" s="57" t="s">
        <v>374</v>
      </c>
      <c r="E12852" s="57" t="str">
        <f t="array" ref="E12852">E12851</f>
        <v>В</v>
      </c>
      <c r="F12852" s="58">
        <v>0.6006775591113013</v>
      </c>
    </row>
    <row r="12853">
      <c r="A12853" s="61">
        <v>1.517767537E9</v>
      </c>
      <c r="B12853" s="61">
        <v>1.0</v>
      </c>
      <c r="C12853" s="61">
        <v>1028.0</v>
      </c>
      <c r="D12853" s="57" t="s">
        <v>375</v>
      </c>
      <c r="E12853" s="57" t="str">
        <f t="array" ref="E12853">E12852</f>
        <v>В</v>
      </c>
      <c r="F12853" s="58">
        <v>0.6007048107111685</v>
      </c>
    </row>
    <row r="12854">
      <c r="A12854" s="61">
        <v>1.512754171E9</v>
      </c>
      <c r="B12854" s="61">
        <v>0.0</v>
      </c>
      <c r="C12854" s="61">
        <v>2852.0</v>
      </c>
      <c r="D12854" s="57" t="s">
        <v>374</v>
      </c>
      <c r="E12854" s="57" t="str">
        <f t="array" ref="E12854">E12853</f>
        <v>В</v>
      </c>
      <c r="F12854" s="58">
        <v>0.6007785341090398</v>
      </c>
    </row>
    <row r="12855">
      <c r="A12855" s="61">
        <v>1.518718868E9</v>
      </c>
      <c r="B12855" s="61">
        <v>1.0</v>
      </c>
      <c r="C12855" s="61">
        <v>3506.0</v>
      </c>
      <c r="D12855" s="57" t="s">
        <v>371</v>
      </c>
      <c r="E12855" s="57" t="str">
        <f t="array" ref="E12855">E12854</f>
        <v>В</v>
      </c>
      <c r="F12855" s="58">
        <v>0.6007849949118179</v>
      </c>
    </row>
    <row r="12856">
      <c r="A12856" s="61">
        <v>1.51528284E9</v>
      </c>
      <c r="B12856" s="61">
        <v>0.0</v>
      </c>
      <c r="C12856" s="61">
        <v>1778.0</v>
      </c>
      <c r="D12856" s="57" t="s">
        <v>374</v>
      </c>
      <c r="E12856" s="57" t="str">
        <f t="array" ref="E12856">E12855</f>
        <v>В</v>
      </c>
      <c r="F12856" s="58">
        <v>0.600799308097095</v>
      </c>
    </row>
    <row r="12857">
      <c r="A12857" s="61">
        <v>1.511774762E9</v>
      </c>
      <c r="B12857" s="61">
        <v>0.0</v>
      </c>
      <c r="C12857" s="61">
        <v>63.0</v>
      </c>
      <c r="D12857" s="57" t="s">
        <v>374</v>
      </c>
      <c r="E12857" s="57" t="str">
        <f t="array" ref="E12857">E12856</f>
        <v>В</v>
      </c>
      <c r="F12857" s="58">
        <v>0.6008406760533993</v>
      </c>
    </row>
    <row r="12858">
      <c r="A12858" s="61">
        <v>1.518029426E9</v>
      </c>
      <c r="B12858" s="61">
        <v>1.0</v>
      </c>
      <c r="C12858" s="61">
        <v>1339.0</v>
      </c>
      <c r="D12858" s="57" t="s">
        <v>375</v>
      </c>
      <c r="E12858" s="57" t="str">
        <f t="array" ref="E12858">E12857</f>
        <v>В</v>
      </c>
      <c r="F12858" s="58">
        <v>0.60085885152107</v>
      </c>
    </row>
    <row r="12859">
      <c r="A12859" s="61">
        <v>1.515384491E9</v>
      </c>
      <c r="B12859" s="61">
        <v>0.0</v>
      </c>
      <c r="C12859" s="61">
        <v>2569.0</v>
      </c>
      <c r="D12859" s="57" t="s">
        <v>375</v>
      </c>
      <c r="E12859" s="57" t="str">
        <f t="array" ref="E12859">E12858</f>
        <v>В</v>
      </c>
      <c r="F12859" s="58">
        <v>0.6009887942791643</v>
      </c>
    </row>
    <row r="12860">
      <c r="A12860" s="61">
        <v>1.514503399E9</v>
      </c>
      <c r="B12860" s="61">
        <v>1.0</v>
      </c>
      <c r="C12860" s="61">
        <v>1068.0</v>
      </c>
      <c r="D12860" s="57" t="s">
        <v>373</v>
      </c>
      <c r="E12860" s="57" t="str">
        <f t="array" ref="E12860">E12859</f>
        <v>В</v>
      </c>
      <c r="F12860" s="58">
        <v>0.6009971193837512</v>
      </c>
    </row>
    <row r="12861">
      <c r="A12861" s="61">
        <v>1.517102134E9</v>
      </c>
      <c r="B12861" s="61">
        <v>1.0</v>
      </c>
      <c r="C12861" s="61">
        <v>4052.0</v>
      </c>
      <c r="D12861" s="57" t="s">
        <v>375</v>
      </c>
      <c r="E12861" s="57" t="str">
        <f t="array" ref="E12861">E12860</f>
        <v>В</v>
      </c>
      <c r="F12861" s="58">
        <v>0.601032287141524</v>
      </c>
    </row>
    <row r="12862">
      <c r="A12862" s="61">
        <v>1.512753562E9</v>
      </c>
      <c r="B12862" s="61">
        <v>0.0</v>
      </c>
      <c r="C12862" s="61">
        <v>1668.0</v>
      </c>
      <c r="D12862" s="57" t="s">
        <v>375</v>
      </c>
      <c r="E12862" s="57" t="str">
        <f t="array" ref="E12862">E12861</f>
        <v>В</v>
      </c>
      <c r="F12862" s="58">
        <v>0.6011336973877719</v>
      </c>
    </row>
    <row r="12863">
      <c r="A12863" s="61">
        <v>1.512476946E9</v>
      </c>
      <c r="B12863" s="61">
        <v>1.0</v>
      </c>
      <c r="C12863" s="61">
        <v>1149.0</v>
      </c>
      <c r="D12863" s="57" t="s">
        <v>375</v>
      </c>
      <c r="E12863" s="57" t="str">
        <f t="array" ref="E12863">E12862</f>
        <v>В</v>
      </c>
      <c r="F12863" s="58">
        <v>0.6011491758574085</v>
      </c>
    </row>
    <row r="12864">
      <c r="A12864" s="61">
        <v>1.517400485E9</v>
      </c>
      <c r="B12864" s="61">
        <v>1.0</v>
      </c>
      <c r="C12864" s="61">
        <v>912.0</v>
      </c>
      <c r="D12864" s="57" t="s">
        <v>374</v>
      </c>
      <c r="E12864" s="57" t="str">
        <f t="array" ref="E12864">E12863</f>
        <v>В</v>
      </c>
      <c r="F12864" s="58">
        <v>0.6012763254119622</v>
      </c>
    </row>
    <row r="12865">
      <c r="A12865" s="61">
        <v>1.519068422E9</v>
      </c>
      <c r="B12865" s="61">
        <v>0.0</v>
      </c>
      <c r="C12865" s="61">
        <v>3447.0</v>
      </c>
      <c r="D12865" s="57" t="s">
        <v>373</v>
      </c>
      <c r="E12865" s="57" t="str">
        <f t="array" ref="E12865">E12864</f>
        <v>В</v>
      </c>
      <c r="F12865" s="58">
        <v>0.6013172363851171</v>
      </c>
    </row>
    <row r="12866">
      <c r="A12866" s="61">
        <v>1.512328972E9</v>
      </c>
      <c r="B12866" s="61">
        <v>0.0</v>
      </c>
      <c r="C12866" s="61">
        <v>2342.0</v>
      </c>
      <c r="D12866" s="57" t="s">
        <v>371</v>
      </c>
      <c r="E12866" s="57" t="str">
        <f t="array" ref="E12866">E12865</f>
        <v>В</v>
      </c>
      <c r="F12866" s="58">
        <v>0.6014764983343991</v>
      </c>
    </row>
    <row r="12867">
      <c r="A12867" s="61">
        <v>1.511814731E9</v>
      </c>
      <c r="B12867" s="61">
        <v>0.0</v>
      </c>
      <c r="C12867" s="61">
        <v>1455.0</v>
      </c>
      <c r="D12867" s="57" t="s">
        <v>374</v>
      </c>
      <c r="E12867" s="57" t="str">
        <f t="array" ref="E12867">E12866</f>
        <v>В</v>
      </c>
      <c r="F12867" s="58">
        <v>0.6016278898188225</v>
      </c>
    </row>
    <row r="12868">
      <c r="A12868" s="61">
        <v>1.519773148E9</v>
      </c>
      <c r="B12868" s="61">
        <v>1.0</v>
      </c>
      <c r="C12868" s="61">
        <v>3087.0</v>
      </c>
      <c r="D12868" s="57" t="s">
        <v>374</v>
      </c>
      <c r="E12868" s="57" t="str">
        <f t="array" ref="E12868">E12867</f>
        <v>В</v>
      </c>
      <c r="F12868" s="58">
        <v>0.6016663653994323</v>
      </c>
    </row>
    <row r="12869">
      <c r="A12869" s="61">
        <v>1.516239524E9</v>
      </c>
      <c r="B12869" s="61">
        <v>1.0</v>
      </c>
      <c r="C12869" s="61">
        <v>2757.0</v>
      </c>
      <c r="D12869" s="57" t="s">
        <v>374</v>
      </c>
      <c r="E12869" s="57" t="str">
        <f t="array" ref="E12869">E12868</f>
        <v>В</v>
      </c>
      <c r="F12869" s="58">
        <v>0.601742607459314</v>
      </c>
    </row>
    <row r="12870">
      <c r="A12870" s="61">
        <v>1.519502881E9</v>
      </c>
      <c r="B12870" s="61">
        <v>0.0</v>
      </c>
      <c r="C12870" s="61">
        <v>143.0</v>
      </c>
      <c r="D12870" s="57" t="s">
        <v>374</v>
      </c>
      <c r="E12870" s="57" t="str">
        <f t="array" ref="E12870">E12869</f>
        <v>В</v>
      </c>
      <c r="F12870" s="58">
        <v>0.60177010210602</v>
      </c>
    </row>
    <row r="12871">
      <c r="A12871" s="61">
        <v>1.518191519E9</v>
      </c>
      <c r="B12871" s="61">
        <v>1.0</v>
      </c>
      <c r="C12871" s="61">
        <v>760.0</v>
      </c>
      <c r="D12871" s="57" t="s">
        <v>374</v>
      </c>
      <c r="E12871" s="57" t="str">
        <f t="array" ref="E12871">E12870</f>
        <v>В</v>
      </c>
      <c r="F12871" s="58">
        <v>0.6017783358189953</v>
      </c>
    </row>
    <row r="12872">
      <c r="A12872" s="61">
        <v>1.519548822E9</v>
      </c>
      <c r="B12872" s="61">
        <v>0.0</v>
      </c>
      <c r="C12872" s="61">
        <v>1844.0</v>
      </c>
      <c r="D12872" s="57" t="s">
        <v>375</v>
      </c>
      <c r="E12872" s="57" t="str">
        <f t="array" ref="E12872">E12871</f>
        <v>В</v>
      </c>
      <c r="F12872" s="58">
        <v>0.6018226702569961</v>
      </c>
    </row>
    <row r="12873">
      <c r="A12873" s="61">
        <v>1.516153676E9</v>
      </c>
      <c r="B12873" s="61">
        <v>1.0</v>
      </c>
      <c r="C12873" s="61">
        <v>2969.0</v>
      </c>
      <c r="D12873" s="57" t="s">
        <v>374</v>
      </c>
      <c r="E12873" s="57" t="str">
        <f t="array" ref="E12873">E12872</f>
        <v>В</v>
      </c>
      <c r="F12873" s="58">
        <v>0.6018668226292536</v>
      </c>
    </row>
    <row r="12874">
      <c r="A12874" s="61">
        <v>1.517610056E9</v>
      </c>
      <c r="B12874" s="61">
        <v>1.0</v>
      </c>
      <c r="C12874" s="61">
        <v>871.0</v>
      </c>
      <c r="D12874" s="57" t="s">
        <v>371</v>
      </c>
      <c r="E12874" s="57" t="str">
        <f t="array" ref="E12874">E12873</f>
        <v>В</v>
      </c>
      <c r="F12874" s="58">
        <v>0.6019082861222456</v>
      </c>
    </row>
    <row r="12875">
      <c r="A12875" s="61">
        <v>1.515005057E9</v>
      </c>
      <c r="B12875" s="61">
        <v>1.0</v>
      </c>
      <c r="C12875" s="61">
        <v>449.0</v>
      </c>
      <c r="D12875" s="57" t="s">
        <v>373</v>
      </c>
      <c r="E12875" s="57" t="str">
        <f t="array" ref="E12875">E12874</f>
        <v>В</v>
      </c>
      <c r="F12875" s="58">
        <v>0.601974319439644</v>
      </c>
    </row>
    <row r="12876">
      <c r="A12876" s="61">
        <v>1.519438104E9</v>
      </c>
      <c r="B12876" s="61">
        <v>1.0</v>
      </c>
      <c r="C12876" s="61">
        <v>3308.0</v>
      </c>
      <c r="D12876" s="57" t="s">
        <v>371</v>
      </c>
      <c r="E12876" s="57" t="str">
        <f t="array" ref="E12876">E12875</f>
        <v>В</v>
      </c>
      <c r="F12876" s="58">
        <v>0.6020632701614272</v>
      </c>
    </row>
    <row r="12877">
      <c r="A12877" s="61">
        <v>1.517883984E9</v>
      </c>
      <c r="B12877" s="61">
        <v>1.0</v>
      </c>
      <c r="C12877" s="61">
        <v>786.0</v>
      </c>
      <c r="D12877" s="57" t="s">
        <v>371</v>
      </c>
      <c r="E12877" s="57" t="str">
        <f t="array" ref="E12877">E12876</f>
        <v>В</v>
      </c>
      <c r="F12877" s="58">
        <v>0.6020715952660142</v>
      </c>
    </row>
    <row r="12878">
      <c r="A12878" s="61">
        <v>1.518650817E9</v>
      </c>
      <c r="B12878" s="61">
        <v>1.0</v>
      </c>
      <c r="C12878" s="61">
        <v>2126.0</v>
      </c>
      <c r="D12878" s="57" t="s">
        <v>371</v>
      </c>
      <c r="E12878" s="57" t="str">
        <f t="array" ref="E12878">E12877</f>
        <v>В</v>
      </c>
      <c r="F12878" s="58">
        <v>0.6020817403389994</v>
      </c>
    </row>
    <row r="12879">
      <c r="A12879" s="61">
        <v>1.513051304E9</v>
      </c>
      <c r="B12879" s="61">
        <v>1.0</v>
      </c>
      <c r="C12879" s="61">
        <v>3472.0</v>
      </c>
      <c r="D12879" s="57" t="s">
        <v>374</v>
      </c>
      <c r="E12879" s="57" t="str">
        <f t="array" ref="E12879">E12878</f>
        <v>В</v>
      </c>
      <c r="F12879" s="58">
        <v>0.6021062121963189</v>
      </c>
    </row>
    <row r="12880">
      <c r="A12880" s="61">
        <v>1.513147451E9</v>
      </c>
      <c r="B12880" s="61">
        <v>0.0</v>
      </c>
      <c r="C12880" s="61">
        <v>2881.0</v>
      </c>
      <c r="D12880" s="57" t="s">
        <v>371</v>
      </c>
      <c r="E12880" s="57" t="str">
        <f t="array" ref="E12880">E12879</f>
        <v>В</v>
      </c>
      <c r="F12880" s="58">
        <v>0.6021587513971391</v>
      </c>
    </row>
    <row r="12881">
      <c r="A12881" s="61">
        <v>1.517158276E9</v>
      </c>
      <c r="B12881" s="61">
        <v>1.0</v>
      </c>
      <c r="C12881" s="61">
        <v>812.0</v>
      </c>
      <c r="D12881" s="57" t="s">
        <v>375</v>
      </c>
      <c r="E12881" s="57" t="str">
        <f t="array" ref="E12881">E12880</f>
        <v>В</v>
      </c>
      <c r="F12881" s="58">
        <v>0.6022204847593967</v>
      </c>
    </row>
    <row r="12882">
      <c r="A12882" s="61">
        <v>1.517126618E9</v>
      </c>
      <c r="B12882" s="61">
        <v>1.0</v>
      </c>
      <c r="C12882" s="61">
        <v>1344.0</v>
      </c>
      <c r="D12882" s="57" t="s">
        <v>375</v>
      </c>
      <c r="E12882" s="57" t="str">
        <f t="array" ref="E12882">E12881</f>
        <v>В</v>
      </c>
      <c r="F12882" s="58">
        <v>0.6022619482523887</v>
      </c>
    </row>
    <row r="12883">
      <c r="A12883" s="61">
        <v>1.511284251E9</v>
      </c>
      <c r="B12883" s="61">
        <v>0.0</v>
      </c>
      <c r="C12883" s="61">
        <v>2788.0</v>
      </c>
      <c r="D12883" s="57" t="s">
        <v>374</v>
      </c>
      <c r="E12883" s="57" t="str">
        <f t="array" ref="E12883">E12882</f>
        <v>В</v>
      </c>
      <c r="F12883" s="58">
        <v>0.6022720976118919</v>
      </c>
    </row>
    <row r="12884">
      <c r="A12884" s="61">
        <v>1.512058167E9</v>
      </c>
      <c r="B12884" s="61">
        <v>1.0</v>
      </c>
      <c r="C12884" s="61">
        <v>426.0</v>
      </c>
      <c r="D12884" s="57" t="s">
        <v>374</v>
      </c>
      <c r="E12884" s="57" t="str">
        <f t="array" ref="E12884">E12883</f>
        <v>В</v>
      </c>
      <c r="F12884" s="58">
        <v>0.6022840228020039</v>
      </c>
    </row>
    <row r="12885">
      <c r="A12885" s="61">
        <v>1.517321299E9</v>
      </c>
      <c r="B12885" s="61">
        <v>1.0</v>
      </c>
      <c r="C12885" s="61">
        <v>4122.0</v>
      </c>
      <c r="D12885" s="57" t="s">
        <v>371</v>
      </c>
      <c r="E12885" s="57" t="str">
        <f t="array" ref="E12885">E12884</f>
        <v>В</v>
      </c>
      <c r="F12885" s="58">
        <v>0.6023631927656364</v>
      </c>
    </row>
    <row r="12886">
      <c r="A12886" s="61">
        <v>1.516730413E9</v>
      </c>
      <c r="B12886" s="61">
        <v>1.0</v>
      </c>
      <c r="C12886" s="61">
        <v>4401.0</v>
      </c>
      <c r="D12886" s="57" t="s">
        <v>375</v>
      </c>
      <c r="E12886" s="57" t="str">
        <f t="array" ref="E12886">E12885</f>
        <v>В</v>
      </c>
      <c r="F12886" s="58">
        <v>0.6025293314071428</v>
      </c>
    </row>
    <row r="12887">
      <c r="A12887" s="61">
        <v>1.516978256E9</v>
      </c>
      <c r="B12887" s="61">
        <v>1.0</v>
      </c>
      <c r="C12887" s="61">
        <v>4535.0</v>
      </c>
      <c r="D12887" s="57" t="s">
        <v>371</v>
      </c>
      <c r="E12887" s="57" t="str">
        <f t="array" ref="E12887">E12886</f>
        <v>В</v>
      </c>
      <c r="F12887" s="58">
        <v>0.602727740091881</v>
      </c>
    </row>
    <row r="12888">
      <c r="A12888" s="61">
        <v>1.51343639E9</v>
      </c>
      <c r="B12888" s="61">
        <v>0.0</v>
      </c>
      <c r="C12888" s="61">
        <v>3776.0</v>
      </c>
      <c r="D12888" s="57" t="s">
        <v>374</v>
      </c>
      <c r="E12888" s="57" t="str">
        <f t="array" ref="E12888">E12887</f>
        <v>В</v>
      </c>
      <c r="F12888" s="58">
        <v>0.6028014292007497</v>
      </c>
    </row>
    <row r="12889">
      <c r="A12889" s="61">
        <v>1.512316664E9</v>
      </c>
      <c r="B12889" s="61">
        <v>1.0</v>
      </c>
      <c r="C12889" s="61">
        <v>1335.0</v>
      </c>
      <c r="D12889" s="57" t="s">
        <v>375</v>
      </c>
      <c r="E12889" s="57" t="str">
        <f t="array" ref="E12889">E12888</f>
        <v>В</v>
      </c>
      <c r="F12889" s="58">
        <v>0.6029383383469334</v>
      </c>
    </row>
    <row r="12890">
      <c r="A12890" s="61">
        <v>1.512746455E9</v>
      </c>
      <c r="B12890" s="61">
        <v>1.0</v>
      </c>
      <c r="C12890" s="61">
        <v>2642.0</v>
      </c>
      <c r="D12890" s="57" t="s">
        <v>374</v>
      </c>
      <c r="E12890" s="57" t="str">
        <f t="array" ref="E12890">E12889</f>
        <v>В</v>
      </c>
      <c r="F12890" s="58">
        <v>0.6029827620045085</v>
      </c>
    </row>
    <row r="12891">
      <c r="A12891" s="61">
        <v>1.514807993E9</v>
      </c>
      <c r="B12891" s="61">
        <v>1.0</v>
      </c>
      <c r="C12891" s="61">
        <v>934.0</v>
      </c>
      <c r="D12891" s="57" t="s">
        <v>371</v>
      </c>
      <c r="E12891" s="57" t="str">
        <f t="array" ref="E12891">E12890</f>
        <v>В</v>
      </c>
      <c r="F12891" s="58">
        <v>0.6030101886985759</v>
      </c>
    </row>
    <row r="12892">
      <c r="A12892" s="61">
        <v>1.511724461E9</v>
      </c>
      <c r="B12892" s="61">
        <v>0.0</v>
      </c>
      <c r="C12892" s="61">
        <v>197.0</v>
      </c>
      <c r="D12892" s="57" t="s">
        <v>375</v>
      </c>
      <c r="E12892" s="57" t="str">
        <f t="array" ref="E12892">E12891</f>
        <v>В</v>
      </c>
      <c r="F12892" s="58">
        <v>0.6030502521946419</v>
      </c>
    </row>
    <row r="12893">
      <c r="A12893" s="61">
        <v>1.512315832E9</v>
      </c>
      <c r="B12893" s="61">
        <v>0.0</v>
      </c>
      <c r="C12893" s="61">
        <v>641.0</v>
      </c>
      <c r="D12893" s="57" t="s">
        <v>374</v>
      </c>
      <c r="E12893" s="57" t="str">
        <f t="array" ref="E12893">E12892</f>
        <v>В</v>
      </c>
      <c r="F12893" s="58">
        <v>0.6030698264201847</v>
      </c>
    </row>
    <row r="12894">
      <c r="A12894" s="61">
        <v>1.519411144E9</v>
      </c>
      <c r="B12894" s="61">
        <v>1.0</v>
      </c>
      <c r="C12894" s="61">
        <v>2740.0</v>
      </c>
      <c r="D12894" s="57" t="s">
        <v>371</v>
      </c>
      <c r="E12894" s="57" t="str">
        <f t="array" ref="E12894">E12893</f>
        <v>В</v>
      </c>
      <c r="F12894" s="58">
        <v>0.603098367791255</v>
      </c>
    </row>
    <row r="12895">
      <c r="A12895" s="61">
        <v>1.512951978E9</v>
      </c>
      <c r="B12895" s="61">
        <v>1.0</v>
      </c>
      <c r="C12895" s="61">
        <v>5668.0</v>
      </c>
      <c r="D12895" s="57" t="s">
        <v>373</v>
      </c>
      <c r="E12895" s="57" t="str">
        <f t="array" ref="E12895">E12894</f>
        <v>В</v>
      </c>
      <c r="F12895" s="58">
        <v>0.6031533076423027</v>
      </c>
    </row>
    <row r="12896">
      <c r="A12896" s="61">
        <v>1.515038941E9</v>
      </c>
      <c r="B12896" s="61">
        <v>0.0</v>
      </c>
      <c r="C12896" s="61">
        <v>2677.0</v>
      </c>
      <c r="D12896" s="57" t="s">
        <v>375</v>
      </c>
      <c r="E12896" s="57" t="str">
        <f t="array" ref="E12896">E12895</f>
        <v>В</v>
      </c>
      <c r="F12896" s="58">
        <v>0.6032924424329644</v>
      </c>
    </row>
    <row r="12897">
      <c r="A12897" s="61">
        <v>1.518090557E9</v>
      </c>
      <c r="B12897" s="61">
        <v>1.0</v>
      </c>
      <c r="C12897" s="61">
        <v>2410.0</v>
      </c>
      <c r="D12897" s="57" t="s">
        <v>371</v>
      </c>
      <c r="E12897" s="57" t="str">
        <f t="array" ref="E12897">E12896</f>
        <v>В</v>
      </c>
      <c r="F12897" s="58">
        <v>0.6032976713672764</v>
      </c>
    </row>
    <row r="12898">
      <c r="A12898" s="61">
        <v>1.519440297E9</v>
      </c>
      <c r="B12898" s="61">
        <v>1.0</v>
      </c>
      <c r="C12898" s="61">
        <v>1871.0</v>
      </c>
      <c r="D12898" s="57" t="s">
        <v>374</v>
      </c>
      <c r="E12898" s="57" t="str">
        <f t="array" ref="E12898">E12897</f>
        <v>В</v>
      </c>
      <c r="F12898" s="58">
        <v>0.6033780393866631</v>
      </c>
    </row>
    <row r="12899">
      <c r="A12899" s="61">
        <v>1.517884218E9</v>
      </c>
      <c r="B12899" s="61">
        <v>1.0</v>
      </c>
      <c r="C12899" s="61">
        <v>1367.0</v>
      </c>
      <c r="D12899" s="57" t="s">
        <v>371</v>
      </c>
      <c r="E12899" s="57" t="str">
        <f t="array" ref="E12899">E12898</f>
        <v>В</v>
      </c>
      <c r="F12899" s="58">
        <v>0.6034337179947205</v>
      </c>
    </row>
    <row r="12900">
      <c r="A12900" s="61">
        <v>1.518164128E9</v>
      </c>
      <c r="B12900" s="61">
        <v>1.0</v>
      </c>
      <c r="C12900" s="61">
        <v>238.0</v>
      </c>
      <c r="D12900" s="57" t="s">
        <v>373</v>
      </c>
      <c r="E12900" s="57" t="str">
        <f t="array" ref="E12900">E12899</f>
        <v>В</v>
      </c>
      <c r="F12900" s="58">
        <v>0.6035566792257527</v>
      </c>
    </row>
    <row r="12901">
      <c r="A12901" s="61">
        <v>1.517695134E9</v>
      </c>
      <c r="B12901" s="61">
        <v>1.0</v>
      </c>
      <c r="C12901" s="61">
        <v>2701.0</v>
      </c>
      <c r="D12901" s="57" t="s">
        <v>373</v>
      </c>
      <c r="E12901" s="57" t="str">
        <f t="array" ref="E12901">E12900</f>
        <v>В</v>
      </c>
      <c r="F12901" s="58">
        <v>0.6035767806163681</v>
      </c>
    </row>
    <row r="12902">
      <c r="A12902" s="61">
        <v>1.516142179E9</v>
      </c>
      <c r="B12902" s="61">
        <v>1.0</v>
      </c>
      <c r="C12902" s="61">
        <v>2387.0</v>
      </c>
      <c r="D12902" s="57" t="s">
        <v>374</v>
      </c>
      <c r="E12902" s="57" t="str">
        <f t="array" ref="E12902">E12901</f>
        <v>В</v>
      </c>
      <c r="F12902" s="58">
        <v>0.6035872693142423</v>
      </c>
    </row>
    <row r="12903">
      <c r="A12903" s="61">
        <v>1.512022075E9</v>
      </c>
      <c r="B12903" s="61">
        <v>1.0</v>
      </c>
      <c r="C12903" s="61">
        <v>5755.0</v>
      </c>
      <c r="D12903" s="57" t="s">
        <v>374</v>
      </c>
      <c r="E12903" s="57" t="str">
        <f t="array" ref="E12903">E12902</f>
        <v>В</v>
      </c>
      <c r="F12903" s="58">
        <v>0.6036559844071016</v>
      </c>
    </row>
    <row r="12904">
      <c r="A12904" s="61">
        <v>1.51832424E9</v>
      </c>
      <c r="B12904" s="61">
        <v>0.0</v>
      </c>
      <c r="C12904" s="61">
        <v>1482.0</v>
      </c>
      <c r="D12904" s="57" t="s">
        <v>371</v>
      </c>
      <c r="E12904" s="57" t="str">
        <f t="array" ref="E12904">E12903</f>
        <v>В</v>
      </c>
      <c r="F12904" s="58">
        <v>0.6038167540862507</v>
      </c>
    </row>
    <row r="12905">
      <c r="A12905" s="61">
        <v>1.511927582E9</v>
      </c>
      <c r="B12905" s="61">
        <v>0.0</v>
      </c>
      <c r="C12905" s="61">
        <v>2031.0</v>
      </c>
      <c r="D12905" s="57" t="s">
        <v>374</v>
      </c>
      <c r="E12905" s="57" t="str">
        <f t="array" ref="E12905">E12904</f>
        <v>В</v>
      </c>
      <c r="F12905" s="58">
        <v>0.603818966393411</v>
      </c>
    </row>
    <row r="12906">
      <c r="A12906" s="61">
        <v>1.516568098E9</v>
      </c>
      <c r="B12906" s="61">
        <v>1.0</v>
      </c>
      <c r="C12906" s="61">
        <v>3620.0</v>
      </c>
      <c r="D12906" s="57" t="s">
        <v>374</v>
      </c>
      <c r="E12906" s="57" t="str">
        <f t="array" ref="E12906">E12905</f>
        <v>В</v>
      </c>
      <c r="F12906" s="58">
        <v>0.603874973059755</v>
      </c>
    </row>
    <row r="12907">
      <c r="A12907" s="61">
        <v>1.512521232E9</v>
      </c>
      <c r="B12907" s="61">
        <v>0.0</v>
      </c>
      <c r="C12907" s="61">
        <v>528.0</v>
      </c>
      <c r="D12907" s="57" t="s">
        <v>371</v>
      </c>
      <c r="E12907" s="57" t="str">
        <f t="array" ref="E12907">E12906</f>
        <v>В</v>
      </c>
      <c r="F12907" s="58">
        <v>0.6039622014554373</v>
      </c>
    </row>
    <row r="12908">
      <c r="A12908" s="61">
        <v>1.515678449E9</v>
      </c>
      <c r="B12908" s="61">
        <v>1.0</v>
      </c>
      <c r="C12908" s="61">
        <v>990.0</v>
      </c>
      <c r="D12908" s="57" t="s">
        <v>371</v>
      </c>
      <c r="E12908" s="57" t="str">
        <f t="array" ref="E12908">E12907</f>
        <v>В</v>
      </c>
      <c r="F12908" s="58">
        <v>0.6040332544586317</v>
      </c>
    </row>
    <row r="12909">
      <c r="A12909" s="61">
        <v>1.517416922E9</v>
      </c>
      <c r="B12909" s="61">
        <v>0.0</v>
      </c>
      <c r="C12909" s="61">
        <v>1526.0</v>
      </c>
      <c r="D12909" s="57" t="s">
        <v>374</v>
      </c>
      <c r="E12909" s="57" t="str">
        <f t="array" ref="E12909">E12908</f>
        <v>В</v>
      </c>
      <c r="F12909" s="58">
        <v>0.6040916486668256</v>
      </c>
    </row>
    <row r="12910">
      <c r="A12910" s="61">
        <v>1.517695881E9</v>
      </c>
      <c r="B12910" s="61">
        <v>0.0</v>
      </c>
      <c r="C12910" s="61">
        <v>1052.0</v>
      </c>
      <c r="D12910" s="57" t="s">
        <v>371</v>
      </c>
      <c r="E12910" s="57" t="str">
        <f t="array" ref="E12910">E12909</f>
        <v>В</v>
      </c>
      <c r="F12910" s="58">
        <v>0.6040944881027539</v>
      </c>
    </row>
    <row r="12911">
      <c r="A12911" s="61">
        <v>1.517792194E9</v>
      </c>
      <c r="B12911" s="61">
        <v>1.0</v>
      </c>
      <c r="C12911" s="61">
        <v>2490.0</v>
      </c>
      <c r="D12911" s="57" t="s">
        <v>371</v>
      </c>
      <c r="E12911" s="57" t="str">
        <f t="array" ref="E12911">E12910</f>
        <v>В</v>
      </c>
      <c r="F12911" s="58">
        <v>0.604160514112808</v>
      </c>
    </row>
    <row r="12912">
      <c r="A12912" s="61">
        <v>1.519738749E9</v>
      </c>
      <c r="B12912" s="61">
        <v>1.0</v>
      </c>
      <c r="C12912" s="61">
        <v>3741.0</v>
      </c>
      <c r="D12912" s="57" t="s">
        <v>371</v>
      </c>
      <c r="E12912" s="57" t="str">
        <f t="array" ref="E12912">E12911</f>
        <v>В</v>
      </c>
      <c r="F12912" s="58">
        <v>0.6043012097852289</v>
      </c>
    </row>
    <row r="12913">
      <c r="A12913" s="61">
        <v>1.515868389E9</v>
      </c>
      <c r="B12913" s="61">
        <v>1.0</v>
      </c>
      <c r="C12913" s="61">
        <v>1519.0</v>
      </c>
      <c r="D12913" s="57" t="s">
        <v>373</v>
      </c>
      <c r="E12913" s="57" t="str">
        <f t="array" ref="E12913">E12912</f>
        <v>В</v>
      </c>
      <c r="F12913" s="58">
        <v>0.6043076584324959</v>
      </c>
    </row>
    <row r="12914">
      <c r="A12914" s="61">
        <v>1.514896595E9</v>
      </c>
      <c r="B12914" s="61">
        <v>1.0</v>
      </c>
      <c r="C12914" s="61">
        <v>1692.0</v>
      </c>
      <c r="D12914" s="57" t="s">
        <v>374</v>
      </c>
      <c r="E12914" s="57" t="str">
        <f t="array" ref="E12914">E12913</f>
        <v>В</v>
      </c>
      <c r="F12914" s="58">
        <v>0.6044170340038375</v>
      </c>
    </row>
    <row r="12915">
      <c r="A12915" s="61">
        <v>1.511706867E9</v>
      </c>
      <c r="B12915" s="61">
        <v>1.0</v>
      </c>
      <c r="C12915" s="61">
        <v>1177.0</v>
      </c>
      <c r="D12915" s="57" t="s">
        <v>374</v>
      </c>
      <c r="E12915" s="57" t="str">
        <f t="array" ref="E12915">E12914</f>
        <v>В</v>
      </c>
      <c r="F12915" s="58">
        <v>0.6044696021548136</v>
      </c>
    </row>
    <row r="12916">
      <c r="A12916" s="61">
        <v>1.5137094E9</v>
      </c>
      <c r="B12916" s="61">
        <v>0.0</v>
      </c>
      <c r="C12916" s="61">
        <v>4006.0</v>
      </c>
      <c r="D12916" s="57" t="s">
        <v>374</v>
      </c>
      <c r="E12916" s="57" t="str">
        <f t="array" ref="E12916">E12915</f>
        <v>В</v>
      </c>
      <c r="F12916" s="58">
        <v>0.6044987663427331</v>
      </c>
    </row>
    <row r="12917">
      <c r="A12917" s="61">
        <v>1.512544528E9</v>
      </c>
      <c r="B12917" s="61">
        <v>1.0</v>
      </c>
      <c r="C12917" s="61">
        <v>4457.0</v>
      </c>
      <c r="D12917" s="57" t="s">
        <v>374</v>
      </c>
      <c r="E12917" s="57" t="str">
        <f t="array" ref="E12917">E12916</f>
        <v>В</v>
      </c>
      <c r="F12917" s="58">
        <v>0.6045008385731871</v>
      </c>
    </row>
    <row r="12918">
      <c r="A12918" s="61">
        <v>1.516831595E9</v>
      </c>
      <c r="B12918" s="61">
        <v>1.0</v>
      </c>
      <c r="C12918" s="61">
        <v>1599.0</v>
      </c>
      <c r="D12918" s="57" t="s">
        <v>371</v>
      </c>
      <c r="E12918" s="57" t="str">
        <f t="array" ref="E12918">E12917</f>
        <v>В</v>
      </c>
      <c r="F12918" s="58">
        <v>0.6045081798279887</v>
      </c>
    </row>
    <row r="12919">
      <c r="A12919" s="61">
        <v>1.514389644E9</v>
      </c>
      <c r="B12919" s="61">
        <v>1.0</v>
      </c>
      <c r="C12919" s="61">
        <v>2473.0</v>
      </c>
      <c r="D12919" s="57" t="s">
        <v>375</v>
      </c>
      <c r="E12919" s="57" t="str">
        <f t="array" ref="E12919">E12918</f>
        <v>В</v>
      </c>
      <c r="F12919" s="58">
        <v>0.6045294703918741</v>
      </c>
    </row>
    <row r="12920">
      <c r="A12920" s="61">
        <v>1.518463939E9</v>
      </c>
      <c r="B12920" s="61">
        <v>1.0</v>
      </c>
      <c r="C12920" s="61">
        <v>1842.0</v>
      </c>
      <c r="D12920" s="57" t="s">
        <v>374</v>
      </c>
      <c r="E12920" s="57" t="str">
        <f t="array" ref="E12920">E12919</f>
        <v>В</v>
      </c>
      <c r="F12920" s="58">
        <v>0.6045344008580958</v>
      </c>
    </row>
    <row r="12921">
      <c r="A12921" s="61">
        <v>1.51141691E9</v>
      </c>
      <c r="B12921" s="61">
        <v>0.0</v>
      </c>
      <c r="C12921" s="61">
        <v>1732.0</v>
      </c>
      <c r="D12921" s="57" t="s">
        <v>375</v>
      </c>
      <c r="E12921" s="57" t="str">
        <f t="array" ref="E12921">E12920</f>
        <v>В</v>
      </c>
      <c r="F12921" s="58">
        <v>0.6045843197953051</v>
      </c>
    </row>
    <row r="12922">
      <c r="A12922" s="61">
        <v>1.514459589E9</v>
      </c>
      <c r="B12922" s="61">
        <v>1.0</v>
      </c>
      <c r="C12922" s="61">
        <v>883.0</v>
      </c>
      <c r="D12922" s="57" t="s">
        <v>371</v>
      </c>
      <c r="E12922" s="57" t="str">
        <f t="array" ref="E12922">E12921</f>
        <v>В</v>
      </c>
      <c r="F12922" s="58">
        <v>0.6046080899669646</v>
      </c>
    </row>
    <row r="12923">
      <c r="A12923" s="61">
        <v>1.51320788E9</v>
      </c>
      <c r="B12923" s="61">
        <v>0.0</v>
      </c>
      <c r="C12923" s="61">
        <v>2948.0</v>
      </c>
      <c r="D12923" s="57" t="s">
        <v>371</v>
      </c>
      <c r="E12923" s="57" t="str">
        <f t="array" ref="E12923">E12922</f>
        <v>В</v>
      </c>
      <c r="F12923" s="58">
        <v>0.6046280681872296</v>
      </c>
    </row>
    <row r="12924">
      <c r="A12924" s="61">
        <v>1.51446194E9</v>
      </c>
      <c r="B12924" s="61">
        <v>0.0</v>
      </c>
      <c r="C12924" s="61">
        <v>2360.0</v>
      </c>
      <c r="D12924" s="57" t="s">
        <v>374</v>
      </c>
      <c r="E12924" s="57" t="str">
        <f t="array" ref="E12924">E12923</f>
        <v>В</v>
      </c>
      <c r="F12924" s="58">
        <v>0.6046492548657659</v>
      </c>
    </row>
    <row r="12925">
      <c r="A12925" s="61">
        <v>1.519465916E9</v>
      </c>
      <c r="B12925" s="61">
        <v>1.0</v>
      </c>
      <c r="C12925" s="61">
        <v>1855.0</v>
      </c>
      <c r="D12925" s="57" t="s">
        <v>371</v>
      </c>
      <c r="E12925" s="57" t="str">
        <f t="array" ref="E12925">E12924</f>
        <v>В</v>
      </c>
      <c r="F12925" s="58">
        <v>0.6046534832848408</v>
      </c>
    </row>
    <row r="12926">
      <c r="A12926" s="61">
        <v>1.513115112E9</v>
      </c>
      <c r="B12926" s="61">
        <v>0.0</v>
      </c>
      <c r="C12926" s="61">
        <v>1466.0</v>
      </c>
      <c r="D12926" s="57" t="s">
        <v>373</v>
      </c>
      <c r="E12926" s="57" t="str">
        <f t="array" ref="E12926">E12925</f>
        <v>В</v>
      </c>
      <c r="F12926" s="58">
        <v>0.6047136989536401</v>
      </c>
    </row>
    <row r="12927">
      <c r="A12927" s="61">
        <v>1.518350184E9</v>
      </c>
      <c r="B12927" s="61">
        <v>1.0</v>
      </c>
      <c r="C12927" s="61">
        <v>1795.0</v>
      </c>
      <c r="D12927" s="57" t="s">
        <v>374</v>
      </c>
      <c r="E12927" s="57" t="str">
        <f t="array" ref="E12927">E12926</f>
        <v>В</v>
      </c>
      <c r="F12927" s="58">
        <v>0.6047449420019528</v>
      </c>
    </row>
    <row r="12928">
      <c r="A12928" s="61">
        <v>1.515498458E9</v>
      </c>
      <c r="B12928" s="61">
        <v>1.0</v>
      </c>
      <c r="C12928" s="61">
        <v>2534.0</v>
      </c>
      <c r="D12928" s="57" t="s">
        <v>375</v>
      </c>
      <c r="E12928" s="57" t="str">
        <f t="array" ref="E12928">E12927</f>
        <v>В</v>
      </c>
      <c r="F12928" s="58">
        <v>0.6048232642849567</v>
      </c>
    </row>
    <row r="12929">
      <c r="A12929" s="61">
        <v>1.514952889E9</v>
      </c>
      <c r="B12929" s="61">
        <v>1.0</v>
      </c>
      <c r="C12929" s="61">
        <v>4577.0</v>
      </c>
      <c r="D12929" s="57" t="s">
        <v>374</v>
      </c>
      <c r="E12929" s="57" t="str">
        <f t="array" ref="E12929">E12928</f>
        <v>В</v>
      </c>
      <c r="F12929" s="58">
        <v>0.6048305876695247</v>
      </c>
    </row>
    <row r="12930">
      <c r="A12930" s="61">
        <v>1.513938281E9</v>
      </c>
      <c r="B12930" s="61">
        <v>0.0</v>
      </c>
      <c r="C12930" s="61">
        <v>2243.0</v>
      </c>
      <c r="D12930" s="57" t="s">
        <v>375</v>
      </c>
      <c r="E12930" s="57" t="str">
        <f t="array" ref="E12930">E12929</f>
        <v>В</v>
      </c>
      <c r="F12930" s="58">
        <v>0.6048537650788579</v>
      </c>
    </row>
    <row r="12931">
      <c r="A12931" s="61">
        <v>1.517653207E9</v>
      </c>
      <c r="B12931" s="61">
        <v>1.0</v>
      </c>
      <c r="C12931" s="61">
        <v>136.0</v>
      </c>
      <c r="D12931" s="57" t="s">
        <v>375</v>
      </c>
      <c r="E12931" s="57" t="str">
        <f t="array" ref="E12931">E12930</f>
        <v>В</v>
      </c>
      <c r="F12931" s="58">
        <v>0.6048684009945866</v>
      </c>
    </row>
    <row r="12932">
      <c r="A12932" s="61">
        <v>1.514521485E9</v>
      </c>
      <c r="B12932" s="61">
        <v>1.0</v>
      </c>
      <c r="C12932" s="61">
        <v>1649.0</v>
      </c>
      <c r="D12932" s="57" t="s">
        <v>371</v>
      </c>
      <c r="E12932" s="57" t="str">
        <f t="array" ref="E12932">E12931</f>
        <v>В</v>
      </c>
      <c r="F12932" s="58">
        <v>0.6048695722578333</v>
      </c>
    </row>
    <row r="12933">
      <c r="A12933" s="61">
        <v>1.516918424E9</v>
      </c>
      <c r="B12933" s="61">
        <v>1.0</v>
      </c>
      <c r="C12933" s="61">
        <v>480.0</v>
      </c>
      <c r="D12933" s="57" t="s">
        <v>371</v>
      </c>
      <c r="E12933" s="57" t="str">
        <f t="array" ref="E12933">E12932</f>
        <v>В</v>
      </c>
      <c r="F12933" s="58">
        <v>0.6048839998402626</v>
      </c>
    </row>
    <row r="12934">
      <c r="A12934" s="61">
        <v>1.512179239E9</v>
      </c>
      <c r="B12934" s="61">
        <v>1.0</v>
      </c>
      <c r="C12934" s="61">
        <v>4102.0</v>
      </c>
      <c r="D12934" s="57" t="s">
        <v>374</v>
      </c>
      <c r="E12934" s="57" t="str">
        <f t="array" ref="E12934">E12933</f>
        <v>В</v>
      </c>
      <c r="F12934" s="58">
        <v>0.6049437309816532</v>
      </c>
    </row>
    <row r="12935">
      <c r="A12935" s="61">
        <v>1.511315673E9</v>
      </c>
      <c r="B12935" s="61">
        <v>1.0</v>
      </c>
      <c r="C12935" s="61">
        <v>1857.0</v>
      </c>
      <c r="D12935" s="57" t="s">
        <v>371</v>
      </c>
      <c r="E12935" s="57" t="str">
        <f t="array" ref="E12935">E12934</f>
        <v>В</v>
      </c>
      <c r="F12935" s="58">
        <v>0.6049448602326024</v>
      </c>
    </row>
    <row r="12936">
      <c r="A12936" s="61">
        <v>1.514940701E9</v>
      </c>
      <c r="B12936" s="61">
        <v>0.0</v>
      </c>
      <c r="C12936" s="61">
        <v>2151.0</v>
      </c>
      <c r="D12936" s="57" t="s">
        <v>374</v>
      </c>
      <c r="E12936" s="57" t="str">
        <f t="array" ref="E12936">E12935</f>
        <v>В</v>
      </c>
      <c r="F12936" s="58">
        <v>0.6050045970887155</v>
      </c>
    </row>
    <row r="12937">
      <c r="A12937" s="61">
        <v>1.51467444E9</v>
      </c>
      <c r="B12937" s="61">
        <v>0.0</v>
      </c>
      <c r="C12937" s="61">
        <v>5200.0</v>
      </c>
      <c r="D12937" s="57" t="s">
        <v>371</v>
      </c>
      <c r="E12937" s="57" t="str">
        <f t="array" ref="E12937">E12936</f>
        <v>В</v>
      </c>
      <c r="F12937" s="58">
        <v>0.6050189852067606</v>
      </c>
    </row>
    <row r="12938">
      <c r="A12938" s="61">
        <v>1.51826384E9</v>
      </c>
      <c r="B12938" s="61">
        <v>0.0</v>
      </c>
      <c r="C12938" s="61">
        <v>1085.0</v>
      </c>
      <c r="D12938" s="57" t="s">
        <v>374</v>
      </c>
      <c r="E12938" s="57" t="str">
        <f t="array" ref="E12938">E12937</f>
        <v>В</v>
      </c>
      <c r="F12938" s="58">
        <v>0.6050598371752366</v>
      </c>
    </row>
    <row r="12939">
      <c r="A12939" s="61">
        <v>1.51299483E9</v>
      </c>
      <c r="B12939" s="61">
        <v>0.0</v>
      </c>
      <c r="C12939" s="61">
        <v>1589.0</v>
      </c>
      <c r="D12939" s="57" t="s">
        <v>374</v>
      </c>
      <c r="E12939" s="57" t="str">
        <f t="array" ref="E12939">E12938</f>
        <v>В</v>
      </c>
      <c r="F12939" s="58">
        <v>0.605087263869304</v>
      </c>
    </row>
    <row r="12940">
      <c r="A12940" s="61">
        <v>1.518607847E9</v>
      </c>
      <c r="B12940" s="61">
        <v>1.0</v>
      </c>
      <c r="C12940" s="61">
        <v>1224.0</v>
      </c>
      <c r="D12940" s="57" t="s">
        <v>375</v>
      </c>
      <c r="E12940" s="57" t="str">
        <f t="array" ref="E12940">E12939</f>
        <v>В</v>
      </c>
      <c r="F12940" s="58">
        <v>0.6051046159731712</v>
      </c>
    </row>
    <row r="12941">
      <c r="A12941" s="61">
        <v>1.514462053E9</v>
      </c>
      <c r="B12941" s="61">
        <v>1.0</v>
      </c>
      <c r="C12941" s="61">
        <v>951.0</v>
      </c>
      <c r="D12941" s="57" t="s">
        <v>374</v>
      </c>
      <c r="E12941" s="57" t="str">
        <f t="array" ref="E12941">E12940</f>
        <v>В</v>
      </c>
      <c r="F12941" s="58">
        <v>0.6051111006538484</v>
      </c>
    </row>
    <row r="12942">
      <c r="A12942" s="61">
        <v>1.512546645E9</v>
      </c>
      <c r="B12942" s="61">
        <v>1.0</v>
      </c>
      <c r="C12942" s="61">
        <v>3895.0</v>
      </c>
      <c r="D12942" s="57" t="s">
        <v>371</v>
      </c>
      <c r="E12942" s="57" t="str">
        <f t="array" ref="E12942">E12941</f>
        <v>В</v>
      </c>
      <c r="F12942" s="58">
        <v>0.6051413527835104</v>
      </c>
    </row>
    <row r="12943">
      <c r="A12943" s="61">
        <v>1.51624563E9</v>
      </c>
      <c r="B12943" s="61">
        <v>0.0</v>
      </c>
      <c r="C12943" s="61">
        <v>4547.0</v>
      </c>
      <c r="D12943" s="57" t="s">
        <v>371</v>
      </c>
      <c r="E12943" s="57" t="str">
        <f t="array" ref="E12943">E12942</f>
        <v>В</v>
      </c>
      <c r="F12943" s="58">
        <v>0.6051637439754041</v>
      </c>
    </row>
    <row r="12944">
      <c r="A12944" s="61">
        <v>1.514206257E9</v>
      </c>
      <c r="B12944" s="61">
        <v>1.0</v>
      </c>
      <c r="C12944" s="61">
        <v>823.0</v>
      </c>
      <c r="D12944" s="57" t="s">
        <v>371</v>
      </c>
      <c r="E12944" s="57" t="str">
        <f t="array" ref="E12944">E12943</f>
        <v>В</v>
      </c>
      <c r="F12944" s="58">
        <v>0.6051814162795764</v>
      </c>
    </row>
    <row r="12945">
      <c r="A12945" s="61">
        <v>1.513848714E9</v>
      </c>
      <c r="B12945" s="61">
        <v>1.0</v>
      </c>
      <c r="C12945" s="61">
        <v>3265.0</v>
      </c>
      <c r="D12945" s="57" t="s">
        <v>375</v>
      </c>
      <c r="E12945" s="57" t="str">
        <f t="array" ref="E12945">E12944</f>
        <v>В</v>
      </c>
      <c r="F12945" s="58">
        <v>0.6052663537089883</v>
      </c>
    </row>
    <row r="12946">
      <c r="A12946" s="61">
        <v>1.51584793E9</v>
      </c>
      <c r="B12946" s="61">
        <v>0.0</v>
      </c>
      <c r="C12946" s="61">
        <v>1366.0</v>
      </c>
      <c r="D12946" s="57" t="s">
        <v>374</v>
      </c>
      <c r="E12946" s="57" t="str">
        <f t="array" ref="E12946">E12945</f>
        <v>В</v>
      </c>
      <c r="F12946" s="58">
        <v>0.6053512442405713</v>
      </c>
    </row>
    <row r="12947">
      <c r="A12947" s="61">
        <v>1.512151315E9</v>
      </c>
      <c r="B12947" s="61">
        <v>1.0</v>
      </c>
      <c r="C12947" s="61">
        <v>1621.0</v>
      </c>
      <c r="D12947" s="57" t="s">
        <v>371</v>
      </c>
      <c r="E12947" s="57" t="str">
        <f t="array" ref="E12947">E12946</f>
        <v>В</v>
      </c>
      <c r="F12947" s="58">
        <v>0.6053895503156032</v>
      </c>
    </row>
    <row r="12948">
      <c r="A12948" s="61">
        <v>1.512939587E9</v>
      </c>
      <c r="B12948" s="61">
        <v>1.0</v>
      </c>
      <c r="C12948" s="61">
        <v>3720.0</v>
      </c>
      <c r="D12948" s="57" t="s">
        <v>375</v>
      </c>
      <c r="E12948" s="57" t="str">
        <f t="array" ref="E12948">E12947</f>
        <v>В</v>
      </c>
      <c r="F12948" s="58">
        <v>0.605390867283968</v>
      </c>
    </row>
    <row r="12949">
      <c r="A12949" s="61">
        <v>1.513445564E9</v>
      </c>
      <c r="B12949" s="61">
        <v>1.0</v>
      </c>
      <c r="C12949" s="61">
        <v>1764.0</v>
      </c>
      <c r="D12949" s="57" t="s">
        <v>374</v>
      </c>
      <c r="E12949" s="57" t="str">
        <f t="array" ref="E12949">E12948</f>
        <v>В</v>
      </c>
      <c r="F12949" s="58">
        <v>0.6054954865337995</v>
      </c>
    </row>
    <row r="12950">
      <c r="A12950" s="61">
        <v>1.516770966E9</v>
      </c>
      <c r="B12950" s="61">
        <v>1.0</v>
      </c>
      <c r="C12950" s="61">
        <v>2958.0</v>
      </c>
      <c r="D12950" s="57" t="s">
        <v>371</v>
      </c>
      <c r="E12950" s="57" t="str">
        <f t="array" ref="E12950">E12949</f>
        <v>В</v>
      </c>
      <c r="F12950" s="58">
        <v>0.6055120288208816</v>
      </c>
    </row>
    <row r="12951">
      <c r="A12951" s="61">
        <v>1.517255555E9</v>
      </c>
      <c r="B12951" s="61">
        <v>1.0</v>
      </c>
      <c r="C12951" s="61">
        <v>3175.0</v>
      </c>
      <c r="D12951" s="57" t="s">
        <v>375</v>
      </c>
      <c r="E12951" s="57" t="str">
        <f t="array" ref="E12951">E12950</f>
        <v>В</v>
      </c>
      <c r="F12951" s="58">
        <v>0.6055210383888544</v>
      </c>
    </row>
    <row r="12952">
      <c r="A12952" s="61">
        <v>1.513332554E9</v>
      </c>
      <c r="B12952" s="61">
        <v>1.0</v>
      </c>
      <c r="C12952" s="61">
        <v>599.0</v>
      </c>
      <c r="D12952" s="57" t="s">
        <v>373</v>
      </c>
      <c r="E12952" s="57" t="str">
        <f t="array" ref="E12952">E12951</f>
        <v>В</v>
      </c>
      <c r="F12952" s="58">
        <v>0.6055346505028264</v>
      </c>
    </row>
    <row r="12953">
      <c r="A12953" s="61">
        <v>1.51823374E9</v>
      </c>
      <c r="B12953" s="61">
        <v>0.0</v>
      </c>
      <c r="C12953" s="61">
        <v>2014.0</v>
      </c>
      <c r="D12953" s="57" t="s">
        <v>375</v>
      </c>
      <c r="E12953" s="57" t="str">
        <f t="array" ref="E12953">E12952</f>
        <v>В</v>
      </c>
      <c r="F12953" s="58">
        <v>0.6055467649135725</v>
      </c>
    </row>
    <row r="12954">
      <c r="A12954" s="61">
        <v>1.517879574E9</v>
      </c>
      <c r="B12954" s="61">
        <v>1.0</v>
      </c>
      <c r="C12954" s="61">
        <v>1860.0</v>
      </c>
      <c r="D12954" s="57" t="s">
        <v>374</v>
      </c>
      <c r="E12954" s="57" t="str">
        <f t="array" ref="E12954">E12953</f>
        <v>В</v>
      </c>
      <c r="F12954" s="58">
        <v>0.6055576293303255</v>
      </c>
    </row>
    <row r="12955">
      <c r="A12955" s="61">
        <v>1.515585725E9</v>
      </c>
      <c r="B12955" s="61">
        <v>1.0</v>
      </c>
      <c r="C12955" s="61">
        <v>1004.0</v>
      </c>
      <c r="D12955" s="57" t="s">
        <v>374</v>
      </c>
      <c r="E12955" s="57" t="str">
        <f t="array" ref="E12955">E12954</f>
        <v>В</v>
      </c>
      <c r="F12955" s="58">
        <v>0.6055789198942109</v>
      </c>
    </row>
    <row r="12956">
      <c r="A12956" s="61">
        <v>1.514731179E9</v>
      </c>
      <c r="B12956" s="61">
        <v>1.0</v>
      </c>
      <c r="C12956" s="61">
        <v>2098.0</v>
      </c>
      <c r="D12956" s="57" t="s">
        <v>375</v>
      </c>
      <c r="E12956" s="57" t="str">
        <f t="array" ref="E12956">E12955</f>
        <v>В</v>
      </c>
      <c r="F12956" s="58">
        <v>0.6056257814258164</v>
      </c>
    </row>
    <row r="12957">
      <c r="A12957" s="61">
        <v>1.518722643E9</v>
      </c>
      <c r="B12957" s="61">
        <v>1.0</v>
      </c>
      <c r="C12957" s="61">
        <v>1975.0</v>
      </c>
      <c r="D12957" s="57" t="s">
        <v>375</v>
      </c>
      <c r="E12957" s="57" t="str">
        <f t="array" ref="E12957">E12956</f>
        <v>В</v>
      </c>
      <c r="F12957" s="58">
        <v>0.6056545131681239</v>
      </c>
    </row>
    <row r="12958">
      <c r="A12958" s="61">
        <v>1.516275351E9</v>
      </c>
      <c r="B12958" s="61">
        <v>0.0</v>
      </c>
      <c r="C12958" s="61">
        <v>500.0</v>
      </c>
      <c r="D12958" s="57" t="s">
        <v>374</v>
      </c>
      <c r="E12958" s="57" t="str">
        <f t="array" ref="E12958">E12957</f>
        <v>В</v>
      </c>
      <c r="F12958" s="58">
        <v>0.6058345409236425</v>
      </c>
    </row>
    <row r="12959">
      <c r="A12959" s="61">
        <v>1.515943602E9</v>
      </c>
      <c r="B12959" s="61">
        <v>0.0</v>
      </c>
      <c r="C12959" s="61">
        <v>1146.0</v>
      </c>
      <c r="D12959" s="57" t="s">
        <v>375</v>
      </c>
      <c r="E12959" s="57" t="str">
        <f t="array" ref="E12959">E12958</f>
        <v>В</v>
      </c>
      <c r="F12959" s="58">
        <v>0.6058571344301585</v>
      </c>
    </row>
    <row r="12960">
      <c r="A12960" s="61">
        <v>1.519953982E9</v>
      </c>
      <c r="B12960" s="61">
        <v>0.0</v>
      </c>
      <c r="C12960" s="61">
        <v>3922.0</v>
      </c>
      <c r="D12960" s="57" t="s">
        <v>374</v>
      </c>
      <c r="E12960" s="57" t="str">
        <f t="array" ref="E12960">E12959</f>
        <v>В</v>
      </c>
      <c r="F12960" s="58">
        <v>0.6058789394642646</v>
      </c>
    </row>
    <row r="12961">
      <c r="A12961" s="61">
        <v>1.514385978E9</v>
      </c>
      <c r="B12961" s="61">
        <v>1.0</v>
      </c>
      <c r="C12961" s="61">
        <v>686.0</v>
      </c>
      <c r="D12961" s="57" t="s">
        <v>374</v>
      </c>
      <c r="E12961" s="57" t="str">
        <f t="array" ref="E12961">E12960</f>
        <v>В</v>
      </c>
      <c r="F12961" s="58">
        <v>0.6058810503213254</v>
      </c>
    </row>
    <row r="12962">
      <c r="A12962" s="61">
        <v>1.515438777E9</v>
      </c>
      <c r="B12962" s="61">
        <v>1.0</v>
      </c>
      <c r="C12962" s="61">
        <v>1503.0</v>
      </c>
      <c r="D12962" s="57" t="s">
        <v>375</v>
      </c>
      <c r="E12962" s="57" t="str">
        <f t="array" ref="E12962">E12961</f>
        <v>В</v>
      </c>
      <c r="F12962" s="58">
        <v>0.6058813907472492</v>
      </c>
    </row>
    <row r="12963">
      <c r="A12963" s="61">
        <v>1.514359396E9</v>
      </c>
      <c r="B12963" s="61">
        <v>1.0</v>
      </c>
      <c r="C12963" s="61">
        <v>281.0</v>
      </c>
      <c r="D12963" s="57" t="s">
        <v>374</v>
      </c>
      <c r="E12963" s="57" t="str">
        <f t="array" ref="E12963">E12962</f>
        <v>В</v>
      </c>
      <c r="F12963" s="58">
        <v>0.6058996914192434</v>
      </c>
    </row>
    <row r="12964">
      <c r="A12964" s="61">
        <v>1.512137937E9</v>
      </c>
      <c r="B12964" s="61">
        <v>1.0</v>
      </c>
      <c r="C12964" s="61">
        <v>4359.0</v>
      </c>
      <c r="D12964" s="57" t="s">
        <v>371</v>
      </c>
      <c r="E12964" s="57" t="str">
        <f t="array" ref="E12964">E12963</f>
        <v>В</v>
      </c>
      <c r="F12964" s="58">
        <v>0.6059078927997499</v>
      </c>
    </row>
    <row r="12965">
      <c r="A12965" s="61">
        <v>1.517075941E9</v>
      </c>
      <c r="B12965" s="61">
        <v>0.0</v>
      </c>
      <c r="C12965" s="61">
        <v>66.0</v>
      </c>
      <c r="D12965" s="57" t="s">
        <v>375</v>
      </c>
      <c r="E12965" s="57" t="str">
        <f t="array" ref="E12965">E12964</f>
        <v>В</v>
      </c>
      <c r="F12965" s="58">
        <v>0.6060125532957379</v>
      </c>
    </row>
    <row r="12966">
      <c r="A12966" s="61">
        <v>1.517457008E9</v>
      </c>
      <c r="B12966" s="61">
        <v>1.0</v>
      </c>
      <c r="C12966" s="61">
        <v>4295.0</v>
      </c>
      <c r="D12966" s="57" t="s">
        <v>374</v>
      </c>
      <c r="E12966" s="57" t="str">
        <f t="array" ref="E12966">E12965</f>
        <v>В</v>
      </c>
      <c r="F12966" s="58">
        <v>0.6060409573446232</v>
      </c>
    </row>
    <row r="12967">
      <c r="A12967" s="61">
        <v>1.518198049E9</v>
      </c>
      <c r="B12967" s="61">
        <v>1.0</v>
      </c>
      <c r="C12967" s="61">
        <v>836.0</v>
      </c>
      <c r="D12967" s="57" t="s">
        <v>371</v>
      </c>
      <c r="E12967" s="57" t="str">
        <f t="array" ref="E12967">E12966</f>
        <v>В</v>
      </c>
      <c r="F12967" s="58">
        <v>0.6061552762031388</v>
      </c>
    </row>
    <row r="12968">
      <c r="A12968" s="61">
        <v>1.514381403E9</v>
      </c>
      <c r="B12968" s="61">
        <v>1.0</v>
      </c>
      <c r="C12968" s="61">
        <v>2817.0</v>
      </c>
      <c r="D12968" s="57" t="s">
        <v>371</v>
      </c>
      <c r="E12968" s="57" t="str">
        <f t="array" ref="E12968">E12967</f>
        <v>В</v>
      </c>
      <c r="F12968" s="58">
        <v>0.6062866175553554</v>
      </c>
    </row>
    <row r="12969">
      <c r="A12969" s="61">
        <v>1.51509038E9</v>
      </c>
      <c r="B12969" s="61">
        <v>0.0</v>
      </c>
      <c r="C12969" s="61">
        <v>1948.0</v>
      </c>
      <c r="D12969" s="57" t="s">
        <v>371</v>
      </c>
      <c r="E12969" s="57" t="str">
        <f t="array" ref="E12969">E12968</f>
        <v>В</v>
      </c>
      <c r="F12969" s="58">
        <v>0.6062927986898827</v>
      </c>
    </row>
    <row r="12970">
      <c r="A12970" s="61">
        <v>1.516200957E9</v>
      </c>
      <c r="B12970" s="61">
        <v>1.0</v>
      </c>
      <c r="C12970" s="61">
        <v>1362.0</v>
      </c>
      <c r="D12970" s="57" t="s">
        <v>371</v>
      </c>
      <c r="E12970" s="57" t="str">
        <f t="array" ref="E12970">E12969</f>
        <v>В</v>
      </c>
      <c r="F12970" s="58">
        <v>0.6063864809201777</v>
      </c>
    </row>
    <row r="12971">
      <c r="A12971" s="61">
        <v>1.515461282E9</v>
      </c>
      <c r="B12971" s="61">
        <v>0.0</v>
      </c>
      <c r="C12971" s="61">
        <v>1045.0</v>
      </c>
      <c r="D12971" s="57" t="s">
        <v>371</v>
      </c>
      <c r="E12971" s="57" t="str">
        <f t="array" ref="E12971">E12970</f>
        <v>В</v>
      </c>
      <c r="F12971" s="58">
        <v>0.6064509250080519</v>
      </c>
    </row>
    <row r="12972">
      <c r="A12972" s="61">
        <v>1.511868144E9</v>
      </c>
      <c r="B12972" s="61">
        <v>1.0</v>
      </c>
      <c r="C12972" s="61">
        <v>281.0</v>
      </c>
      <c r="D12972" s="57" t="s">
        <v>373</v>
      </c>
      <c r="E12972" s="57" t="str">
        <f t="array" ref="E12972">E12971</f>
        <v>В</v>
      </c>
      <c r="F12972" s="58">
        <v>0.6064559156319808</v>
      </c>
    </row>
    <row r="12973">
      <c r="A12973" s="61">
        <v>1.517573305E9</v>
      </c>
      <c r="B12973" s="61">
        <v>1.0</v>
      </c>
      <c r="C12973" s="61">
        <v>2983.0</v>
      </c>
      <c r="D12973" s="57" t="s">
        <v>371</v>
      </c>
      <c r="E12973" s="57" t="str">
        <f t="array" ref="E12973">E12972</f>
        <v>В</v>
      </c>
      <c r="F12973" s="58">
        <v>0.6065677996749417</v>
      </c>
    </row>
    <row r="12974">
      <c r="A12974" s="61">
        <v>1.518068718E9</v>
      </c>
      <c r="B12974" s="61">
        <v>1.0</v>
      </c>
      <c r="C12974" s="61">
        <v>4058.0</v>
      </c>
      <c r="D12974" s="57" t="s">
        <v>375</v>
      </c>
      <c r="E12974" s="57" t="str">
        <f t="array" ref="E12974">E12973</f>
        <v>В</v>
      </c>
      <c r="F12974" s="58">
        <v>0.6065678137239363</v>
      </c>
    </row>
    <row r="12975">
      <c r="A12975" s="61">
        <v>1.516431359E9</v>
      </c>
      <c r="B12975" s="61">
        <v>1.0</v>
      </c>
      <c r="C12975" s="61">
        <v>1320.0</v>
      </c>
      <c r="D12975" s="57" t="s">
        <v>374</v>
      </c>
      <c r="E12975" s="57" t="str">
        <f t="array" ref="E12975">E12974</f>
        <v>В</v>
      </c>
      <c r="F12975" s="58">
        <v>0.6065909762321084</v>
      </c>
    </row>
    <row r="12976">
      <c r="A12976" s="61">
        <v>1.516712284E9</v>
      </c>
      <c r="B12976" s="61">
        <v>1.0</v>
      </c>
      <c r="C12976" s="61">
        <v>1080.0</v>
      </c>
      <c r="D12976" s="57" t="s">
        <v>375</v>
      </c>
      <c r="E12976" s="57" t="str">
        <f t="array" ref="E12976">E12975</f>
        <v>В</v>
      </c>
      <c r="F12976" s="58">
        <v>0.6066159599774635</v>
      </c>
    </row>
    <row r="12977">
      <c r="A12977" s="61">
        <v>1.518511204E9</v>
      </c>
      <c r="B12977" s="61">
        <v>1.0</v>
      </c>
      <c r="C12977" s="61">
        <v>4574.0</v>
      </c>
      <c r="D12977" s="57" t="s">
        <v>373</v>
      </c>
      <c r="E12977" s="57" t="str">
        <f t="array" ref="E12977">E12976</f>
        <v>В</v>
      </c>
      <c r="F12977" s="58">
        <v>0.6066586585234977</v>
      </c>
    </row>
    <row r="12978">
      <c r="A12978" s="61">
        <v>1.51880318E9</v>
      </c>
      <c r="B12978" s="61">
        <v>0.0</v>
      </c>
      <c r="C12978" s="61">
        <v>826.0</v>
      </c>
      <c r="D12978" s="57" t="s">
        <v>374</v>
      </c>
      <c r="E12978" s="57" t="str">
        <f t="array" ref="E12978">E12977</f>
        <v>В</v>
      </c>
      <c r="F12978" s="58">
        <v>0.6066752346232918</v>
      </c>
    </row>
    <row r="12979">
      <c r="A12979" s="61">
        <v>1.515117738E9</v>
      </c>
      <c r="B12979" s="61">
        <v>1.0</v>
      </c>
      <c r="C12979" s="61">
        <v>1944.0</v>
      </c>
      <c r="D12979" s="57" t="s">
        <v>374</v>
      </c>
      <c r="E12979" s="57" t="str">
        <f t="array" ref="E12979">E12978</f>
        <v>В</v>
      </c>
      <c r="F12979" s="58">
        <v>0.6067195615161367</v>
      </c>
    </row>
    <row r="12980">
      <c r="A12980" s="61">
        <v>1.518217999E9</v>
      </c>
      <c r="B12980" s="61">
        <v>1.0</v>
      </c>
      <c r="C12980" s="61">
        <v>3229.0</v>
      </c>
      <c r="D12980" s="57" t="s">
        <v>373</v>
      </c>
      <c r="E12980" s="57" t="str">
        <f t="array" ref="E12980">E12979</f>
        <v>В</v>
      </c>
      <c r="F12980" s="58">
        <v>0.6067513745906082</v>
      </c>
    </row>
    <row r="12981">
      <c r="A12981" s="61">
        <v>1.512313435E9</v>
      </c>
      <c r="B12981" s="61">
        <v>1.0</v>
      </c>
      <c r="C12981" s="61">
        <v>1062.0</v>
      </c>
      <c r="D12981" s="57" t="s">
        <v>373</v>
      </c>
      <c r="E12981" s="57" t="str">
        <f t="array" ref="E12981">E12980</f>
        <v>В</v>
      </c>
      <c r="F12981" s="58">
        <v>0.6068098391068258</v>
      </c>
    </row>
    <row r="12982">
      <c r="A12982" s="61">
        <v>1.512733981E9</v>
      </c>
      <c r="B12982" s="61">
        <v>0.0</v>
      </c>
      <c r="C12982" s="61">
        <v>207.0</v>
      </c>
      <c r="D12982" s="57" t="s">
        <v>374</v>
      </c>
      <c r="E12982" s="57" t="str">
        <f t="array" ref="E12982">E12981</f>
        <v>В</v>
      </c>
      <c r="F12982" s="58">
        <v>0.6068545863470188</v>
      </c>
    </row>
    <row r="12983">
      <c r="A12983" s="61">
        <v>1.517068079E9</v>
      </c>
      <c r="B12983" s="61">
        <v>1.0</v>
      </c>
      <c r="C12983" s="61">
        <v>3478.0</v>
      </c>
      <c r="D12983" s="57" t="s">
        <v>374</v>
      </c>
      <c r="E12983" s="57" t="str">
        <f t="array" ref="E12983">E12982</f>
        <v>В</v>
      </c>
      <c r="F12983" s="58">
        <v>0.6068664979414513</v>
      </c>
    </row>
    <row r="12984">
      <c r="A12984" s="61">
        <v>1.515584459E9</v>
      </c>
      <c r="B12984" s="61">
        <v>1.0</v>
      </c>
      <c r="C12984" s="61">
        <v>2622.0</v>
      </c>
      <c r="D12984" s="57" t="s">
        <v>374</v>
      </c>
      <c r="E12984" s="57" t="str">
        <f t="array" ref="E12984">E12983</f>
        <v>В</v>
      </c>
      <c r="F12984" s="58">
        <v>0.6068873590952251</v>
      </c>
    </row>
    <row r="12985">
      <c r="A12985" s="61">
        <v>1.511246318E9</v>
      </c>
      <c r="B12985" s="61">
        <v>1.0</v>
      </c>
      <c r="C12985" s="61">
        <v>408.0</v>
      </c>
      <c r="D12985" s="57" t="s">
        <v>371</v>
      </c>
      <c r="E12985" s="57" t="str">
        <f t="array" ref="E12985">E12984</f>
        <v>В</v>
      </c>
      <c r="F12985" s="58">
        <v>0.6068950393125216</v>
      </c>
    </row>
    <row r="12986">
      <c r="A12986" s="61">
        <v>1.511349241E9</v>
      </c>
      <c r="B12986" s="61">
        <v>0.0</v>
      </c>
      <c r="C12986" s="61">
        <v>1255.0</v>
      </c>
      <c r="D12986" s="57" t="s">
        <v>371</v>
      </c>
      <c r="E12986" s="57" t="str">
        <f t="array" ref="E12986">E12985</f>
        <v>В</v>
      </c>
      <c r="F12986" s="58">
        <v>0.606933792079897</v>
      </c>
    </row>
    <row r="12987">
      <c r="A12987" s="61">
        <v>1.516141515E9</v>
      </c>
      <c r="B12987" s="61">
        <v>1.0</v>
      </c>
      <c r="C12987" s="61">
        <v>758.0</v>
      </c>
      <c r="D12987" s="57" t="s">
        <v>371</v>
      </c>
      <c r="E12987" s="57" t="str">
        <f t="array" ref="E12987">E12986</f>
        <v>В</v>
      </c>
      <c r="F12987" s="58">
        <v>0.6070502923676615</v>
      </c>
    </row>
    <row r="12988">
      <c r="A12988" s="61">
        <v>1.513454522E9</v>
      </c>
      <c r="B12988" s="61">
        <v>0.0</v>
      </c>
      <c r="C12988" s="61">
        <v>354.0</v>
      </c>
      <c r="D12988" s="57" t="s">
        <v>373</v>
      </c>
      <c r="E12988" s="57" t="str">
        <f t="array" ref="E12988">E12987</f>
        <v>В</v>
      </c>
      <c r="F12988" s="58">
        <v>0.6071108951878773</v>
      </c>
    </row>
    <row r="12989">
      <c r="A12989" s="61">
        <v>1.516840846E9</v>
      </c>
      <c r="B12989" s="61">
        <v>1.0</v>
      </c>
      <c r="C12989" s="61">
        <v>474.0</v>
      </c>
      <c r="D12989" s="57" t="s">
        <v>371</v>
      </c>
      <c r="E12989" s="57" t="str">
        <f t="array" ref="E12989">E12988</f>
        <v>В</v>
      </c>
      <c r="F12989" s="58">
        <v>0.6072252140463928</v>
      </c>
    </row>
    <row r="12990">
      <c r="A12990" s="61">
        <v>1.515574578E9</v>
      </c>
      <c r="B12990" s="61">
        <v>1.0</v>
      </c>
      <c r="C12990" s="61">
        <v>1093.0</v>
      </c>
      <c r="D12990" s="57" t="s">
        <v>373</v>
      </c>
      <c r="E12990" s="57" t="str">
        <f t="array" ref="E12990">E12989</f>
        <v>В</v>
      </c>
      <c r="F12990" s="58">
        <v>0.6072718616560769</v>
      </c>
    </row>
    <row r="12991">
      <c r="A12991" s="61">
        <v>1.517625424E9</v>
      </c>
      <c r="B12991" s="61">
        <v>1.0</v>
      </c>
      <c r="C12991" s="61">
        <v>1646.0</v>
      </c>
      <c r="D12991" s="57" t="s">
        <v>373</v>
      </c>
      <c r="E12991" s="57" t="str">
        <f t="array" ref="E12991">E12990</f>
        <v>В</v>
      </c>
      <c r="F12991" s="58">
        <v>0.6073021473000143</v>
      </c>
    </row>
    <row r="12992">
      <c r="A12992" s="61">
        <v>1.512084594E9</v>
      </c>
      <c r="B12992" s="61">
        <v>1.0</v>
      </c>
      <c r="C12992" s="61">
        <v>1984.0</v>
      </c>
      <c r="D12992" s="57" t="s">
        <v>374</v>
      </c>
      <c r="E12992" s="57" t="str">
        <f t="array" ref="E12992">E12991</f>
        <v>В</v>
      </c>
      <c r="F12992" s="58">
        <v>0.6073064472551551</v>
      </c>
    </row>
    <row r="12993">
      <c r="A12993" s="61">
        <v>1.514035387E9</v>
      </c>
      <c r="B12993" s="61">
        <v>1.0</v>
      </c>
      <c r="C12993" s="61">
        <v>920.0</v>
      </c>
      <c r="D12993" s="57" t="s">
        <v>371</v>
      </c>
      <c r="E12993" s="57" t="str">
        <f t="array" ref="E12993">E12992</f>
        <v>В</v>
      </c>
      <c r="F12993" s="58">
        <v>0.6073440862607442</v>
      </c>
    </row>
    <row r="12994">
      <c r="A12994" s="61">
        <v>1.511970171E9</v>
      </c>
      <c r="B12994" s="61">
        <v>0.0</v>
      </c>
      <c r="C12994" s="61">
        <v>1602.0</v>
      </c>
      <c r="D12994" s="57" t="s">
        <v>375</v>
      </c>
      <c r="E12994" s="57" t="str">
        <f t="array" ref="E12994">E12993</f>
        <v>В</v>
      </c>
      <c r="F12994" s="58">
        <v>0.6073958295303092</v>
      </c>
    </row>
    <row r="12995">
      <c r="A12995" s="61">
        <v>1.514047466E9</v>
      </c>
      <c r="B12995" s="61">
        <v>1.0</v>
      </c>
      <c r="C12995" s="61">
        <v>330.0</v>
      </c>
      <c r="D12995" s="57" t="s">
        <v>371</v>
      </c>
      <c r="E12995" s="57" t="str">
        <f t="array" ref="E12995">E12994</f>
        <v>В</v>
      </c>
      <c r="F12995" s="58">
        <v>0.6074086054074868</v>
      </c>
    </row>
    <row r="12996">
      <c r="A12996" s="61">
        <v>1.51740259E9</v>
      </c>
      <c r="B12996" s="61">
        <v>0.0</v>
      </c>
      <c r="C12996" s="61">
        <v>503.0</v>
      </c>
      <c r="D12996" s="57" t="s">
        <v>371</v>
      </c>
      <c r="E12996" s="57" t="str">
        <f t="array" ref="E12996">E12995</f>
        <v>В</v>
      </c>
      <c r="F12996" s="58">
        <v>0.6074123569162302</v>
      </c>
    </row>
    <row r="12997">
      <c r="A12997" s="61">
        <v>1.511396675E9</v>
      </c>
      <c r="B12997" s="61">
        <v>1.0</v>
      </c>
      <c r="C12997" s="61">
        <v>2123.0</v>
      </c>
      <c r="D12997" s="57" t="s">
        <v>371</v>
      </c>
      <c r="E12997" s="57" t="str">
        <f t="array" ref="E12997">E12996</f>
        <v>В</v>
      </c>
      <c r="F12997" s="58">
        <v>0.6074138830556718</v>
      </c>
    </row>
    <row r="12998">
      <c r="A12998" s="61">
        <v>1.519864559E9</v>
      </c>
      <c r="B12998" s="61">
        <v>1.0</v>
      </c>
      <c r="C12998" s="61">
        <v>1266.0</v>
      </c>
      <c r="D12998" s="57" t="s">
        <v>374</v>
      </c>
      <c r="E12998" s="57" t="str">
        <f t="array" ref="E12998">E12997</f>
        <v>В</v>
      </c>
      <c r="F12998" s="58">
        <v>0.6074867942669838</v>
      </c>
    </row>
    <row r="12999">
      <c r="A12999" s="61">
        <v>1.518663236E9</v>
      </c>
      <c r="B12999" s="61">
        <v>1.0</v>
      </c>
      <c r="C12999" s="61">
        <v>4831.0</v>
      </c>
      <c r="D12999" s="57" t="s">
        <v>373</v>
      </c>
      <c r="E12999" s="57" t="str">
        <f t="array" ref="E12999">E12998</f>
        <v>В</v>
      </c>
      <c r="F12999" s="58">
        <v>0.6076049145528979</v>
      </c>
    </row>
    <row r="13000">
      <c r="A13000" s="61">
        <v>1.513868327E9</v>
      </c>
      <c r="B13000" s="61">
        <v>1.0</v>
      </c>
      <c r="C13000" s="61">
        <v>3292.0</v>
      </c>
      <c r="D13000" s="57" t="s">
        <v>374</v>
      </c>
      <c r="E13000" s="57" t="str">
        <f t="array" ref="E13000">E12999</f>
        <v>В</v>
      </c>
      <c r="F13000" s="58">
        <v>0.6076597490551677</v>
      </c>
    </row>
    <row r="13001">
      <c r="A13001" s="61">
        <v>1.512644007E9</v>
      </c>
      <c r="B13001" s="61">
        <v>1.0</v>
      </c>
      <c r="C13001" s="61">
        <v>836.0</v>
      </c>
      <c r="D13001" s="57" t="s">
        <v>375</v>
      </c>
      <c r="E13001" s="57" t="str">
        <f t="array" ref="E13001">E13000</f>
        <v>В</v>
      </c>
      <c r="F13001" s="58">
        <v>0.6076927681208144</v>
      </c>
    </row>
    <row r="13002">
      <c r="A13002" s="61">
        <v>1.512508065E9</v>
      </c>
      <c r="B13002" s="61">
        <v>1.0</v>
      </c>
      <c r="C13002" s="61">
        <v>3042.0</v>
      </c>
      <c r="D13002" s="57" t="s">
        <v>374</v>
      </c>
      <c r="E13002" s="57" t="str">
        <f t="array" ref="E13002">E13001</f>
        <v>В</v>
      </c>
      <c r="F13002" s="58">
        <v>0.6077146513695867</v>
      </c>
    </row>
    <row r="13003">
      <c r="A13003" s="61">
        <v>1.518972082E9</v>
      </c>
      <c r="B13003" s="61">
        <v>0.0</v>
      </c>
      <c r="C13003" s="61">
        <v>2727.0</v>
      </c>
      <c r="D13003" s="57" t="s">
        <v>373</v>
      </c>
      <c r="E13003" s="57" t="str">
        <f t="array" ref="E13003">E13002</f>
        <v>В</v>
      </c>
      <c r="F13003" s="58">
        <v>0.607781733743759</v>
      </c>
    </row>
    <row r="13004">
      <c r="A13004" s="61">
        <v>1.519682699E9</v>
      </c>
      <c r="B13004" s="61">
        <v>1.0</v>
      </c>
      <c r="C13004" s="61">
        <v>1849.0</v>
      </c>
      <c r="D13004" s="57" t="s">
        <v>373</v>
      </c>
      <c r="E13004" s="57" t="str">
        <f t="array" ref="E13004">E13003</f>
        <v>В</v>
      </c>
      <c r="F13004" s="58">
        <v>0.6079142923904953</v>
      </c>
    </row>
    <row r="13005">
      <c r="A13005" s="61">
        <v>1.519941013E9</v>
      </c>
      <c r="B13005" s="61">
        <v>1.0</v>
      </c>
      <c r="C13005" s="61">
        <v>1993.0</v>
      </c>
      <c r="D13005" s="57" t="s">
        <v>373</v>
      </c>
      <c r="E13005" s="57" t="str">
        <f t="array" ref="E13005">E13004</f>
        <v>В</v>
      </c>
      <c r="F13005" s="58">
        <v>0.6079210436286208</v>
      </c>
    </row>
    <row r="13006">
      <c r="A13006" s="61">
        <v>1.517503803E9</v>
      </c>
      <c r="B13006" s="61">
        <v>1.0</v>
      </c>
      <c r="C13006" s="61">
        <v>919.0</v>
      </c>
      <c r="D13006" s="57" t="s">
        <v>371</v>
      </c>
      <c r="E13006" s="57" t="str">
        <f t="array" ref="E13006">E13005</f>
        <v>В</v>
      </c>
      <c r="F13006" s="58">
        <v>0.6079409956930409</v>
      </c>
    </row>
    <row r="13007">
      <c r="A13007" s="61">
        <v>1.512279413E9</v>
      </c>
      <c r="B13007" s="61">
        <v>1.0</v>
      </c>
      <c r="C13007" s="61">
        <v>2677.0</v>
      </c>
      <c r="D13007" s="57" t="s">
        <v>375</v>
      </c>
      <c r="E13007" s="57" t="str">
        <f t="array" ref="E13007">E13006</f>
        <v>В</v>
      </c>
      <c r="F13007" s="58">
        <v>0.6080343158402114</v>
      </c>
    </row>
    <row r="13008">
      <c r="A13008" s="61">
        <v>1.514130982E9</v>
      </c>
      <c r="B13008" s="61">
        <v>0.0</v>
      </c>
      <c r="C13008" s="61">
        <v>840.0</v>
      </c>
      <c r="D13008" s="57" t="s">
        <v>371</v>
      </c>
      <c r="E13008" s="57" t="str">
        <f t="array" ref="E13008">E13007</f>
        <v>В</v>
      </c>
      <c r="F13008" s="58">
        <v>0.6080997418699984</v>
      </c>
    </row>
    <row r="13009">
      <c r="A13009" s="61">
        <v>1.517079577E9</v>
      </c>
      <c r="B13009" s="61">
        <v>1.0</v>
      </c>
      <c r="C13009" s="61">
        <v>572.0</v>
      </c>
      <c r="D13009" s="57" t="s">
        <v>374</v>
      </c>
      <c r="E13009" s="57" t="str">
        <f t="array" ref="E13009">E13008</f>
        <v>В</v>
      </c>
      <c r="F13009" s="58">
        <v>0.6081800452330338</v>
      </c>
    </row>
    <row r="13010">
      <c r="A13010" s="61">
        <v>1.518391071E9</v>
      </c>
      <c r="B13010" s="61">
        <v>0.0</v>
      </c>
      <c r="C13010" s="61">
        <v>3974.0</v>
      </c>
      <c r="D13010" s="57" t="s">
        <v>371</v>
      </c>
      <c r="E13010" s="57" t="str">
        <f t="array" ref="E13010">E13009</f>
        <v>В</v>
      </c>
      <c r="F13010" s="58">
        <v>0.6081931416863924</v>
      </c>
    </row>
    <row r="13011">
      <c r="A13011" s="61">
        <v>1.511691815E9</v>
      </c>
      <c r="B13011" s="61">
        <v>1.0</v>
      </c>
      <c r="C13011" s="61">
        <v>4221.0</v>
      </c>
      <c r="D13011" s="57" t="s">
        <v>375</v>
      </c>
      <c r="E13011" s="57" t="str">
        <f t="array" ref="E13011">E13010</f>
        <v>В</v>
      </c>
      <c r="F13011" s="58">
        <v>0.6083002632654911</v>
      </c>
    </row>
    <row r="13012">
      <c r="A13012" s="61">
        <v>1.519571578E9</v>
      </c>
      <c r="B13012" s="61">
        <v>1.0</v>
      </c>
      <c r="C13012" s="61">
        <v>2885.0</v>
      </c>
      <c r="D13012" s="57" t="s">
        <v>374</v>
      </c>
      <c r="E13012" s="57" t="str">
        <f t="array" ref="E13012">E13011</f>
        <v>В</v>
      </c>
      <c r="F13012" s="58">
        <v>0.6084124457765423</v>
      </c>
    </row>
    <row r="13013">
      <c r="A13013" s="61">
        <v>1.519222237E9</v>
      </c>
      <c r="B13013" s="61">
        <v>1.0</v>
      </c>
      <c r="C13013" s="61">
        <v>84.0</v>
      </c>
      <c r="D13013" s="57" t="s">
        <v>375</v>
      </c>
      <c r="E13013" s="57" t="str">
        <f t="array" ref="E13013">E13012</f>
        <v>В</v>
      </c>
      <c r="F13013" s="58">
        <v>0.6084372154132505</v>
      </c>
    </row>
    <row r="13014">
      <c r="A13014" s="61">
        <v>1.514496159E9</v>
      </c>
      <c r="B13014" s="61">
        <v>1.0</v>
      </c>
      <c r="C13014" s="61">
        <v>1657.0</v>
      </c>
      <c r="D13014" s="57" t="s">
        <v>374</v>
      </c>
      <c r="E13014" s="57" t="str">
        <f t="array" ref="E13014">E13013</f>
        <v>В</v>
      </c>
      <c r="F13014" s="58">
        <v>0.6084388018971246</v>
      </c>
    </row>
    <row r="13015">
      <c r="A13015" s="61">
        <v>1.517565748E9</v>
      </c>
      <c r="B13015" s="61">
        <v>1.0</v>
      </c>
      <c r="C13015" s="61">
        <v>4759.0</v>
      </c>
      <c r="D13015" s="57" t="s">
        <v>374</v>
      </c>
      <c r="E13015" s="57" t="str">
        <f t="array" ref="E13015">E13014</f>
        <v>В</v>
      </c>
      <c r="F13015" s="58">
        <v>0.6084699651987743</v>
      </c>
    </row>
    <row r="13016">
      <c r="A13016" s="61">
        <v>1.513700766E9</v>
      </c>
      <c r="B13016" s="61">
        <v>1.0</v>
      </c>
      <c r="C13016" s="61">
        <v>2066.0</v>
      </c>
      <c r="D13016" s="57" t="s">
        <v>371</v>
      </c>
      <c r="E13016" s="57" t="str">
        <f t="array" ref="E13016">E13015</f>
        <v>В</v>
      </c>
      <c r="F13016" s="58">
        <v>0.6084913192286182</v>
      </c>
    </row>
    <row r="13017">
      <c r="A13017" s="61">
        <v>1.513765883E9</v>
      </c>
      <c r="B13017" s="61">
        <v>1.0</v>
      </c>
      <c r="C13017" s="61">
        <v>2970.0</v>
      </c>
      <c r="D13017" s="57" t="s">
        <v>374</v>
      </c>
      <c r="E13017" s="57" t="str">
        <f t="array" ref="E13017">E13016</f>
        <v>В</v>
      </c>
      <c r="F13017" s="58">
        <v>0.6085228610808223</v>
      </c>
    </row>
    <row r="13018">
      <c r="A13018" s="61">
        <v>1.517360479E9</v>
      </c>
      <c r="B13018" s="61">
        <v>1.0</v>
      </c>
      <c r="C13018" s="61">
        <v>3417.0</v>
      </c>
      <c r="D13018" s="57" t="s">
        <v>373</v>
      </c>
      <c r="E13018" s="57" t="str">
        <f t="array" ref="E13018">E13017</f>
        <v>В</v>
      </c>
      <c r="F13018" s="58">
        <v>0.6085337222643381</v>
      </c>
    </row>
    <row r="13019">
      <c r="A13019" s="61">
        <v>1.518889007E9</v>
      </c>
      <c r="B13019" s="61">
        <v>1.0</v>
      </c>
      <c r="C13019" s="61">
        <v>5529.0</v>
      </c>
      <c r="D13019" s="57" t="s">
        <v>374</v>
      </c>
      <c r="E13019" s="57" t="str">
        <f t="array" ref="E13019">E13018</f>
        <v>В</v>
      </c>
      <c r="F13019" s="58">
        <v>0.6086781141359622</v>
      </c>
    </row>
    <row r="13020">
      <c r="A13020" s="61">
        <v>1.513485455E9</v>
      </c>
      <c r="B13020" s="61">
        <v>1.0</v>
      </c>
      <c r="C13020" s="61">
        <v>3780.0</v>
      </c>
      <c r="D13020" s="57" t="s">
        <v>371</v>
      </c>
      <c r="E13020" s="57" t="str">
        <f t="array" ref="E13020">E13019</f>
        <v>В</v>
      </c>
      <c r="F13020" s="58">
        <v>0.6087101672021743</v>
      </c>
    </row>
    <row r="13021">
      <c r="A13021" s="61">
        <v>1.515978068E9</v>
      </c>
      <c r="B13021" s="61">
        <v>1.0</v>
      </c>
      <c r="C13021" s="61">
        <v>145.0</v>
      </c>
      <c r="D13021" s="57" t="s">
        <v>374</v>
      </c>
      <c r="E13021" s="57" t="str">
        <f t="array" ref="E13021">E13020</f>
        <v>В</v>
      </c>
      <c r="F13021" s="58">
        <v>0.6087549144423674</v>
      </c>
    </row>
    <row r="13022">
      <c r="A13022" s="61">
        <v>1.518774634E9</v>
      </c>
      <c r="B13022" s="61">
        <v>1.0</v>
      </c>
      <c r="C13022" s="61">
        <v>955.0</v>
      </c>
      <c r="D13022" s="57" t="s">
        <v>371</v>
      </c>
      <c r="E13022" s="57" t="str">
        <f t="array" ref="E13022">E13021</f>
        <v>В</v>
      </c>
      <c r="F13022" s="58">
        <v>0.6088985828594194</v>
      </c>
    </row>
    <row r="13023">
      <c r="A13023" s="61">
        <v>1.515031663E9</v>
      </c>
      <c r="B13023" s="61">
        <v>1.0</v>
      </c>
      <c r="C13023" s="61">
        <v>1287.0</v>
      </c>
      <c r="D13023" s="57" t="s">
        <v>371</v>
      </c>
      <c r="E13023" s="57" t="str">
        <f t="array" ref="E13023">E13022</f>
        <v>В</v>
      </c>
      <c r="F13023" s="58">
        <v>0.6089285645096946</v>
      </c>
    </row>
    <row r="13024">
      <c r="A13024" s="61">
        <v>1.512485979E9</v>
      </c>
      <c r="B13024" s="61">
        <v>1.0</v>
      </c>
      <c r="C13024" s="61">
        <v>533.0</v>
      </c>
      <c r="D13024" s="57" t="s">
        <v>371</v>
      </c>
      <c r="E13024" s="57" t="str">
        <f t="array" ref="E13024">E13023</f>
        <v>В</v>
      </c>
      <c r="F13024" s="58">
        <v>0.6089315433966778</v>
      </c>
    </row>
    <row r="13025">
      <c r="A13025" s="61">
        <v>1.518884463E9</v>
      </c>
      <c r="B13025" s="61">
        <v>1.0</v>
      </c>
      <c r="C13025" s="61">
        <v>4836.0</v>
      </c>
      <c r="D13025" s="57" t="s">
        <v>375</v>
      </c>
      <c r="E13025" s="57" t="str">
        <f t="array" ref="E13025">E13024</f>
        <v>В</v>
      </c>
      <c r="F13025" s="58">
        <v>0.6089563286719099</v>
      </c>
    </row>
    <row r="13026">
      <c r="A13026" s="61">
        <v>1.513959475E9</v>
      </c>
      <c r="B13026" s="61">
        <v>1.0</v>
      </c>
      <c r="C13026" s="61">
        <v>1286.0</v>
      </c>
      <c r="D13026" s="57" t="s">
        <v>375</v>
      </c>
      <c r="E13026" s="57" t="str">
        <f t="array" ref="E13026">E13025</f>
        <v>В</v>
      </c>
      <c r="F13026" s="58">
        <v>0.6089864363012356</v>
      </c>
    </row>
    <row r="13027">
      <c r="A13027" s="61">
        <v>1.515742172E9</v>
      </c>
      <c r="B13027" s="61">
        <v>0.0</v>
      </c>
      <c r="C13027" s="61">
        <v>797.0</v>
      </c>
      <c r="D13027" s="57" t="s">
        <v>374</v>
      </c>
      <c r="E13027" s="57" t="str">
        <f t="array" ref="E13027">E13026</f>
        <v>В</v>
      </c>
      <c r="F13027" s="58">
        <v>0.6090512275710731</v>
      </c>
    </row>
    <row r="13028">
      <c r="A13028" s="61">
        <v>1.512304222E9</v>
      </c>
      <c r="B13028" s="61">
        <v>0.0</v>
      </c>
      <c r="C13028" s="61">
        <v>3759.0</v>
      </c>
      <c r="D13028" s="57" t="s">
        <v>375</v>
      </c>
      <c r="E13028" s="57" t="str">
        <f t="array" ref="E13028">E13027</f>
        <v>В</v>
      </c>
      <c r="F13028" s="58">
        <v>0.6091248736551058</v>
      </c>
    </row>
    <row r="13029">
      <c r="A13029" s="61">
        <v>1.51252395E9</v>
      </c>
      <c r="B13029" s="61">
        <v>0.0</v>
      </c>
      <c r="C13029" s="61">
        <v>511.0</v>
      </c>
      <c r="D13029" s="57" t="s">
        <v>375</v>
      </c>
      <c r="E13029" s="57" t="str">
        <f t="array" ref="E13029">E13028</f>
        <v>В</v>
      </c>
      <c r="F13029" s="58">
        <v>0.6091456982505177</v>
      </c>
    </row>
    <row r="13030">
      <c r="A13030" s="61">
        <v>1.5167393E9</v>
      </c>
      <c r="B13030" s="61">
        <v>0.0</v>
      </c>
      <c r="C13030" s="61">
        <v>489.0</v>
      </c>
      <c r="D13030" s="57" t="s">
        <v>373</v>
      </c>
      <c r="E13030" s="57" t="str">
        <f t="array" ref="E13030">E13029</f>
        <v>В</v>
      </c>
      <c r="F13030" s="58">
        <v>0.6092668177034974</v>
      </c>
    </row>
    <row r="13031">
      <c r="A13031" s="61">
        <v>1.519523488E9</v>
      </c>
      <c r="B13031" s="61">
        <v>1.0</v>
      </c>
      <c r="C13031" s="61">
        <v>1772.0</v>
      </c>
      <c r="D13031" s="57" t="s">
        <v>373</v>
      </c>
      <c r="E13031" s="57" t="str">
        <f t="array" ref="E13031">E13030</f>
        <v>В</v>
      </c>
      <c r="F13031" s="58">
        <v>0.6092727646760955</v>
      </c>
    </row>
    <row r="13032">
      <c r="A13032" s="61">
        <v>1.512496863E9</v>
      </c>
      <c r="B13032" s="61">
        <v>1.0</v>
      </c>
      <c r="C13032" s="61">
        <v>7401.0</v>
      </c>
      <c r="D13032" s="57" t="s">
        <v>375</v>
      </c>
      <c r="E13032" s="57" t="str">
        <f t="array" ref="E13032">E13031</f>
        <v>В</v>
      </c>
      <c r="F13032" s="58">
        <v>0.6094830107485643</v>
      </c>
    </row>
    <row r="13033">
      <c r="A13033" s="61">
        <v>1.511861062E9</v>
      </c>
      <c r="B13033" s="61">
        <v>0.0</v>
      </c>
      <c r="C13033" s="61">
        <v>2856.0</v>
      </c>
      <c r="D13033" s="57" t="s">
        <v>371</v>
      </c>
      <c r="E13033" s="57" t="str">
        <f t="array" ref="E13033">E13032</f>
        <v>В</v>
      </c>
      <c r="F13033" s="58">
        <v>0.6095353756299116</v>
      </c>
    </row>
    <row r="13034">
      <c r="A13034" s="61">
        <v>1.518090605E9</v>
      </c>
      <c r="B13034" s="61">
        <v>1.0</v>
      </c>
      <c r="C13034" s="61">
        <v>2267.0</v>
      </c>
      <c r="D13034" s="57" t="s">
        <v>374</v>
      </c>
      <c r="E13034" s="57" t="str">
        <f t="array" ref="E13034">E13033</f>
        <v>В</v>
      </c>
      <c r="F13034" s="58">
        <v>0.6096222585822354</v>
      </c>
    </row>
    <row r="13035">
      <c r="A13035" s="61">
        <v>1.518867543E9</v>
      </c>
      <c r="B13035" s="61">
        <v>1.0</v>
      </c>
      <c r="C13035" s="61">
        <v>3238.0</v>
      </c>
      <c r="D13035" s="57" t="s">
        <v>373</v>
      </c>
      <c r="E13035" s="57" t="str">
        <f t="array" ref="E13035">E13034</f>
        <v>В</v>
      </c>
      <c r="F13035" s="58">
        <v>0.6096843864776003</v>
      </c>
    </row>
    <row r="13036">
      <c r="A13036" s="61">
        <v>1.513005595E9</v>
      </c>
      <c r="B13036" s="61">
        <v>1.0</v>
      </c>
      <c r="C13036" s="61">
        <v>784.0</v>
      </c>
      <c r="D13036" s="57" t="s">
        <v>375</v>
      </c>
      <c r="E13036" s="57" t="str">
        <f t="array" ref="E13036">E13035</f>
        <v>В</v>
      </c>
      <c r="F13036" s="58">
        <v>0.6097008844113891</v>
      </c>
    </row>
    <row r="13037">
      <c r="A13037" s="61">
        <v>1.512303678E9</v>
      </c>
      <c r="B13037" s="61">
        <v>1.0</v>
      </c>
      <c r="C13037" s="61">
        <v>3582.0</v>
      </c>
      <c r="D13037" s="57" t="s">
        <v>374</v>
      </c>
      <c r="E13037" s="57" t="str">
        <f t="array" ref="E13037">E13036</f>
        <v>В</v>
      </c>
      <c r="F13037" s="58">
        <v>0.6097097456290084</v>
      </c>
    </row>
    <row r="13038">
      <c r="A13038" s="61">
        <v>1.517121357E9</v>
      </c>
      <c r="B13038" s="61">
        <v>1.0</v>
      </c>
      <c r="C13038" s="61">
        <v>2608.0</v>
      </c>
      <c r="D13038" s="57" t="s">
        <v>374</v>
      </c>
      <c r="E13038" s="57" t="str">
        <f t="array" ref="E13038">E13037</f>
        <v>В</v>
      </c>
      <c r="F13038" s="58">
        <v>0.6097715418946231</v>
      </c>
    </row>
    <row r="13039">
      <c r="A13039" s="61">
        <v>1.519537528E9</v>
      </c>
      <c r="B13039" s="61">
        <v>1.0</v>
      </c>
      <c r="C13039" s="61">
        <v>1117.0</v>
      </c>
      <c r="D13039" s="57" t="s">
        <v>371</v>
      </c>
      <c r="E13039" s="57" t="str">
        <f t="array" ref="E13039">E13038</f>
        <v>В</v>
      </c>
      <c r="F13039" s="58">
        <v>0.6098535291230429</v>
      </c>
    </row>
    <row r="13040">
      <c r="A13040" s="61">
        <v>1.519111743E9</v>
      </c>
      <c r="B13040" s="61">
        <v>1.0</v>
      </c>
      <c r="C13040" s="61">
        <v>2.0</v>
      </c>
      <c r="D13040" s="57" t="s">
        <v>371</v>
      </c>
      <c r="E13040" s="57" t="str">
        <f t="array" ref="E13040">E13039</f>
        <v>В</v>
      </c>
      <c r="F13040" s="58">
        <v>0.6099186750082884</v>
      </c>
    </row>
    <row r="13041">
      <c r="A13041" s="61">
        <v>1.518126158E9</v>
      </c>
      <c r="B13041" s="61">
        <v>1.0</v>
      </c>
      <c r="C13041" s="61">
        <v>3419.0</v>
      </c>
      <c r="D13041" s="57" t="s">
        <v>371</v>
      </c>
      <c r="E13041" s="57" t="str">
        <f t="array" ref="E13041">E13040</f>
        <v>В</v>
      </c>
      <c r="F13041" s="58">
        <v>0.6099443888237654</v>
      </c>
    </row>
    <row r="13042">
      <c r="A13042" s="61">
        <v>1.516010082E9</v>
      </c>
      <c r="B13042" s="61">
        <v>0.0</v>
      </c>
      <c r="C13042" s="61">
        <v>1240.0</v>
      </c>
      <c r="D13042" s="57" t="s">
        <v>374</v>
      </c>
      <c r="E13042" s="57" t="str">
        <f t="array" ref="E13042">E13041</f>
        <v>В</v>
      </c>
      <c r="F13042" s="58">
        <v>0.6099965917446906</v>
      </c>
    </row>
    <row r="13043">
      <c r="A13043" s="61">
        <v>1.511388177E9</v>
      </c>
      <c r="B13043" s="61">
        <v>1.0</v>
      </c>
      <c r="C13043" s="61">
        <v>276.0</v>
      </c>
      <c r="D13043" s="57" t="s">
        <v>371</v>
      </c>
      <c r="E13043" s="57" t="str">
        <f t="array" ref="E13043">E13042</f>
        <v>В</v>
      </c>
      <c r="F13043" s="58">
        <v>0.6100613830145281</v>
      </c>
    </row>
    <row r="13044">
      <c r="A13044" s="61">
        <v>1.514247607E9</v>
      </c>
      <c r="B13044" s="61">
        <v>1.0</v>
      </c>
      <c r="C13044" s="61">
        <v>1560.0</v>
      </c>
      <c r="D13044" s="57" t="s">
        <v>371</v>
      </c>
      <c r="E13044" s="57" t="str">
        <f t="array" ref="E13044">E13043</f>
        <v>В</v>
      </c>
      <c r="F13044" s="58">
        <v>0.6101049696725455</v>
      </c>
    </row>
    <row r="13045">
      <c r="A13045" s="61">
        <v>1.512857167E9</v>
      </c>
      <c r="B13045" s="61">
        <v>1.0</v>
      </c>
      <c r="C13045" s="61">
        <v>817.0</v>
      </c>
      <c r="D13045" s="57" t="s">
        <v>375</v>
      </c>
      <c r="E13045" s="57" t="str">
        <f t="array" ref="E13045">E13044</f>
        <v>В</v>
      </c>
      <c r="F13045" s="58">
        <v>0.6101952660630741</v>
      </c>
    </row>
    <row r="13046">
      <c r="A13046" s="61">
        <v>1.519829105E9</v>
      </c>
      <c r="B13046" s="61">
        <v>1.0</v>
      </c>
      <c r="C13046" s="61">
        <v>2258.0</v>
      </c>
      <c r="D13046" s="57" t="s">
        <v>371</v>
      </c>
      <c r="E13046" s="57" t="str">
        <f t="array" ref="E13046">E13045</f>
        <v>В</v>
      </c>
      <c r="F13046" s="58">
        <v>0.6101963449708313</v>
      </c>
    </row>
    <row r="13047">
      <c r="A13047" s="61">
        <v>1.518818141E9</v>
      </c>
      <c r="B13047" s="61">
        <v>0.0</v>
      </c>
      <c r="C13047" s="61">
        <v>3177.0</v>
      </c>
      <c r="D13047" s="57" t="s">
        <v>373</v>
      </c>
      <c r="E13047" s="57" t="str">
        <f t="array" ref="E13047">E13046</f>
        <v>В</v>
      </c>
      <c r="F13047" s="58">
        <v>0.6102588041056812</v>
      </c>
    </row>
    <row r="13048">
      <c r="A13048" s="61">
        <v>1.513119511E9</v>
      </c>
      <c r="B13048" s="61">
        <v>0.0</v>
      </c>
      <c r="C13048" s="61">
        <v>2691.0</v>
      </c>
      <c r="D13048" s="57" t="s">
        <v>373</v>
      </c>
      <c r="E13048" s="57" t="str">
        <f t="array" ref="E13048">E13047</f>
        <v>В</v>
      </c>
      <c r="F13048" s="58">
        <v>0.6102600722340727</v>
      </c>
    </row>
    <row r="13049">
      <c r="A13049" s="61">
        <v>1.511864058E9</v>
      </c>
      <c r="B13049" s="61">
        <v>1.0</v>
      </c>
      <c r="C13049" s="61">
        <v>1542.0</v>
      </c>
      <c r="D13049" s="57" t="s">
        <v>374</v>
      </c>
      <c r="E13049" s="57" t="str">
        <f t="array" ref="E13049">E13048</f>
        <v>В</v>
      </c>
      <c r="F13049" s="58">
        <v>0.6102769880481136</v>
      </c>
    </row>
    <row r="13050">
      <c r="A13050" s="61">
        <v>1.517301778E9</v>
      </c>
      <c r="B13050" s="61">
        <v>1.0</v>
      </c>
      <c r="C13050" s="61">
        <v>683.0</v>
      </c>
      <c r="D13050" s="57" t="s">
        <v>371</v>
      </c>
      <c r="E13050" s="57" t="str">
        <f t="array" ref="E13050">E13049</f>
        <v>В</v>
      </c>
      <c r="F13050" s="58">
        <v>0.6102821467836881</v>
      </c>
    </row>
    <row r="13051">
      <c r="A13051" s="61">
        <v>1.513648448E9</v>
      </c>
      <c r="B13051" s="61">
        <v>1.0</v>
      </c>
      <c r="C13051" s="61">
        <v>394.0</v>
      </c>
      <c r="D13051" s="57" t="s">
        <v>373</v>
      </c>
      <c r="E13051" s="57" t="str">
        <f t="array" ref="E13051">E13050</f>
        <v>В</v>
      </c>
      <c r="F13051" s="58">
        <v>0.6102834637520529</v>
      </c>
    </row>
    <row r="13052">
      <c r="A13052" s="61">
        <v>1.512695915E9</v>
      </c>
      <c r="B13052" s="61">
        <v>1.0</v>
      </c>
      <c r="C13052" s="61">
        <v>994.0</v>
      </c>
      <c r="D13052" s="57" t="s">
        <v>371</v>
      </c>
      <c r="E13052" s="57" t="str">
        <f t="array" ref="E13052">E13051</f>
        <v>В</v>
      </c>
      <c r="F13052" s="58">
        <v>0.6102980658550697</v>
      </c>
    </row>
    <row r="13053">
      <c r="A13053" s="61">
        <v>1.515357634E9</v>
      </c>
      <c r="B13053" s="61">
        <v>1.0</v>
      </c>
      <c r="C13053" s="61">
        <v>666.0</v>
      </c>
      <c r="D13053" s="57" t="s">
        <v>373</v>
      </c>
      <c r="E13053" s="57" t="str">
        <f t="array" ref="E13053">E13052</f>
        <v>В</v>
      </c>
      <c r="F13053" s="58">
        <v>0.6103149539326079</v>
      </c>
    </row>
    <row r="13054">
      <c r="A13054" s="61">
        <v>1.518921269E9</v>
      </c>
      <c r="B13054" s="61">
        <v>1.0</v>
      </c>
      <c r="C13054" s="61">
        <v>3219.0</v>
      </c>
      <c r="D13054" s="57" t="s">
        <v>375</v>
      </c>
      <c r="E13054" s="57" t="str">
        <f t="array" ref="E13054">E13053</f>
        <v>В</v>
      </c>
      <c r="F13054" s="58">
        <v>0.6103391448936343</v>
      </c>
    </row>
    <row r="13055">
      <c r="A13055" s="61">
        <v>1.51434155E9</v>
      </c>
      <c r="B13055" s="61">
        <v>0.0</v>
      </c>
      <c r="C13055" s="61">
        <v>2182.0</v>
      </c>
      <c r="D13055" s="57" t="s">
        <v>371</v>
      </c>
      <c r="E13055" s="57" t="str">
        <f t="array" ref="E13055">E13054</f>
        <v>В</v>
      </c>
      <c r="F13055" s="58">
        <v>0.6103803051676913</v>
      </c>
    </row>
    <row r="13056">
      <c r="A13056" s="61">
        <v>1.515665456E9</v>
      </c>
      <c r="B13056" s="61">
        <v>1.0</v>
      </c>
      <c r="C13056" s="61">
        <v>1368.0</v>
      </c>
      <c r="D13056" s="57" t="s">
        <v>373</v>
      </c>
      <c r="E13056" s="57" t="str">
        <f t="array" ref="E13056">E13055</f>
        <v>В</v>
      </c>
      <c r="F13056" s="58">
        <v>0.6103836966214803</v>
      </c>
    </row>
    <row r="13057">
      <c r="A13057" s="61">
        <v>1.519598813E9</v>
      </c>
      <c r="B13057" s="61">
        <v>1.0</v>
      </c>
      <c r="C13057" s="61">
        <v>1159.0</v>
      </c>
      <c r="D13057" s="57" t="s">
        <v>373</v>
      </c>
      <c r="E13057" s="57" t="str">
        <f t="array" ref="E13057">E13056</f>
        <v>В</v>
      </c>
      <c r="F13057" s="58">
        <v>0.610471175936372</v>
      </c>
    </row>
    <row r="13058">
      <c r="A13058" s="61">
        <v>1.51886831E9</v>
      </c>
      <c r="B13058" s="61">
        <v>0.0</v>
      </c>
      <c r="C13058" s="61">
        <v>2180.0</v>
      </c>
      <c r="D13058" s="57" t="s">
        <v>375</v>
      </c>
      <c r="E13058" s="57" t="str">
        <f t="array" ref="E13058">E13057</f>
        <v>В</v>
      </c>
      <c r="F13058" s="58">
        <v>0.6104745446056178</v>
      </c>
    </row>
    <row r="13059">
      <c r="A13059" s="61">
        <v>1.515194894E9</v>
      </c>
      <c r="B13059" s="61">
        <v>1.0</v>
      </c>
      <c r="C13059" s="61">
        <v>65.0</v>
      </c>
      <c r="D13059" s="57" t="s">
        <v>374</v>
      </c>
      <c r="E13059" s="57" t="str">
        <f t="array" ref="E13059">E13058</f>
        <v>В</v>
      </c>
      <c r="F13059" s="58">
        <v>0.6105188949086575</v>
      </c>
    </row>
    <row r="13060">
      <c r="A13060" s="61">
        <v>1.517376504E9</v>
      </c>
      <c r="B13060" s="61">
        <v>1.0</v>
      </c>
      <c r="C13060" s="61">
        <v>3411.0</v>
      </c>
      <c r="D13060" s="57" t="s">
        <v>375</v>
      </c>
      <c r="E13060" s="57" t="str">
        <f t="array" ref="E13060">E13059</f>
        <v>В</v>
      </c>
      <c r="F13060" s="58">
        <v>0.6106262795998414</v>
      </c>
    </row>
    <row r="13061">
      <c r="A13061" s="61">
        <v>1.517547754E9</v>
      </c>
      <c r="B13061" s="61">
        <v>1.0</v>
      </c>
      <c r="C13061" s="61">
        <v>2538.0</v>
      </c>
      <c r="D13061" s="57" t="s">
        <v>375</v>
      </c>
      <c r="E13061" s="57" t="str">
        <f t="array" ref="E13061">E13060</f>
        <v>В</v>
      </c>
      <c r="F13061" s="58">
        <v>0.6106601704704135</v>
      </c>
    </row>
    <row r="13062">
      <c r="A13062" s="61">
        <v>1.518856085E9</v>
      </c>
      <c r="B13062" s="61">
        <v>1.0</v>
      </c>
      <c r="C13062" s="61">
        <v>2746.0</v>
      </c>
      <c r="D13062" s="57" t="s">
        <v>375</v>
      </c>
      <c r="E13062" s="57" t="str">
        <f t="array" ref="E13062">E13061</f>
        <v>В</v>
      </c>
      <c r="F13062" s="58">
        <v>0.6106973078013337</v>
      </c>
    </row>
    <row r="13063">
      <c r="A13063" s="61">
        <v>1.519159178E9</v>
      </c>
      <c r="B13063" s="61">
        <v>1.0</v>
      </c>
      <c r="C13063" s="61">
        <v>747.0</v>
      </c>
      <c r="D13063" s="57" t="s">
        <v>374</v>
      </c>
      <c r="E13063" s="57" t="str">
        <f t="array" ref="E13063">E13062</f>
        <v>В</v>
      </c>
      <c r="F13063" s="58">
        <v>0.6106989381389499</v>
      </c>
    </row>
    <row r="13064">
      <c r="A13064" s="61">
        <v>1.512547259E9</v>
      </c>
      <c r="B13064" s="61">
        <v>1.0</v>
      </c>
      <c r="C13064" s="61">
        <v>2171.0</v>
      </c>
      <c r="D13064" s="57" t="s">
        <v>371</v>
      </c>
      <c r="E13064" s="57" t="str">
        <f t="array" ref="E13064">E13063</f>
        <v>В</v>
      </c>
      <c r="F13064" s="58">
        <v>0.6107503190125648</v>
      </c>
    </row>
    <row r="13065">
      <c r="A13065" s="61">
        <v>1.512866428E9</v>
      </c>
      <c r="B13065" s="61">
        <v>1.0</v>
      </c>
      <c r="C13065" s="61">
        <v>1818.0</v>
      </c>
      <c r="D13065" s="57" t="s">
        <v>371</v>
      </c>
      <c r="E13065" s="57" t="str">
        <f t="array" ref="E13065">E13064</f>
        <v>В</v>
      </c>
      <c r="F13065" s="58">
        <v>0.6108092782208967</v>
      </c>
    </row>
    <row r="13066">
      <c r="A13066" s="61">
        <v>1.513204429E9</v>
      </c>
      <c r="B13066" s="61">
        <v>1.0</v>
      </c>
      <c r="C13066" s="61">
        <v>52.0</v>
      </c>
      <c r="D13066" s="57" t="s">
        <v>375</v>
      </c>
      <c r="E13066" s="57" t="str">
        <f t="array" ref="E13066">E13065</f>
        <v>В</v>
      </c>
      <c r="F13066" s="58">
        <v>0.6108367877687639</v>
      </c>
    </row>
    <row r="13067">
      <c r="A13067" s="61">
        <v>1.512806374E9</v>
      </c>
      <c r="B13067" s="61">
        <v>1.0</v>
      </c>
      <c r="C13067" s="61">
        <v>943.0</v>
      </c>
      <c r="D13067" s="57" t="s">
        <v>371</v>
      </c>
      <c r="E13067" s="57" t="str">
        <f t="array" ref="E13067">E13066</f>
        <v>В</v>
      </c>
      <c r="F13067" s="58">
        <v>0.6108441566363929</v>
      </c>
    </row>
    <row r="13068">
      <c r="A13068" s="61">
        <v>1.517732465E9</v>
      </c>
      <c r="B13068" s="61">
        <v>1.0</v>
      </c>
      <c r="C13068" s="61">
        <v>1871.0</v>
      </c>
      <c r="D13068" s="57" t="s">
        <v>371</v>
      </c>
      <c r="E13068" s="57" t="str">
        <f t="array" ref="E13068">E13067</f>
        <v>В</v>
      </c>
      <c r="F13068" s="58">
        <v>0.6109129128349191</v>
      </c>
    </row>
    <row r="13069">
      <c r="A13069" s="61">
        <v>1.511905824E9</v>
      </c>
      <c r="B13069" s="61">
        <v>1.0</v>
      </c>
      <c r="C13069" s="61">
        <v>4195.0</v>
      </c>
      <c r="D13069" s="57" t="s">
        <v>371</v>
      </c>
      <c r="E13069" s="57" t="str">
        <f t="array" ref="E13069">E13068</f>
        <v>В</v>
      </c>
      <c r="F13069" s="58">
        <v>0.6109545591683816</v>
      </c>
    </row>
    <row r="13070">
      <c r="A13070" s="61">
        <v>1.51620475E9</v>
      </c>
      <c r="B13070" s="61">
        <v>0.0</v>
      </c>
      <c r="C13070" s="61">
        <v>1612.0</v>
      </c>
      <c r="D13070" s="57" t="s">
        <v>371</v>
      </c>
      <c r="E13070" s="57" t="str">
        <f t="array" ref="E13070">E13069</f>
        <v>В</v>
      </c>
      <c r="F13070" s="58">
        <v>0.6110167011127412</v>
      </c>
    </row>
    <row r="13071">
      <c r="A13071" s="61">
        <v>1.511374529E9</v>
      </c>
      <c r="B13071" s="61">
        <v>1.0</v>
      </c>
      <c r="C13071" s="61">
        <v>1820.0</v>
      </c>
      <c r="D13071" s="57" t="s">
        <v>375</v>
      </c>
      <c r="E13071" s="57" t="str">
        <f t="array" ref="E13071">E13070</f>
        <v>В</v>
      </c>
      <c r="F13071" s="58">
        <v>0.611035268256158</v>
      </c>
    </row>
    <row r="13072">
      <c r="A13072" s="61">
        <v>1.515132393E9</v>
      </c>
      <c r="B13072" s="61">
        <v>1.0</v>
      </c>
      <c r="C13072" s="61">
        <v>1481.0</v>
      </c>
      <c r="D13072" s="57" t="s">
        <v>375</v>
      </c>
      <c r="E13072" s="57" t="str">
        <f t="array" ref="E13072">E13071</f>
        <v>В</v>
      </c>
      <c r="F13072" s="58">
        <v>0.6111108474180261</v>
      </c>
    </row>
    <row r="13073">
      <c r="A13073" s="61">
        <v>1.516164286E9</v>
      </c>
      <c r="B13073" s="61">
        <v>1.0</v>
      </c>
      <c r="C13073" s="61">
        <v>1009.0</v>
      </c>
      <c r="D13073" s="57" t="s">
        <v>373</v>
      </c>
      <c r="E13073" s="57" t="str">
        <f t="array" ref="E13073">E13072</f>
        <v>В</v>
      </c>
      <c r="F13073" s="58">
        <v>0.6111604042721109</v>
      </c>
    </row>
    <row r="13074">
      <c r="A13074" s="61">
        <v>1.513115233E9</v>
      </c>
      <c r="B13074" s="61">
        <v>1.0</v>
      </c>
      <c r="C13074" s="61">
        <v>3108.0</v>
      </c>
      <c r="D13074" s="57" t="s">
        <v>374</v>
      </c>
      <c r="E13074" s="57" t="str">
        <f t="array" ref="E13074">E13073</f>
        <v>В</v>
      </c>
      <c r="F13074" s="58">
        <v>0.6111869724841813</v>
      </c>
    </row>
    <row r="13075">
      <c r="A13075" s="61">
        <v>1.51533616E9</v>
      </c>
      <c r="B13075" s="61">
        <v>0.0</v>
      </c>
      <c r="C13075" s="61">
        <v>101.0</v>
      </c>
      <c r="D13075" s="57" t="s">
        <v>374</v>
      </c>
      <c r="E13075" s="57" t="str">
        <f t="array" ref="E13075">E13074</f>
        <v>В</v>
      </c>
      <c r="F13075" s="58">
        <v>0.6112918346691404</v>
      </c>
    </row>
    <row r="13076">
      <c r="A13076" s="61">
        <v>1.515333805E9</v>
      </c>
      <c r="B13076" s="61">
        <v>1.0</v>
      </c>
      <c r="C13076" s="61">
        <v>1877.0</v>
      </c>
      <c r="D13076" s="57" t="s">
        <v>371</v>
      </c>
      <c r="E13076" s="57" t="str">
        <f t="array" ref="E13076">E13075</f>
        <v>В</v>
      </c>
      <c r="F13076" s="58">
        <v>0.611300699581898</v>
      </c>
    </row>
    <row r="13077">
      <c r="A13077" s="61">
        <v>1.515944868E9</v>
      </c>
      <c r="B13077" s="61">
        <v>1.0</v>
      </c>
      <c r="C13077" s="61">
        <v>2143.0</v>
      </c>
      <c r="D13077" s="57" t="s">
        <v>373</v>
      </c>
      <c r="E13077" s="57" t="str">
        <f t="array" ref="E13077">E13076</f>
        <v>В</v>
      </c>
      <c r="F13077" s="58">
        <v>0.6113315962860248</v>
      </c>
    </row>
    <row r="13078">
      <c r="A13078" s="61">
        <v>1.512570695E9</v>
      </c>
      <c r="B13078" s="61">
        <v>1.0</v>
      </c>
      <c r="C13078" s="61">
        <v>3002.0</v>
      </c>
      <c r="D13078" s="57" t="s">
        <v>374</v>
      </c>
      <c r="E13078" s="57" t="str">
        <f t="array" ref="E13078">E13077</f>
        <v>В</v>
      </c>
      <c r="F13078" s="58">
        <v>0.6113319360002716</v>
      </c>
    </row>
    <row r="13079">
      <c r="A13079" s="61">
        <v>1.512013756E9</v>
      </c>
      <c r="B13079" s="61">
        <v>1.0</v>
      </c>
      <c r="C13079" s="61">
        <v>839.0</v>
      </c>
      <c r="D13079" s="57" t="s">
        <v>374</v>
      </c>
      <c r="E13079" s="57" t="str">
        <f t="array" ref="E13079">E13078</f>
        <v>В</v>
      </c>
      <c r="F13079" s="58">
        <v>0.6113484971989045</v>
      </c>
    </row>
    <row r="13080">
      <c r="A13080" s="61">
        <v>1.513947893E9</v>
      </c>
      <c r="B13080" s="61">
        <v>1.0</v>
      </c>
      <c r="C13080" s="61">
        <v>2186.0</v>
      </c>
      <c r="D13080" s="57" t="s">
        <v>374</v>
      </c>
      <c r="E13080" s="57" t="str">
        <f t="array" ref="E13080">E13079</f>
        <v>В</v>
      </c>
      <c r="F13080" s="58">
        <v>0.611522586677584</v>
      </c>
    </row>
    <row r="13081">
      <c r="A13081" s="61">
        <v>1.516076234E9</v>
      </c>
      <c r="B13081" s="61">
        <v>1.0</v>
      </c>
      <c r="C13081" s="61">
        <v>1154.0</v>
      </c>
      <c r="D13081" s="57" t="s">
        <v>374</v>
      </c>
      <c r="E13081" s="57" t="str">
        <f t="array" ref="E13081">E13080</f>
        <v>В</v>
      </c>
      <c r="F13081" s="58">
        <v>0.6115322019292498</v>
      </c>
    </row>
    <row r="13082">
      <c r="A13082" s="61">
        <v>1.518823845E9</v>
      </c>
      <c r="B13082" s="61">
        <v>1.0</v>
      </c>
      <c r="C13082" s="61">
        <v>2034.0</v>
      </c>
      <c r="D13082" s="57" t="s">
        <v>374</v>
      </c>
      <c r="E13082" s="57" t="str">
        <f t="array" ref="E13082">E13081</f>
        <v>В</v>
      </c>
      <c r="F13082" s="58">
        <v>0.611546496776589</v>
      </c>
    </row>
    <row r="13083">
      <c r="A13083" s="61">
        <v>1.517356797E9</v>
      </c>
      <c r="B13083" s="61">
        <v>1.0</v>
      </c>
      <c r="C13083" s="61">
        <v>839.0</v>
      </c>
      <c r="D13083" s="57" t="s">
        <v>371</v>
      </c>
      <c r="E13083" s="57" t="str">
        <f t="array" ref="E13083">E13082</f>
        <v>В</v>
      </c>
      <c r="F13083" s="58">
        <v>0.6115546981570955</v>
      </c>
    </row>
    <row r="13084">
      <c r="A13084" s="61">
        <v>1.518322616E9</v>
      </c>
      <c r="B13084" s="61">
        <v>1.0</v>
      </c>
      <c r="C13084" s="61">
        <v>1281.0</v>
      </c>
      <c r="D13084" s="57" t="s">
        <v>371</v>
      </c>
      <c r="E13084" s="57" t="str">
        <f t="array" ref="E13084">E13083</f>
        <v>В</v>
      </c>
      <c r="F13084" s="58">
        <v>0.611619157146131</v>
      </c>
    </row>
    <row r="13085">
      <c r="A13085" s="61">
        <v>1.515521968E9</v>
      </c>
      <c r="B13085" s="61">
        <v>1.0</v>
      </c>
      <c r="C13085" s="61">
        <v>2285.0</v>
      </c>
      <c r="D13085" s="57" t="s">
        <v>375</v>
      </c>
      <c r="E13085" s="57" t="str">
        <f t="array" ref="E13085">E13084</f>
        <v>В</v>
      </c>
      <c r="F13085" s="58">
        <v>0.6116259551816705</v>
      </c>
    </row>
    <row r="13086">
      <c r="A13086" s="61">
        <v>1.513187834E9</v>
      </c>
      <c r="B13086" s="61">
        <v>1.0</v>
      </c>
      <c r="C13086" s="61">
        <v>2630.0</v>
      </c>
      <c r="D13086" s="57" t="s">
        <v>374</v>
      </c>
      <c r="E13086" s="57" t="str">
        <f t="array" ref="E13086">E13085</f>
        <v>В</v>
      </c>
      <c r="F13086" s="58">
        <v>0.6117018196148007</v>
      </c>
    </row>
    <row r="13087">
      <c r="A13087" s="61">
        <v>1.519271315E9</v>
      </c>
      <c r="B13087" s="61">
        <v>1.0</v>
      </c>
      <c r="C13087" s="61">
        <v>2549.0</v>
      </c>
      <c r="D13087" s="57" t="s">
        <v>374</v>
      </c>
      <c r="E13087" s="57" t="str">
        <f t="array" ref="E13087">E13086</f>
        <v>В</v>
      </c>
      <c r="F13087" s="58">
        <v>0.6117672456445877</v>
      </c>
    </row>
    <row r="13088">
      <c r="A13088" s="61">
        <v>1.51200494E9</v>
      </c>
      <c r="B13088" s="61">
        <v>0.0</v>
      </c>
      <c r="C13088" s="61">
        <v>872.0</v>
      </c>
      <c r="D13088" s="57" t="s">
        <v>371</v>
      </c>
      <c r="E13088" s="57" t="str">
        <f t="array" ref="E13088">E13087</f>
        <v>В</v>
      </c>
      <c r="F13088" s="58">
        <v>0.611832120760881</v>
      </c>
    </row>
    <row r="13089">
      <c r="A13089" s="61">
        <v>1.518868857E9</v>
      </c>
      <c r="B13089" s="61">
        <v>1.0</v>
      </c>
      <c r="C13089" s="61">
        <v>90.0</v>
      </c>
      <c r="D13089" s="57" t="s">
        <v>371</v>
      </c>
      <c r="E13089" s="57" t="str">
        <f t="array" ref="E13089">E13088</f>
        <v>В</v>
      </c>
      <c r="F13089" s="58">
        <v>0.611850440029175</v>
      </c>
    </row>
    <row r="13090">
      <c r="A13090" s="61">
        <v>1.51510263E9</v>
      </c>
      <c r="B13090" s="61">
        <v>0.0</v>
      </c>
      <c r="C13090" s="61">
        <v>2379.0</v>
      </c>
      <c r="D13090" s="57" t="s">
        <v>371</v>
      </c>
      <c r="E13090" s="57" t="str">
        <f t="array" ref="E13090">E13089</f>
        <v>В</v>
      </c>
      <c r="F13090" s="58">
        <v>0.611850664103838</v>
      </c>
    </row>
    <row r="13091">
      <c r="A13091" s="61">
        <v>1.512509475E9</v>
      </c>
      <c r="B13091" s="61">
        <v>1.0</v>
      </c>
      <c r="C13091" s="61">
        <v>2815.0</v>
      </c>
      <c r="D13091" s="57" t="s">
        <v>371</v>
      </c>
      <c r="E13091" s="57" t="str">
        <f t="array" ref="E13091">E13090</f>
        <v>В</v>
      </c>
      <c r="F13091" s="58">
        <v>0.6120040086707184</v>
      </c>
    </row>
    <row r="13092">
      <c r="A13092" s="61">
        <v>1.513195566E9</v>
      </c>
      <c r="B13092" s="61">
        <v>1.0</v>
      </c>
      <c r="C13092" s="61">
        <v>153.0</v>
      </c>
      <c r="D13092" s="57" t="s">
        <v>374</v>
      </c>
      <c r="E13092" s="57" t="str">
        <f t="array" ref="E13092">E13091</f>
        <v>В</v>
      </c>
      <c r="F13092" s="58">
        <v>0.6120094665398242</v>
      </c>
    </row>
    <row r="13093">
      <c r="A13093" s="61">
        <v>1.518876381E9</v>
      </c>
      <c r="B13093" s="61">
        <v>0.0</v>
      </c>
      <c r="C13093" s="61">
        <v>1096.0</v>
      </c>
      <c r="D13093" s="57" t="s">
        <v>375</v>
      </c>
      <c r="E13093" s="57" t="str">
        <f t="array" ref="E13093">E13092</f>
        <v>В</v>
      </c>
      <c r="F13093" s="58">
        <v>0.6120743242964465</v>
      </c>
    </row>
    <row r="13094">
      <c r="A13094" s="61">
        <v>1.514954687E9</v>
      </c>
      <c r="B13094" s="61">
        <v>1.0</v>
      </c>
      <c r="C13094" s="61">
        <v>665.0</v>
      </c>
      <c r="D13094" s="57" t="s">
        <v>374</v>
      </c>
      <c r="E13094" s="57" t="str">
        <f t="array" ref="E13094">E13093</f>
        <v>В</v>
      </c>
      <c r="F13094" s="58">
        <v>0.6121065247347452</v>
      </c>
    </row>
    <row r="13095">
      <c r="A13095" s="61">
        <v>1.517287095E9</v>
      </c>
      <c r="B13095" s="61">
        <v>1.0</v>
      </c>
      <c r="C13095" s="61">
        <v>835.0</v>
      </c>
      <c r="D13095" s="57" t="s">
        <v>374</v>
      </c>
      <c r="E13095" s="57" t="str">
        <f t="array" ref="E13095">E13094</f>
        <v>В</v>
      </c>
      <c r="F13095" s="58">
        <v>0.612135613347431</v>
      </c>
    </row>
    <row r="13096">
      <c r="A13096" s="61">
        <v>1.514065822E9</v>
      </c>
      <c r="B13096" s="61">
        <v>0.0</v>
      </c>
      <c r="C13096" s="61">
        <v>1165.0</v>
      </c>
      <c r="D13096" s="57" t="s">
        <v>374</v>
      </c>
      <c r="E13096" s="57" t="str">
        <f t="array" ref="E13096">E13095</f>
        <v>В</v>
      </c>
      <c r="F13096" s="58">
        <v>0.6121990288220789</v>
      </c>
    </row>
    <row r="13097">
      <c r="A13097" s="61">
        <v>1.518318282E9</v>
      </c>
      <c r="B13097" s="61">
        <v>0.0</v>
      </c>
      <c r="C13097" s="61">
        <v>284.0</v>
      </c>
      <c r="D13097" s="57" t="s">
        <v>374</v>
      </c>
      <c r="E13097" s="57" t="str">
        <f t="array" ref="E13097">E13096</f>
        <v>В</v>
      </c>
      <c r="F13097" s="58">
        <v>0.6122415644667887</v>
      </c>
    </row>
    <row r="13098">
      <c r="A13098" s="61">
        <v>1.516938803E9</v>
      </c>
      <c r="B13098" s="61">
        <v>1.0</v>
      </c>
      <c r="C13098" s="61">
        <v>2116.0</v>
      </c>
      <c r="D13098" s="57" t="s">
        <v>371</v>
      </c>
      <c r="E13098" s="57" t="str">
        <f t="array" ref="E13098">E13097</f>
        <v>В</v>
      </c>
      <c r="F13098" s="58">
        <v>0.6123127164554115</v>
      </c>
    </row>
    <row r="13099">
      <c r="A13099" s="61">
        <v>1.518451355E9</v>
      </c>
      <c r="B13099" s="61">
        <v>1.0</v>
      </c>
      <c r="C13099" s="61">
        <v>3648.0</v>
      </c>
      <c r="D13099" s="57" t="s">
        <v>374</v>
      </c>
      <c r="E13099" s="57" t="str">
        <f t="array" ref="E13099">E13098</f>
        <v>В</v>
      </c>
      <c r="F13099" s="58">
        <v>0.6123417517294798</v>
      </c>
    </row>
    <row r="13100">
      <c r="A13100" s="61">
        <v>1.511381322E9</v>
      </c>
      <c r="B13100" s="61">
        <v>0.0</v>
      </c>
      <c r="C13100" s="61">
        <v>564.0</v>
      </c>
      <c r="D13100" s="57" t="s">
        <v>374</v>
      </c>
      <c r="E13100" s="57" t="str">
        <f t="array" ref="E13100">E13099</f>
        <v>В</v>
      </c>
      <c r="F13100" s="58">
        <v>0.6123718444576444</v>
      </c>
    </row>
    <row r="13101">
      <c r="A13101" s="61">
        <v>1.51631798E9</v>
      </c>
      <c r="B13101" s="61">
        <v>0.0</v>
      </c>
      <c r="C13101" s="61">
        <v>1210.0</v>
      </c>
      <c r="D13101" s="57" t="s">
        <v>374</v>
      </c>
      <c r="E13101" s="57" t="str">
        <f t="array" ref="E13101">E13100</f>
        <v>В</v>
      </c>
      <c r="F13101" s="58">
        <v>0.612380010593857</v>
      </c>
    </row>
    <row r="13102">
      <c r="A13102" s="61">
        <v>1.513197957E9</v>
      </c>
      <c r="B13102" s="61">
        <v>1.0</v>
      </c>
      <c r="C13102" s="61">
        <v>3113.0</v>
      </c>
      <c r="D13102" s="57" t="s">
        <v>371</v>
      </c>
      <c r="E13102" s="57" t="str">
        <f t="array" ref="E13102">E13101</f>
        <v>В</v>
      </c>
      <c r="F13102" s="58">
        <v>0.612457475224055</v>
      </c>
    </row>
    <row r="13103">
      <c r="A13103" s="61">
        <v>1.511317489E9</v>
      </c>
      <c r="B13103" s="61">
        <v>1.0</v>
      </c>
      <c r="C13103" s="61">
        <v>1263.0</v>
      </c>
      <c r="D13103" s="57" t="s">
        <v>374</v>
      </c>
      <c r="E13103" s="57" t="str">
        <f t="array" ref="E13103">E13102</f>
        <v>В</v>
      </c>
      <c r="F13103" s="58">
        <v>0.6124716944875741</v>
      </c>
    </row>
    <row r="13104">
      <c r="A13104" s="61">
        <v>1.516529455E9</v>
      </c>
      <c r="B13104" s="61">
        <v>1.0</v>
      </c>
      <c r="C13104" s="61">
        <v>1320.0</v>
      </c>
      <c r="D13104" s="57" t="s">
        <v>374</v>
      </c>
      <c r="E13104" s="57" t="str">
        <f t="array" ref="E13104">E13103</f>
        <v>В</v>
      </c>
      <c r="F13104" s="58">
        <v>0.6124940492591702</v>
      </c>
    </row>
    <row r="13105">
      <c r="A13105" s="61">
        <v>1.516708019E9</v>
      </c>
      <c r="B13105" s="61">
        <v>1.0</v>
      </c>
      <c r="C13105" s="61">
        <v>1056.0</v>
      </c>
      <c r="D13105" s="57" t="s">
        <v>374</v>
      </c>
      <c r="E13105" s="57" t="str">
        <f t="array" ref="E13105">E13104</f>
        <v>В</v>
      </c>
      <c r="F13105" s="58">
        <v>0.6125613433976157</v>
      </c>
    </row>
    <row r="13106">
      <c r="A13106" s="61">
        <v>1.513316883E9</v>
      </c>
      <c r="B13106" s="61">
        <v>1.0</v>
      </c>
      <c r="C13106" s="61">
        <v>863.0</v>
      </c>
      <c r="D13106" s="57" t="s">
        <v>371</v>
      </c>
      <c r="E13106" s="57" t="str">
        <f t="array" ref="E13106">E13105</f>
        <v>В</v>
      </c>
      <c r="F13106" s="58">
        <v>0.612571262705994</v>
      </c>
    </row>
    <row r="13107">
      <c r="A13107" s="61">
        <v>1.51715989E9</v>
      </c>
      <c r="B13107" s="61">
        <v>0.0</v>
      </c>
      <c r="C13107" s="61">
        <v>472.0</v>
      </c>
      <c r="D13107" s="57" t="s">
        <v>375</v>
      </c>
      <c r="E13107" s="57" t="str">
        <f t="array" ref="E13107">E13106</f>
        <v>В</v>
      </c>
      <c r="F13107" s="58">
        <v>0.6125831901024152</v>
      </c>
    </row>
    <row r="13108">
      <c r="A13108" s="61">
        <v>1.514934801E9</v>
      </c>
      <c r="B13108" s="61">
        <v>0.0</v>
      </c>
      <c r="C13108" s="61">
        <v>1821.0</v>
      </c>
      <c r="D13108" s="57" t="s">
        <v>375</v>
      </c>
      <c r="E13108" s="57" t="str">
        <f t="array" ref="E13108">E13107</f>
        <v>В</v>
      </c>
      <c r="F13108" s="58">
        <v>0.6126180059273799</v>
      </c>
    </row>
    <row r="13109">
      <c r="A13109" s="61">
        <v>1.514880267E9</v>
      </c>
      <c r="B13109" s="61">
        <v>1.0</v>
      </c>
      <c r="C13109" s="61">
        <v>1129.0</v>
      </c>
      <c r="D13109" s="57" t="s">
        <v>374</v>
      </c>
      <c r="E13109" s="57" t="str">
        <f t="array" ref="E13109">E13108</f>
        <v>В</v>
      </c>
      <c r="F13109" s="58">
        <v>0.6126271282543146</v>
      </c>
    </row>
    <row r="13110">
      <c r="A13110" s="61">
        <v>1.516875364E9</v>
      </c>
      <c r="B13110" s="61">
        <v>1.0</v>
      </c>
      <c r="C13110" s="61">
        <v>1957.0</v>
      </c>
      <c r="D13110" s="57" t="s">
        <v>375</v>
      </c>
      <c r="E13110" s="57" t="str">
        <f t="array" ref="E13110">E13109</f>
        <v>В</v>
      </c>
      <c r="F13110" s="58">
        <v>0.6126906662969218</v>
      </c>
    </row>
    <row r="13111">
      <c r="A13111" s="61">
        <v>1.513243207E9</v>
      </c>
      <c r="B13111" s="61">
        <v>1.0</v>
      </c>
      <c r="C13111" s="61">
        <v>1115.0</v>
      </c>
      <c r="D13111" s="57" t="s">
        <v>374</v>
      </c>
      <c r="E13111" s="57" t="str">
        <f t="array" ref="E13111">E13110</f>
        <v>В</v>
      </c>
      <c r="F13111" s="58">
        <v>0.6126932212531295</v>
      </c>
    </row>
    <row r="13112">
      <c r="A13112" s="61">
        <v>1.515907253E9</v>
      </c>
      <c r="B13112" s="61">
        <v>1.0</v>
      </c>
      <c r="C13112" s="61">
        <v>2953.0</v>
      </c>
      <c r="D13112" s="57" t="s">
        <v>373</v>
      </c>
      <c r="E13112" s="57" t="str">
        <f t="array" ref="E13112">E13111</f>
        <v>В</v>
      </c>
      <c r="F13112" s="58">
        <v>0.6127154681800733</v>
      </c>
    </row>
    <row r="13113">
      <c r="A13113" s="61">
        <v>1.519297359E9</v>
      </c>
      <c r="B13113" s="61">
        <v>1.0</v>
      </c>
      <c r="C13113" s="61">
        <v>1802.0</v>
      </c>
      <c r="D13113" s="57" t="s">
        <v>371</v>
      </c>
      <c r="E13113" s="57" t="str">
        <f t="array" ref="E13113">E13112</f>
        <v>В</v>
      </c>
      <c r="F13113" s="58">
        <v>0.612781169064216</v>
      </c>
    </row>
    <row r="13114">
      <c r="A13114" s="61">
        <v>1.515582339E9</v>
      </c>
      <c r="B13114" s="61">
        <v>1.0</v>
      </c>
      <c r="C13114" s="61">
        <v>3959.0</v>
      </c>
      <c r="D13114" s="57" t="s">
        <v>374</v>
      </c>
      <c r="E13114" s="57" t="str">
        <f t="array" ref="E13114">E13113</f>
        <v>В</v>
      </c>
      <c r="F13114" s="58">
        <v>0.6128075087173684</v>
      </c>
    </row>
    <row r="13115">
      <c r="A13115" s="61">
        <v>1.514038557E9</v>
      </c>
      <c r="B13115" s="61">
        <v>1.0</v>
      </c>
      <c r="C13115" s="61">
        <v>3456.0</v>
      </c>
      <c r="D13115" s="57" t="s">
        <v>371</v>
      </c>
      <c r="E13115" s="57" t="str">
        <f t="array" ref="E13115">E13114</f>
        <v>В</v>
      </c>
      <c r="F13115" s="58">
        <v>0.6128166802457633</v>
      </c>
    </row>
    <row r="13116">
      <c r="A13116" s="61">
        <v>1.518827773E9</v>
      </c>
      <c r="B13116" s="61">
        <v>1.0</v>
      </c>
      <c r="C13116" s="61">
        <v>379.0</v>
      </c>
      <c r="D13116" s="57" t="s">
        <v>374</v>
      </c>
      <c r="E13116" s="57" t="str">
        <f t="array" ref="E13116">E13115</f>
        <v>В</v>
      </c>
      <c r="F13116" s="58">
        <v>0.6128395579335634</v>
      </c>
    </row>
    <row r="13117">
      <c r="A13117" s="61">
        <v>1.511919649E9</v>
      </c>
      <c r="B13117" s="61">
        <v>1.0</v>
      </c>
      <c r="C13117" s="61">
        <v>527.0</v>
      </c>
      <c r="D13117" s="57" t="s">
        <v>373</v>
      </c>
      <c r="E13117" s="57" t="str">
        <f t="array" ref="E13117">E13116</f>
        <v>В</v>
      </c>
      <c r="F13117" s="58">
        <v>0.6128480436701154</v>
      </c>
    </row>
    <row r="13118">
      <c r="A13118" s="61">
        <v>1.518020607E9</v>
      </c>
      <c r="B13118" s="61">
        <v>1.0</v>
      </c>
      <c r="C13118" s="61">
        <v>3161.0</v>
      </c>
      <c r="D13118" s="57" t="s">
        <v>373</v>
      </c>
      <c r="E13118" s="57" t="str">
        <f t="array" ref="E13118">E13117</f>
        <v>В</v>
      </c>
      <c r="F13118" s="58">
        <v>0.6130224413282754</v>
      </c>
    </row>
    <row r="13119">
      <c r="A13119" s="61">
        <v>1.518534388E9</v>
      </c>
      <c r="B13119" s="61">
        <v>1.0</v>
      </c>
      <c r="C13119" s="61">
        <v>1926.0</v>
      </c>
      <c r="D13119" s="57" t="s">
        <v>374</v>
      </c>
      <c r="E13119" s="57" t="str">
        <f t="array" ref="E13119">E13118</f>
        <v>В</v>
      </c>
      <c r="F13119" s="58">
        <v>0.6130316194379485</v>
      </c>
    </row>
    <row r="13120">
      <c r="A13120" s="61">
        <v>1.518229451E9</v>
      </c>
      <c r="B13120" s="61">
        <v>0.0</v>
      </c>
      <c r="C13120" s="61">
        <v>1352.0</v>
      </c>
      <c r="D13120" s="57" t="s">
        <v>374</v>
      </c>
      <c r="E13120" s="57" t="str">
        <f t="array" ref="E13120">E13119</f>
        <v>В</v>
      </c>
      <c r="F13120" s="58">
        <v>0.6131780887273721</v>
      </c>
    </row>
    <row r="13121">
      <c r="A13121" s="61">
        <v>1.515635847E9</v>
      </c>
      <c r="B13121" s="61">
        <v>1.0</v>
      </c>
      <c r="C13121" s="61">
        <v>1920.0</v>
      </c>
      <c r="D13121" s="57" t="s">
        <v>371</v>
      </c>
      <c r="E13121" s="57" t="str">
        <f t="array" ref="E13121">E13120</f>
        <v>В</v>
      </c>
      <c r="F13121" s="58">
        <v>0.6131823588801907</v>
      </c>
    </row>
    <row r="13122">
      <c r="A13122" s="61">
        <v>1.51606092E9</v>
      </c>
      <c r="B13122" s="61">
        <v>0.0</v>
      </c>
      <c r="C13122" s="61">
        <v>2646.0</v>
      </c>
      <c r="D13122" s="57" t="s">
        <v>373</v>
      </c>
      <c r="E13122" s="57" t="str">
        <f t="array" ref="E13122">E13121</f>
        <v>В</v>
      </c>
      <c r="F13122" s="58">
        <v>0.6132789752682997</v>
      </c>
    </row>
    <row r="13123">
      <c r="A13123" s="61">
        <v>1.517543056E9</v>
      </c>
      <c r="B13123" s="61">
        <v>1.0</v>
      </c>
      <c r="C13123" s="61">
        <v>3222.0</v>
      </c>
      <c r="D13123" s="57" t="s">
        <v>374</v>
      </c>
      <c r="E13123" s="57" t="str">
        <f t="array" ref="E13123">E13122</f>
        <v>В</v>
      </c>
      <c r="F13123" s="58">
        <v>0.6133094366464777</v>
      </c>
    </row>
    <row r="13124">
      <c r="A13124" s="61">
        <v>1.513580599E9</v>
      </c>
      <c r="B13124" s="61">
        <v>1.0</v>
      </c>
      <c r="C13124" s="61">
        <v>1825.0</v>
      </c>
      <c r="D13124" s="57" t="s">
        <v>374</v>
      </c>
      <c r="E13124" s="57" t="str">
        <f t="array" ref="E13124">E13123</f>
        <v>В</v>
      </c>
      <c r="F13124" s="58">
        <v>0.6133497079365022</v>
      </c>
    </row>
    <row r="13125">
      <c r="A13125" s="61">
        <v>1.511593571E9</v>
      </c>
      <c r="B13125" s="61">
        <v>0.0</v>
      </c>
      <c r="C13125" s="61">
        <v>2397.0</v>
      </c>
      <c r="D13125" s="57" t="s">
        <v>371</v>
      </c>
      <c r="E13125" s="57" t="str">
        <f t="array" ref="E13125">E13124</f>
        <v>В</v>
      </c>
      <c r="F13125" s="58">
        <v>0.6134285241999434</v>
      </c>
    </row>
    <row r="13126">
      <c r="A13126" s="61">
        <v>1.515110097E9</v>
      </c>
      <c r="B13126" s="61">
        <v>1.0</v>
      </c>
      <c r="C13126" s="61">
        <v>3632.0</v>
      </c>
      <c r="D13126" s="57" t="s">
        <v>371</v>
      </c>
      <c r="E13126" s="57" t="str">
        <f t="array" ref="E13126">E13125</f>
        <v>В</v>
      </c>
      <c r="F13126" s="58">
        <v>0.6135294405431932</v>
      </c>
    </row>
    <row r="13127">
      <c r="A13127" s="61">
        <v>1.519759388E9</v>
      </c>
      <c r="B13127" s="61">
        <v>1.0</v>
      </c>
      <c r="C13127" s="61">
        <v>1059.0</v>
      </c>
      <c r="D13127" s="57" t="s">
        <v>375</v>
      </c>
      <c r="E13127" s="57" t="str">
        <f t="array" ref="E13127">E13126</f>
        <v>В</v>
      </c>
      <c r="F13127" s="58">
        <v>0.613588969066007</v>
      </c>
    </row>
    <row r="13128">
      <c r="A13128" s="61">
        <v>1.519179014E9</v>
      </c>
      <c r="B13128" s="61">
        <v>1.0</v>
      </c>
      <c r="C13128" s="61">
        <v>1726.0</v>
      </c>
      <c r="D13128" s="57" t="s">
        <v>371</v>
      </c>
      <c r="E13128" s="57" t="str">
        <f t="array" ref="E13128">E13127</f>
        <v>В</v>
      </c>
      <c r="F13128" s="58">
        <v>0.6136119310502003</v>
      </c>
    </row>
    <row r="13129">
      <c r="A13129" s="61">
        <v>1.518062446E9</v>
      </c>
      <c r="B13129" s="61">
        <v>1.0</v>
      </c>
      <c r="C13129" s="61">
        <v>582.0</v>
      </c>
      <c r="D13129" s="57" t="s">
        <v>375</v>
      </c>
      <c r="E13129" s="57" t="str">
        <f t="array" ref="E13129">E13128</f>
        <v>В</v>
      </c>
      <c r="F13129" s="58">
        <v>0.6136141466680372</v>
      </c>
    </row>
    <row r="13130">
      <c r="A13130" s="61">
        <v>1.512661358E9</v>
      </c>
      <c r="B13130" s="61">
        <v>1.0</v>
      </c>
      <c r="C13130" s="61">
        <v>1317.0</v>
      </c>
      <c r="D13130" s="57" t="s">
        <v>374</v>
      </c>
      <c r="E13130" s="57" t="str">
        <f t="array" ref="E13130">E13129</f>
        <v>В</v>
      </c>
      <c r="F13130" s="58">
        <v>0.6136240957787378</v>
      </c>
    </row>
    <row r="13131">
      <c r="A13131" s="61">
        <v>1.512941283E9</v>
      </c>
      <c r="B13131" s="61">
        <v>1.0</v>
      </c>
      <c r="C13131" s="61">
        <v>2619.0</v>
      </c>
      <c r="D13131" s="57" t="s">
        <v>371</v>
      </c>
      <c r="E13131" s="57" t="str">
        <f t="array" ref="E13131">E13130</f>
        <v>В</v>
      </c>
      <c r="F13131" s="58">
        <v>0.6136675886410975</v>
      </c>
    </row>
    <row r="13132">
      <c r="A13132" s="61">
        <v>1.517555578E9</v>
      </c>
      <c r="B13132" s="61">
        <v>1.0</v>
      </c>
      <c r="C13132" s="61">
        <v>4286.0</v>
      </c>
      <c r="D13132" s="57" t="s">
        <v>374</v>
      </c>
      <c r="E13132" s="57" t="str">
        <f t="array" ref="E13132">E13131</f>
        <v>В</v>
      </c>
      <c r="F13132" s="58">
        <v>0.6136888792049828</v>
      </c>
    </row>
    <row r="13133">
      <c r="A13133" s="61">
        <v>1.517613279E9</v>
      </c>
      <c r="B13133" s="61">
        <v>1.0</v>
      </c>
      <c r="C13133" s="61">
        <v>1366.0</v>
      </c>
      <c r="D13133" s="57" t="s">
        <v>371</v>
      </c>
      <c r="E13133" s="57" t="str">
        <f t="array" ref="E13133">E13132</f>
        <v>В</v>
      </c>
      <c r="F13133" s="58">
        <v>0.6137841252230594</v>
      </c>
    </row>
    <row r="13134">
      <c r="A13134" s="61">
        <v>1.515808269E9</v>
      </c>
      <c r="B13134" s="61">
        <v>1.0</v>
      </c>
      <c r="C13134" s="61">
        <v>1130.0</v>
      </c>
      <c r="D13134" s="57" t="s">
        <v>375</v>
      </c>
      <c r="E13134" s="57" t="str">
        <f t="array" ref="E13134">E13133</f>
        <v>В</v>
      </c>
      <c r="F13134" s="58">
        <v>0.6138029404913744</v>
      </c>
    </row>
    <row r="13135">
      <c r="A13135" s="61">
        <v>1.517886951E9</v>
      </c>
      <c r="B13135" s="61">
        <v>0.0</v>
      </c>
      <c r="C13135" s="61">
        <v>1355.0</v>
      </c>
      <c r="D13135" s="57" t="s">
        <v>374</v>
      </c>
      <c r="E13135" s="57" t="str">
        <f t="array" ref="E13135">E13134</f>
        <v>В</v>
      </c>
      <c r="F13135" s="58">
        <v>0.6138569433185441</v>
      </c>
    </row>
    <row r="13136">
      <c r="A13136" s="61">
        <v>1.51781394E9</v>
      </c>
      <c r="B13136" s="61">
        <v>0.0</v>
      </c>
      <c r="C13136" s="61">
        <v>34.0</v>
      </c>
      <c r="D13136" s="57" t="s">
        <v>373</v>
      </c>
      <c r="E13136" s="57" t="str">
        <f t="array" ref="E13136">E13135</f>
        <v>В</v>
      </c>
      <c r="F13136" s="58">
        <v>0.6138847074807593</v>
      </c>
    </row>
    <row r="13137">
      <c r="A13137" s="61">
        <v>1.515545131E9</v>
      </c>
      <c r="B13137" s="61">
        <v>0.0</v>
      </c>
      <c r="C13137" s="61">
        <v>1043.0</v>
      </c>
      <c r="D13137" s="57" t="s">
        <v>374</v>
      </c>
      <c r="E13137" s="57" t="str">
        <f t="array" ref="E13137">E13136</f>
        <v>В</v>
      </c>
      <c r="F13137" s="58">
        <v>0.6138894006004757</v>
      </c>
    </row>
    <row r="13138">
      <c r="A13138" s="61">
        <v>1.5178084E9</v>
      </c>
      <c r="B13138" s="61">
        <v>0.0</v>
      </c>
      <c r="C13138" s="61">
        <v>3098.0</v>
      </c>
      <c r="D13138" s="57" t="s">
        <v>373</v>
      </c>
      <c r="E13138" s="57" t="str">
        <f t="array" ref="E13138">E13137</f>
        <v>В</v>
      </c>
      <c r="F13138" s="58">
        <v>0.6139525110401441</v>
      </c>
    </row>
    <row r="13139">
      <c r="A13139" s="61">
        <v>1.511890257E9</v>
      </c>
      <c r="B13139" s="61">
        <v>1.0</v>
      </c>
      <c r="C13139" s="61">
        <v>4135.0</v>
      </c>
      <c r="D13139" s="57" t="s">
        <v>373</v>
      </c>
      <c r="E13139" s="57" t="str">
        <f t="array" ref="E13139">E13138</f>
        <v>В</v>
      </c>
      <c r="F13139" s="58">
        <v>0.614010677277422</v>
      </c>
    </row>
    <row r="13140">
      <c r="A13140" s="61">
        <v>1.515314515E9</v>
      </c>
      <c r="B13140" s="61">
        <v>1.0</v>
      </c>
      <c r="C13140" s="61">
        <v>511.0</v>
      </c>
      <c r="D13140" s="57" t="s">
        <v>375</v>
      </c>
      <c r="E13140" s="57" t="str">
        <f t="array" ref="E13140">E13139</f>
        <v>В</v>
      </c>
      <c r="F13140" s="58">
        <v>0.6140755350340442</v>
      </c>
    </row>
    <row r="13141">
      <c r="A13141" s="61">
        <v>1.515623605E9</v>
      </c>
      <c r="B13141" s="61">
        <v>1.0</v>
      </c>
      <c r="C13141" s="61">
        <v>365.0</v>
      </c>
      <c r="D13141" s="57" t="s">
        <v>374</v>
      </c>
      <c r="E13141" s="57" t="str">
        <f t="array" ref="E13141">E13140</f>
        <v>В</v>
      </c>
      <c r="F13141" s="58">
        <v>0.6140935030606567</v>
      </c>
    </row>
    <row r="13142">
      <c r="A13142" s="61">
        <v>1.513060346E9</v>
      </c>
      <c r="B13142" s="61">
        <v>1.0</v>
      </c>
      <c r="C13142" s="61">
        <v>2341.0</v>
      </c>
      <c r="D13142" s="57" t="s">
        <v>374</v>
      </c>
      <c r="E13142" s="57" t="str">
        <f t="array" ref="E13142">E13141</f>
        <v>В</v>
      </c>
      <c r="F13142" s="58">
        <v>0.6141035703554767</v>
      </c>
    </row>
    <row r="13143">
      <c r="A13143" s="61">
        <v>1.519225507E9</v>
      </c>
      <c r="B13143" s="61">
        <v>1.0</v>
      </c>
      <c r="C13143" s="61">
        <v>1354.0</v>
      </c>
      <c r="D13143" s="57" t="s">
        <v>374</v>
      </c>
      <c r="E13143" s="57" t="str">
        <f t="array" ref="E13143">E13142</f>
        <v>В</v>
      </c>
      <c r="F13143" s="58">
        <v>0.614135172755653</v>
      </c>
    </row>
    <row r="13144">
      <c r="A13144" s="61">
        <v>1.51188509E9</v>
      </c>
      <c r="B13144" s="61">
        <v>0.0</v>
      </c>
      <c r="C13144" s="61">
        <v>1550.0</v>
      </c>
      <c r="D13144" s="57" t="s">
        <v>373</v>
      </c>
      <c r="E13144" s="57" t="str">
        <f t="array" ref="E13144">E13143</f>
        <v>В</v>
      </c>
      <c r="F13144" s="58">
        <v>0.6141638045743399</v>
      </c>
    </row>
    <row r="13145">
      <c r="A13145" s="61">
        <v>1.514992531E9</v>
      </c>
      <c r="B13145" s="61">
        <v>0.0</v>
      </c>
      <c r="C13145" s="61">
        <v>2076.0</v>
      </c>
      <c r="D13145" s="57" t="s">
        <v>371</v>
      </c>
      <c r="E13145" s="57" t="str">
        <f t="array" ref="E13145">E13144</f>
        <v>В</v>
      </c>
      <c r="F13145" s="58">
        <v>0.6141947012784666</v>
      </c>
    </row>
    <row r="13146">
      <c r="A13146" s="61">
        <v>1.516423914E9</v>
      </c>
      <c r="B13146" s="61">
        <v>1.0</v>
      </c>
      <c r="C13146" s="61">
        <v>2689.0</v>
      </c>
      <c r="D13146" s="57" t="s">
        <v>373</v>
      </c>
      <c r="E13146" s="57" t="str">
        <f t="array" ref="E13146">E13145</f>
        <v>В</v>
      </c>
      <c r="F13146" s="58">
        <v>0.6142186390766098</v>
      </c>
    </row>
    <row r="13147">
      <c r="A13147" s="61">
        <v>1.512992364E9</v>
      </c>
      <c r="B13147" s="61">
        <v>1.0</v>
      </c>
      <c r="C13147" s="61">
        <v>4155.0</v>
      </c>
      <c r="D13147" s="57" t="s">
        <v>373</v>
      </c>
      <c r="E13147" s="57" t="str">
        <f t="array" ref="E13147">E13146</f>
        <v>В</v>
      </c>
      <c r="F13147" s="58">
        <v>0.6142221130713729</v>
      </c>
    </row>
    <row r="13148">
      <c r="A13148" s="61">
        <v>1.51632872E9</v>
      </c>
      <c r="B13148" s="61">
        <v>0.0</v>
      </c>
      <c r="C13148" s="61">
        <v>2083.0</v>
      </c>
      <c r="D13148" s="57" t="s">
        <v>375</v>
      </c>
      <c r="E13148" s="57" t="str">
        <f t="array" ref="E13148">E13147</f>
        <v>В</v>
      </c>
      <c r="F13148" s="58">
        <v>0.6142983358924891</v>
      </c>
    </row>
    <row r="13149">
      <c r="A13149" s="61">
        <v>1.517492732E9</v>
      </c>
      <c r="B13149" s="61">
        <v>0.0</v>
      </c>
      <c r="C13149" s="61">
        <v>1265.0</v>
      </c>
      <c r="D13149" s="57" t="s">
        <v>371</v>
      </c>
      <c r="E13149" s="57" t="str">
        <f t="array" ref="E13149">E13148</f>
        <v>В</v>
      </c>
      <c r="F13149" s="58">
        <v>0.614306422132963</v>
      </c>
    </row>
    <row r="13150">
      <c r="A13150" s="61">
        <v>1.515541175E9</v>
      </c>
      <c r="B13150" s="61">
        <v>1.0</v>
      </c>
      <c r="C13150" s="61">
        <v>1022.0</v>
      </c>
      <c r="D13150" s="57" t="s">
        <v>375</v>
      </c>
      <c r="E13150" s="57" t="str">
        <f t="array" ref="E13150">E13149</f>
        <v>В</v>
      </c>
      <c r="F13150" s="58">
        <v>0.6143774489803125</v>
      </c>
    </row>
    <row r="13151">
      <c r="A13151" s="61">
        <v>1.517839904E9</v>
      </c>
      <c r="B13151" s="61">
        <v>1.0</v>
      </c>
      <c r="C13151" s="61">
        <v>3004.0</v>
      </c>
      <c r="D13151" s="57" t="s">
        <v>371</v>
      </c>
      <c r="E13151" s="57" t="str">
        <f t="array" ref="E13151">E13150</f>
        <v>В</v>
      </c>
      <c r="F13151" s="58">
        <v>0.6143833553865844</v>
      </c>
    </row>
    <row r="13152">
      <c r="A13152" s="61">
        <v>1.511426271E9</v>
      </c>
      <c r="B13152" s="61">
        <v>0.0</v>
      </c>
      <c r="C13152" s="61">
        <v>2870.0</v>
      </c>
      <c r="D13152" s="57" t="s">
        <v>374</v>
      </c>
      <c r="E13152" s="57" t="str">
        <f t="array" ref="E13152">E13151</f>
        <v>В</v>
      </c>
      <c r="F13152" s="58">
        <v>0.6144059903513829</v>
      </c>
    </row>
    <row r="13153">
      <c r="A13153" s="61">
        <v>1.515211292E9</v>
      </c>
      <c r="B13153" s="61">
        <v>0.0</v>
      </c>
      <c r="C13153" s="61">
        <v>29.0</v>
      </c>
      <c r="D13153" s="57" t="s">
        <v>374</v>
      </c>
      <c r="E13153" s="57" t="str">
        <f t="array" ref="E13153">E13152</f>
        <v>В</v>
      </c>
      <c r="F13153" s="58">
        <v>0.614541357102821</v>
      </c>
    </row>
    <row r="13154">
      <c r="A13154" s="61">
        <v>1.51877373E9</v>
      </c>
      <c r="B13154" s="61">
        <v>0.0</v>
      </c>
      <c r="C13154" s="61">
        <v>458.0</v>
      </c>
      <c r="D13154" s="57" t="s">
        <v>374</v>
      </c>
      <c r="E13154" s="57" t="str">
        <f t="array" ref="E13154">E13153</f>
        <v>В</v>
      </c>
      <c r="F13154" s="58">
        <v>0.614569505145851</v>
      </c>
    </row>
    <row r="13155">
      <c r="A13155" s="61">
        <v>1.511987161E9</v>
      </c>
      <c r="B13155" s="61">
        <v>0.0</v>
      </c>
      <c r="C13155" s="61">
        <v>1317.0</v>
      </c>
      <c r="D13155" s="57" t="s">
        <v>375</v>
      </c>
      <c r="E13155" s="57" t="str">
        <f t="array" ref="E13155">E13154</f>
        <v>В</v>
      </c>
      <c r="F13155" s="58">
        <v>0.6145740613590479</v>
      </c>
    </row>
    <row r="13156">
      <c r="A13156" s="61">
        <v>1.512437195E9</v>
      </c>
      <c r="B13156" s="61">
        <v>1.0</v>
      </c>
      <c r="C13156" s="61">
        <v>2542.0</v>
      </c>
      <c r="D13156" s="57" t="s">
        <v>374</v>
      </c>
      <c r="E13156" s="57" t="str">
        <f t="array" ref="E13156">E13155</f>
        <v>В</v>
      </c>
      <c r="F13156" s="58">
        <v>0.6145805370629872</v>
      </c>
    </row>
    <row r="13157">
      <c r="A13157" s="61">
        <v>1.511767474E9</v>
      </c>
      <c r="B13157" s="61">
        <v>1.0</v>
      </c>
      <c r="C13157" s="61">
        <v>2312.0</v>
      </c>
      <c r="D13157" s="57" t="s">
        <v>371</v>
      </c>
      <c r="E13157" s="57" t="str">
        <f t="array" ref="E13157">E13156</f>
        <v>В</v>
      </c>
      <c r="F13157" s="58">
        <v>0.6146235138744685</v>
      </c>
    </row>
    <row r="13158">
      <c r="A13158" s="61">
        <v>1.51739756E9</v>
      </c>
      <c r="B13158" s="61">
        <v>0.0</v>
      </c>
      <c r="C13158" s="61">
        <v>1927.0</v>
      </c>
      <c r="D13158" s="57" t="s">
        <v>371</v>
      </c>
      <c r="E13158" s="57" t="str">
        <f t="array" ref="E13158">E13157</f>
        <v>В</v>
      </c>
      <c r="F13158" s="58">
        <v>0.6146815120607257</v>
      </c>
    </row>
    <row r="13159">
      <c r="A13159" s="61">
        <v>1.516116932E9</v>
      </c>
      <c r="B13159" s="61">
        <v>0.0</v>
      </c>
      <c r="C13159" s="61">
        <v>1447.0</v>
      </c>
      <c r="D13159" s="57" t="s">
        <v>374</v>
      </c>
      <c r="E13159" s="57" t="str">
        <f t="array" ref="E13159">E13158</f>
        <v>В</v>
      </c>
      <c r="F13159" s="58">
        <v>0.6147135450216168</v>
      </c>
    </row>
    <row r="13160">
      <c r="A13160" s="61">
        <v>1.513822655E9</v>
      </c>
      <c r="B13160" s="61">
        <v>1.0</v>
      </c>
      <c r="C13160" s="61">
        <v>1425.0</v>
      </c>
      <c r="D13160" s="57" t="s">
        <v>373</v>
      </c>
      <c r="E13160" s="57" t="str">
        <f t="array" ref="E13160">E13159</f>
        <v>В</v>
      </c>
      <c r="F13160" s="58">
        <v>0.6147190616456261</v>
      </c>
    </row>
    <row r="13161">
      <c r="A13161" s="61">
        <v>1.515192966E9</v>
      </c>
      <c r="B13161" s="61">
        <v>1.0</v>
      </c>
      <c r="C13161" s="61">
        <v>2951.0</v>
      </c>
      <c r="D13161" s="57" t="s">
        <v>371</v>
      </c>
      <c r="E13161" s="57" t="str">
        <f t="array" ref="E13161">E13160</f>
        <v>В</v>
      </c>
      <c r="F13161" s="58">
        <v>0.6147383287073197</v>
      </c>
    </row>
    <row r="13162">
      <c r="A13162" s="61">
        <v>1.515072132E9</v>
      </c>
      <c r="B13162" s="61">
        <v>0.0</v>
      </c>
      <c r="C13162" s="61">
        <v>159.0</v>
      </c>
      <c r="D13162" s="57" t="s">
        <v>374</v>
      </c>
      <c r="E13162" s="57" t="str">
        <f t="array" ref="E13162">E13161</f>
        <v>В</v>
      </c>
      <c r="F13162" s="58">
        <v>0.6147420714915259</v>
      </c>
    </row>
    <row r="13163">
      <c r="A13163" s="61">
        <v>1.519826805E9</v>
      </c>
      <c r="B13163" s="61">
        <v>1.0</v>
      </c>
      <c r="C13163" s="61">
        <v>2093.0</v>
      </c>
      <c r="D13163" s="57" t="s">
        <v>371</v>
      </c>
      <c r="E13163" s="57" t="str">
        <f t="array" ref="E13163">E13162</f>
        <v>В</v>
      </c>
      <c r="F13163" s="58">
        <v>0.6147870167255514</v>
      </c>
    </row>
    <row r="13164">
      <c r="A13164" s="61">
        <v>1.515605038E9</v>
      </c>
      <c r="B13164" s="61">
        <v>1.0</v>
      </c>
      <c r="C13164" s="61">
        <v>337.0</v>
      </c>
      <c r="D13164" s="57" t="s">
        <v>371</v>
      </c>
      <c r="E13164" s="57" t="str">
        <f t="array" ref="E13164">E13163</f>
        <v>В</v>
      </c>
      <c r="F13164" s="58">
        <v>0.6148087194549662</v>
      </c>
    </row>
    <row r="13165">
      <c r="A13165" s="61">
        <v>1.51780181E9</v>
      </c>
      <c r="B13165" s="61">
        <v>0.0</v>
      </c>
      <c r="C13165" s="61">
        <v>2706.0</v>
      </c>
      <c r="D13165" s="57" t="s">
        <v>373</v>
      </c>
      <c r="E13165" s="57" t="str">
        <f t="array" ref="E13165">E13164</f>
        <v>В</v>
      </c>
      <c r="F13165" s="58">
        <v>0.6148491735710722</v>
      </c>
    </row>
    <row r="13166">
      <c r="A13166" s="61">
        <v>1.517205413E9</v>
      </c>
      <c r="B13166" s="61">
        <v>1.0</v>
      </c>
      <c r="C13166" s="61">
        <v>1886.0</v>
      </c>
      <c r="D13166" s="57" t="s">
        <v>373</v>
      </c>
      <c r="E13166" s="57" t="str">
        <f t="array" ref="E13166">E13165</f>
        <v>В</v>
      </c>
      <c r="F13166" s="58">
        <v>0.6148735744659384</v>
      </c>
    </row>
    <row r="13167">
      <c r="A13167" s="61">
        <v>1.513123391E9</v>
      </c>
      <c r="B13167" s="61">
        <v>0.0</v>
      </c>
      <c r="C13167" s="61">
        <v>1446.0</v>
      </c>
      <c r="D13167" s="57" t="s">
        <v>375</v>
      </c>
      <c r="E13167" s="57" t="str">
        <f t="array" ref="E13167">E13166</f>
        <v>В</v>
      </c>
      <c r="F13167" s="58">
        <v>0.6149166182031303</v>
      </c>
    </row>
    <row r="13168">
      <c r="A13168" s="61">
        <v>1.512009021E9</v>
      </c>
      <c r="B13168" s="61">
        <v>0.0</v>
      </c>
      <c r="C13168" s="61">
        <v>99.0</v>
      </c>
      <c r="D13168" s="57" t="s">
        <v>371</v>
      </c>
      <c r="E13168" s="57" t="str">
        <f t="array" ref="E13168">E13167</f>
        <v>В</v>
      </c>
      <c r="F13168" s="58">
        <v>0.6149388501028125</v>
      </c>
    </row>
    <row r="13169">
      <c r="A13169" s="61">
        <v>1.516961259E9</v>
      </c>
      <c r="B13169" s="61">
        <v>1.0</v>
      </c>
      <c r="C13169" s="61">
        <v>1666.0</v>
      </c>
      <c r="D13169" s="57" t="s">
        <v>374</v>
      </c>
      <c r="E13169" s="57" t="str">
        <f t="array" ref="E13169">E13168</f>
        <v>В</v>
      </c>
      <c r="F13169" s="58">
        <v>0.6149771909057727</v>
      </c>
    </row>
    <row r="13170">
      <c r="A13170" s="61">
        <v>1.516305342E9</v>
      </c>
      <c r="B13170" s="61">
        <v>0.0</v>
      </c>
      <c r="C13170" s="61">
        <v>1464.0</v>
      </c>
      <c r="D13170" s="57" t="s">
        <v>374</v>
      </c>
      <c r="E13170" s="57" t="str">
        <f t="array" ref="E13170">E13169</f>
        <v>В</v>
      </c>
      <c r="F13170" s="58">
        <v>0.6150165432432674</v>
      </c>
    </row>
    <row r="13171">
      <c r="A13171" s="61">
        <v>1.515818088E9</v>
      </c>
      <c r="B13171" s="61">
        <v>1.0</v>
      </c>
      <c r="C13171" s="61">
        <v>834.0</v>
      </c>
      <c r="D13171" s="57" t="s">
        <v>371</v>
      </c>
      <c r="E13171" s="57" t="str">
        <f t="array" ref="E13171">E13170</f>
        <v>В</v>
      </c>
      <c r="F13171" s="58">
        <v>0.6150266586519945</v>
      </c>
    </row>
    <row r="13172">
      <c r="A13172" s="61">
        <v>1.519668465E9</v>
      </c>
      <c r="B13172" s="61">
        <v>1.0</v>
      </c>
      <c r="C13172" s="61">
        <v>2669.0</v>
      </c>
      <c r="D13172" s="57" t="s">
        <v>375</v>
      </c>
      <c r="E13172" s="57" t="str">
        <f t="array" ref="E13172">E13171</f>
        <v>В</v>
      </c>
      <c r="F13172" s="58">
        <v>0.615027020735119</v>
      </c>
    </row>
    <row r="13173">
      <c r="A13173" s="61">
        <v>1.512355285E9</v>
      </c>
      <c r="B13173" s="61">
        <v>1.0</v>
      </c>
      <c r="C13173" s="61">
        <v>904.0</v>
      </c>
      <c r="D13173" s="57" t="s">
        <v>371</v>
      </c>
      <c r="E13173" s="57" t="str">
        <f t="array" ref="E13173">E13172</f>
        <v>В</v>
      </c>
      <c r="F13173" s="58">
        <v>0.6150407846591968</v>
      </c>
    </row>
    <row r="13174">
      <c r="A13174" s="61">
        <v>1.511463588E9</v>
      </c>
      <c r="B13174" s="61">
        <v>1.0</v>
      </c>
      <c r="C13174" s="61">
        <v>214.0</v>
      </c>
      <c r="D13174" s="57" t="s">
        <v>373</v>
      </c>
      <c r="E13174" s="57" t="str">
        <f t="array" ref="E13174">E13173</f>
        <v>В</v>
      </c>
      <c r="F13174" s="58">
        <v>0.6150569658270322</v>
      </c>
    </row>
    <row r="13175">
      <c r="A13175" s="61">
        <v>1.516017294E9</v>
      </c>
      <c r="B13175" s="61">
        <v>1.0</v>
      </c>
      <c r="C13175" s="61">
        <v>3129.0</v>
      </c>
      <c r="D13175" s="57" t="s">
        <v>374</v>
      </c>
      <c r="E13175" s="57" t="str">
        <f t="array" ref="E13175">E13174</f>
        <v>В</v>
      </c>
      <c r="F13175" s="58">
        <v>0.615087862531159</v>
      </c>
    </row>
    <row r="13176">
      <c r="A13176" s="61">
        <v>1.518740298E9</v>
      </c>
      <c r="B13176" s="61">
        <v>1.0</v>
      </c>
      <c r="C13176" s="61">
        <v>3294.0</v>
      </c>
      <c r="D13176" s="57" t="s">
        <v>373</v>
      </c>
      <c r="E13176" s="57" t="str">
        <f t="array" ref="E13176">E13175</f>
        <v>В</v>
      </c>
      <c r="F13176" s="58">
        <v>0.6151572474103327</v>
      </c>
    </row>
    <row r="13177">
      <c r="A13177" s="61">
        <v>1.517154822E9</v>
      </c>
      <c r="B13177" s="61">
        <v>0.0</v>
      </c>
      <c r="C13177" s="61">
        <v>784.0</v>
      </c>
      <c r="D13177" s="57" t="s">
        <v>373</v>
      </c>
      <c r="E13177" s="57" t="str">
        <f t="array" ref="E13177">E13176</f>
        <v>В</v>
      </c>
      <c r="F13177" s="58">
        <v>0.6152163903137268</v>
      </c>
    </row>
    <row r="13178">
      <c r="A13178" s="61">
        <v>1.515060982E9</v>
      </c>
      <c r="B13178" s="61">
        <v>0.0</v>
      </c>
      <c r="C13178" s="61">
        <v>4610.0</v>
      </c>
      <c r="D13178" s="57" t="s">
        <v>374</v>
      </c>
      <c r="E13178" s="57" t="str">
        <f t="array" ref="E13178">E13177</f>
        <v>В</v>
      </c>
      <c r="F13178" s="58">
        <v>0.6153797432968485</v>
      </c>
    </row>
    <row r="13179">
      <c r="A13179" s="61">
        <v>1.512275064E9</v>
      </c>
      <c r="B13179" s="61">
        <v>1.0</v>
      </c>
      <c r="C13179" s="61">
        <v>2781.0</v>
      </c>
      <c r="D13179" s="57" t="s">
        <v>375</v>
      </c>
      <c r="E13179" s="57" t="str">
        <f t="array" ref="E13179">E13178</f>
        <v>В</v>
      </c>
      <c r="F13179" s="58">
        <v>0.6153819791546931</v>
      </c>
    </row>
    <row r="13180">
      <c r="A13180" s="61">
        <v>1.518956658E9</v>
      </c>
      <c r="B13180" s="61">
        <v>1.0</v>
      </c>
      <c r="C13180" s="61">
        <v>619.0</v>
      </c>
      <c r="D13180" s="57" t="s">
        <v>375</v>
      </c>
      <c r="E13180" s="57" t="str">
        <f t="array" ref="E13180">E13179</f>
        <v>В</v>
      </c>
      <c r="F13180" s="58">
        <v>0.615427545837036</v>
      </c>
    </row>
    <row r="13181">
      <c r="A13181" s="61">
        <v>1.519938625E9</v>
      </c>
      <c r="B13181" s="61">
        <v>1.0</v>
      </c>
      <c r="C13181" s="61">
        <v>3201.0</v>
      </c>
      <c r="D13181" s="57" t="s">
        <v>371</v>
      </c>
      <c r="E13181" s="57" t="str">
        <f t="array" ref="E13181">E13180</f>
        <v>В</v>
      </c>
      <c r="F13181" s="58">
        <v>0.6155461034540933</v>
      </c>
    </row>
    <row r="13182">
      <c r="A13182" s="61">
        <v>1.513525594E9</v>
      </c>
      <c r="B13182" s="61">
        <v>1.0</v>
      </c>
      <c r="C13182" s="61">
        <v>687.0</v>
      </c>
      <c r="D13182" s="57" t="s">
        <v>374</v>
      </c>
      <c r="E13182" s="57" t="str">
        <f t="array" ref="E13182">E13181</f>
        <v>В</v>
      </c>
      <c r="F13182" s="58">
        <v>0.6156470966492804</v>
      </c>
    </row>
    <row r="13183">
      <c r="A13183" s="61">
        <v>1.512219312E9</v>
      </c>
      <c r="B13183" s="61">
        <v>0.0</v>
      </c>
      <c r="C13183" s="61">
        <v>108.0</v>
      </c>
      <c r="D13183" s="57" t="s">
        <v>371</v>
      </c>
      <c r="E13183" s="57" t="str">
        <f t="array" ref="E13183">E13182</f>
        <v>В</v>
      </c>
      <c r="F13183" s="58">
        <v>0.6157271935868892</v>
      </c>
    </row>
    <row r="13184">
      <c r="A13184" s="61">
        <v>1.518446423E9</v>
      </c>
      <c r="B13184" s="61">
        <v>1.0</v>
      </c>
      <c r="C13184" s="61">
        <v>517.0</v>
      </c>
      <c r="D13184" s="57" t="s">
        <v>371</v>
      </c>
      <c r="E13184" s="57" t="str">
        <f t="array" ref="E13184">E13183</f>
        <v>В</v>
      </c>
      <c r="F13184" s="58">
        <v>0.6157424551998038</v>
      </c>
    </row>
    <row r="13185">
      <c r="A13185" s="61">
        <v>1.51961267E9</v>
      </c>
      <c r="B13185" s="61">
        <v>0.0</v>
      </c>
      <c r="C13185" s="61">
        <v>598.0</v>
      </c>
      <c r="D13185" s="57" t="s">
        <v>371</v>
      </c>
      <c r="E13185" s="57" t="str">
        <f t="array" ref="E13185">E13184</f>
        <v>В</v>
      </c>
      <c r="F13185" s="58">
        <v>0.6157549449535528</v>
      </c>
    </row>
    <row r="13186">
      <c r="A13186" s="61">
        <v>1.513534724E9</v>
      </c>
      <c r="B13186" s="61">
        <v>1.0</v>
      </c>
      <c r="C13186" s="61">
        <v>1167.0</v>
      </c>
      <c r="D13186" s="57" t="s">
        <v>375</v>
      </c>
      <c r="E13186" s="57" t="str">
        <f t="array" ref="E13186">E13185</f>
        <v>В</v>
      </c>
      <c r="F13186" s="58">
        <v>0.6158097493382493</v>
      </c>
    </row>
    <row r="13187">
      <c r="A13187" s="61">
        <v>1.518118376E9</v>
      </c>
      <c r="B13187" s="61">
        <v>1.0</v>
      </c>
      <c r="C13187" s="61">
        <v>2162.0</v>
      </c>
      <c r="D13187" s="57" t="s">
        <v>374</v>
      </c>
      <c r="E13187" s="57" t="str">
        <f t="array" ref="E13187">E13186</f>
        <v>В</v>
      </c>
      <c r="F13187" s="58">
        <v>0.6158615227253876</v>
      </c>
    </row>
    <row r="13188">
      <c r="A13188" s="61">
        <v>1.512953429E9</v>
      </c>
      <c r="B13188" s="61">
        <v>1.0</v>
      </c>
      <c r="C13188" s="61">
        <v>184.0</v>
      </c>
      <c r="D13188" s="57" t="s">
        <v>371</v>
      </c>
      <c r="E13188" s="57" t="str">
        <f t="array" ref="E13188">E13187</f>
        <v>В</v>
      </c>
      <c r="F13188" s="58">
        <v>0.6158693228797975</v>
      </c>
    </row>
    <row r="13189">
      <c r="A13189" s="61">
        <v>1.516708009E9</v>
      </c>
      <c r="B13189" s="61">
        <v>1.0</v>
      </c>
      <c r="C13189" s="61">
        <v>3626.0</v>
      </c>
      <c r="D13189" s="57" t="s">
        <v>374</v>
      </c>
      <c r="E13189" s="57" t="str">
        <f t="array" ref="E13189">E13188</f>
        <v>В</v>
      </c>
      <c r="F13189" s="58">
        <v>0.6158950850102963</v>
      </c>
    </row>
    <row r="13190">
      <c r="A13190" s="61">
        <v>1.516521581E9</v>
      </c>
      <c r="B13190" s="61">
        <v>0.0</v>
      </c>
      <c r="C13190" s="61">
        <v>2392.0</v>
      </c>
      <c r="D13190" s="57" t="s">
        <v>371</v>
      </c>
      <c r="E13190" s="57" t="str">
        <f t="array" ref="E13190">E13189</f>
        <v>В</v>
      </c>
      <c r="F13190" s="58">
        <v>0.6159190607439194</v>
      </c>
    </row>
    <row r="13191">
      <c r="A13191" s="61">
        <v>1.518602172E9</v>
      </c>
      <c r="B13191" s="61">
        <v>0.0</v>
      </c>
      <c r="C13191" s="61">
        <v>480.0</v>
      </c>
      <c r="D13191" s="57" t="s">
        <v>374</v>
      </c>
      <c r="E13191" s="57" t="str">
        <f t="array" ref="E13191">E13190</f>
        <v>В</v>
      </c>
      <c r="F13191" s="58">
        <v>0.615925981714423</v>
      </c>
    </row>
    <row r="13192">
      <c r="A13192" s="61">
        <v>1.511550501E9</v>
      </c>
      <c r="B13192" s="61">
        <v>0.0</v>
      </c>
      <c r="C13192" s="61">
        <v>2158.0</v>
      </c>
      <c r="D13192" s="57" t="s">
        <v>371</v>
      </c>
      <c r="E13192" s="57" t="str">
        <f t="array" ref="E13192">E13191</f>
        <v>В</v>
      </c>
      <c r="F13192" s="58">
        <v>0.6159525023632235</v>
      </c>
    </row>
    <row r="13193">
      <c r="A13193" s="61">
        <v>1.514347432E9</v>
      </c>
      <c r="B13193" s="61">
        <v>0.0</v>
      </c>
      <c r="C13193" s="61">
        <v>2082.0</v>
      </c>
      <c r="D13193" s="57" t="s">
        <v>371</v>
      </c>
      <c r="E13193" s="57" t="str">
        <f t="array" ref="E13193">E13192</f>
        <v>В</v>
      </c>
      <c r="F13193" s="58">
        <v>0.6159692330187734</v>
      </c>
    </row>
    <row r="13194">
      <c r="A13194" s="61">
        <v>1.515912271E9</v>
      </c>
      <c r="B13194" s="61">
        <v>0.0</v>
      </c>
      <c r="C13194" s="61">
        <v>25.0</v>
      </c>
      <c r="D13194" s="57" t="s">
        <v>371</v>
      </c>
      <c r="E13194" s="57" t="str">
        <f t="array" ref="E13194">E13193</f>
        <v>В</v>
      </c>
      <c r="F13194" s="58">
        <v>0.6160123706002839</v>
      </c>
    </row>
    <row r="13195">
      <c r="A13195" s="61">
        <v>1.515964944E9</v>
      </c>
      <c r="B13195" s="61">
        <v>1.0</v>
      </c>
      <c r="C13195" s="61">
        <v>1470.0</v>
      </c>
      <c r="D13195" s="57" t="s">
        <v>374</v>
      </c>
      <c r="E13195" s="57" t="str">
        <f t="array" ref="E13195">E13194</f>
        <v>В</v>
      </c>
      <c r="F13195" s="58">
        <v>0.6160185767887141</v>
      </c>
    </row>
    <row r="13196">
      <c r="A13196" s="61">
        <v>1.511279152E9</v>
      </c>
      <c r="B13196" s="61">
        <v>0.0</v>
      </c>
      <c r="C13196" s="61">
        <v>131.0</v>
      </c>
      <c r="D13196" s="57" t="s">
        <v>375</v>
      </c>
      <c r="E13196" s="57" t="str">
        <f t="array" ref="E13196">E13195</f>
        <v>В</v>
      </c>
      <c r="F13196" s="58">
        <v>0.6160711925892708</v>
      </c>
    </row>
    <row r="13197">
      <c r="A13197" s="61">
        <v>1.516824748E9</v>
      </c>
      <c r="B13197" s="61">
        <v>1.0</v>
      </c>
      <c r="C13197" s="61">
        <v>2396.0</v>
      </c>
      <c r="D13197" s="57" t="s">
        <v>374</v>
      </c>
      <c r="E13197" s="57" t="str">
        <f t="array" ref="E13197">E13196</f>
        <v>В</v>
      </c>
      <c r="F13197" s="58">
        <v>0.6160812496707241</v>
      </c>
    </row>
    <row r="13198">
      <c r="A13198" s="61">
        <v>1.519019406E9</v>
      </c>
      <c r="B13198" s="61">
        <v>1.0</v>
      </c>
      <c r="C13198" s="61">
        <v>1749.0</v>
      </c>
      <c r="D13198" s="57" t="s">
        <v>374</v>
      </c>
      <c r="E13198" s="57" t="str">
        <f t="array" ref="E13198">E13197</f>
        <v>В</v>
      </c>
      <c r="F13198" s="58">
        <v>0.6161337888715444</v>
      </c>
    </row>
    <row r="13199">
      <c r="A13199" s="61">
        <v>1.513360243E9</v>
      </c>
      <c r="B13199" s="61">
        <v>1.0</v>
      </c>
      <c r="C13199" s="61">
        <v>1869.0</v>
      </c>
      <c r="D13199" s="57" t="s">
        <v>374</v>
      </c>
      <c r="E13199" s="57" t="str">
        <f t="array" ref="E13199">E13198</f>
        <v>В</v>
      </c>
      <c r="F13199" s="58">
        <v>0.6161650153119377</v>
      </c>
    </row>
    <row r="13200">
      <c r="A13200" s="61">
        <v>1.513733856E9</v>
      </c>
      <c r="B13200" s="61">
        <v>1.0</v>
      </c>
      <c r="C13200" s="61">
        <v>2991.0</v>
      </c>
      <c r="D13200" s="57" t="s">
        <v>373</v>
      </c>
      <c r="E13200" s="57" t="str">
        <f t="array" ref="E13200">E13199</f>
        <v>В</v>
      </c>
      <c r="F13200" s="58">
        <v>0.6162126514304234</v>
      </c>
    </row>
    <row r="13201">
      <c r="A13201" s="61">
        <v>1.513619748E9</v>
      </c>
      <c r="B13201" s="61">
        <v>1.0</v>
      </c>
      <c r="C13201" s="61">
        <v>1926.0</v>
      </c>
      <c r="D13201" s="57" t="s">
        <v>375</v>
      </c>
      <c r="E13201" s="57" t="str">
        <f t="array" ref="E13201">E13200</f>
        <v>В</v>
      </c>
      <c r="F13201" s="58">
        <v>0.6163806203455231</v>
      </c>
    </row>
    <row r="13202">
      <c r="A13202" s="61">
        <v>1.518824124E9</v>
      </c>
      <c r="B13202" s="61">
        <v>1.0</v>
      </c>
      <c r="C13202" s="61">
        <v>4035.0</v>
      </c>
      <c r="D13202" s="57" t="s">
        <v>375</v>
      </c>
      <c r="E13202" s="57" t="str">
        <f t="array" ref="E13202">E13201</f>
        <v>В</v>
      </c>
      <c r="F13202" s="58">
        <v>0.6163846228595017</v>
      </c>
    </row>
    <row r="13203">
      <c r="A13203" s="61">
        <v>1.515372051E9</v>
      </c>
      <c r="B13203" s="61">
        <v>0.0</v>
      </c>
      <c r="C13203" s="61">
        <v>4643.0</v>
      </c>
      <c r="D13203" s="57" t="s">
        <v>373</v>
      </c>
      <c r="E13203" s="57" t="str">
        <f t="array" ref="E13203">E13202</f>
        <v>В</v>
      </c>
      <c r="F13203" s="58">
        <v>0.6164187232139763</v>
      </c>
    </row>
    <row r="13204">
      <c r="A13204" s="61">
        <v>1.51311843E9</v>
      </c>
      <c r="B13204" s="61">
        <v>0.0</v>
      </c>
      <c r="C13204" s="61">
        <v>1967.0</v>
      </c>
      <c r="D13204" s="57" t="s">
        <v>371</v>
      </c>
      <c r="E13204" s="57" t="str">
        <f t="array" ref="E13204">E13203</f>
        <v>В</v>
      </c>
      <c r="F13204" s="58">
        <v>0.6164395627105493</v>
      </c>
    </row>
    <row r="13205">
      <c r="A13205" s="61">
        <v>1.517248486E9</v>
      </c>
      <c r="B13205" s="61">
        <v>1.0</v>
      </c>
      <c r="C13205" s="61">
        <v>2201.0</v>
      </c>
      <c r="D13205" s="57" t="s">
        <v>375</v>
      </c>
      <c r="E13205" s="57" t="str">
        <f t="array" ref="E13205">E13204</f>
        <v>В</v>
      </c>
      <c r="F13205" s="58">
        <v>0.6164441583881304</v>
      </c>
    </row>
    <row r="13206">
      <c r="A13206" s="61">
        <v>1.511486256E9</v>
      </c>
      <c r="B13206" s="61">
        <v>1.0</v>
      </c>
      <c r="C13206" s="61">
        <v>2678.0</v>
      </c>
      <c r="D13206" s="57" t="s">
        <v>375</v>
      </c>
      <c r="E13206" s="57" t="str">
        <f t="array" ref="E13206">E13205</f>
        <v>В</v>
      </c>
      <c r="F13206" s="58">
        <v>0.6164450793345586</v>
      </c>
    </row>
    <row r="13207">
      <c r="A13207" s="61">
        <v>1.513613896E9</v>
      </c>
      <c r="B13207" s="61">
        <v>1.0</v>
      </c>
      <c r="C13207" s="61">
        <v>1731.0</v>
      </c>
      <c r="D13207" s="57" t="s">
        <v>373</v>
      </c>
      <c r="E13207" s="57" t="str">
        <f t="array" ref="E13207">E13206</f>
        <v>В</v>
      </c>
      <c r="F13207" s="58">
        <v>0.6164680891804585</v>
      </c>
    </row>
    <row r="13208">
      <c r="A13208" s="61">
        <v>1.513851987E9</v>
      </c>
      <c r="B13208" s="61">
        <v>1.0</v>
      </c>
      <c r="C13208" s="61">
        <v>2484.0</v>
      </c>
      <c r="D13208" s="57" t="s">
        <v>371</v>
      </c>
      <c r="E13208" s="57" t="str">
        <f t="array" ref="E13208">E13207</f>
        <v>В</v>
      </c>
      <c r="F13208" s="58">
        <v>0.6164889056283235</v>
      </c>
    </row>
    <row r="13209">
      <c r="A13209" s="61">
        <v>1.516983114E9</v>
      </c>
      <c r="B13209" s="61">
        <v>1.0</v>
      </c>
      <c r="C13209" s="61">
        <v>1679.0</v>
      </c>
      <c r="D13209" s="57" t="s">
        <v>374</v>
      </c>
      <c r="E13209" s="57" t="str">
        <f t="array" ref="E13209">E13208</f>
        <v>В</v>
      </c>
      <c r="F13209" s="58">
        <v>0.6165043539803868</v>
      </c>
    </row>
    <row r="13210">
      <c r="A13210" s="61">
        <v>1.516124915E9</v>
      </c>
      <c r="B13210" s="61">
        <v>1.0</v>
      </c>
      <c r="C13210" s="61">
        <v>2401.0</v>
      </c>
      <c r="D13210" s="57" t="s">
        <v>375</v>
      </c>
      <c r="E13210" s="57" t="str">
        <f t="array" ref="E13210">E13209</f>
        <v>В</v>
      </c>
      <c r="F13210" s="58">
        <v>0.6165319818384737</v>
      </c>
    </row>
    <row r="13211">
      <c r="A13211" s="61">
        <v>1.518059178E9</v>
      </c>
      <c r="B13211" s="61">
        <v>1.0</v>
      </c>
      <c r="C13211" s="61">
        <v>2278.0</v>
      </c>
      <c r="D13211" s="57" t="s">
        <v>373</v>
      </c>
      <c r="E13211" s="57" t="str">
        <f t="array" ref="E13211">E13210</f>
        <v>В</v>
      </c>
      <c r="F13211" s="58">
        <v>0.6165690360027682</v>
      </c>
    </row>
    <row r="13212">
      <c r="A13212" s="61">
        <v>1.517326821E9</v>
      </c>
      <c r="B13212" s="61">
        <v>0.0</v>
      </c>
      <c r="C13212" s="61">
        <v>1908.0</v>
      </c>
      <c r="D13212" s="57" t="s">
        <v>374</v>
      </c>
      <c r="E13212" s="57" t="str">
        <f t="array" ref="E13212">E13211</f>
        <v>В</v>
      </c>
      <c r="F13212" s="58">
        <v>0.6165995772537097</v>
      </c>
    </row>
    <row r="13213">
      <c r="A13213" s="61">
        <v>1.519415502E9</v>
      </c>
      <c r="B13213" s="61">
        <v>0.0</v>
      </c>
      <c r="C13213" s="61">
        <v>2713.0</v>
      </c>
      <c r="D13213" s="57" t="s">
        <v>374</v>
      </c>
      <c r="E13213" s="57" t="str">
        <f t="array" ref="E13213">E13212</f>
        <v>В</v>
      </c>
      <c r="F13213" s="58">
        <v>0.616644251328518</v>
      </c>
    </row>
    <row r="13214">
      <c r="A13214" s="61">
        <v>1.518774722E9</v>
      </c>
      <c r="B13214" s="61">
        <v>0.0</v>
      </c>
      <c r="C13214" s="61">
        <v>2480.0</v>
      </c>
      <c r="D13214" s="57" t="s">
        <v>374</v>
      </c>
      <c r="E13214" s="57" t="str">
        <f t="array" ref="E13214">E13213</f>
        <v>В</v>
      </c>
      <c r="F13214" s="58">
        <v>0.6166686064274974</v>
      </c>
    </row>
    <row r="13215">
      <c r="A13215" s="61">
        <v>1.514973521E9</v>
      </c>
      <c r="B13215" s="61">
        <v>0.0</v>
      </c>
      <c r="C13215" s="61">
        <v>1068.0</v>
      </c>
      <c r="D13215" s="57" t="s">
        <v>373</v>
      </c>
      <c r="E13215" s="57" t="str">
        <f t="array" ref="E13215">E13214</f>
        <v>В</v>
      </c>
      <c r="F13215" s="58">
        <v>0.6167200682614284</v>
      </c>
    </row>
    <row r="13216">
      <c r="A13216" s="61">
        <v>1.519099302E9</v>
      </c>
      <c r="B13216" s="61">
        <v>0.0</v>
      </c>
      <c r="C13216" s="61">
        <v>417.0</v>
      </c>
      <c r="D13216" s="57" t="s">
        <v>371</v>
      </c>
      <c r="E13216" s="57" t="str">
        <f t="array" ref="E13216">E13215</f>
        <v>В</v>
      </c>
      <c r="F13216" s="58">
        <v>0.6167643084648455</v>
      </c>
    </row>
    <row r="13217">
      <c r="A13217" s="61">
        <v>1.516525176E9</v>
      </c>
      <c r="B13217" s="61">
        <v>1.0</v>
      </c>
      <c r="C13217" s="61">
        <v>1722.0</v>
      </c>
      <c r="D13217" s="57" t="s">
        <v>375</v>
      </c>
      <c r="E13217" s="57" t="str">
        <f t="array" ref="E13217">E13216</f>
        <v>В</v>
      </c>
      <c r="F13217" s="58">
        <v>0.6167888244599546</v>
      </c>
    </row>
    <row r="13218">
      <c r="A13218" s="61">
        <v>1.51609123E9</v>
      </c>
      <c r="B13218" s="61">
        <v>0.0</v>
      </c>
      <c r="C13218" s="61">
        <v>1891.0</v>
      </c>
      <c r="D13218" s="57" t="s">
        <v>374</v>
      </c>
      <c r="E13218" s="57" t="str">
        <f t="array" ref="E13218">E13217</f>
        <v>В</v>
      </c>
      <c r="F13218" s="58">
        <v>0.6168798226478545</v>
      </c>
    </row>
    <row r="13219">
      <c r="A13219" s="61">
        <v>1.514291555E9</v>
      </c>
      <c r="B13219" s="61">
        <v>1.0</v>
      </c>
      <c r="C13219" s="61">
        <v>292.0</v>
      </c>
      <c r="D13219" s="57" t="s">
        <v>371</v>
      </c>
      <c r="E13219" s="57" t="str">
        <f t="array" ref="E13219">E13218</f>
        <v>В</v>
      </c>
      <c r="F13219" s="58">
        <v>0.616891577055685</v>
      </c>
    </row>
    <row r="13220">
      <c r="A13220" s="61">
        <v>1.519446662E9</v>
      </c>
      <c r="B13220" s="61">
        <v>0.0</v>
      </c>
      <c r="C13220" s="61">
        <v>766.0</v>
      </c>
      <c r="D13220" s="57" t="s">
        <v>371</v>
      </c>
      <c r="E13220" s="57" t="str">
        <f t="array" ref="E13220">E13219</f>
        <v>В</v>
      </c>
      <c r="F13220" s="58">
        <v>0.6169356732950139</v>
      </c>
    </row>
    <row r="13221">
      <c r="A13221" s="61">
        <v>1.515795659E9</v>
      </c>
      <c r="B13221" s="61">
        <v>1.0</v>
      </c>
      <c r="C13221" s="61">
        <v>4498.0</v>
      </c>
      <c r="D13221" s="57" t="s">
        <v>371</v>
      </c>
      <c r="E13221" s="57" t="str">
        <f t="array" ref="E13221">E13220</f>
        <v>В</v>
      </c>
      <c r="F13221" s="58">
        <v>0.6169535407699293</v>
      </c>
    </row>
    <row r="13222">
      <c r="A13222" s="61">
        <v>1.518436987E9</v>
      </c>
      <c r="B13222" s="61">
        <v>1.0</v>
      </c>
      <c r="C13222" s="61">
        <v>170.0</v>
      </c>
      <c r="D13222" s="57" t="s">
        <v>374</v>
      </c>
      <c r="E13222" s="57" t="str">
        <f t="array" ref="E13222">E13221</f>
        <v>В</v>
      </c>
      <c r="F13222" s="58">
        <v>0.6169650377547116</v>
      </c>
    </row>
    <row r="13223">
      <c r="A13223" s="61">
        <v>1.517361959E9</v>
      </c>
      <c r="B13223" s="61">
        <v>1.0</v>
      </c>
      <c r="C13223" s="61">
        <v>1077.0</v>
      </c>
      <c r="D13223" s="57" t="s">
        <v>374</v>
      </c>
      <c r="E13223" s="57" t="str">
        <f t="array" ref="E13223">E13222</f>
        <v>В</v>
      </c>
      <c r="F13223" s="58">
        <v>0.6169706823485771</v>
      </c>
    </row>
    <row r="13224">
      <c r="A13224" s="61">
        <v>1.512638765E9</v>
      </c>
      <c r="B13224" s="61">
        <v>1.0</v>
      </c>
      <c r="C13224" s="61">
        <v>1718.0</v>
      </c>
      <c r="D13224" s="57" t="s">
        <v>374</v>
      </c>
      <c r="E13224" s="57" t="str">
        <f t="array" ref="E13224">E13223</f>
        <v>В</v>
      </c>
      <c r="F13224" s="58">
        <v>0.6170004794660127</v>
      </c>
    </row>
    <row r="13225">
      <c r="A13225" s="61">
        <v>1.514138526E9</v>
      </c>
      <c r="B13225" s="61">
        <v>1.0</v>
      </c>
      <c r="C13225" s="61">
        <v>1988.0</v>
      </c>
      <c r="D13225" s="57" t="s">
        <v>374</v>
      </c>
      <c r="E13225" s="57" t="str">
        <f t="array" ref="E13225">E13224</f>
        <v>В</v>
      </c>
      <c r="F13225" s="58">
        <v>0.6171003896049886</v>
      </c>
    </row>
    <row r="13226">
      <c r="A13226" s="61">
        <v>1.515265412E9</v>
      </c>
      <c r="B13226" s="61">
        <v>0.0</v>
      </c>
      <c r="C13226" s="61">
        <v>907.0</v>
      </c>
      <c r="D13226" s="57" t="s">
        <v>374</v>
      </c>
      <c r="E13226" s="57" t="str">
        <f t="array" ref="E13226">E13225</f>
        <v>В</v>
      </c>
      <c r="F13226" s="58">
        <v>0.6171098320403999</v>
      </c>
    </row>
    <row r="13227">
      <c r="A13227" s="61">
        <v>1.518995039E9</v>
      </c>
      <c r="B13227" s="61">
        <v>1.0</v>
      </c>
      <c r="C13227" s="61">
        <v>1101.0</v>
      </c>
      <c r="D13227" s="57" t="s">
        <v>371</v>
      </c>
      <c r="E13227" s="57" t="str">
        <f t="array" ref="E13227">E13226</f>
        <v>В</v>
      </c>
      <c r="F13227" s="58">
        <v>0.6171438222322018</v>
      </c>
    </row>
    <row r="13228">
      <c r="A13228" s="61">
        <v>1.513065051E9</v>
      </c>
      <c r="B13228" s="61">
        <v>0.0</v>
      </c>
      <c r="C13228" s="61">
        <v>2213.0</v>
      </c>
      <c r="D13228" s="57" t="s">
        <v>371</v>
      </c>
      <c r="E13228" s="57" t="str">
        <f t="array" ref="E13228">E13227</f>
        <v>В</v>
      </c>
      <c r="F13228" s="58">
        <v>0.6171647569902864</v>
      </c>
    </row>
    <row r="13229">
      <c r="A13229" s="61">
        <v>1.51971132E9</v>
      </c>
      <c r="B13229" s="61">
        <v>0.0</v>
      </c>
      <c r="C13229" s="61">
        <v>636.0</v>
      </c>
      <c r="D13229" s="57" t="s">
        <v>371</v>
      </c>
      <c r="E13229" s="57" t="str">
        <f t="array" ref="E13229">E13228</f>
        <v>В</v>
      </c>
      <c r="F13229" s="58">
        <v>0.6171838708271066</v>
      </c>
    </row>
    <row r="13230">
      <c r="A13230" s="61">
        <v>1.519347941E9</v>
      </c>
      <c r="B13230" s="61">
        <v>0.0</v>
      </c>
      <c r="C13230" s="61">
        <v>4832.0</v>
      </c>
      <c r="D13230" s="57" t="s">
        <v>374</v>
      </c>
      <c r="E13230" s="57" t="str">
        <f t="array" ref="E13230">E13229</f>
        <v>В</v>
      </c>
      <c r="F13230" s="58">
        <v>0.617220622538607</v>
      </c>
    </row>
    <row r="13231">
      <c r="A13231" s="61">
        <v>1.517949437E9</v>
      </c>
      <c r="B13231" s="61">
        <v>1.0</v>
      </c>
      <c r="C13231" s="61">
        <v>3143.0</v>
      </c>
      <c r="D13231" s="57" t="s">
        <v>373</v>
      </c>
      <c r="E13231" s="57" t="str">
        <f t="array" ref="E13231">E13230</f>
        <v>В</v>
      </c>
      <c r="F13231" s="58">
        <v>0.6172226235944818</v>
      </c>
    </row>
    <row r="13232">
      <c r="A13232" s="61">
        <v>1.517691851E9</v>
      </c>
      <c r="B13232" s="61">
        <v>0.0</v>
      </c>
      <c r="C13232" s="61">
        <v>1021.0</v>
      </c>
      <c r="D13232" s="57" t="s">
        <v>375</v>
      </c>
      <c r="E13232" s="57" t="str">
        <f t="array" ref="E13232">E13231</f>
        <v>В</v>
      </c>
      <c r="F13232" s="58">
        <v>0.6172275540607035</v>
      </c>
    </row>
    <row r="13233">
      <c r="A13233" s="61">
        <v>1.516177866E9</v>
      </c>
      <c r="B13233" s="61">
        <v>1.0</v>
      </c>
      <c r="C13233" s="61">
        <v>3865.0</v>
      </c>
      <c r="D13233" s="57" t="s">
        <v>374</v>
      </c>
      <c r="E13233" s="57" t="str">
        <f t="array" ref="E13233">E13232</f>
        <v>В</v>
      </c>
      <c r="F13233" s="58">
        <v>0.6172456973826307</v>
      </c>
    </row>
    <row r="13234">
      <c r="A13234" s="61">
        <v>1.519483566E9</v>
      </c>
      <c r="B13234" s="61">
        <v>1.0</v>
      </c>
      <c r="C13234" s="61">
        <v>1992.0</v>
      </c>
      <c r="D13234" s="57" t="s">
        <v>373</v>
      </c>
      <c r="E13234" s="57" t="str">
        <f t="array" ref="E13234">E13233</f>
        <v>В</v>
      </c>
      <c r="F13234" s="58">
        <v>0.6173975301342404</v>
      </c>
    </row>
    <row r="13235">
      <c r="A13235" s="61">
        <v>1.513194152E9</v>
      </c>
      <c r="B13235" s="61">
        <v>0.0</v>
      </c>
      <c r="C13235" s="61">
        <v>1703.0</v>
      </c>
      <c r="D13235" s="57" t="s">
        <v>371</v>
      </c>
      <c r="E13235" s="57" t="str">
        <f t="array" ref="E13235">E13234</f>
        <v>В</v>
      </c>
      <c r="F13235" s="58">
        <v>0.6174532149709604</v>
      </c>
    </row>
    <row r="13236">
      <c r="A13236" s="61">
        <v>1.519490365E9</v>
      </c>
      <c r="B13236" s="61">
        <v>1.0</v>
      </c>
      <c r="C13236" s="61">
        <v>796.0</v>
      </c>
      <c r="D13236" s="57" t="s">
        <v>374</v>
      </c>
      <c r="E13236" s="57" t="str">
        <f t="array" ref="E13236">E13235</f>
        <v>В</v>
      </c>
      <c r="F13236" s="58">
        <v>0.6174544316398287</v>
      </c>
    </row>
    <row r="13237">
      <c r="A13237" s="61">
        <v>1.516625187E9</v>
      </c>
      <c r="B13237" s="61">
        <v>1.0</v>
      </c>
      <c r="C13237" s="61">
        <v>3307.0</v>
      </c>
      <c r="D13237" s="57" t="s">
        <v>371</v>
      </c>
      <c r="E13237" s="57" t="str">
        <f t="array" ref="E13237">E13236</f>
        <v>В</v>
      </c>
      <c r="F13237" s="58">
        <v>0.6174596571774387</v>
      </c>
    </row>
    <row r="13238">
      <c r="A13238" s="61">
        <v>1.514203828E9</v>
      </c>
      <c r="B13238" s="61">
        <v>1.0</v>
      </c>
      <c r="C13238" s="61">
        <v>2224.0</v>
      </c>
      <c r="D13238" s="57" t="s">
        <v>375</v>
      </c>
      <c r="E13238" s="57" t="str">
        <f t="array" ref="E13238">E13237</f>
        <v>В</v>
      </c>
      <c r="F13238" s="58">
        <v>0.6175384883420411</v>
      </c>
    </row>
    <row r="13239">
      <c r="A13239" s="61">
        <v>1.513518734E9</v>
      </c>
      <c r="B13239" s="61">
        <v>1.0</v>
      </c>
      <c r="C13239" s="61">
        <v>2374.0</v>
      </c>
      <c r="D13239" s="57" t="s">
        <v>373</v>
      </c>
      <c r="E13239" s="57" t="str">
        <f t="array" ref="E13239">E13238</f>
        <v>В</v>
      </c>
      <c r="F13239" s="58">
        <v>0.6176049201628615</v>
      </c>
    </row>
    <row r="13240">
      <c r="A13240" s="61">
        <v>1.514999046E9</v>
      </c>
      <c r="B13240" s="61">
        <v>1.0</v>
      </c>
      <c r="C13240" s="61">
        <v>2037.0</v>
      </c>
      <c r="D13240" s="57" t="s">
        <v>375</v>
      </c>
      <c r="E13240" s="57" t="str">
        <f t="array" ref="E13240">E13239</f>
        <v>В</v>
      </c>
      <c r="F13240" s="58">
        <v>0.6176719341081046</v>
      </c>
    </row>
    <row r="13241">
      <c r="A13241" s="61">
        <v>1.512028375E9</v>
      </c>
      <c r="B13241" s="61">
        <v>1.0</v>
      </c>
      <c r="C13241" s="61">
        <v>1682.0</v>
      </c>
      <c r="D13241" s="57" t="s">
        <v>371</v>
      </c>
      <c r="E13241" s="57" t="str">
        <f t="array" ref="E13241">E13240</f>
        <v>В</v>
      </c>
      <c r="F13241" s="58">
        <v>0.6177409038153119</v>
      </c>
    </row>
    <row r="13242">
      <c r="A13242" s="61">
        <v>1.51464873E9</v>
      </c>
      <c r="B13242" s="61">
        <v>0.0</v>
      </c>
      <c r="C13242" s="61">
        <v>1796.0</v>
      </c>
      <c r="D13242" s="57" t="s">
        <v>374</v>
      </c>
      <c r="E13242" s="57" t="str">
        <f t="array" ref="E13242">E13241</f>
        <v>В</v>
      </c>
      <c r="F13242" s="58">
        <v>0.617769650975146</v>
      </c>
    </row>
    <row r="13243">
      <c r="A13243" s="61">
        <v>1.51193599E9</v>
      </c>
      <c r="B13243" s="61">
        <v>0.0</v>
      </c>
      <c r="C13243" s="61">
        <v>735.0</v>
      </c>
      <c r="D13243" s="57" t="s">
        <v>373</v>
      </c>
      <c r="E13243" s="57" t="str">
        <f t="array" ref="E13243">E13242</f>
        <v>В</v>
      </c>
      <c r="F13243" s="58">
        <v>0.6178264572678839</v>
      </c>
    </row>
    <row r="13244">
      <c r="A13244" s="61">
        <v>1.517027302E9</v>
      </c>
      <c r="B13244" s="61">
        <v>0.0</v>
      </c>
      <c r="C13244" s="61">
        <v>296.0</v>
      </c>
      <c r="D13244" s="57" t="s">
        <v>371</v>
      </c>
      <c r="E13244" s="57" t="str">
        <f t="array" ref="E13244">E13243</f>
        <v>В</v>
      </c>
      <c r="F13244" s="58">
        <v>0.6178877937560381</v>
      </c>
    </row>
    <row r="13245">
      <c r="A13245" s="61">
        <v>1.515203067E9</v>
      </c>
      <c r="B13245" s="61">
        <v>1.0</v>
      </c>
      <c r="C13245" s="61">
        <v>2239.0</v>
      </c>
      <c r="D13245" s="57" t="s">
        <v>374</v>
      </c>
      <c r="E13245" s="57" t="str">
        <f t="array" ref="E13245">E13244</f>
        <v>В</v>
      </c>
      <c r="F13245" s="58">
        <v>0.6179525999270369</v>
      </c>
    </row>
    <row r="13246">
      <c r="A13246" s="61">
        <v>1.51647281E9</v>
      </c>
      <c r="B13246" s="61">
        <v>0.0</v>
      </c>
      <c r="C13246" s="61">
        <v>3479.0</v>
      </c>
      <c r="D13246" s="57" t="s">
        <v>374</v>
      </c>
      <c r="E13246" s="57" t="str">
        <f t="array" ref="E13246">E13245</f>
        <v>В</v>
      </c>
      <c r="F13246" s="58">
        <v>0.6179910271696495</v>
      </c>
    </row>
    <row r="13247">
      <c r="A13247" s="61">
        <v>1.511782988E9</v>
      </c>
      <c r="B13247" s="61">
        <v>1.0</v>
      </c>
      <c r="C13247" s="61">
        <v>2611.0</v>
      </c>
      <c r="D13247" s="57" t="s">
        <v>374</v>
      </c>
      <c r="E13247" s="57" t="str">
        <f t="array" ref="E13247">E13246</f>
        <v>В</v>
      </c>
      <c r="F13247" s="58">
        <v>0.6180228090135943</v>
      </c>
    </row>
    <row r="13248">
      <c r="A13248" s="61">
        <v>1.51147534E9</v>
      </c>
      <c r="B13248" s="61">
        <v>0.0</v>
      </c>
      <c r="C13248" s="61">
        <v>895.0</v>
      </c>
      <c r="D13248" s="57" t="s">
        <v>371</v>
      </c>
      <c r="E13248" s="57" t="str">
        <f t="array" ref="E13248">E13247</f>
        <v>В</v>
      </c>
      <c r="F13248" s="58">
        <v>0.6182051820234893</v>
      </c>
    </row>
    <row r="13249">
      <c r="A13249" s="61">
        <v>1.517271187E9</v>
      </c>
      <c r="B13249" s="61">
        <v>1.0</v>
      </c>
      <c r="C13249" s="61">
        <v>4549.0</v>
      </c>
      <c r="D13249" s="57" t="s">
        <v>371</v>
      </c>
      <c r="E13249" s="57" t="str">
        <f t="array" ref="E13249">E13248</f>
        <v>В</v>
      </c>
      <c r="F13249" s="58">
        <v>0.6182142064926232</v>
      </c>
    </row>
    <row r="13250">
      <c r="A13250" s="61">
        <v>1.511305019E9</v>
      </c>
      <c r="B13250" s="61">
        <v>1.0</v>
      </c>
      <c r="C13250" s="61">
        <v>950.0</v>
      </c>
      <c r="D13250" s="57" t="s">
        <v>374</v>
      </c>
      <c r="E13250" s="57" t="str">
        <f t="array" ref="E13250">E13249</f>
        <v>В</v>
      </c>
      <c r="F13250" s="58">
        <v>0.6182897113871645</v>
      </c>
    </row>
    <row r="13251">
      <c r="A13251" s="61">
        <v>1.516048157E9</v>
      </c>
      <c r="B13251" s="61">
        <v>1.0</v>
      </c>
      <c r="C13251" s="61">
        <v>2043.0</v>
      </c>
      <c r="D13251" s="57" t="s">
        <v>374</v>
      </c>
      <c r="E13251" s="57" t="str">
        <f t="array" ref="E13251">E13250</f>
        <v>В</v>
      </c>
      <c r="F13251" s="58">
        <v>0.6183020299429665</v>
      </c>
    </row>
    <row r="13252">
      <c r="A13252" s="61">
        <v>1.514195385E9</v>
      </c>
      <c r="B13252" s="61">
        <v>1.0</v>
      </c>
      <c r="C13252" s="61">
        <v>1783.0</v>
      </c>
      <c r="D13252" s="57" t="s">
        <v>371</v>
      </c>
      <c r="E13252" s="57" t="str">
        <f t="array" ref="E13252">E13251</f>
        <v>В</v>
      </c>
      <c r="F13252" s="58">
        <v>0.6183545691437867</v>
      </c>
    </row>
    <row r="13253">
      <c r="A13253" s="61">
        <v>1.516617934E9</v>
      </c>
      <c r="B13253" s="61">
        <v>1.0</v>
      </c>
      <c r="C13253" s="61">
        <v>2871.0</v>
      </c>
      <c r="D13253" s="57" t="s">
        <v>375</v>
      </c>
      <c r="E13253" s="57" t="str">
        <f t="array" ref="E13253">E13252</f>
        <v>В</v>
      </c>
      <c r="F13253" s="58">
        <v>0.6184058324819091</v>
      </c>
    </row>
    <row r="13254">
      <c r="A13254" s="61">
        <v>1.513145024E9</v>
      </c>
      <c r="B13254" s="61">
        <v>1.0</v>
      </c>
      <c r="C13254" s="61">
        <v>1155.0</v>
      </c>
      <c r="D13254" s="57" t="s">
        <v>374</v>
      </c>
      <c r="E13254" s="57" t="str">
        <f t="array" ref="E13254">E13253</f>
        <v>В</v>
      </c>
      <c r="F13254" s="58">
        <v>0.6184872977469912</v>
      </c>
    </row>
    <row r="13255">
      <c r="A13255" s="61">
        <v>1.514582317E9</v>
      </c>
      <c r="B13255" s="61">
        <v>1.0</v>
      </c>
      <c r="C13255" s="61">
        <v>2086.0</v>
      </c>
      <c r="D13255" s="57" t="s">
        <v>375</v>
      </c>
      <c r="E13255" s="57" t="str">
        <f t="array" ref="E13255">E13254</f>
        <v>В</v>
      </c>
      <c r="F13255" s="58">
        <v>0.6184901163659212</v>
      </c>
    </row>
    <row r="13256">
      <c r="A13256" s="61">
        <v>1.515833366E9</v>
      </c>
      <c r="B13256" s="61">
        <v>1.0</v>
      </c>
      <c r="C13256" s="61">
        <v>964.0</v>
      </c>
      <c r="D13256" s="57" t="s">
        <v>374</v>
      </c>
      <c r="E13256" s="57" t="str">
        <f t="array" ref="E13256">E13255</f>
        <v>В</v>
      </c>
      <c r="F13256" s="58">
        <v>0.6185102016417222</v>
      </c>
    </row>
    <row r="13257">
      <c r="A13257" s="61">
        <v>1.512302261E9</v>
      </c>
      <c r="B13257" s="61">
        <v>0.0</v>
      </c>
      <c r="C13257" s="61">
        <v>937.0</v>
      </c>
      <c r="D13257" s="57" t="s">
        <v>373</v>
      </c>
      <c r="E13257" s="57" t="str">
        <f t="array" ref="E13257">E13256</f>
        <v>В</v>
      </c>
      <c r="F13257" s="58">
        <v>0.6185166773456615</v>
      </c>
    </row>
    <row r="13258">
      <c r="A13258" s="61">
        <v>1.512003874E9</v>
      </c>
      <c r="B13258" s="61">
        <v>1.0</v>
      </c>
      <c r="C13258" s="61">
        <v>3415.0</v>
      </c>
      <c r="D13258" s="57" t="s">
        <v>371</v>
      </c>
      <c r="E13258" s="57" t="str">
        <f t="array" ref="E13258">E13257</f>
        <v>В</v>
      </c>
      <c r="F13258" s="58">
        <v>0.6185745588510181</v>
      </c>
    </row>
    <row r="13259">
      <c r="A13259" s="61">
        <v>1.513813594E9</v>
      </c>
      <c r="B13259" s="61">
        <v>1.0</v>
      </c>
      <c r="C13259" s="61">
        <v>856.0</v>
      </c>
      <c r="D13259" s="57" t="s">
        <v>371</v>
      </c>
      <c r="E13259" s="57" t="str">
        <f t="array" ref="E13259">E13258</f>
        <v>В</v>
      </c>
      <c r="F13259" s="58">
        <v>0.6186111030838108</v>
      </c>
    </row>
    <row r="13260">
      <c r="A13260" s="61">
        <v>1.516027025E9</v>
      </c>
      <c r="B13260" s="61">
        <v>1.0</v>
      </c>
      <c r="C13260" s="61">
        <v>970.0</v>
      </c>
      <c r="D13260" s="57" t="s">
        <v>374</v>
      </c>
      <c r="E13260" s="57" t="str">
        <f t="array" ref="E13260">E13259</f>
        <v>В</v>
      </c>
      <c r="F13260" s="58">
        <v>0.618670245987205</v>
      </c>
    </row>
    <row r="13261">
      <c r="A13261" s="61">
        <v>1.517069804E9</v>
      </c>
      <c r="B13261" s="61">
        <v>1.0</v>
      </c>
      <c r="C13261" s="61">
        <v>1425.0</v>
      </c>
      <c r="D13261" s="57" t="s">
        <v>375</v>
      </c>
      <c r="E13261" s="57" t="str">
        <f t="array" ref="E13261">E13260</f>
        <v>В</v>
      </c>
      <c r="F13261" s="58">
        <v>0.6186936084919791</v>
      </c>
    </row>
    <row r="13262">
      <c r="A13262" s="61">
        <v>1.515384117E9</v>
      </c>
      <c r="B13262" s="61">
        <v>1.0</v>
      </c>
      <c r="C13262" s="61">
        <v>1197.0</v>
      </c>
      <c r="D13262" s="57" t="s">
        <v>371</v>
      </c>
      <c r="E13262" s="57" t="str">
        <f t="array" ref="E13262">E13261</f>
        <v>В</v>
      </c>
      <c r="F13262" s="58">
        <v>0.6187466976800648</v>
      </c>
    </row>
    <row r="13263">
      <c r="A13263" s="61">
        <v>1.513334368E9</v>
      </c>
      <c r="B13263" s="61">
        <v>1.0</v>
      </c>
      <c r="C13263" s="61">
        <v>544.0</v>
      </c>
      <c r="D13263" s="57" t="s">
        <v>374</v>
      </c>
      <c r="E13263" s="57" t="str">
        <f t="array" ref="E13263">E13262</f>
        <v>В</v>
      </c>
      <c r="F13263" s="58">
        <v>0.6187705275705054</v>
      </c>
    </row>
    <row r="13264">
      <c r="A13264" s="61">
        <v>1.51213199E9</v>
      </c>
      <c r="B13264" s="61">
        <v>0.0</v>
      </c>
      <c r="C13264" s="61">
        <v>710.0</v>
      </c>
      <c r="D13264" s="57" t="s">
        <v>373</v>
      </c>
      <c r="E13264" s="57" t="str">
        <f t="array" ref="E13264">E13263</f>
        <v>В</v>
      </c>
      <c r="F13264" s="58">
        <v>0.6187801656443642</v>
      </c>
    </row>
    <row r="13265">
      <c r="A13265" s="61">
        <v>1.515802779E9</v>
      </c>
      <c r="B13265" s="61">
        <v>1.0</v>
      </c>
      <c r="C13265" s="61">
        <v>3249.0</v>
      </c>
      <c r="D13265" s="57" t="s">
        <v>371</v>
      </c>
      <c r="E13265" s="57" t="str">
        <f t="array" ref="E13265">E13264</f>
        <v>В</v>
      </c>
      <c r="F13265" s="58">
        <v>0.6188810333854522</v>
      </c>
    </row>
    <row r="13266">
      <c r="A13266" s="61">
        <v>1.515237361E9</v>
      </c>
      <c r="B13266" s="61">
        <v>0.0</v>
      </c>
      <c r="C13266" s="61">
        <v>853.0</v>
      </c>
      <c r="D13266" s="57" t="s">
        <v>373</v>
      </c>
      <c r="E13266" s="57" t="str">
        <f t="array" ref="E13266">E13265</f>
        <v>В</v>
      </c>
      <c r="F13266" s="58">
        <v>0.6189440737668728</v>
      </c>
    </row>
    <row r="13267">
      <c r="A13267" s="61">
        <v>1.514330587E9</v>
      </c>
      <c r="B13267" s="61">
        <v>1.0</v>
      </c>
      <c r="C13267" s="61">
        <v>422.0</v>
      </c>
      <c r="D13267" s="57" t="s">
        <v>374</v>
      </c>
      <c r="E13267" s="57" t="str">
        <f t="array" ref="E13267">E13266</f>
        <v>В</v>
      </c>
      <c r="F13267" s="58">
        <v>0.618973481001631</v>
      </c>
    </row>
    <row r="13268">
      <c r="A13268" s="61">
        <v>1.512591904E9</v>
      </c>
      <c r="B13268" s="61">
        <v>1.0</v>
      </c>
      <c r="C13268" s="61">
        <v>1173.0</v>
      </c>
      <c r="D13268" s="57" t="s">
        <v>373</v>
      </c>
      <c r="E13268" s="57" t="str">
        <f t="array" ref="E13268">E13267</f>
        <v>В</v>
      </c>
      <c r="F13268" s="58">
        <v>0.6190560755176623</v>
      </c>
    </row>
    <row r="13269">
      <c r="A13269" s="61">
        <v>1.514397761E9</v>
      </c>
      <c r="B13269" s="61">
        <v>0.0</v>
      </c>
      <c r="C13269" s="61">
        <v>2288.0</v>
      </c>
      <c r="D13269" s="57" t="s">
        <v>374</v>
      </c>
      <c r="E13269" s="57" t="str">
        <f t="array" ref="E13269">E13268</f>
        <v>В</v>
      </c>
      <c r="F13269" s="58">
        <v>0.6191719308694755</v>
      </c>
    </row>
    <row r="13270">
      <c r="A13270" s="61">
        <v>1.518993708E9</v>
      </c>
      <c r="B13270" s="61">
        <v>1.0</v>
      </c>
      <c r="C13270" s="61">
        <v>1552.0</v>
      </c>
      <c r="D13270" s="57" t="s">
        <v>371</v>
      </c>
      <c r="E13270" s="57" t="str">
        <f t="array" ref="E13270">E13269</f>
        <v>В</v>
      </c>
      <c r="F13270" s="58">
        <v>0.6192565927647012</v>
      </c>
    </row>
    <row r="13271">
      <c r="A13271" s="61">
        <v>1.515768463E9</v>
      </c>
      <c r="B13271" s="61">
        <v>1.0</v>
      </c>
      <c r="C13271" s="61">
        <v>2061.0</v>
      </c>
      <c r="D13271" s="57" t="s">
        <v>373</v>
      </c>
      <c r="E13271" s="57" t="str">
        <f t="array" ref="E13271">E13270</f>
        <v>В</v>
      </c>
      <c r="F13271" s="58">
        <v>0.6193077962117063</v>
      </c>
    </row>
    <row r="13272">
      <c r="A13272" s="61">
        <v>1.518674247E9</v>
      </c>
      <c r="B13272" s="61">
        <v>1.0</v>
      </c>
      <c r="C13272" s="61">
        <v>2905.0</v>
      </c>
      <c r="D13272" s="57" t="s">
        <v>373</v>
      </c>
      <c r="E13272" s="57" t="str">
        <f t="array" ref="E13272">E13271</f>
        <v>В</v>
      </c>
      <c r="F13272" s="58">
        <v>0.6193880995747417</v>
      </c>
    </row>
    <row r="13273">
      <c r="A13273" s="61">
        <v>1.518179111E9</v>
      </c>
      <c r="B13273" s="61">
        <v>0.0</v>
      </c>
      <c r="C13273" s="61">
        <v>789.0</v>
      </c>
      <c r="D13273" s="57" t="s">
        <v>375</v>
      </c>
      <c r="E13273" s="57" t="str">
        <f t="array" ref="E13273">E13272</f>
        <v>В</v>
      </c>
      <c r="F13273" s="58">
        <v>0.619411240362663</v>
      </c>
    </row>
    <row r="13274">
      <c r="A13274" s="61">
        <v>1.514243134E9</v>
      </c>
      <c r="B13274" s="61">
        <v>1.0</v>
      </c>
      <c r="C13274" s="61">
        <v>184.0</v>
      </c>
      <c r="D13274" s="57" t="s">
        <v>374</v>
      </c>
      <c r="E13274" s="57" t="str">
        <f t="array" ref="E13274">E13273</f>
        <v>В</v>
      </c>
      <c r="F13274" s="58">
        <v>0.619422068774784</v>
      </c>
    </row>
    <row r="13275">
      <c r="A13275" s="61">
        <v>1.519288484E9</v>
      </c>
      <c r="B13275" s="61">
        <v>1.0</v>
      </c>
      <c r="C13275" s="61">
        <v>4450.0</v>
      </c>
      <c r="D13275" s="57" t="s">
        <v>375</v>
      </c>
      <c r="E13275" s="57" t="str">
        <f t="array" ref="E13275">E13274</f>
        <v>В</v>
      </c>
      <c r="F13275" s="58">
        <v>0.6194428576640005</v>
      </c>
    </row>
    <row r="13276">
      <c r="A13276" s="61">
        <v>1.518005407E9</v>
      </c>
      <c r="B13276" s="61">
        <v>1.0</v>
      </c>
      <c r="C13276" s="61">
        <v>54.0</v>
      </c>
      <c r="D13276" s="57" t="s">
        <v>375</v>
      </c>
      <c r="E13276" s="57" t="str">
        <f t="array" ref="E13276">E13275</f>
        <v>В</v>
      </c>
      <c r="F13276" s="58">
        <v>0.6195029774082722</v>
      </c>
    </row>
    <row r="13277">
      <c r="A13277" s="61">
        <v>1.515593252E9</v>
      </c>
      <c r="B13277" s="61">
        <v>0.0</v>
      </c>
      <c r="C13277" s="61">
        <v>3150.0</v>
      </c>
      <c r="D13277" s="57" t="s">
        <v>374</v>
      </c>
      <c r="E13277" s="57" t="str">
        <f t="array" ref="E13277">E13276</f>
        <v>В</v>
      </c>
      <c r="F13277" s="58">
        <v>0.6195396990796388</v>
      </c>
    </row>
    <row r="13278">
      <c r="A13278" s="61">
        <v>1.517281578E9</v>
      </c>
      <c r="B13278" s="61">
        <v>1.0</v>
      </c>
      <c r="C13278" s="61">
        <v>750.0</v>
      </c>
      <c r="D13278" s="57" t="s">
        <v>374</v>
      </c>
      <c r="E13278" s="57" t="str">
        <f t="array" ref="E13278">E13277</f>
        <v>В</v>
      </c>
      <c r="F13278" s="58">
        <v>0.6196077039147543</v>
      </c>
    </row>
    <row r="13279">
      <c r="A13279" s="61">
        <v>1.515582526E9</v>
      </c>
      <c r="B13279" s="61">
        <v>1.0</v>
      </c>
      <c r="C13279" s="61">
        <v>1598.0</v>
      </c>
      <c r="D13279" s="57" t="s">
        <v>374</v>
      </c>
      <c r="E13279" s="57" t="str">
        <f t="array" ref="E13279">E13278</f>
        <v>В</v>
      </c>
      <c r="F13279" s="58">
        <v>0.6196616907363954</v>
      </c>
    </row>
    <row r="13280">
      <c r="A13280" s="61">
        <v>1.517472631E9</v>
      </c>
      <c r="B13280" s="61">
        <v>0.0</v>
      </c>
      <c r="C13280" s="61">
        <v>3152.0</v>
      </c>
      <c r="D13280" s="57" t="s">
        <v>374</v>
      </c>
      <c r="E13280" s="57" t="str">
        <f t="array" ref="E13280">E13279</f>
        <v>В</v>
      </c>
      <c r="F13280" s="58">
        <v>0.6196780344416435</v>
      </c>
    </row>
    <row r="13281">
      <c r="A13281" s="61">
        <v>1.519078661E9</v>
      </c>
      <c r="B13281" s="61">
        <v>0.0</v>
      </c>
      <c r="C13281" s="61">
        <v>1401.0</v>
      </c>
      <c r="D13281" s="57" t="s">
        <v>374</v>
      </c>
      <c r="E13281" s="57" t="str">
        <f t="array" ref="E13281">E13280</f>
        <v>В</v>
      </c>
      <c r="F13281" s="58">
        <v>0.6196911277734761</v>
      </c>
    </row>
    <row r="13282">
      <c r="A13282" s="61">
        <v>1.516993627E9</v>
      </c>
      <c r="B13282" s="61">
        <v>1.0</v>
      </c>
      <c r="C13282" s="61">
        <v>190.0</v>
      </c>
      <c r="D13282" s="57" t="s">
        <v>374</v>
      </c>
      <c r="E13282" s="57" t="str">
        <f t="array" ref="E13282">E13281</f>
        <v>В</v>
      </c>
      <c r="F13282" s="58">
        <v>0.6197417617048848</v>
      </c>
    </row>
    <row r="13283">
      <c r="A13283" s="61">
        <v>1.51693915E9</v>
      </c>
      <c r="B13283" s="61">
        <v>0.0</v>
      </c>
      <c r="C13283" s="61">
        <v>1402.0</v>
      </c>
      <c r="D13283" s="57" t="s">
        <v>373</v>
      </c>
      <c r="E13283" s="57" t="str">
        <f t="array" ref="E13283">E13282</f>
        <v>В</v>
      </c>
      <c r="F13283" s="58">
        <v>0.6197856586106277</v>
      </c>
    </row>
    <row r="13284">
      <c r="A13284" s="61">
        <v>1.515590097E9</v>
      </c>
      <c r="B13284" s="61">
        <v>1.0</v>
      </c>
      <c r="C13284" s="61">
        <v>2030.0</v>
      </c>
      <c r="D13284" s="57" t="s">
        <v>375</v>
      </c>
      <c r="E13284" s="57" t="str">
        <f t="array" ref="E13284">E13283</f>
        <v>В</v>
      </c>
      <c r="F13284" s="58">
        <v>0.6198861684776701</v>
      </c>
    </row>
    <row r="13285">
      <c r="A13285" s="61">
        <v>1.518514004E9</v>
      </c>
      <c r="B13285" s="61">
        <v>1.0</v>
      </c>
      <c r="C13285" s="61">
        <v>886.0</v>
      </c>
      <c r="D13285" s="57" t="s">
        <v>374</v>
      </c>
      <c r="E13285" s="57" t="str">
        <f t="array" ref="E13285">E13284</f>
        <v>В</v>
      </c>
      <c r="F13285" s="58">
        <v>0.6200498438784177</v>
      </c>
    </row>
    <row r="13286">
      <c r="A13286" s="61">
        <v>1.518129732E9</v>
      </c>
      <c r="B13286" s="61">
        <v>0.0</v>
      </c>
      <c r="C13286" s="61">
        <v>516.0</v>
      </c>
      <c r="D13286" s="57" t="s">
        <v>371</v>
      </c>
      <c r="E13286" s="57" t="str">
        <f t="array" ref="E13286">E13285</f>
        <v>В</v>
      </c>
      <c r="F13286" s="58">
        <v>0.6202092825402072</v>
      </c>
    </row>
    <row r="13287">
      <c r="A13287" s="61">
        <v>1.518962434E9</v>
      </c>
      <c r="B13287" s="61">
        <v>1.0</v>
      </c>
      <c r="C13287" s="61">
        <v>203.0</v>
      </c>
      <c r="D13287" s="57" t="s">
        <v>374</v>
      </c>
      <c r="E13287" s="57" t="str">
        <f t="array" ref="E13287">E13286</f>
        <v>В</v>
      </c>
      <c r="F13287" s="58">
        <v>0.6202714244845667</v>
      </c>
    </row>
    <row r="13288">
      <c r="A13288" s="61">
        <v>1.517625253E9</v>
      </c>
      <c r="B13288" s="61">
        <v>1.0</v>
      </c>
      <c r="C13288" s="61">
        <v>1511.0</v>
      </c>
      <c r="D13288" s="57" t="s">
        <v>373</v>
      </c>
      <c r="E13288" s="57" t="str">
        <f t="array" ref="E13288">E13287</f>
        <v>В</v>
      </c>
      <c r="F13288" s="58">
        <v>0.6203227770710417</v>
      </c>
    </row>
    <row r="13289">
      <c r="A13289" s="61">
        <v>1.513541316E9</v>
      </c>
      <c r="B13289" s="61">
        <v>1.0</v>
      </c>
      <c r="C13289" s="61">
        <v>1581.0</v>
      </c>
      <c r="D13289" s="57" t="s">
        <v>375</v>
      </c>
      <c r="E13289" s="57" t="str">
        <f t="array" ref="E13289">E13288</f>
        <v>В</v>
      </c>
      <c r="F13289" s="58">
        <v>0.6203493452831121</v>
      </c>
    </row>
    <row r="13290">
      <c r="A13290" s="61">
        <v>1.515268743E9</v>
      </c>
      <c r="B13290" s="61">
        <v>1.0</v>
      </c>
      <c r="C13290" s="61">
        <v>4209.0</v>
      </c>
      <c r="D13290" s="57" t="s">
        <v>375</v>
      </c>
      <c r="E13290" s="57" t="str">
        <f t="array" ref="E13290">E13289</f>
        <v>В</v>
      </c>
      <c r="F13290" s="58">
        <v>0.6203612526516514</v>
      </c>
    </row>
    <row r="13291">
      <c r="A13291" s="61">
        <v>1.518927119E9</v>
      </c>
      <c r="B13291" s="61">
        <v>1.0</v>
      </c>
      <c r="C13291" s="61">
        <v>1938.0</v>
      </c>
      <c r="D13291" s="57" t="s">
        <v>374</v>
      </c>
      <c r="E13291" s="57" t="str">
        <f t="array" ref="E13291">E13290</f>
        <v>В</v>
      </c>
      <c r="F13291" s="58">
        <v>0.6205469026927829</v>
      </c>
    </row>
    <row r="13292">
      <c r="A13292" s="61">
        <v>1.514855074E9</v>
      </c>
      <c r="B13292" s="61">
        <v>1.0</v>
      </c>
      <c r="C13292" s="61">
        <v>1690.0</v>
      </c>
      <c r="D13292" s="57" t="s">
        <v>374</v>
      </c>
      <c r="E13292" s="57" t="str">
        <f t="array" ref="E13292">E13291</f>
        <v>В</v>
      </c>
      <c r="F13292" s="58">
        <v>0.620551835689151</v>
      </c>
    </row>
    <row r="13293">
      <c r="A13293" s="61">
        <v>1.517475252E9</v>
      </c>
      <c r="B13293" s="61">
        <v>0.0</v>
      </c>
      <c r="C13293" s="61">
        <v>1572.0</v>
      </c>
      <c r="D13293" s="57" t="s">
        <v>375</v>
      </c>
      <c r="E13293" s="57" t="str">
        <f t="array" ref="E13293">E13292</f>
        <v>В</v>
      </c>
      <c r="F13293" s="58">
        <v>0.6206129771182735</v>
      </c>
    </row>
    <row r="13294">
      <c r="A13294" s="61">
        <v>1.518742384E9</v>
      </c>
      <c r="B13294" s="61">
        <v>1.0</v>
      </c>
      <c r="C13294" s="61">
        <v>2126.0</v>
      </c>
      <c r="D13294" s="57" t="s">
        <v>371</v>
      </c>
      <c r="E13294" s="57" t="str">
        <f t="array" ref="E13294">E13293</f>
        <v>В</v>
      </c>
      <c r="F13294" s="58">
        <v>0.6206141968312284</v>
      </c>
    </row>
    <row r="13295">
      <c r="A13295" s="61">
        <v>1.512609865E9</v>
      </c>
      <c r="B13295" s="61">
        <v>1.0</v>
      </c>
      <c r="C13295" s="61">
        <v>2866.0</v>
      </c>
      <c r="D13295" s="57" t="s">
        <v>374</v>
      </c>
      <c r="E13295" s="57" t="str">
        <f t="array" ref="E13295">E13294</f>
        <v>В</v>
      </c>
      <c r="F13295" s="58">
        <v>0.6206938672647478</v>
      </c>
    </row>
    <row r="13296">
      <c r="A13296" s="61">
        <v>1.513921198E9</v>
      </c>
      <c r="B13296" s="61">
        <v>1.0</v>
      </c>
      <c r="C13296" s="61">
        <v>926.0</v>
      </c>
      <c r="D13296" s="57" t="s">
        <v>371</v>
      </c>
      <c r="E13296" s="57" t="str">
        <f t="array" ref="E13296">E13295</f>
        <v>В</v>
      </c>
      <c r="F13296" s="58">
        <v>0.6207141069702043</v>
      </c>
    </row>
    <row r="13297">
      <c r="A13297" s="61">
        <v>1.51844939E9</v>
      </c>
      <c r="B13297" s="61">
        <v>0.0</v>
      </c>
      <c r="C13297" s="61">
        <v>638.0</v>
      </c>
      <c r="D13297" s="57" t="s">
        <v>375</v>
      </c>
      <c r="E13297" s="57" t="str">
        <f t="array" ref="E13297">E13296</f>
        <v>В</v>
      </c>
      <c r="F13297" s="58">
        <v>0.6207497328130686</v>
      </c>
    </row>
    <row r="13298">
      <c r="A13298" s="61">
        <v>1.511394169E9</v>
      </c>
      <c r="B13298" s="61">
        <v>1.0</v>
      </c>
      <c r="C13298" s="61">
        <v>2142.0</v>
      </c>
      <c r="D13298" s="57" t="s">
        <v>374</v>
      </c>
      <c r="E13298" s="57" t="str">
        <f t="array" ref="E13298">E13297</f>
        <v>В</v>
      </c>
      <c r="F13298" s="58">
        <v>0.620781376381962</v>
      </c>
    </row>
    <row r="13299">
      <c r="A13299" s="61">
        <v>1.519083698E9</v>
      </c>
      <c r="B13299" s="61">
        <v>1.0</v>
      </c>
      <c r="C13299" s="61">
        <v>184.0</v>
      </c>
      <c r="D13299" s="57" t="s">
        <v>375</v>
      </c>
      <c r="E13299" s="57" t="str">
        <f t="array" ref="E13299">E13298</f>
        <v>В</v>
      </c>
      <c r="F13299" s="58">
        <v>0.6208367700315829</v>
      </c>
    </row>
    <row r="13300">
      <c r="A13300" s="61">
        <v>1.511572657E9</v>
      </c>
      <c r="B13300" s="61">
        <v>1.0</v>
      </c>
      <c r="C13300" s="61">
        <v>5902.0</v>
      </c>
      <c r="D13300" s="57" t="s">
        <v>373</v>
      </c>
      <c r="E13300" s="57" t="str">
        <f t="array" ref="E13300">E13299</f>
        <v>В</v>
      </c>
      <c r="F13300" s="58">
        <v>0.6208493010314884</v>
      </c>
    </row>
    <row r="13301">
      <c r="A13301" s="61">
        <v>1.518415259E9</v>
      </c>
      <c r="B13301" s="61">
        <v>1.0</v>
      </c>
      <c r="C13301" s="61">
        <v>1680.0</v>
      </c>
      <c r="D13301" s="57" t="s">
        <v>371</v>
      </c>
      <c r="E13301" s="57" t="str">
        <f t="array" ref="E13301">E13300</f>
        <v>В</v>
      </c>
      <c r="F13301" s="58">
        <v>0.6209920090377281</v>
      </c>
    </row>
    <row r="13302">
      <c r="A13302" s="61">
        <v>1.515014972E9</v>
      </c>
      <c r="B13302" s="61">
        <v>0.0</v>
      </c>
      <c r="C13302" s="61">
        <v>156.0</v>
      </c>
      <c r="D13302" s="57" t="s">
        <v>371</v>
      </c>
      <c r="E13302" s="57" t="str">
        <f t="array" ref="E13302">E13301</f>
        <v>В</v>
      </c>
      <c r="F13302" s="58">
        <v>0.6209920230867227</v>
      </c>
    </row>
    <row r="13303">
      <c r="A13303" s="61">
        <v>1.511322924E9</v>
      </c>
      <c r="B13303" s="61">
        <v>1.0</v>
      </c>
      <c r="C13303" s="61">
        <v>452.0</v>
      </c>
      <c r="D13303" s="57" t="s">
        <v>374</v>
      </c>
      <c r="E13303" s="57" t="str">
        <f t="array" ref="E13303">E13302</f>
        <v>В</v>
      </c>
      <c r="F13303" s="58">
        <v>0.6210349361714586</v>
      </c>
    </row>
    <row r="13304">
      <c r="A13304" s="61">
        <v>1.512841515E9</v>
      </c>
      <c r="B13304" s="61">
        <v>1.0</v>
      </c>
      <c r="C13304" s="61">
        <v>1052.0</v>
      </c>
      <c r="D13304" s="57" t="s">
        <v>373</v>
      </c>
      <c r="E13304" s="57" t="str">
        <f t="array" ref="E13304">E13303</f>
        <v>В</v>
      </c>
      <c r="F13304" s="58">
        <v>0.6210615834647508</v>
      </c>
    </row>
    <row r="13305">
      <c r="A13305" s="61">
        <v>1.519948345E9</v>
      </c>
      <c r="B13305" s="61">
        <v>1.0</v>
      </c>
      <c r="C13305" s="61">
        <v>2084.0</v>
      </c>
      <c r="D13305" s="57" t="s">
        <v>375</v>
      </c>
      <c r="E13305" s="57" t="str">
        <f t="array" ref="E13305">E13304</f>
        <v>В</v>
      </c>
      <c r="F13305" s="58">
        <v>0.6210681490050445</v>
      </c>
    </row>
    <row r="13306">
      <c r="A13306" s="61">
        <v>1.516171687E9</v>
      </c>
      <c r="B13306" s="61">
        <v>1.0</v>
      </c>
      <c r="C13306" s="61">
        <v>2244.0</v>
      </c>
      <c r="D13306" s="57" t="s">
        <v>371</v>
      </c>
      <c r="E13306" s="57" t="str">
        <f t="array" ref="E13306">E13305</f>
        <v>В</v>
      </c>
      <c r="F13306" s="58">
        <v>0.6211052666983478</v>
      </c>
    </row>
    <row r="13307">
      <c r="A13307" s="61">
        <v>1.51313659E9</v>
      </c>
      <c r="B13307" s="61">
        <v>0.0</v>
      </c>
      <c r="C13307" s="61">
        <v>655.0</v>
      </c>
      <c r="D13307" s="57" t="s">
        <v>375</v>
      </c>
      <c r="E13307" s="57" t="str">
        <f t="array" ref="E13307">E13306</f>
        <v>В</v>
      </c>
      <c r="F13307" s="58">
        <v>0.6211294333195736</v>
      </c>
    </row>
    <row r="13308">
      <c r="A13308" s="61">
        <v>1.518522782E9</v>
      </c>
      <c r="B13308" s="61">
        <v>0.0</v>
      </c>
      <c r="C13308" s="61">
        <v>39.0</v>
      </c>
      <c r="D13308" s="57" t="s">
        <v>371</v>
      </c>
      <c r="E13308" s="57" t="str">
        <f t="array" ref="E13308">E13307</f>
        <v>В</v>
      </c>
      <c r="F13308" s="58">
        <v>0.6211484664170747</v>
      </c>
    </row>
    <row r="13309">
      <c r="A13309" s="61">
        <v>1.518155375E9</v>
      </c>
      <c r="B13309" s="61">
        <v>1.0</v>
      </c>
      <c r="C13309" s="61">
        <v>1115.0</v>
      </c>
      <c r="D13309" s="57" t="s">
        <v>374</v>
      </c>
      <c r="E13309" s="57" t="str">
        <f t="array" ref="E13309">E13308</f>
        <v>В</v>
      </c>
      <c r="F13309" s="58">
        <v>0.6211524580666347</v>
      </c>
    </row>
    <row r="13310">
      <c r="A13310" s="61">
        <v>1.515543679E9</v>
      </c>
      <c r="B13310" s="61">
        <v>1.0</v>
      </c>
      <c r="C13310" s="61">
        <v>1672.0</v>
      </c>
      <c r="D13310" s="57" t="s">
        <v>373</v>
      </c>
      <c r="E13310" s="57" t="str">
        <f t="array" ref="E13310">E13309</f>
        <v>В</v>
      </c>
      <c r="F13310" s="58">
        <v>0.6211633043489893</v>
      </c>
    </row>
    <row r="13311">
      <c r="A13311" s="61">
        <v>1.513475267E9</v>
      </c>
      <c r="B13311" s="61">
        <v>1.0</v>
      </c>
      <c r="C13311" s="61">
        <v>564.0</v>
      </c>
      <c r="D13311" s="57" t="s">
        <v>374</v>
      </c>
      <c r="E13311" s="57" t="str">
        <f t="array" ref="E13311">E13310</f>
        <v>В</v>
      </c>
      <c r="F13311" s="58">
        <v>0.6211967274580191</v>
      </c>
    </row>
    <row r="13312">
      <c r="A13312" s="61">
        <v>1.511510323E9</v>
      </c>
      <c r="B13312" s="61">
        <v>1.0</v>
      </c>
      <c r="C13312" s="61">
        <v>1297.0</v>
      </c>
      <c r="D13312" s="57" t="s">
        <v>374</v>
      </c>
      <c r="E13312" s="57" t="str">
        <f t="array" ref="E13312">E13311</f>
        <v>В</v>
      </c>
      <c r="F13312" s="58">
        <v>0.6212132886566519</v>
      </c>
    </row>
    <row r="13313">
      <c r="A13313" s="61">
        <v>1.517623189E9</v>
      </c>
      <c r="B13313" s="61">
        <v>1.0</v>
      </c>
      <c r="C13313" s="61">
        <v>761.0</v>
      </c>
      <c r="D13313" s="57" t="s">
        <v>375</v>
      </c>
      <c r="E13313" s="57" t="str">
        <f t="array" ref="E13313">E13312</f>
        <v>В</v>
      </c>
      <c r="F13313" s="58">
        <v>0.6212489351153998</v>
      </c>
    </row>
    <row r="13314">
      <c r="A13314" s="61">
        <v>1.5164584E9</v>
      </c>
      <c r="B13314" s="61">
        <v>0.0</v>
      </c>
      <c r="C13314" s="61">
        <v>1998.0</v>
      </c>
      <c r="D13314" s="57" t="s">
        <v>375</v>
      </c>
      <c r="E13314" s="57" t="str">
        <f t="array" ref="E13314">E13313</f>
        <v>В</v>
      </c>
      <c r="F13314" s="58">
        <v>0.6212556549218841</v>
      </c>
    </row>
    <row r="13315">
      <c r="A13315" s="61">
        <v>1.512344721E9</v>
      </c>
      <c r="B13315" s="61">
        <v>0.0</v>
      </c>
      <c r="C13315" s="61">
        <v>531.0</v>
      </c>
      <c r="D13315" s="57" t="s">
        <v>371</v>
      </c>
      <c r="E13315" s="57" t="str">
        <f t="array" ref="E13315">E13314</f>
        <v>В</v>
      </c>
      <c r="F13315" s="58">
        <v>0.6213115833591727</v>
      </c>
    </row>
    <row r="13316">
      <c r="A13316" s="61">
        <v>1.513836252E9</v>
      </c>
      <c r="B13316" s="61">
        <v>0.0</v>
      </c>
      <c r="C13316" s="61">
        <v>3076.0</v>
      </c>
      <c r="D13316" s="57" t="s">
        <v>371</v>
      </c>
      <c r="E13316" s="57" t="str">
        <f t="array" ref="E13316">E13315</f>
        <v>В</v>
      </c>
      <c r="F13316" s="58">
        <v>0.6213281042268658</v>
      </c>
    </row>
    <row r="13317">
      <c r="A13317" s="61">
        <v>1.519386147E9</v>
      </c>
      <c r="B13317" s="61">
        <v>1.0</v>
      </c>
      <c r="C13317" s="61">
        <v>2781.0</v>
      </c>
      <c r="D13317" s="57" t="s">
        <v>373</v>
      </c>
      <c r="E13317" s="57" t="str">
        <f t="array" ref="E13317">E13316</f>
        <v>В</v>
      </c>
      <c r="F13317" s="58">
        <v>0.6213364293314527</v>
      </c>
    </row>
    <row r="13318">
      <c r="A13318" s="61">
        <v>1.518358099E9</v>
      </c>
      <c r="B13318" s="61">
        <v>1.0</v>
      </c>
      <c r="C13318" s="61">
        <v>1969.0</v>
      </c>
      <c r="D13318" s="57" t="s">
        <v>374</v>
      </c>
      <c r="E13318" s="57" t="str">
        <f t="array" ref="E13318">E13317</f>
        <v>В</v>
      </c>
      <c r="F13318" s="58">
        <v>0.6213878353682564</v>
      </c>
    </row>
    <row r="13319">
      <c r="A13319" s="61">
        <v>1.518222787E9</v>
      </c>
      <c r="B13319" s="61">
        <v>1.0</v>
      </c>
      <c r="C13319" s="61">
        <v>862.0</v>
      </c>
      <c r="D13319" s="57" t="s">
        <v>375</v>
      </c>
      <c r="E13319" s="57" t="str">
        <f t="array" ref="E13319">E13318</f>
        <v>В</v>
      </c>
      <c r="F13319" s="58">
        <v>0.6214033353059432</v>
      </c>
    </row>
    <row r="13320">
      <c r="A13320" s="61">
        <v>1.513841595E9</v>
      </c>
      <c r="B13320" s="61">
        <v>1.0</v>
      </c>
      <c r="C13320" s="61">
        <v>560.0</v>
      </c>
      <c r="D13320" s="57" t="s">
        <v>375</v>
      </c>
      <c r="E13320" s="57" t="str">
        <f t="array" ref="E13320">E13319</f>
        <v>В</v>
      </c>
      <c r="F13320" s="58">
        <v>0.6214106872528271</v>
      </c>
    </row>
    <row r="13321">
      <c r="A13321" s="61">
        <v>1.517982607E9</v>
      </c>
      <c r="B13321" s="61">
        <v>1.0</v>
      </c>
      <c r="C13321" s="61">
        <v>1680.0</v>
      </c>
      <c r="D13321" s="57" t="s">
        <v>375</v>
      </c>
      <c r="E13321" s="57" t="str">
        <f t="array" ref="E13321">E13320</f>
        <v>В</v>
      </c>
      <c r="F13321" s="58">
        <v>0.621488149424515</v>
      </c>
    </row>
    <row r="13322">
      <c r="A13322" s="61">
        <v>1.514403865E9</v>
      </c>
      <c r="B13322" s="61">
        <v>1.0</v>
      </c>
      <c r="C13322" s="61">
        <v>1958.0</v>
      </c>
      <c r="D13322" s="57" t="s">
        <v>374</v>
      </c>
      <c r="E13322" s="57" t="str">
        <f t="array" ref="E13322">E13321</f>
        <v>В</v>
      </c>
      <c r="F13322" s="58">
        <v>0.6215619911326059</v>
      </c>
    </row>
    <row r="13323">
      <c r="A13323" s="61">
        <v>1.513544478E9</v>
      </c>
      <c r="B13323" s="61">
        <v>1.0</v>
      </c>
      <c r="C13323" s="61">
        <v>97.0</v>
      </c>
      <c r="D13323" s="57" t="s">
        <v>371</v>
      </c>
      <c r="E13323" s="57" t="str">
        <f t="array" ref="E13323">E13322</f>
        <v>В</v>
      </c>
      <c r="F13323" s="58">
        <v>0.6215650826781365</v>
      </c>
    </row>
    <row r="13324">
      <c r="A13324" s="61">
        <v>1.515091584E9</v>
      </c>
      <c r="B13324" s="61">
        <v>1.0</v>
      </c>
      <c r="C13324" s="61">
        <v>1257.0</v>
      </c>
      <c r="D13324" s="57" t="s">
        <v>373</v>
      </c>
      <c r="E13324" s="57" t="str">
        <f t="array" ref="E13324">E13323</f>
        <v>В</v>
      </c>
      <c r="F13324" s="58">
        <v>0.6215917360620271</v>
      </c>
    </row>
    <row r="13325">
      <c r="A13325" s="61">
        <v>1.519080714E9</v>
      </c>
      <c r="B13325" s="61">
        <v>1.0</v>
      </c>
      <c r="C13325" s="61">
        <v>3317.0</v>
      </c>
      <c r="D13325" s="57" t="s">
        <v>371</v>
      </c>
      <c r="E13325" s="57" t="str">
        <f t="array" ref="E13325">E13324</f>
        <v>В</v>
      </c>
      <c r="F13325" s="58">
        <v>0.62160851543145</v>
      </c>
    </row>
    <row r="13326">
      <c r="A13326" s="61">
        <v>1.518007551E9</v>
      </c>
      <c r="B13326" s="61">
        <v>0.0</v>
      </c>
      <c r="C13326" s="61">
        <v>3624.0</v>
      </c>
      <c r="D13326" s="57" t="s">
        <v>375</v>
      </c>
      <c r="E13326" s="57" t="str">
        <f t="array" ref="E13326">E13325</f>
        <v>В</v>
      </c>
      <c r="F13326" s="58">
        <v>0.6216168840371638</v>
      </c>
    </row>
    <row r="13327">
      <c r="A13327" s="61">
        <v>1.518011804E9</v>
      </c>
      <c r="B13327" s="61">
        <v>1.0</v>
      </c>
      <c r="C13327" s="61">
        <v>848.0</v>
      </c>
      <c r="D13327" s="57" t="s">
        <v>374</v>
      </c>
      <c r="E13327" s="57" t="str">
        <f t="array" ref="E13327">E13326</f>
        <v>В</v>
      </c>
      <c r="F13327" s="58">
        <v>0.6216715407856089</v>
      </c>
    </row>
    <row r="13328">
      <c r="A13328" s="61">
        <v>1.51168723E9</v>
      </c>
      <c r="B13328" s="61">
        <v>0.0</v>
      </c>
      <c r="C13328" s="61">
        <v>4912.0</v>
      </c>
      <c r="D13328" s="57" t="s">
        <v>374</v>
      </c>
      <c r="E13328" s="57" t="str">
        <f t="array" ref="E13328">E13327</f>
        <v>В</v>
      </c>
      <c r="F13328" s="58">
        <v>0.621699290046663</v>
      </c>
    </row>
    <row r="13329">
      <c r="A13329" s="61">
        <v>1.514854441E9</v>
      </c>
      <c r="B13329" s="61">
        <v>0.0</v>
      </c>
      <c r="C13329" s="61">
        <v>996.0</v>
      </c>
      <c r="D13329" s="57" t="s">
        <v>374</v>
      </c>
      <c r="E13329" s="57" t="str">
        <f t="array" ref="E13329">E13328</f>
        <v>В</v>
      </c>
      <c r="F13329" s="58">
        <v>0.6217739964421531</v>
      </c>
    </row>
    <row r="13330">
      <c r="A13330" s="61">
        <v>1.518578479E9</v>
      </c>
      <c r="B13330" s="61">
        <v>1.0</v>
      </c>
      <c r="C13330" s="61">
        <v>1727.0</v>
      </c>
      <c r="D13330" s="57" t="s">
        <v>371</v>
      </c>
      <c r="E13330" s="57" t="str">
        <f t="array" ref="E13330">E13329</f>
        <v>В</v>
      </c>
      <c r="F13330" s="58">
        <v>0.6218565046446324</v>
      </c>
    </row>
    <row r="13331">
      <c r="A13331" s="61">
        <v>1.516692784E9</v>
      </c>
      <c r="B13331" s="61">
        <v>1.0</v>
      </c>
      <c r="C13331" s="61">
        <v>204.0</v>
      </c>
      <c r="D13331" s="57" t="s">
        <v>375</v>
      </c>
      <c r="E13331" s="57" t="str">
        <f t="array" ref="E13331">E13330</f>
        <v>В</v>
      </c>
      <c r="F13331" s="58">
        <v>0.6218993829870505</v>
      </c>
    </row>
    <row r="13332">
      <c r="A13332" s="61">
        <v>1.512022097E9</v>
      </c>
      <c r="B13332" s="61">
        <v>1.0</v>
      </c>
      <c r="C13332" s="61">
        <v>838.0</v>
      </c>
      <c r="D13332" s="57" t="s">
        <v>374</v>
      </c>
      <c r="E13332" s="57" t="str">
        <f t="array" ref="E13332">E13331</f>
        <v>В</v>
      </c>
      <c r="F13332" s="58">
        <v>0.6219189599582434</v>
      </c>
    </row>
    <row r="13333">
      <c r="A13333" s="61">
        <v>1.51986703E9</v>
      </c>
      <c r="B13333" s="61">
        <v>0.0</v>
      </c>
      <c r="C13333" s="61">
        <v>1364.0</v>
      </c>
      <c r="D13333" s="57" t="s">
        <v>374</v>
      </c>
      <c r="E13333" s="57" t="str">
        <f t="array" ref="E13333">E13332</f>
        <v>В</v>
      </c>
      <c r="F13333" s="58">
        <v>0.6219890595187909</v>
      </c>
    </row>
    <row r="13334">
      <c r="A13334" s="61">
        <v>1.515357394E9</v>
      </c>
      <c r="B13334" s="61">
        <v>1.0</v>
      </c>
      <c r="C13334" s="61">
        <v>2601.0</v>
      </c>
      <c r="D13334" s="57" t="s">
        <v>373</v>
      </c>
      <c r="E13334" s="57" t="str">
        <f t="array" ref="E13334">E13333</f>
        <v>В</v>
      </c>
      <c r="F13334" s="58">
        <v>0.6220086364899837</v>
      </c>
    </row>
    <row r="13335">
      <c r="A13335" s="61">
        <v>1.514243994E9</v>
      </c>
      <c r="B13335" s="61">
        <v>1.0</v>
      </c>
      <c r="C13335" s="61">
        <v>1219.0</v>
      </c>
      <c r="D13335" s="57" t="s">
        <v>375</v>
      </c>
      <c r="E13335" s="57" t="str">
        <f t="array" ref="E13335">E13334</f>
        <v>В</v>
      </c>
      <c r="F13335" s="58">
        <v>0.6220946740454276</v>
      </c>
    </row>
    <row r="13336">
      <c r="A13336" s="61">
        <v>1.511491354E9</v>
      </c>
      <c r="B13336" s="61">
        <v>1.0</v>
      </c>
      <c r="C13336" s="61">
        <v>2189.0</v>
      </c>
      <c r="D13336" s="57" t="s">
        <v>373</v>
      </c>
      <c r="E13336" s="57" t="str">
        <f t="array" ref="E13336">E13335</f>
        <v>В</v>
      </c>
      <c r="F13336" s="58">
        <v>0.6220983305935212</v>
      </c>
    </row>
    <row r="13337">
      <c r="A13337" s="61">
        <v>1.514403212E9</v>
      </c>
      <c r="B13337" s="61">
        <v>0.0</v>
      </c>
      <c r="C13337" s="61">
        <v>731.0</v>
      </c>
      <c r="D13337" s="57" t="s">
        <v>375</v>
      </c>
      <c r="E13337" s="57" t="str">
        <f t="array" ref="E13337">E13336</f>
        <v>В</v>
      </c>
      <c r="F13337" s="58">
        <v>0.6221209671766271</v>
      </c>
    </row>
    <row r="13338">
      <c r="A13338" s="61">
        <v>1.517570617E9</v>
      </c>
      <c r="B13338" s="61">
        <v>1.0</v>
      </c>
      <c r="C13338" s="61">
        <v>1799.0</v>
      </c>
      <c r="D13338" s="57" t="s">
        <v>375</v>
      </c>
      <c r="E13338" s="57" t="str">
        <f t="array" ref="E13338">E13337</f>
        <v>В</v>
      </c>
      <c r="F13338" s="58">
        <v>0.6221993204924209</v>
      </c>
    </row>
    <row r="13339">
      <c r="A13339" s="61">
        <v>1.517773534E9</v>
      </c>
      <c r="B13339" s="61">
        <v>1.0</v>
      </c>
      <c r="C13339" s="61">
        <v>1484.0</v>
      </c>
      <c r="D13339" s="57" t="s">
        <v>375</v>
      </c>
      <c r="E13339" s="57" t="str">
        <f t="array" ref="E13339">E13338</f>
        <v>В</v>
      </c>
      <c r="F13339" s="58">
        <v>0.6222364935925865</v>
      </c>
    </row>
    <row r="13340">
      <c r="A13340" s="61">
        <v>1.515202587E9</v>
      </c>
      <c r="B13340" s="61">
        <v>1.0</v>
      </c>
      <c r="C13340" s="61">
        <v>2211.0</v>
      </c>
      <c r="D13340" s="57" t="s">
        <v>374</v>
      </c>
      <c r="E13340" s="57" t="str">
        <f t="array" ref="E13340">E13339</f>
        <v>В</v>
      </c>
      <c r="F13340" s="58">
        <v>0.6222527054029469</v>
      </c>
    </row>
    <row r="13341">
      <c r="A13341" s="61">
        <v>1.518917564E9</v>
      </c>
      <c r="B13341" s="61">
        <v>1.0</v>
      </c>
      <c r="C13341" s="61">
        <v>2647.0</v>
      </c>
      <c r="D13341" s="57" t="s">
        <v>373</v>
      </c>
      <c r="E13341" s="57" t="str">
        <f t="array" ref="E13341">E13340</f>
        <v>В</v>
      </c>
      <c r="F13341" s="58">
        <v>0.6222628585350282</v>
      </c>
    </row>
    <row r="13342">
      <c r="A13342" s="61">
        <v>1.514690071E9</v>
      </c>
      <c r="B13342" s="61">
        <v>0.0</v>
      </c>
      <c r="C13342" s="61">
        <v>1006.0</v>
      </c>
      <c r="D13342" s="57" t="s">
        <v>371</v>
      </c>
      <c r="E13342" s="57" t="str">
        <f t="array" ref="E13342">E13341</f>
        <v>В</v>
      </c>
      <c r="F13342" s="58">
        <v>0.6222785551754548</v>
      </c>
    </row>
    <row r="13343">
      <c r="A13343" s="61">
        <v>1.515695877E9</v>
      </c>
      <c r="B13343" s="61">
        <v>1.0</v>
      </c>
      <c r="C13343" s="61">
        <v>117.0</v>
      </c>
      <c r="D13343" s="57" t="s">
        <v>375</v>
      </c>
      <c r="E13343" s="57" t="str">
        <f t="array" ref="E13343">E13342</f>
        <v>В</v>
      </c>
      <c r="F13343" s="58">
        <v>0.6223237219882688</v>
      </c>
    </row>
    <row r="13344">
      <c r="A13344" s="61">
        <v>1.518186385E9</v>
      </c>
      <c r="B13344" s="61">
        <v>1.0</v>
      </c>
      <c r="C13344" s="61">
        <v>1058.0</v>
      </c>
      <c r="D13344" s="57" t="s">
        <v>374</v>
      </c>
      <c r="E13344" s="57" t="str">
        <f t="array" ref="E13344">E13343</f>
        <v>В</v>
      </c>
      <c r="F13344" s="58">
        <v>0.6223374677381586</v>
      </c>
    </row>
    <row r="13345">
      <c r="A13345" s="61">
        <v>1.516130225E9</v>
      </c>
      <c r="B13345" s="61">
        <v>1.0</v>
      </c>
      <c r="C13345" s="61">
        <v>1101.0</v>
      </c>
      <c r="D13345" s="57" t="s">
        <v>374</v>
      </c>
      <c r="E13345" s="57" t="str">
        <f t="array" ref="E13345">E13344</f>
        <v>В</v>
      </c>
      <c r="F13345" s="58">
        <v>0.622342093218062</v>
      </c>
    </row>
    <row r="13346">
      <c r="A13346" s="61">
        <v>1.51314201E9</v>
      </c>
      <c r="B13346" s="61">
        <v>0.0</v>
      </c>
      <c r="C13346" s="61">
        <v>1420.0</v>
      </c>
      <c r="D13346" s="57" t="s">
        <v>375</v>
      </c>
      <c r="E13346" s="57" t="str">
        <f t="array" ref="E13346">E13345</f>
        <v>В</v>
      </c>
      <c r="F13346" s="58">
        <v>0.622363988386959</v>
      </c>
    </row>
    <row r="13347">
      <c r="A13347" s="61">
        <v>1.512013185E9</v>
      </c>
      <c r="B13347" s="61">
        <v>1.0</v>
      </c>
      <c r="C13347" s="61">
        <v>2721.0</v>
      </c>
      <c r="D13347" s="57" t="s">
        <v>375</v>
      </c>
      <c r="E13347" s="57" t="str">
        <f t="array" ref="E13347">E13346</f>
        <v>В</v>
      </c>
      <c r="F13347" s="58">
        <v>0.6224155032466818</v>
      </c>
    </row>
    <row r="13348">
      <c r="A13348" s="61">
        <v>1.516968552E9</v>
      </c>
      <c r="B13348" s="61">
        <v>0.0</v>
      </c>
      <c r="C13348" s="61">
        <v>2459.0</v>
      </c>
      <c r="D13348" s="57" t="s">
        <v>374</v>
      </c>
      <c r="E13348" s="57" t="str">
        <f t="array" ref="E13348">E13347</f>
        <v>В</v>
      </c>
      <c r="F13348" s="58">
        <v>0.6226971266965045</v>
      </c>
    </row>
    <row r="13349">
      <c r="A13349" s="61">
        <v>1.512412647E9</v>
      </c>
      <c r="B13349" s="61">
        <v>1.0</v>
      </c>
      <c r="C13349" s="61">
        <v>3543.0</v>
      </c>
      <c r="D13349" s="57" t="s">
        <v>375</v>
      </c>
      <c r="E13349" s="57" t="str">
        <f t="array" ref="E13349">E13348</f>
        <v>В</v>
      </c>
      <c r="F13349" s="58">
        <v>0.6227329005768966</v>
      </c>
    </row>
    <row r="13350">
      <c r="A13350" s="61">
        <v>1.519187828E9</v>
      </c>
      <c r="B13350" s="61">
        <v>1.0</v>
      </c>
      <c r="C13350" s="61">
        <v>4808.0</v>
      </c>
      <c r="D13350" s="57" t="s">
        <v>374</v>
      </c>
      <c r="E13350" s="57" t="str">
        <f t="array" ref="E13350">E13349</f>
        <v>В</v>
      </c>
      <c r="F13350" s="58">
        <v>0.6227606647391117</v>
      </c>
    </row>
    <row r="13351">
      <c r="A13351" s="61">
        <v>1.511935255E9</v>
      </c>
      <c r="B13351" s="61">
        <v>1.0</v>
      </c>
      <c r="C13351" s="61">
        <v>6.0</v>
      </c>
      <c r="D13351" s="57" t="s">
        <v>375</v>
      </c>
      <c r="E13351" s="57" t="str">
        <f t="array" ref="E13351">E13350</f>
        <v>В</v>
      </c>
      <c r="F13351" s="58">
        <v>0.6227691653768249</v>
      </c>
    </row>
    <row r="13352">
      <c r="A13352" s="61">
        <v>1.51243504E9</v>
      </c>
      <c r="B13352" s="61">
        <v>0.0</v>
      </c>
      <c r="C13352" s="61">
        <v>1409.0</v>
      </c>
      <c r="D13352" s="57" t="s">
        <v>374</v>
      </c>
      <c r="E13352" s="57" t="str">
        <f t="array" ref="E13352">E13351</f>
        <v>В</v>
      </c>
      <c r="F13352" s="58">
        <v>0.6227911261172898</v>
      </c>
    </row>
    <row r="13353">
      <c r="A13353" s="61">
        <v>1.5126285E9</v>
      </c>
      <c r="B13353" s="61">
        <v>0.0</v>
      </c>
      <c r="C13353" s="61">
        <v>1077.0</v>
      </c>
      <c r="D13353" s="57" t="s">
        <v>374</v>
      </c>
      <c r="E13353" s="57" t="str">
        <f t="array" ref="E13353">E13352</f>
        <v>В</v>
      </c>
      <c r="F13353" s="58">
        <v>0.6228652376448444</v>
      </c>
    </row>
    <row r="13354">
      <c r="A13354" s="61">
        <v>1.51841682E9</v>
      </c>
      <c r="B13354" s="61">
        <v>0.0</v>
      </c>
      <c r="C13354" s="61">
        <v>707.0</v>
      </c>
      <c r="D13354" s="57" t="s">
        <v>373</v>
      </c>
      <c r="E13354" s="57" t="str">
        <f t="array" ref="E13354">E13353</f>
        <v>В</v>
      </c>
      <c r="F13354" s="58">
        <v>0.622910493815297</v>
      </c>
    </row>
    <row r="13355">
      <c r="A13355" s="61">
        <v>1.514353452E9</v>
      </c>
      <c r="B13355" s="61">
        <v>0.0</v>
      </c>
      <c r="C13355" s="61">
        <v>1023.0</v>
      </c>
      <c r="D13355" s="57" t="s">
        <v>374</v>
      </c>
      <c r="E13355" s="57" t="str">
        <f t="array" ref="E13355">E13354</f>
        <v>В</v>
      </c>
      <c r="F13355" s="58">
        <v>0.6229160104393062</v>
      </c>
    </row>
    <row r="13356">
      <c r="A13356" s="61">
        <v>1.51730397E9</v>
      </c>
      <c r="B13356" s="61">
        <v>0.0</v>
      </c>
      <c r="C13356" s="61">
        <v>3307.0</v>
      </c>
      <c r="D13356" s="57" t="s">
        <v>374</v>
      </c>
      <c r="E13356" s="57" t="str">
        <f t="array" ref="E13356">E13355</f>
        <v>В</v>
      </c>
      <c r="F13356" s="58">
        <v>0.6229752999862956</v>
      </c>
    </row>
    <row r="13357">
      <c r="A13357" s="61">
        <v>1.513694939E9</v>
      </c>
      <c r="B13357" s="61">
        <v>1.0</v>
      </c>
      <c r="C13357" s="61">
        <v>885.0</v>
      </c>
      <c r="D13357" s="57" t="s">
        <v>371</v>
      </c>
      <c r="E13357" s="57" t="str">
        <f t="array" ref="E13357">E13356</f>
        <v>В</v>
      </c>
      <c r="F13357" s="58">
        <v>0.6230587333467071</v>
      </c>
    </row>
    <row r="13358">
      <c r="A13358" s="61">
        <v>1.5162203E9</v>
      </c>
      <c r="B13358" s="61">
        <v>0.0</v>
      </c>
      <c r="C13358" s="61">
        <v>2562.0</v>
      </c>
      <c r="D13358" s="57" t="s">
        <v>374</v>
      </c>
      <c r="E13358" s="57" t="str">
        <f t="array" ref="E13358">E13357</f>
        <v>В</v>
      </c>
      <c r="F13358" s="58">
        <v>0.623163378941534</v>
      </c>
    </row>
    <row r="13359">
      <c r="A13359" s="61">
        <v>1.519445924E9</v>
      </c>
      <c r="B13359" s="61">
        <v>1.0</v>
      </c>
      <c r="C13359" s="61">
        <v>1529.0</v>
      </c>
      <c r="D13359" s="57" t="s">
        <v>371</v>
      </c>
      <c r="E13359" s="57" t="str">
        <f t="array" ref="E13359">E13358</f>
        <v>В</v>
      </c>
      <c r="F13359" s="58">
        <v>0.6232141522122864</v>
      </c>
    </row>
    <row r="13360">
      <c r="A13360" s="61">
        <v>1.515732013E9</v>
      </c>
      <c r="B13360" s="61">
        <v>1.0</v>
      </c>
      <c r="C13360" s="61">
        <v>3917.0</v>
      </c>
      <c r="D13360" s="57" t="s">
        <v>371</v>
      </c>
      <c r="E13360" s="57" t="str">
        <f t="array" ref="E13360">E13359</f>
        <v>В</v>
      </c>
      <c r="F13360" s="58">
        <v>0.6232723628515185</v>
      </c>
    </row>
    <row r="13361">
      <c r="A13361" s="61">
        <v>1.515302917E9</v>
      </c>
      <c r="B13361" s="61">
        <v>1.0</v>
      </c>
      <c r="C13361" s="61">
        <v>2213.0</v>
      </c>
      <c r="D13361" s="57" t="s">
        <v>375</v>
      </c>
      <c r="E13361" s="57" t="str">
        <f t="array" ref="E13361">E13360</f>
        <v>В</v>
      </c>
      <c r="F13361" s="58">
        <v>0.6233302584058698</v>
      </c>
    </row>
    <row r="13362">
      <c r="A13362" s="61">
        <v>1.512344377E9</v>
      </c>
      <c r="B13362" s="61">
        <v>1.0</v>
      </c>
      <c r="C13362" s="61">
        <v>1282.0</v>
      </c>
      <c r="D13362" s="57" t="s">
        <v>375</v>
      </c>
      <c r="E13362" s="57" t="str">
        <f t="array" ref="E13362">E13361</f>
        <v>В</v>
      </c>
      <c r="F13362" s="58">
        <v>0.6234119803909094</v>
      </c>
    </row>
    <row r="13363">
      <c r="A13363" s="61">
        <v>1.514064847E9</v>
      </c>
      <c r="B13363" s="61">
        <v>1.0</v>
      </c>
      <c r="C13363" s="61">
        <v>505.0</v>
      </c>
      <c r="D13363" s="57" t="s">
        <v>373</v>
      </c>
      <c r="E13363" s="57" t="str">
        <f t="array" ref="E13363">E13362</f>
        <v>В</v>
      </c>
      <c r="F13363" s="58">
        <v>0.623450964979218</v>
      </c>
    </row>
    <row r="13364">
      <c r="A13364" s="61">
        <v>1.516541768E9</v>
      </c>
      <c r="B13364" s="61">
        <v>1.0</v>
      </c>
      <c r="C13364" s="61">
        <v>3459.0</v>
      </c>
      <c r="D13364" s="57" t="s">
        <v>371</v>
      </c>
      <c r="E13364" s="57" t="str">
        <f t="array" ref="E13364">E13363</f>
        <v>В</v>
      </c>
      <c r="F13364" s="58">
        <v>0.6234923667482342</v>
      </c>
    </row>
    <row r="13365">
      <c r="A13365" s="61">
        <v>1.518167754E9</v>
      </c>
      <c r="B13365" s="61">
        <v>1.0</v>
      </c>
      <c r="C13365" s="61">
        <v>541.0</v>
      </c>
      <c r="D13365" s="57" t="s">
        <v>374</v>
      </c>
      <c r="E13365" s="57" t="str">
        <f t="array" ref="E13365">E13364</f>
        <v>В</v>
      </c>
      <c r="F13365" s="58">
        <v>0.62349438270527</v>
      </c>
    </row>
    <row r="13366">
      <c r="A13366" s="61">
        <v>1.514403682E9</v>
      </c>
      <c r="B13366" s="61">
        <v>0.0</v>
      </c>
      <c r="C13366" s="61">
        <v>3719.0</v>
      </c>
      <c r="D13366" s="57" t="s">
        <v>374</v>
      </c>
      <c r="E13366" s="57" t="str">
        <f t="array" ref="E13366">E13365</f>
        <v>В</v>
      </c>
      <c r="F13366" s="58">
        <v>0.6235510415398956</v>
      </c>
    </row>
    <row r="13367">
      <c r="A13367" s="61">
        <v>1.519180666E9</v>
      </c>
      <c r="B13367" s="61">
        <v>1.0</v>
      </c>
      <c r="C13367" s="61">
        <v>1657.0</v>
      </c>
      <c r="D13367" s="57" t="s">
        <v>371</v>
      </c>
      <c r="E13367" s="57" t="str">
        <f t="array" ref="E13367">E13366</f>
        <v>В</v>
      </c>
      <c r="F13367" s="58">
        <v>0.6236084580406562</v>
      </c>
    </row>
    <row r="13368">
      <c r="A13368" s="61">
        <v>1.519890312E9</v>
      </c>
      <c r="B13368" s="61">
        <v>0.0</v>
      </c>
      <c r="C13368" s="61">
        <v>4912.0</v>
      </c>
      <c r="D13368" s="57" t="s">
        <v>374</v>
      </c>
      <c r="E13368" s="57" t="str">
        <f t="array" ref="E13368">E13367</f>
        <v>В</v>
      </c>
      <c r="F13368" s="58">
        <v>0.6237110858853784</v>
      </c>
    </row>
    <row r="13369">
      <c r="A13369" s="61">
        <v>1.518745476E9</v>
      </c>
      <c r="B13369" s="61">
        <v>1.0</v>
      </c>
      <c r="C13369" s="61">
        <v>2176.0</v>
      </c>
      <c r="D13369" s="57" t="s">
        <v>371</v>
      </c>
      <c r="E13369" s="57" t="str">
        <f t="array" ref="E13369">E13368</f>
        <v>В</v>
      </c>
      <c r="F13369" s="58">
        <v>0.623779317047702</v>
      </c>
    </row>
    <row r="13370">
      <c r="A13370" s="61">
        <v>1.515846412E9</v>
      </c>
      <c r="B13370" s="61">
        <v>0.0</v>
      </c>
      <c r="C13370" s="61">
        <v>3538.0</v>
      </c>
      <c r="D13370" s="57" t="s">
        <v>374</v>
      </c>
      <c r="E13370" s="57" t="str">
        <f t="array" ref="E13370">E13369</f>
        <v>В</v>
      </c>
      <c r="F13370" s="58">
        <v>0.6238465153996843</v>
      </c>
    </row>
    <row r="13371">
      <c r="A13371" s="61">
        <v>1.514633831E9</v>
      </c>
      <c r="B13371" s="61">
        <v>0.0</v>
      </c>
      <c r="C13371" s="61">
        <v>4099.0</v>
      </c>
      <c r="D13371" s="57" t="s">
        <v>371</v>
      </c>
      <c r="E13371" s="57" t="str">
        <f t="array" ref="E13371">E13370</f>
        <v>В</v>
      </c>
      <c r="F13371" s="58">
        <v>0.6238729389335643</v>
      </c>
    </row>
    <row r="13372">
      <c r="A13372" s="61">
        <v>1.519136324E9</v>
      </c>
      <c r="B13372" s="61">
        <v>1.0</v>
      </c>
      <c r="C13372" s="61">
        <v>2471.0</v>
      </c>
      <c r="D13372" s="57" t="s">
        <v>374</v>
      </c>
      <c r="E13372" s="57" t="str">
        <f t="array" ref="E13372">E13371</f>
        <v>В</v>
      </c>
      <c r="F13372" s="58">
        <v>0.6239280310079582</v>
      </c>
    </row>
    <row r="13373">
      <c r="A13373" s="61">
        <v>1.51299227E9</v>
      </c>
      <c r="B13373" s="61">
        <v>0.0</v>
      </c>
      <c r="C13373" s="61">
        <v>3192.0</v>
      </c>
      <c r="D13373" s="57" t="s">
        <v>374</v>
      </c>
      <c r="E13373" s="57" t="str">
        <f t="array" ref="E13373">E13372</f>
        <v>В</v>
      </c>
      <c r="F13373" s="58">
        <v>0.6239326700749549</v>
      </c>
    </row>
    <row r="13374">
      <c r="A13374" s="61">
        <v>1.519213824E9</v>
      </c>
      <c r="B13374" s="61">
        <v>1.0</v>
      </c>
      <c r="C13374" s="61">
        <v>2959.0</v>
      </c>
      <c r="D13374" s="57" t="s">
        <v>375</v>
      </c>
      <c r="E13374" s="57" t="str">
        <f t="array" ref="E13374">E13373</f>
        <v>В</v>
      </c>
      <c r="F13374" s="58">
        <v>0.6239393613931847</v>
      </c>
    </row>
    <row r="13375">
      <c r="A13375" s="61">
        <v>1.512174795E9</v>
      </c>
      <c r="B13375" s="61">
        <v>1.0</v>
      </c>
      <c r="C13375" s="61">
        <v>3520.0</v>
      </c>
      <c r="D13375" s="57" t="s">
        <v>371</v>
      </c>
      <c r="E13375" s="57" t="str">
        <f t="array" ref="E13375">E13374</f>
        <v>В</v>
      </c>
      <c r="F13375" s="58">
        <v>0.6240000845894398</v>
      </c>
    </row>
    <row r="13376">
      <c r="A13376" s="61">
        <v>1.513749205E9</v>
      </c>
      <c r="B13376" s="61">
        <v>1.0</v>
      </c>
      <c r="C13376" s="61">
        <v>1554.0</v>
      </c>
      <c r="D13376" s="57" t="s">
        <v>375</v>
      </c>
      <c r="E13376" s="57" t="str">
        <f t="array" ref="E13376">E13375</f>
        <v>В</v>
      </c>
      <c r="F13376" s="58">
        <v>0.6240399585520459</v>
      </c>
    </row>
    <row r="13377">
      <c r="A13377" s="61">
        <v>1.511428627E9</v>
      </c>
      <c r="B13377" s="61">
        <v>1.0</v>
      </c>
      <c r="C13377" s="61">
        <v>71.0</v>
      </c>
      <c r="D13377" s="57" t="s">
        <v>374</v>
      </c>
      <c r="E13377" s="57" t="str">
        <f t="array" ref="E13377">E13376</f>
        <v>В</v>
      </c>
      <c r="F13377" s="58">
        <v>0.6241365848177203</v>
      </c>
    </row>
    <row r="13378">
      <c r="A13378" s="61">
        <v>1.519231803E9</v>
      </c>
      <c r="B13378" s="61">
        <v>1.0</v>
      </c>
      <c r="C13378" s="61">
        <v>4177.0</v>
      </c>
      <c r="D13378" s="57" t="s">
        <v>375</v>
      </c>
      <c r="E13378" s="57" t="str">
        <f t="array" ref="E13378">E13377</f>
        <v>В</v>
      </c>
      <c r="F13378" s="58">
        <v>0.6242903940246172</v>
      </c>
    </row>
    <row r="13379">
      <c r="A13379" s="61">
        <v>1.516480202E9</v>
      </c>
      <c r="B13379" s="61">
        <v>0.0</v>
      </c>
      <c r="C13379" s="61">
        <v>218.0</v>
      </c>
      <c r="D13379" s="57" t="s">
        <v>374</v>
      </c>
      <c r="E13379" s="57" t="str">
        <f t="array" ref="E13379">E13378</f>
        <v>В</v>
      </c>
      <c r="F13379" s="58">
        <v>0.6243757842256744</v>
      </c>
    </row>
    <row r="13380">
      <c r="A13380" s="61">
        <v>1.517180417E9</v>
      </c>
      <c r="B13380" s="61">
        <v>1.0</v>
      </c>
      <c r="C13380" s="61">
        <v>4264.0</v>
      </c>
      <c r="D13380" s="57" t="s">
        <v>371</v>
      </c>
      <c r="E13380" s="57" t="str">
        <f t="array" ref="E13380">E13379</f>
        <v>В</v>
      </c>
      <c r="F13380" s="58">
        <v>0.6243899644493462</v>
      </c>
    </row>
    <row r="13381">
      <c r="A13381" s="61">
        <v>1.514431084E9</v>
      </c>
      <c r="B13381" s="61">
        <v>1.0</v>
      </c>
      <c r="C13381" s="61">
        <v>3044.0</v>
      </c>
      <c r="D13381" s="57" t="s">
        <v>375</v>
      </c>
      <c r="E13381" s="57" t="str">
        <f t="array" ref="E13381">E13380</f>
        <v>В</v>
      </c>
      <c r="F13381" s="58">
        <v>0.6244035483878896</v>
      </c>
    </row>
    <row r="13382">
      <c r="A13382" s="61">
        <v>1.516879313E9</v>
      </c>
      <c r="B13382" s="61">
        <v>1.0</v>
      </c>
      <c r="C13382" s="61">
        <v>1118.0</v>
      </c>
      <c r="D13382" s="57" t="s">
        <v>371</v>
      </c>
      <c r="E13382" s="57" t="str">
        <f t="array" ref="E13382">E13381</f>
        <v>В</v>
      </c>
      <c r="F13382" s="58">
        <v>0.624461414992085</v>
      </c>
    </row>
    <row r="13383">
      <c r="A13383" s="61">
        <v>1.513065507E9</v>
      </c>
      <c r="B13383" s="61">
        <v>1.0</v>
      </c>
      <c r="C13383" s="61">
        <v>1880.0</v>
      </c>
      <c r="D13383" s="57" t="s">
        <v>375</v>
      </c>
      <c r="E13383" s="57" t="str">
        <f t="array" ref="E13383">E13382</f>
        <v>В</v>
      </c>
      <c r="F13383" s="58">
        <v>0.6244859656034115</v>
      </c>
    </row>
    <row r="13384">
      <c r="A13384" s="61">
        <v>1.517993142E9</v>
      </c>
      <c r="B13384" s="61">
        <v>0.0</v>
      </c>
      <c r="C13384" s="61">
        <v>5874.0</v>
      </c>
      <c r="D13384" s="57" t="s">
        <v>374</v>
      </c>
      <c r="E13384" s="57" t="str">
        <f t="array" ref="E13384">E13383</f>
        <v>В</v>
      </c>
      <c r="F13384" s="58">
        <v>0.6244870147088464</v>
      </c>
    </row>
    <row r="13385">
      <c r="A13385" s="61">
        <v>1.518671954E9</v>
      </c>
      <c r="B13385" s="61">
        <v>1.0</v>
      </c>
      <c r="C13385" s="61">
        <v>1283.0</v>
      </c>
      <c r="D13385" s="57" t="s">
        <v>373</v>
      </c>
      <c r="E13385" s="57" t="str">
        <f t="array" ref="E13385">E13384</f>
        <v>В</v>
      </c>
      <c r="F13385" s="58">
        <v>0.6244906897559177</v>
      </c>
    </row>
    <row r="13386">
      <c r="A13386" s="61">
        <v>1.511735305E9</v>
      </c>
      <c r="B13386" s="61">
        <v>1.0</v>
      </c>
      <c r="C13386" s="61">
        <v>1827.0</v>
      </c>
      <c r="D13386" s="57" t="s">
        <v>371</v>
      </c>
      <c r="E13386" s="57" t="str">
        <f t="array" ref="E13386">E13385</f>
        <v>В</v>
      </c>
      <c r="F13386" s="58">
        <v>0.6245438322076068</v>
      </c>
    </row>
    <row r="13387">
      <c r="A13387" s="61">
        <v>1.511296232E9</v>
      </c>
      <c r="B13387" s="61">
        <v>0.0</v>
      </c>
      <c r="C13387" s="61">
        <v>3786.0</v>
      </c>
      <c r="D13387" s="57" t="s">
        <v>374</v>
      </c>
      <c r="E13387" s="57" t="str">
        <f t="array" ref="E13387">E13386</f>
        <v>В</v>
      </c>
      <c r="F13387" s="58">
        <v>0.6245770458559947</v>
      </c>
    </row>
    <row r="13388">
      <c r="A13388" s="61">
        <v>1.514847455E9</v>
      </c>
      <c r="B13388" s="61">
        <v>1.0</v>
      </c>
      <c r="C13388" s="61">
        <v>1049.0</v>
      </c>
      <c r="D13388" s="57" t="s">
        <v>374</v>
      </c>
      <c r="E13388" s="57" t="str">
        <f t="array" ref="E13388">E13387</f>
        <v>В</v>
      </c>
      <c r="F13388" s="58">
        <v>0.6245869546501447</v>
      </c>
    </row>
    <row r="13389">
      <c r="A13389" s="61">
        <v>1.514320547E9</v>
      </c>
      <c r="B13389" s="61">
        <v>1.0</v>
      </c>
      <c r="C13389" s="61">
        <v>3441.0</v>
      </c>
      <c r="D13389" s="57" t="s">
        <v>373</v>
      </c>
      <c r="E13389" s="57" t="str">
        <f t="array" ref="E13389">E13388</f>
        <v>В</v>
      </c>
      <c r="F13389" s="58">
        <v>0.6246780855731346</v>
      </c>
    </row>
    <row r="13390">
      <c r="A13390" s="61">
        <v>1.51336359E9</v>
      </c>
      <c r="B13390" s="61">
        <v>0.0</v>
      </c>
      <c r="C13390" s="61">
        <v>3154.0</v>
      </c>
      <c r="D13390" s="57" t="s">
        <v>371</v>
      </c>
      <c r="E13390" s="57" t="str">
        <f t="array" ref="E13390">E13389</f>
        <v>В</v>
      </c>
      <c r="F13390" s="58">
        <v>0.6247026197424319</v>
      </c>
    </row>
    <row r="13391">
      <c r="A13391" s="61">
        <v>1.51838862E9</v>
      </c>
      <c r="B13391" s="61">
        <v>0.0</v>
      </c>
      <c r="C13391" s="61">
        <v>3592.0</v>
      </c>
      <c r="D13391" s="57" t="s">
        <v>374</v>
      </c>
      <c r="E13391" s="57" t="str">
        <f t="array" ref="E13391">E13390</f>
        <v>В</v>
      </c>
      <c r="F13391" s="58">
        <v>0.6247135272844357</v>
      </c>
    </row>
    <row r="13392">
      <c r="A13392" s="61">
        <v>1.518781548E9</v>
      </c>
      <c r="B13392" s="61">
        <v>1.0</v>
      </c>
      <c r="C13392" s="61">
        <v>3111.0</v>
      </c>
      <c r="D13392" s="57" t="s">
        <v>375</v>
      </c>
      <c r="E13392" s="57" t="str">
        <f t="array" ref="E13392">E13391</f>
        <v>В</v>
      </c>
      <c r="F13392" s="58">
        <v>0.6247959444999576</v>
      </c>
    </row>
    <row r="13393">
      <c r="A13393" s="61">
        <v>1.518986611E9</v>
      </c>
      <c r="B13393" s="61">
        <v>0.0</v>
      </c>
      <c r="C13393" s="61">
        <v>122.0</v>
      </c>
      <c r="D13393" s="57" t="s">
        <v>371</v>
      </c>
      <c r="E13393" s="57" t="str">
        <f t="array" ref="E13393">E13392</f>
        <v>В</v>
      </c>
      <c r="F13393" s="58">
        <v>0.6248406917401507</v>
      </c>
    </row>
    <row r="13394">
      <c r="A13394" s="61">
        <v>1.515299155E9</v>
      </c>
      <c r="B13394" s="61">
        <v>1.0</v>
      </c>
      <c r="C13394" s="61">
        <v>2650.0</v>
      </c>
      <c r="D13394" s="57" t="s">
        <v>371</v>
      </c>
      <c r="E13394" s="57" t="str">
        <f t="array" ref="E13394">E13393</f>
        <v>В</v>
      </c>
      <c r="F13394" s="58">
        <v>0.6249406167802878</v>
      </c>
    </row>
    <row r="13395">
      <c r="A13395" s="61">
        <v>1.513964085E9</v>
      </c>
      <c r="B13395" s="61">
        <v>1.0</v>
      </c>
      <c r="C13395" s="61">
        <v>586.0</v>
      </c>
      <c r="D13395" s="57" t="s">
        <v>371</v>
      </c>
      <c r="E13395" s="57" t="str">
        <f t="array" ref="E13395">E13394</f>
        <v>В</v>
      </c>
      <c r="F13395" s="58">
        <v>0.6249513633655369</v>
      </c>
    </row>
    <row r="13396">
      <c r="A13396" s="61">
        <v>1.517203059E9</v>
      </c>
      <c r="B13396" s="61">
        <v>1.0</v>
      </c>
      <c r="C13396" s="61">
        <v>275.0</v>
      </c>
      <c r="D13396" s="57" t="s">
        <v>371</v>
      </c>
      <c r="E13396" s="57" t="str">
        <f t="array" ref="E13396">E13395</f>
        <v>В</v>
      </c>
      <c r="F13396" s="58">
        <v>0.6250495191906154</v>
      </c>
    </row>
    <row r="13397">
      <c r="A13397" s="61">
        <v>1.519183172E9</v>
      </c>
      <c r="B13397" s="61">
        <v>0.0</v>
      </c>
      <c r="C13397" s="61">
        <v>523.0</v>
      </c>
      <c r="D13397" s="57" t="s">
        <v>374</v>
      </c>
      <c r="E13397" s="57" t="str">
        <f t="array" ref="E13397">E13396</f>
        <v>В</v>
      </c>
      <c r="F13397" s="58">
        <v>0.6250580457200087</v>
      </c>
    </row>
    <row r="13398">
      <c r="A13398" s="61">
        <v>1.511434918E9</v>
      </c>
      <c r="B13398" s="61">
        <v>1.0</v>
      </c>
      <c r="C13398" s="61">
        <v>924.0</v>
      </c>
      <c r="D13398" s="57" t="s">
        <v>375</v>
      </c>
      <c r="E13398" s="57" t="str">
        <f t="array" ref="E13398">E13397</f>
        <v>В</v>
      </c>
      <c r="F13398" s="58">
        <v>0.6250650125614132</v>
      </c>
    </row>
    <row r="13399">
      <c r="A13399" s="61">
        <v>1.516161886E9</v>
      </c>
      <c r="B13399" s="61">
        <v>1.0</v>
      </c>
      <c r="C13399" s="61">
        <v>4188.0</v>
      </c>
      <c r="D13399" s="57" t="s">
        <v>374</v>
      </c>
      <c r="E13399" s="57" t="str">
        <f t="array" ref="E13399">E13398</f>
        <v>В</v>
      </c>
      <c r="F13399" s="58">
        <v>0.6251287032032425</v>
      </c>
    </row>
    <row r="13400">
      <c r="A13400" s="61">
        <v>1.514762287E9</v>
      </c>
      <c r="B13400" s="61">
        <v>1.0</v>
      </c>
      <c r="C13400" s="61">
        <v>479.0</v>
      </c>
      <c r="D13400" s="57" t="s">
        <v>371</v>
      </c>
      <c r="E13400" s="57" t="str">
        <f t="array" ref="E13400">E13399</f>
        <v>В</v>
      </c>
      <c r="F13400" s="58">
        <v>0.6251689017897837</v>
      </c>
    </row>
    <row r="13401">
      <c r="A13401" s="61">
        <v>1.514401944E9</v>
      </c>
      <c r="B13401" s="61">
        <v>1.0</v>
      </c>
      <c r="C13401" s="61">
        <v>79.0</v>
      </c>
      <c r="D13401" s="57" t="s">
        <v>374</v>
      </c>
      <c r="E13401" s="57" t="str">
        <f t="array" ref="E13401">E13400</f>
        <v>В</v>
      </c>
      <c r="F13401" s="58">
        <v>0.6251727417663496</v>
      </c>
    </row>
    <row r="13402">
      <c r="A13402" s="61">
        <v>1.513806288E9</v>
      </c>
      <c r="B13402" s="61">
        <v>1.0</v>
      </c>
      <c r="C13402" s="61">
        <v>3317.0</v>
      </c>
      <c r="D13402" s="57" t="s">
        <v>374</v>
      </c>
      <c r="E13402" s="57" t="str">
        <f t="array" ref="E13402">E13401</f>
        <v>В</v>
      </c>
      <c r="F13402" s="58">
        <v>0.6251749053596369</v>
      </c>
    </row>
    <row r="13403">
      <c r="A13403" s="61">
        <v>1.515073028E9</v>
      </c>
      <c r="B13403" s="61">
        <v>1.0</v>
      </c>
      <c r="C13403" s="61">
        <v>1649.0</v>
      </c>
      <c r="D13403" s="57" t="s">
        <v>375</v>
      </c>
      <c r="E13403" s="57" t="str">
        <f t="array" ref="E13403">E13402</f>
        <v>В</v>
      </c>
      <c r="F13403" s="58">
        <v>0.6252874594068412</v>
      </c>
    </row>
    <row r="13404">
      <c r="A13404" s="61">
        <v>1.515091083E9</v>
      </c>
      <c r="B13404" s="61">
        <v>1.0</v>
      </c>
      <c r="C13404" s="61">
        <v>226.0</v>
      </c>
      <c r="D13404" s="57" t="s">
        <v>371</v>
      </c>
      <c r="E13404" s="57" t="str">
        <f t="array" ref="E13404">E13403</f>
        <v>В</v>
      </c>
      <c r="F13404" s="58">
        <v>0.6252882675943072</v>
      </c>
    </row>
    <row r="13405">
      <c r="A13405" s="61">
        <v>1.514336227E9</v>
      </c>
      <c r="B13405" s="61">
        <v>1.0</v>
      </c>
      <c r="C13405" s="61">
        <v>4067.0</v>
      </c>
      <c r="D13405" s="57" t="s">
        <v>375</v>
      </c>
      <c r="E13405" s="57" t="str">
        <f t="array" ref="E13405">E13404</f>
        <v>В</v>
      </c>
      <c r="F13405" s="58">
        <v>0.625372045342371</v>
      </c>
    </row>
    <row r="13406">
      <c r="A13406" s="61">
        <v>1.511920995E9</v>
      </c>
      <c r="B13406" s="61">
        <v>1.0</v>
      </c>
      <c r="C13406" s="61">
        <v>2234.0</v>
      </c>
      <c r="D13406" s="57" t="s">
        <v>373</v>
      </c>
      <c r="E13406" s="57" t="str">
        <f t="array" ref="E13406">E13405</f>
        <v>В</v>
      </c>
      <c r="F13406" s="58">
        <v>0.6254427953157807</v>
      </c>
    </row>
    <row r="13407">
      <c r="A13407" s="61">
        <v>1.51171962E9</v>
      </c>
      <c r="B13407" s="61">
        <v>0.0</v>
      </c>
      <c r="C13407" s="61">
        <v>2896.0</v>
      </c>
      <c r="D13407" s="57" t="s">
        <v>375</v>
      </c>
      <c r="E13407" s="57" t="str">
        <f t="array" ref="E13407">E13406</f>
        <v>В</v>
      </c>
      <c r="F13407" s="58">
        <v>0.6254851834503394</v>
      </c>
    </row>
    <row r="13408">
      <c r="A13408" s="61">
        <v>1.512811262E9</v>
      </c>
      <c r="B13408" s="61">
        <v>0.0</v>
      </c>
      <c r="C13408" s="61">
        <v>1050.0</v>
      </c>
      <c r="D13408" s="57" t="s">
        <v>374</v>
      </c>
      <c r="E13408" s="57" t="str">
        <f t="array" ref="E13408">E13407</f>
        <v>В</v>
      </c>
      <c r="F13408" s="58">
        <v>0.6255006768211373</v>
      </c>
    </row>
    <row r="13409">
      <c r="A13409" s="61">
        <v>1.512310915E9</v>
      </c>
      <c r="B13409" s="61">
        <v>1.0</v>
      </c>
      <c r="C13409" s="61">
        <v>787.0</v>
      </c>
      <c r="D13409" s="57" t="s">
        <v>375</v>
      </c>
      <c r="E13409" s="57" t="str">
        <f t="array" ref="E13409">E13408</f>
        <v>В</v>
      </c>
      <c r="F13409" s="58">
        <v>0.6255237654354333</v>
      </c>
    </row>
    <row r="13410">
      <c r="A13410" s="61">
        <v>1.519156095E9</v>
      </c>
      <c r="B13410" s="61">
        <v>1.0</v>
      </c>
      <c r="C13410" s="61">
        <v>1421.0</v>
      </c>
      <c r="D13410" s="57" t="s">
        <v>375</v>
      </c>
      <c r="E13410" s="57" t="str">
        <f t="array" ref="E13410">E13409</f>
        <v>В</v>
      </c>
      <c r="F13410" s="58">
        <v>0.6255910199460297</v>
      </c>
    </row>
    <row r="13411">
      <c r="A13411" s="61">
        <v>1.514488693E9</v>
      </c>
      <c r="B13411" s="61">
        <v>1.0</v>
      </c>
      <c r="C13411" s="61">
        <v>4095.0</v>
      </c>
      <c r="D13411" s="57" t="s">
        <v>371</v>
      </c>
      <c r="E13411" s="57" t="str">
        <f t="array" ref="E13411">E13410</f>
        <v>В</v>
      </c>
      <c r="F13411" s="58">
        <v>0.6256035672012392</v>
      </c>
    </row>
    <row r="13412">
      <c r="A13412" s="61">
        <v>1.516900941E9</v>
      </c>
      <c r="B13412" s="61">
        <v>0.0</v>
      </c>
      <c r="C13412" s="61">
        <v>1003.0</v>
      </c>
      <c r="D13412" s="57" t="s">
        <v>375</v>
      </c>
      <c r="E13412" s="57" t="str">
        <f t="array" ref="E13412">E13411</f>
        <v>В</v>
      </c>
      <c r="F13412" s="58">
        <v>0.6256066885371281</v>
      </c>
    </row>
    <row r="13413">
      <c r="A13413" s="61">
        <v>1.512574935E9</v>
      </c>
      <c r="B13413" s="61">
        <v>1.0</v>
      </c>
      <c r="C13413" s="61">
        <v>1611.0</v>
      </c>
      <c r="D13413" s="57" t="s">
        <v>374</v>
      </c>
      <c r="E13413" s="57" t="str">
        <f t="array" ref="E13413">E13412</f>
        <v>В</v>
      </c>
      <c r="F13413" s="58">
        <v>0.6257284299147159</v>
      </c>
    </row>
    <row r="13414">
      <c r="A13414" s="61">
        <v>1.519962685E9</v>
      </c>
      <c r="B13414" s="61">
        <v>1.0</v>
      </c>
      <c r="C13414" s="61">
        <v>730.0</v>
      </c>
      <c r="D13414" s="57" t="s">
        <v>374</v>
      </c>
      <c r="E13414" s="57" t="str">
        <f t="array" ref="E13414">E13413</f>
        <v>В</v>
      </c>
      <c r="F13414" s="58">
        <v>0.6259463830490276</v>
      </c>
    </row>
    <row r="13415">
      <c r="A13415" s="61">
        <v>1.51128563E9</v>
      </c>
      <c r="B13415" s="61">
        <v>0.0</v>
      </c>
      <c r="C13415" s="61">
        <v>1478.0</v>
      </c>
      <c r="D13415" s="57" t="s">
        <v>374</v>
      </c>
      <c r="E13415" s="57" t="str">
        <f t="array" ref="E13415">E13414</f>
        <v>В</v>
      </c>
      <c r="F13415" s="58">
        <v>0.6260825348529133</v>
      </c>
    </row>
    <row r="13416">
      <c r="A13416" s="61">
        <v>1.512343212E9</v>
      </c>
      <c r="B13416" s="61">
        <v>0.0</v>
      </c>
      <c r="C13416" s="61">
        <v>1695.0</v>
      </c>
      <c r="D13416" s="57" t="s">
        <v>373</v>
      </c>
      <c r="E13416" s="57" t="str">
        <f t="array" ref="E13416">E13415</f>
        <v>В</v>
      </c>
      <c r="F13416" s="58">
        <v>0.6261313469080511</v>
      </c>
    </row>
    <row r="13417">
      <c r="A13417" s="61">
        <v>1.516108907E9</v>
      </c>
      <c r="B13417" s="61">
        <v>1.0</v>
      </c>
      <c r="C13417" s="61">
        <v>769.0</v>
      </c>
      <c r="D13417" s="57" t="s">
        <v>371</v>
      </c>
      <c r="E13417" s="57" t="str">
        <f t="array" ref="E13417">E13416</f>
        <v>В</v>
      </c>
      <c r="F13417" s="58">
        <v>0.6261407595411401</v>
      </c>
    </row>
    <row r="13418">
      <c r="A13418" s="61">
        <v>1.514181082E9</v>
      </c>
      <c r="B13418" s="61">
        <v>0.0</v>
      </c>
      <c r="C13418" s="61">
        <v>795.0</v>
      </c>
      <c r="D13418" s="57" t="s">
        <v>373</v>
      </c>
      <c r="E13418" s="57" t="str">
        <f t="array" ref="E13418">E13417</f>
        <v>В</v>
      </c>
      <c r="F13418" s="58">
        <v>0.6261986410464966</v>
      </c>
    </row>
    <row r="13419">
      <c r="A13419" s="61">
        <v>1.512672373E9</v>
      </c>
      <c r="B13419" s="61">
        <v>1.0</v>
      </c>
      <c r="C13419" s="61">
        <v>2978.0</v>
      </c>
      <c r="D13419" s="57" t="s">
        <v>374</v>
      </c>
      <c r="E13419" s="57" t="str">
        <f t="array" ref="E13419">E13418</f>
        <v>В</v>
      </c>
      <c r="F13419" s="58">
        <v>0.6262242407632581</v>
      </c>
    </row>
    <row r="13420">
      <c r="A13420" s="61">
        <v>1.51903149E9</v>
      </c>
      <c r="B13420" s="61">
        <v>0.0</v>
      </c>
      <c r="C13420" s="61">
        <v>2337.0</v>
      </c>
      <c r="D13420" s="57" t="s">
        <v>371</v>
      </c>
      <c r="E13420" s="57" t="str">
        <f t="array" ref="E13420">E13419</f>
        <v>В</v>
      </c>
      <c r="F13420" s="58">
        <v>0.6262472176486126</v>
      </c>
    </row>
    <row r="13421">
      <c r="A13421" s="61">
        <v>1.51801105E9</v>
      </c>
      <c r="B13421" s="61">
        <v>0.0</v>
      </c>
      <c r="C13421" s="61">
        <v>186.0</v>
      </c>
      <c r="D13421" s="57" t="s">
        <v>374</v>
      </c>
      <c r="E13421" s="57" t="str">
        <f t="array" ref="E13421">E13420</f>
        <v>В</v>
      </c>
      <c r="F13421" s="58">
        <v>0.6263241509022339</v>
      </c>
    </row>
    <row r="13422">
      <c r="A13422" s="61">
        <v>1.514225461E9</v>
      </c>
      <c r="B13422" s="61">
        <v>0.0</v>
      </c>
      <c r="C13422" s="61">
        <v>2859.0</v>
      </c>
      <c r="D13422" s="57" t="s">
        <v>374</v>
      </c>
      <c r="E13422" s="57" t="str">
        <f t="array" ref="E13422">E13421</f>
        <v>В</v>
      </c>
      <c r="F13422" s="58">
        <v>0.6263820324075905</v>
      </c>
    </row>
    <row r="13423">
      <c r="A13423" s="61">
        <v>1.515981848E9</v>
      </c>
      <c r="B13423" s="61">
        <v>1.0</v>
      </c>
      <c r="C13423" s="61">
        <v>845.0</v>
      </c>
      <c r="D13423" s="57" t="s">
        <v>375</v>
      </c>
      <c r="E13423" s="57" t="str">
        <f t="array" ref="E13423">E13422</f>
        <v>В</v>
      </c>
      <c r="F13423" s="58">
        <v>0.626388479161374</v>
      </c>
    </row>
    <row r="13424">
      <c r="A13424" s="61">
        <v>1.512098615E9</v>
      </c>
      <c r="B13424" s="61">
        <v>1.0</v>
      </c>
      <c r="C13424" s="61">
        <v>352.0</v>
      </c>
      <c r="D13424" s="57" t="s">
        <v>373</v>
      </c>
      <c r="E13424" s="57" t="str">
        <f t="array" ref="E13424">E13423</f>
        <v>В</v>
      </c>
      <c r="F13424" s="58">
        <v>0.6263884932103686</v>
      </c>
    </row>
    <row r="13425">
      <c r="A13425" s="61">
        <v>1.513610607E9</v>
      </c>
      <c r="B13425" s="61">
        <v>1.0</v>
      </c>
      <c r="C13425" s="61">
        <v>437.0</v>
      </c>
      <c r="D13425" s="57" t="s">
        <v>373</v>
      </c>
      <c r="E13425" s="57" t="str">
        <f t="array" ref="E13425">E13424</f>
        <v>В</v>
      </c>
      <c r="F13425" s="58">
        <v>0.6265698119651326</v>
      </c>
    </row>
    <row r="13426">
      <c r="A13426" s="61">
        <v>1.512512018E9</v>
      </c>
      <c r="B13426" s="61">
        <v>1.0</v>
      </c>
      <c r="C13426" s="61">
        <v>613.0</v>
      </c>
      <c r="D13426" s="57" t="s">
        <v>375</v>
      </c>
      <c r="E13426" s="57" t="str">
        <f t="array" ref="E13426">E13425</f>
        <v>В</v>
      </c>
      <c r="F13426" s="58">
        <v>0.6267673834237981</v>
      </c>
    </row>
    <row r="13427">
      <c r="A13427" s="61">
        <v>1.512749427E9</v>
      </c>
      <c r="B13427" s="61">
        <v>1.0</v>
      </c>
      <c r="C13427" s="61">
        <v>3336.0</v>
      </c>
      <c r="D13427" s="57" t="s">
        <v>375</v>
      </c>
      <c r="E13427" s="57" t="str">
        <f t="array" ref="E13427">E13426</f>
        <v>В</v>
      </c>
      <c r="F13427" s="58">
        <v>0.6268792047038912</v>
      </c>
    </row>
    <row r="13428">
      <c r="A13428" s="61">
        <v>1.513829142E9</v>
      </c>
      <c r="B13428" s="61">
        <v>0.0</v>
      </c>
      <c r="C13428" s="61">
        <v>124.0</v>
      </c>
      <c r="D13428" s="57" t="s">
        <v>375</v>
      </c>
      <c r="E13428" s="57" t="str">
        <f t="array" ref="E13428">E13427</f>
        <v>В</v>
      </c>
      <c r="F13428" s="58">
        <v>0.6269583887165184</v>
      </c>
    </row>
    <row r="13429">
      <c r="A13429" s="61">
        <v>1.519014981E9</v>
      </c>
      <c r="B13429" s="61">
        <v>0.0</v>
      </c>
      <c r="C13429" s="61">
        <v>482.0</v>
      </c>
      <c r="D13429" s="57" t="s">
        <v>371</v>
      </c>
      <c r="E13429" s="57" t="str">
        <f t="array" ref="E13429">E13428</f>
        <v>В</v>
      </c>
      <c r="F13429" s="58">
        <v>0.6269639053405277</v>
      </c>
    </row>
    <row r="13430">
      <c r="A13430" s="61">
        <v>1.516317564E9</v>
      </c>
      <c r="B13430" s="61">
        <v>1.0</v>
      </c>
      <c r="C13430" s="61">
        <v>819.0</v>
      </c>
      <c r="D13430" s="57" t="s">
        <v>373</v>
      </c>
      <c r="E13430" s="57" t="str">
        <f t="array" ref="E13430">E13429</f>
        <v>В</v>
      </c>
      <c r="F13430" s="58">
        <v>0.626981581027013</v>
      </c>
    </row>
    <row r="13431">
      <c r="A13431" s="61">
        <v>1.519856711E9</v>
      </c>
      <c r="B13431" s="61">
        <v>0.0</v>
      </c>
      <c r="C13431" s="61">
        <v>1389.0</v>
      </c>
      <c r="D13431" s="57" t="s">
        <v>374</v>
      </c>
      <c r="E13431" s="57" t="str">
        <f t="array" ref="E13431">E13430</f>
        <v>В</v>
      </c>
      <c r="F13431" s="58">
        <v>0.6270227161234919</v>
      </c>
    </row>
    <row r="13432">
      <c r="A13432" s="61">
        <v>1.519761504E9</v>
      </c>
      <c r="B13432" s="61">
        <v>1.0</v>
      </c>
      <c r="C13432" s="61">
        <v>2119.0</v>
      </c>
      <c r="D13432" s="57" t="s">
        <v>371</v>
      </c>
      <c r="E13432" s="57" t="str">
        <f t="array" ref="E13432">E13431</f>
        <v>В</v>
      </c>
      <c r="F13432" s="58">
        <v>0.6270309388459483</v>
      </c>
    </row>
    <row r="13433">
      <c r="A13433" s="61">
        <v>1.513806252E9</v>
      </c>
      <c r="B13433" s="61">
        <v>0.0</v>
      </c>
      <c r="C13433" s="61">
        <v>4028.0</v>
      </c>
      <c r="D13433" s="57" t="s">
        <v>375</v>
      </c>
      <c r="E13433" s="57" t="str">
        <f t="array" ref="E13433">E13432</f>
        <v>В</v>
      </c>
      <c r="F13433" s="58">
        <v>0.6270465678091975</v>
      </c>
    </row>
    <row r="13434">
      <c r="A13434" s="61">
        <v>1.516347059E9</v>
      </c>
      <c r="B13434" s="61">
        <v>1.0</v>
      </c>
      <c r="C13434" s="61">
        <v>1965.0</v>
      </c>
      <c r="D13434" s="57" t="s">
        <v>374</v>
      </c>
      <c r="E13434" s="57" t="str">
        <f t="array" ref="E13434">E13433</f>
        <v>В</v>
      </c>
      <c r="F13434" s="58">
        <v>0.6270917325537666</v>
      </c>
    </row>
    <row r="13435">
      <c r="A13435" s="61">
        <v>1.512124545E9</v>
      </c>
      <c r="B13435" s="61">
        <v>1.0</v>
      </c>
      <c r="C13435" s="61">
        <v>1838.0</v>
      </c>
      <c r="D13435" s="57" t="s">
        <v>374</v>
      </c>
      <c r="E13435" s="57" t="str">
        <f t="array" ref="E13435">E13434</f>
        <v>В</v>
      </c>
      <c r="F13435" s="58">
        <v>0.6270981933565447</v>
      </c>
    </row>
    <row r="13436">
      <c r="A13436" s="61">
        <v>1.514517416E9</v>
      </c>
      <c r="B13436" s="61">
        <v>1.0</v>
      </c>
      <c r="C13436" s="61">
        <v>3264.0</v>
      </c>
      <c r="D13436" s="57" t="s">
        <v>374</v>
      </c>
      <c r="E13436" s="57" t="str">
        <f t="array" ref="E13436">E13435</f>
        <v>В</v>
      </c>
      <c r="F13436" s="58">
        <v>0.6271184330620012</v>
      </c>
    </row>
    <row r="13437">
      <c r="A13437" s="61">
        <v>1.519524942E9</v>
      </c>
      <c r="B13437" s="61">
        <v>0.0</v>
      </c>
      <c r="C13437" s="61">
        <v>2757.0</v>
      </c>
      <c r="D13437" s="57" t="s">
        <v>371</v>
      </c>
      <c r="E13437" s="57" t="str">
        <f t="array" ref="E13437">E13436</f>
        <v>В</v>
      </c>
      <c r="F13437" s="58">
        <v>0.6271210604551024</v>
      </c>
    </row>
    <row r="13438">
      <c r="A13438" s="61">
        <v>1.513107543E9</v>
      </c>
      <c r="B13438" s="61">
        <v>1.0</v>
      </c>
      <c r="C13438" s="61">
        <v>2060.0</v>
      </c>
      <c r="D13438" s="57" t="s">
        <v>371</v>
      </c>
      <c r="E13438" s="57" t="str">
        <f t="array" ref="E13438">E13437</f>
        <v>В</v>
      </c>
      <c r="F13438" s="58">
        <v>0.6271560748619013</v>
      </c>
    </row>
    <row r="13439">
      <c r="A13439" s="61">
        <v>1.51738059E9</v>
      </c>
      <c r="B13439" s="61">
        <v>0.0</v>
      </c>
      <c r="C13439" s="61">
        <v>30.0</v>
      </c>
      <c r="D13439" s="57" t="s">
        <v>371</v>
      </c>
      <c r="E13439" s="57" t="str">
        <f t="array" ref="E13439">E13438</f>
        <v>В</v>
      </c>
      <c r="F13439" s="58">
        <v>0.6272040489272506</v>
      </c>
    </row>
    <row r="13440">
      <c r="A13440" s="61">
        <v>1.513945917E9</v>
      </c>
      <c r="B13440" s="61">
        <v>1.0</v>
      </c>
      <c r="C13440" s="61">
        <v>1096.0</v>
      </c>
      <c r="D13440" s="57" t="s">
        <v>374</v>
      </c>
      <c r="E13440" s="57" t="str">
        <f t="array" ref="E13440">E13439</f>
        <v>В</v>
      </c>
      <c r="F13440" s="58">
        <v>0.6272220196995132</v>
      </c>
    </row>
    <row r="13441">
      <c r="A13441" s="61">
        <v>1.511675306E9</v>
      </c>
      <c r="B13441" s="61">
        <v>1.0</v>
      </c>
      <c r="C13441" s="61">
        <v>2599.0</v>
      </c>
      <c r="D13441" s="57" t="s">
        <v>371</v>
      </c>
      <c r="E13441" s="57" t="str">
        <f t="array" ref="E13441">E13440</f>
        <v>В</v>
      </c>
      <c r="F13441" s="58">
        <v>0.6272345103054286</v>
      </c>
    </row>
    <row r="13442">
      <c r="A13442" s="61">
        <v>1.51723591E9</v>
      </c>
      <c r="B13442" s="61">
        <v>0.0</v>
      </c>
      <c r="C13442" s="61">
        <v>2275.0</v>
      </c>
      <c r="D13442" s="57" t="s">
        <v>374</v>
      </c>
      <c r="E13442" s="57" t="str">
        <f t="array" ref="E13442">E13441</f>
        <v>В</v>
      </c>
      <c r="F13442" s="58">
        <v>0.6273170264289397</v>
      </c>
    </row>
    <row r="13443">
      <c r="A13443" s="61">
        <v>1.512649645E9</v>
      </c>
      <c r="B13443" s="61">
        <v>1.0</v>
      </c>
      <c r="C13443" s="61">
        <v>2721.0</v>
      </c>
      <c r="D13443" s="57" t="s">
        <v>374</v>
      </c>
      <c r="E13443" s="57" t="str">
        <f t="array" ref="E13443">E13442</f>
        <v>В</v>
      </c>
      <c r="F13443" s="58">
        <v>0.6273776119669237</v>
      </c>
    </row>
    <row r="13444">
      <c r="A13444" s="61">
        <v>1.518628581E9</v>
      </c>
      <c r="B13444" s="61">
        <v>0.0</v>
      </c>
      <c r="C13444" s="61">
        <v>1492.0</v>
      </c>
      <c r="D13444" s="57" t="s">
        <v>375</v>
      </c>
      <c r="E13444" s="57" t="str">
        <f t="array" ref="E13444">E13443</f>
        <v>В</v>
      </c>
      <c r="F13444" s="58">
        <v>0.6273855264468492</v>
      </c>
    </row>
    <row r="13445">
      <c r="A13445" s="61">
        <v>1.512232157E9</v>
      </c>
      <c r="B13445" s="61">
        <v>1.0</v>
      </c>
      <c r="C13445" s="61">
        <v>1700.0</v>
      </c>
      <c r="D13445" s="57" t="s">
        <v>375</v>
      </c>
      <c r="E13445" s="57" t="str">
        <f t="array" ref="E13445">E13444</f>
        <v>В</v>
      </c>
      <c r="F13445" s="58">
        <v>0.6274785861124956</v>
      </c>
    </row>
    <row r="13446">
      <c r="A13446" s="61">
        <v>1.517648173E9</v>
      </c>
      <c r="B13446" s="61">
        <v>1.0</v>
      </c>
      <c r="C13446" s="61">
        <v>2017.0</v>
      </c>
      <c r="D13446" s="57" t="s">
        <v>371</v>
      </c>
      <c r="E13446" s="57" t="str">
        <f t="array" ref="E13446">E13445</f>
        <v>В</v>
      </c>
      <c r="F13446" s="58">
        <v>0.6275338449214168</v>
      </c>
    </row>
    <row r="13447">
      <c r="A13447" s="61">
        <v>1.511335537E9</v>
      </c>
      <c r="B13447" s="61">
        <v>1.0</v>
      </c>
      <c r="C13447" s="61">
        <v>3927.0</v>
      </c>
      <c r="D13447" s="57" t="s">
        <v>373</v>
      </c>
      <c r="E13447" s="57" t="str">
        <f t="array" ref="E13447">E13446</f>
        <v>В</v>
      </c>
      <c r="F13447" s="58">
        <v>0.6277103706702085</v>
      </c>
    </row>
    <row r="13448">
      <c r="A13448" s="61">
        <v>1.518864725E9</v>
      </c>
      <c r="B13448" s="61">
        <v>1.0</v>
      </c>
      <c r="C13448" s="61">
        <v>3099.0</v>
      </c>
      <c r="D13448" s="57" t="s">
        <v>371</v>
      </c>
      <c r="E13448" s="57" t="str">
        <f t="array" ref="E13448">E13447</f>
        <v>В</v>
      </c>
      <c r="F13448" s="58">
        <v>0.6277198267557633</v>
      </c>
    </row>
    <row r="13449">
      <c r="A13449" s="61">
        <v>1.515082438E9</v>
      </c>
      <c r="B13449" s="61">
        <v>1.0</v>
      </c>
      <c r="C13449" s="61">
        <v>1820.0</v>
      </c>
      <c r="D13449" s="57" t="s">
        <v>371</v>
      </c>
      <c r="E13449" s="57" t="str">
        <f t="array" ref="E13449">E13448</f>
        <v>В</v>
      </c>
      <c r="F13449" s="58">
        <v>0.6277339527629656</v>
      </c>
    </row>
    <row r="13450">
      <c r="A13450" s="61">
        <v>1.515311722E9</v>
      </c>
      <c r="B13450" s="61">
        <v>0.0</v>
      </c>
      <c r="C13450" s="61">
        <v>4156.0</v>
      </c>
      <c r="D13450" s="57" t="s">
        <v>373</v>
      </c>
      <c r="E13450" s="57" t="str">
        <f t="array" ref="E13450">E13449</f>
        <v>В</v>
      </c>
      <c r="F13450" s="58">
        <v>0.62776840832085</v>
      </c>
    </row>
    <row r="13451">
      <c r="A13451" s="61">
        <v>1.518153869E9</v>
      </c>
      <c r="B13451" s="61">
        <v>1.0</v>
      </c>
      <c r="C13451" s="61">
        <v>655.0</v>
      </c>
      <c r="D13451" s="57" t="s">
        <v>374</v>
      </c>
      <c r="E13451" s="57" t="str">
        <f t="array" ref="E13451">E13450</f>
        <v>В</v>
      </c>
      <c r="F13451" s="58">
        <v>0.6277723800055782</v>
      </c>
    </row>
    <row r="13452">
      <c r="A13452" s="61">
        <v>1.51992787E9</v>
      </c>
      <c r="B13452" s="61">
        <v>0.0</v>
      </c>
      <c r="C13452" s="61">
        <v>400.0</v>
      </c>
      <c r="D13452" s="57" t="s">
        <v>371</v>
      </c>
      <c r="E13452" s="57" t="str">
        <f t="array" ref="E13452">E13451</f>
        <v>В</v>
      </c>
      <c r="F13452" s="58">
        <v>0.6278076464965788</v>
      </c>
    </row>
    <row r="13453">
      <c r="A13453" s="61">
        <v>1.515272444E9</v>
      </c>
      <c r="B13453" s="61">
        <v>1.0</v>
      </c>
      <c r="C13453" s="61">
        <v>4831.0</v>
      </c>
      <c r="D13453" s="57" t="s">
        <v>375</v>
      </c>
      <c r="E13453" s="57" t="str">
        <f t="array" ref="E13453">E13452</f>
        <v>В</v>
      </c>
      <c r="F13453" s="58">
        <v>0.6279723628065534</v>
      </c>
    </row>
    <row r="13454">
      <c r="A13454" s="61">
        <v>1.519972408E9</v>
      </c>
      <c r="B13454" s="61">
        <v>1.0</v>
      </c>
      <c r="C13454" s="61">
        <v>1987.0</v>
      </c>
      <c r="D13454" s="57" t="s">
        <v>374</v>
      </c>
      <c r="E13454" s="57" t="str">
        <f t="array" ref="E13454">E13453</f>
        <v>В</v>
      </c>
      <c r="F13454" s="58">
        <v>0.627975016168774</v>
      </c>
    </row>
    <row r="13455">
      <c r="A13455" s="61">
        <v>1.514992454E9</v>
      </c>
      <c r="B13455" s="61">
        <v>1.0</v>
      </c>
      <c r="C13455" s="61">
        <v>1361.0</v>
      </c>
      <c r="D13455" s="57" t="s">
        <v>375</v>
      </c>
      <c r="E13455" s="57" t="str">
        <f t="array" ref="E13455">E13454</f>
        <v>В</v>
      </c>
      <c r="F13455" s="58">
        <v>0.6280283265597725</v>
      </c>
    </row>
    <row r="13456">
      <c r="A13456" s="61">
        <v>1.512622655E9</v>
      </c>
      <c r="B13456" s="61">
        <v>1.0</v>
      </c>
      <c r="C13456" s="61">
        <v>2282.0</v>
      </c>
      <c r="D13456" s="57" t="s">
        <v>375</v>
      </c>
      <c r="E13456" s="57" t="str">
        <f t="array" ref="E13456">E13455</f>
        <v>В</v>
      </c>
      <c r="F13456" s="58">
        <v>0.6280928074557841</v>
      </c>
    </row>
    <row r="13457">
      <c r="A13457" s="61">
        <v>1.511327944E9</v>
      </c>
      <c r="B13457" s="61">
        <v>1.0</v>
      </c>
      <c r="C13457" s="61">
        <v>3851.0</v>
      </c>
      <c r="D13457" s="57" t="s">
        <v>371</v>
      </c>
      <c r="E13457" s="57" t="str">
        <f t="array" ref="E13457">E13456</f>
        <v>В</v>
      </c>
      <c r="F13457" s="58">
        <v>0.6280952438376075</v>
      </c>
    </row>
    <row r="13458">
      <c r="A13458" s="61">
        <v>1.518637144E9</v>
      </c>
      <c r="B13458" s="61">
        <v>1.0</v>
      </c>
      <c r="C13458" s="61">
        <v>2135.0</v>
      </c>
      <c r="D13458" s="57" t="s">
        <v>371</v>
      </c>
      <c r="E13458" s="57" t="str">
        <f t="array" ref="E13458">E13457</f>
        <v>В</v>
      </c>
      <c r="F13458" s="58">
        <v>0.6281411671549422</v>
      </c>
    </row>
    <row r="13459">
      <c r="A13459" s="61">
        <v>1.514183048E9</v>
      </c>
      <c r="B13459" s="61">
        <v>1.0</v>
      </c>
      <c r="C13459" s="61">
        <v>23.0</v>
      </c>
      <c r="D13459" s="57" t="s">
        <v>371</v>
      </c>
      <c r="E13459" s="57" t="str">
        <f t="array" ref="E13459">E13458</f>
        <v>В</v>
      </c>
      <c r="F13459" s="58">
        <v>0.6282028583702157</v>
      </c>
    </row>
    <row r="13460">
      <c r="A13460" s="61">
        <v>1.514084591E9</v>
      </c>
      <c r="B13460" s="61">
        <v>0.0</v>
      </c>
      <c r="C13460" s="61">
        <v>3675.0</v>
      </c>
      <c r="D13460" s="57" t="s">
        <v>371</v>
      </c>
      <c r="E13460" s="57" t="str">
        <f t="array" ref="E13460">E13459</f>
        <v>В</v>
      </c>
      <c r="F13460" s="58">
        <v>0.6282306105890457</v>
      </c>
    </row>
    <row r="13461">
      <c r="A13461" s="61">
        <v>1.519558207E9</v>
      </c>
      <c r="B13461" s="61">
        <v>1.0</v>
      </c>
      <c r="C13461" s="61">
        <v>825.0</v>
      </c>
      <c r="D13461" s="57" t="s">
        <v>374</v>
      </c>
      <c r="E13461" s="57" t="str">
        <f t="array" ref="E13461">E13460</f>
        <v>В</v>
      </c>
      <c r="F13461" s="58">
        <v>0.628331991962577</v>
      </c>
    </row>
    <row r="13462">
      <c r="A13462" s="61">
        <v>1.516164636E9</v>
      </c>
      <c r="B13462" s="61">
        <v>1.0</v>
      </c>
      <c r="C13462" s="61">
        <v>388.0</v>
      </c>
      <c r="D13462" s="57" t="s">
        <v>374</v>
      </c>
      <c r="E13462" s="57" t="str">
        <f t="array" ref="E13462">E13461</f>
        <v>В</v>
      </c>
      <c r="F13462" s="58">
        <v>0.628354578463278</v>
      </c>
    </row>
    <row r="13463">
      <c r="A13463" s="61">
        <v>1.517743736E9</v>
      </c>
      <c r="B13463" s="61">
        <v>1.0</v>
      </c>
      <c r="C13463" s="61">
        <v>3923.0</v>
      </c>
      <c r="D13463" s="57" t="s">
        <v>375</v>
      </c>
      <c r="E13463" s="57" t="str">
        <f t="array" ref="E13463">E13462</f>
        <v>В</v>
      </c>
      <c r="F13463" s="58">
        <v>0.628386979173355</v>
      </c>
    </row>
    <row r="13464">
      <c r="A13464" s="61">
        <v>1.519991873E9</v>
      </c>
      <c r="B13464" s="61">
        <v>1.0</v>
      </c>
      <c r="C13464" s="61">
        <v>3217.0</v>
      </c>
      <c r="D13464" s="57" t="s">
        <v>375</v>
      </c>
      <c r="E13464" s="57" t="str">
        <f t="array" ref="E13464">E13463</f>
        <v>В</v>
      </c>
      <c r="F13464" s="58">
        <v>0.6284198012234361</v>
      </c>
    </row>
    <row r="13465">
      <c r="A13465" s="61">
        <v>1.518307974E9</v>
      </c>
      <c r="B13465" s="61">
        <v>1.0</v>
      </c>
      <c r="C13465" s="61">
        <v>3202.0</v>
      </c>
      <c r="D13465" s="57" t="s">
        <v>374</v>
      </c>
      <c r="E13465" s="57" t="str">
        <f t="array" ref="E13465">E13464</f>
        <v>В</v>
      </c>
      <c r="F13465" s="58">
        <v>0.6284481130573216</v>
      </c>
    </row>
    <row r="13466">
      <c r="A13466" s="61">
        <v>1.517966776E9</v>
      </c>
      <c r="B13466" s="61">
        <v>1.0</v>
      </c>
      <c r="C13466" s="61">
        <v>11.0</v>
      </c>
      <c r="D13466" s="57" t="s">
        <v>375</v>
      </c>
      <c r="E13466" s="57" t="str">
        <f t="array" ref="E13466">E13465</f>
        <v>В</v>
      </c>
      <c r="F13466" s="58">
        <v>0.6285379698243719</v>
      </c>
    </row>
    <row r="13467">
      <c r="A13467" s="61">
        <v>1.519258596E9</v>
      </c>
      <c r="B13467" s="61">
        <v>1.0</v>
      </c>
      <c r="C13467" s="61">
        <v>237.0</v>
      </c>
      <c r="D13467" s="57" t="s">
        <v>371</v>
      </c>
      <c r="E13467" s="57" t="str">
        <f t="array" ref="E13467">E13466</f>
        <v>В</v>
      </c>
      <c r="F13467" s="58">
        <v>0.6286498538673327</v>
      </c>
    </row>
    <row r="13468">
      <c r="A13468" s="61">
        <v>1.514908651E9</v>
      </c>
      <c r="B13468" s="61">
        <v>0.0</v>
      </c>
      <c r="C13468" s="61">
        <v>4290.0</v>
      </c>
      <c r="D13468" s="57" t="s">
        <v>375</v>
      </c>
      <c r="E13468" s="57" t="str">
        <f t="array" ref="E13468">E13467</f>
        <v>В</v>
      </c>
      <c r="F13468" s="58">
        <v>0.628662386221381</v>
      </c>
    </row>
    <row r="13469">
      <c r="A13469" s="61">
        <v>1.516087423E9</v>
      </c>
      <c r="B13469" s="61">
        <v>1.0</v>
      </c>
      <c r="C13469" s="61">
        <v>321.0</v>
      </c>
      <c r="D13469" s="57" t="s">
        <v>374</v>
      </c>
      <c r="E13469" s="57" t="str">
        <f t="array" ref="E13469">E13468</f>
        <v>В</v>
      </c>
      <c r="F13469" s="58">
        <v>0.628692648039458</v>
      </c>
    </row>
    <row r="13470">
      <c r="A13470" s="61">
        <v>1.518619591E9</v>
      </c>
      <c r="B13470" s="61">
        <v>0.0</v>
      </c>
      <c r="C13470" s="61">
        <v>353.0</v>
      </c>
      <c r="D13470" s="57" t="s">
        <v>374</v>
      </c>
      <c r="E13470" s="57" t="str">
        <f t="array" ref="E13470">E13469</f>
        <v>В</v>
      </c>
      <c r="F13470" s="58">
        <v>0.6287330473997534</v>
      </c>
    </row>
    <row r="13471">
      <c r="A13471" s="61">
        <v>1.519417125E9</v>
      </c>
      <c r="B13471" s="61">
        <v>1.0</v>
      </c>
      <c r="C13471" s="61">
        <v>1959.0</v>
      </c>
      <c r="D13471" s="57" t="s">
        <v>371</v>
      </c>
      <c r="E13471" s="57" t="str">
        <f t="array" ref="E13471">E13470</f>
        <v>В</v>
      </c>
      <c r="F13471" s="58">
        <v>0.6287572888156829</v>
      </c>
    </row>
    <row r="13472">
      <c r="A13472" s="61">
        <v>1.514826369E9</v>
      </c>
      <c r="B13472" s="61">
        <v>1.0</v>
      </c>
      <c r="C13472" s="61">
        <v>556.0</v>
      </c>
      <c r="D13472" s="57" t="s">
        <v>374</v>
      </c>
      <c r="E13472" s="57" t="str">
        <f t="array" ref="E13472">E13471</f>
        <v>В</v>
      </c>
      <c r="F13472" s="58">
        <v>0.6287587224649486</v>
      </c>
    </row>
    <row r="13473">
      <c r="A13473" s="61">
        <v>1.519783898E9</v>
      </c>
      <c r="B13473" s="61">
        <v>1.0</v>
      </c>
      <c r="C13473" s="61">
        <v>921.0</v>
      </c>
      <c r="D13473" s="57" t="s">
        <v>374</v>
      </c>
      <c r="E13473" s="57" t="str">
        <f t="array" ref="E13473">E13472</f>
        <v>В</v>
      </c>
      <c r="F13473" s="58">
        <v>0.6287599421779035</v>
      </c>
    </row>
    <row r="13474">
      <c r="A13474" s="61">
        <v>1.512943342E9</v>
      </c>
      <c r="B13474" s="61">
        <v>0.0</v>
      </c>
      <c r="C13474" s="61">
        <v>1180.0</v>
      </c>
      <c r="D13474" s="57" t="s">
        <v>371</v>
      </c>
      <c r="E13474" s="57" t="str">
        <f t="array" ref="E13474">E13473</f>
        <v>В</v>
      </c>
      <c r="F13474" s="58">
        <v>0.6287700916148462</v>
      </c>
    </row>
    <row r="13475">
      <c r="A13475" s="61">
        <v>1.516167324E9</v>
      </c>
      <c r="B13475" s="61">
        <v>1.0</v>
      </c>
      <c r="C13475" s="61">
        <v>515.0</v>
      </c>
      <c r="D13475" s="57" t="s">
        <v>374</v>
      </c>
      <c r="E13475" s="57" t="str">
        <f t="array" ref="E13475">E13474</f>
        <v>В</v>
      </c>
      <c r="F13475" s="58">
        <v>0.6288021401910006</v>
      </c>
    </row>
    <row r="13476">
      <c r="A13476" s="61">
        <v>1.514837648E9</v>
      </c>
      <c r="B13476" s="61">
        <v>1.0</v>
      </c>
      <c r="C13476" s="61">
        <v>1606.0</v>
      </c>
      <c r="D13476" s="57" t="s">
        <v>374</v>
      </c>
      <c r="E13476" s="57" t="str">
        <f t="array" ref="E13476">E13475</f>
        <v>В</v>
      </c>
      <c r="F13476" s="58">
        <v>0.6288166159136903</v>
      </c>
    </row>
    <row r="13477">
      <c r="A13477" s="61">
        <v>1.514172491E9</v>
      </c>
      <c r="B13477" s="61">
        <v>0.0</v>
      </c>
      <c r="C13477" s="61">
        <v>1649.0</v>
      </c>
      <c r="D13477" s="57" t="s">
        <v>375</v>
      </c>
      <c r="E13477" s="57" t="str">
        <f t="array" ref="E13477">E13476</f>
        <v>В</v>
      </c>
      <c r="F13477" s="58">
        <v>0.6288212115912714</v>
      </c>
    </row>
    <row r="13478">
      <c r="A13478" s="61">
        <v>1.514758147E9</v>
      </c>
      <c r="B13478" s="61">
        <v>1.0</v>
      </c>
      <c r="C13478" s="61">
        <v>221.0</v>
      </c>
      <c r="D13478" s="57" t="s">
        <v>375</v>
      </c>
      <c r="E13478" s="57" t="str">
        <f t="array" ref="E13478">E13477</f>
        <v>В</v>
      </c>
      <c r="F13478" s="58">
        <v>0.6288932711139905</v>
      </c>
    </row>
    <row r="13479">
      <c r="A13479" s="61">
        <v>1.517326277E9</v>
      </c>
      <c r="B13479" s="61">
        <v>1.0</v>
      </c>
      <c r="C13479" s="61">
        <v>1633.0</v>
      </c>
      <c r="D13479" s="57" t="s">
        <v>371</v>
      </c>
      <c r="E13479" s="57" t="str">
        <f t="array" ref="E13479">E13478</f>
        <v>В</v>
      </c>
      <c r="F13479" s="58">
        <v>0.6289412749816623</v>
      </c>
    </row>
    <row r="13480">
      <c r="A13480" s="61">
        <v>1.51772251E9</v>
      </c>
      <c r="B13480" s="61">
        <v>0.0</v>
      </c>
      <c r="C13480" s="61">
        <v>331.0</v>
      </c>
      <c r="D13480" s="57" t="s">
        <v>371</v>
      </c>
      <c r="E13480" s="57" t="str">
        <f t="array" ref="E13480">E13479</f>
        <v>В</v>
      </c>
      <c r="F13480" s="58">
        <v>0.6290771403238931</v>
      </c>
    </row>
    <row r="13481">
      <c r="A13481" s="61">
        <v>1.512156382E9</v>
      </c>
      <c r="B13481" s="61">
        <v>0.0</v>
      </c>
      <c r="C13481" s="61">
        <v>2242.0</v>
      </c>
      <c r="D13481" s="57" t="s">
        <v>371</v>
      </c>
      <c r="E13481" s="57" t="str">
        <f t="array" ref="E13481">E13480</f>
        <v>В</v>
      </c>
      <c r="F13481" s="58">
        <v>0.6290870894345937</v>
      </c>
    </row>
    <row r="13482">
      <c r="A13482" s="61">
        <v>1.519496781E9</v>
      </c>
      <c r="B13482" s="61">
        <v>0.0</v>
      </c>
      <c r="C13482" s="61">
        <v>324.0</v>
      </c>
      <c r="D13482" s="57" t="s">
        <v>374</v>
      </c>
      <c r="E13482" s="57" t="str">
        <f t="array" ref="E13482">E13481</f>
        <v>В</v>
      </c>
      <c r="F13482" s="58">
        <v>0.6290930227738627</v>
      </c>
    </row>
    <row r="13483">
      <c r="A13483" s="61">
        <v>1.513861141E9</v>
      </c>
      <c r="B13483" s="61">
        <v>0.0</v>
      </c>
      <c r="C13483" s="61">
        <v>718.0</v>
      </c>
      <c r="D13483" s="57" t="s">
        <v>371</v>
      </c>
      <c r="E13483" s="57" t="str">
        <f t="array" ref="E13483">E13482</f>
        <v>В</v>
      </c>
      <c r="F13483" s="58">
        <v>0.6291311130965396</v>
      </c>
    </row>
    <row r="13484">
      <c r="A13484" s="61">
        <v>1.516314487E9</v>
      </c>
      <c r="B13484" s="61">
        <v>1.0</v>
      </c>
      <c r="C13484" s="61">
        <v>1152.0</v>
      </c>
      <c r="D13484" s="57" t="s">
        <v>373</v>
      </c>
      <c r="E13484" s="57" t="str">
        <f t="array" ref="E13484">E13483</f>
        <v>В</v>
      </c>
      <c r="F13484" s="58">
        <v>0.6291577983023364</v>
      </c>
    </row>
    <row r="13485">
      <c r="A13485" s="61">
        <v>1.516501145E9</v>
      </c>
      <c r="B13485" s="61">
        <v>1.0</v>
      </c>
      <c r="C13485" s="61">
        <v>2777.0</v>
      </c>
      <c r="D13485" s="57" t="s">
        <v>371</v>
      </c>
      <c r="E13485" s="57" t="str">
        <f t="array" ref="E13485">E13484</f>
        <v>В</v>
      </c>
      <c r="F13485" s="58">
        <v>0.6291602921856203</v>
      </c>
    </row>
    <row r="13486">
      <c r="A13486" s="61">
        <v>1.516621853E9</v>
      </c>
      <c r="B13486" s="61">
        <v>1.0</v>
      </c>
      <c r="C13486" s="61">
        <v>1225.0</v>
      </c>
      <c r="D13486" s="57" t="s">
        <v>371</v>
      </c>
      <c r="E13486" s="57" t="str">
        <f t="array" ref="E13486">E13485</f>
        <v>В</v>
      </c>
      <c r="F13486" s="58">
        <v>0.6293038930259097</v>
      </c>
    </row>
    <row r="13487">
      <c r="A13487" s="61">
        <v>1.519182255E9</v>
      </c>
      <c r="B13487" s="61">
        <v>1.0</v>
      </c>
      <c r="C13487" s="61">
        <v>1814.0</v>
      </c>
      <c r="D13487" s="57" t="s">
        <v>375</v>
      </c>
      <c r="E13487" s="57" t="str">
        <f t="array" ref="E13487">E13486</f>
        <v>В</v>
      </c>
      <c r="F13487" s="58">
        <v>0.629357891242724</v>
      </c>
    </row>
    <row r="13488">
      <c r="A13488" s="61">
        <v>1.514916304E9</v>
      </c>
      <c r="B13488" s="61">
        <v>1.0</v>
      </c>
      <c r="C13488" s="61">
        <v>3555.0</v>
      </c>
      <c r="D13488" s="57" t="s">
        <v>371</v>
      </c>
      <c r="E13488" s="57" t="str">
        <f t="array" ref="E13488">E13487</f>
        <v>В</v>
      </c>
      <c r="F13488" s="58">
        <v>0.6293720863675571</v>
      </c>
    </row>
    <row r="13489">
      <c r="A13489" s="61">
        <v>1.512267013E9</v>
      </c>
      <c r="B13489" s="61">
        <v>1.0</v>
      </c>
      <c r="C13489" s="61">
        <v>1613.0</v>
      </c>
      <c r="D13489" s="57" t="s">
        <v>373</v>
      </c>
      <c r="E13489" s="57" t="str">
        <f t="array" ref="E13489">E13488</f>
        <v>В</v>
      </c>
      <c r="F13489" s="58">
        <v>0.6293992515764331</v>
      </c>
    </row>
    <row r="13490">
      <c r="A13490" s="61">
        <v>1.519429763E9</v>
      </c>
      <c r="B13490" s="61">
        <v>1.0</v>
      </c>
      <c r="C13490" s="61">
        <v>1592.0</v>
      </c>
      <c r="D13490" s="57" t="s">
        <v>374</v>
      </c>
      <c r="E13490" s="57" t="str">
        <f t="array" ref="E13490">E13489</f>
        <v>В</v>
      </c>
      <c r="F13490" s="58">
        <v>0.6294132363651972</v>
      </c>
    </row>
    <row r="13491">
      <c r="A13491" s="61">
        <v>1.517774608E9</v>
      </c>
      <c r="B13491" s="61">
        <v>1.0</v>
      </c>
      <c r="C13491" s="61">
        <v>1025.0</v>
      </c>
      <c r="D13491" s="57" t="s">
        <v>373</v>
      </c>
      <c r="E13491" s="57" t="str">
        <f t="array" ref="E13491">E13490</f>
        <v>В</v>
      </c>
      <c r="F13491" s="58">
        <v>0.6294574616674531</v>
      </c>
    </row>
    <row r="13492">
      <c r="A13492" s="61">
        <v>1.513743674E9</v>
      </c>
      <c r="B13492" s="61">
        <v>1.0</v>
      </c>
      <c r="C13492" s="61">
        <v>3726.0</v>
      </c>
      <c r="D13492" s="57" t="s">
        <v>374</v>
      </c>
      <c r="E13492" s="57" t="str">
        <f t="array" ref="E13492">E13491</f>
        <v>В</v>
      </c>
      <c r="F13492" s="58">
        <v>0.6295131465041731</v>
      </c>
    </row>
    <row r="13493">
      <c r="A13493" s="61">
        <v>1.514162783E9</v>
      </c>
      <c r="B13493" s="61">
        <v>1.0</v>
      </c>
      <c r="C13493" s="61">
        <v>664.0</v>
      </c>
      <c r="D13493" s="57" t="s">
        <v>371</v>
      </c>
      <c r="E13493" s="57" t="str">
        <f t="array" ref="E13493">E13492</f>
        <v>В</v>
      </c>
      <c r="F13493" s="58">
        <v>0.6295155977871577</v>
      </c>
    </row>
    <row r="13494">
      <c r="A13494" s="61">
        <v>1.511642709E9</v>
      </c>
      <c r="B13494" s="61">
        <v>1.0</v>
      </c>
      <c r="C13494" s="61">
        <v>1574.0</v>
      </c>
      <c r="D13494" s="57" t="s">
        <v>375</v>
      </c>
      <c r="E13494" s="57" t="str">
        <f t="array" ref="E13494">E13493</f>
        <v>В</v>
      </c>
      <c r="F13494" s="58">
        <v>0.6295832000190583</v>
      </c>
    </row>
    <row r="13495">
      <c r="A13495" s="61">
        <v>1.51417148E9</v>
      </c>
      <c r="B13495" s="61">
        <v>0.0</v>
      </c>
      <c r="C13495" s="61">
        <v>2817.0</v>
      </c>
      <c r="D13495" s="57" t="s">
        <v>373</v>
      </c>
      <c r="E13495" s="57" t="str">
        <f t="array" ref="E13495">E13494</f>
        <v>В</v>
      </c>
      <c r="F13495" s="58">
        <v>0.6295993445168206</v>
      </c>
    </row>
    <row r="13496">
      <c r="A13496" s="61">
        <v>1.512931997E9</v>
      </c>
      <c r="B13496" s="61">
        <v>1.0</v>
      </c>
      <c r="C13496" s="61">
        <v>24.0</v>
      </c>
      <c r="D13496" s="57" t="s">
        <v>371</v>
      </c>
      <c r="E13496" s="57" t="str">
        <f t="array" ref="E13496">E13495</f>
        <v>В</v>
      </c>
      <c r="F13496" s="58">
        <v>0.629613886823617</v>
      </c>
    </row>
    <row r="13497">
      <c r="A13497" s="61">
        <v>1.512507052E9</v>
      </c>
      <c r="B13497" s="61">
        <v>0.0</v>
      </c>
      <c r="C13497" s="61">
        <v>1232.0</v>
      </c>
      <c r="D13497" s="57" t="s">
        <v>371</v>
      </c>
      <c r="E13497" s="57" t="str">
        <f t="array" ref="E13497">E13496</f>
        <v>В</v>
      </c>
      <c r="F13497" s="58">
        <v>0.629627433968412</v>
      </c>
    </row>
    <row r="13498">
      <c r="A13498" s="61">
        <v>1.519290515E9</v>
      </c>
      <c r="B13498" s="61">
        <v>1.0</v>
      </c>
      <c r="C13498" s="61">
        <v>1092.0</v>
      </c>
      <c r="D13498" s="57" t="s">
        <v>371</v>
      </c>
      <c r="E13498" s="57" t="str">
        <f t="array" ref="E13498">E13497</f>
        <v>В</v>
      </c>
      <c r="F13498" s="58">
        <v>0.6297213630181236</v>
      </c>
    </row>
    <row r="13499">
      <c r="A13499" s="61">
        <v>1.517861283E9</v>
      </c>
      <c r="B13499" s="61">
        <v>1.0</v>
      </c>
      <c r="C13499" s="61">
        <v>2590.0</v>
      </c>
      <c r="D13499" s="57" t="s">
        <v>374</v>
      </c>
      <c r="E13499" s="57" t="str">
        <f t="array" ref="E13499">E13498</f>
        <v>В</v>
      </c>
      <c r="F13499" s="58">
        <v>0.6297356911045621</v>
      </c>
    </row>
    <row r="13500">
      <c r="A13500" s="61">
        <v>1.518241513E9</v>
      </c>
      <c r="B13500" s="61">
        <v>1.0</v>
      </c>
      <c r="C13500" s="61">
        <v>1055.0</v>
      </c>
      <c r="D13500" s="57" t="s">
        <v>371</v>
      </c>
      <c r="E13500" s="57" t="str">
        <f t="array" ref="E13500">E13499</f>
        <v>В</v>
      </c>
      <c r="F13500" s="58">
        <v>0.6297381274863854</v>
      </c>
    </row>
    <row r="13501">
      <c r="A13501" s="61">
        <v>1.514995594E9</v>
      </c>
      <c r="B13501" s="61">
        <v>1.0</v>
      </c>
      <c r="C13501" s="61">
        <v>1896.0</v>
      </c>
      <c r="D13501" s="57" t="s">
        <v>374</v>
      </c>
      <c r="E13501" s="57" t="str">
        <f t="array" ref="E13501">E13500</f>
        <v>В</v>
      </c>
      <c r="F13501" s="58">
        <v>0.6299955719329561</v>
      </c>
    </row>
    <row r="13502">
      <c r="A13502" s="61">
        <v>1.518522423E9</v>
      </c>
      <c r="B13502" s="61">
        <v>1.0</v>
      </c>
      <c r="C13502" s="61">
        <v>2369.0</v>
      </c>
      <c r="D13502" s="57" t="s">
        <v>374</v>
      </c>
      <c r="E13502" s="57" t="str">
        <f t="array" ref="E13502">E13501</f>
        <v>В</v>
      </c>
      <c r="F13502" s="58">
        <v>0.6300988856181821</v>
      </c>
    </row>
    <row r="13503">
      <c r="A13503" s="61">
        <v>1.513290668E9</v>
      </c>
      <c r="B13503" s="61">
        <v>1.0</v>
      </c>
      <c r="C13503" s="61">
        <v>2782.0</v>
      </c>
      <c r="D13503" s="57" t="s">
        <v>374</v>
      </c>
      <c r="E13503" s="57" t="str">
        <f t="array" ref="E13503">E13502</f>
        <v>В</v>
      </c>
      <c r="F13503" s="58">
        <v>0.6301548487833993</v>
      </c>
    </row>
    <row r="13504">
      <c r="A13504" s="61">
        <v>1.513233812E9</v>
      </c>
      <c r="B13504" s="61">
        <v>0.0</v>
      </c>
      <c r="C13504" s="61">
        <v>1356.0</v>
      </c>
      <c r="D13504" s="57" t="s">
        <v>371</v>
      </c>
      <c r="E13504" s="57" t="str">
        <f t="array" ref="E13504">E13503</f>
        <v>В</v>
      </c>
      <c r="F13504" s="58">
        <v>0.6301570123766865</v>
      </c>
    </row>
    <row r="13505">
      <c r="A13505" s="61">
        <v>1.518103396E9</v>
      </c>
      <c r="B13505" s="61">
        <v>1.0</v>
      </c>
      <c r="C13505" s="61">
        <v>5309.0</v>
      </c>
      <c r="D13505" s="57" t="s">
        <v>373</v>
      </c>
      <c r="E13505" s="57" t="str">
        <f t="array" ref="E13505">E13504</f>
        <v>В</v>
      </c>
      <c r="F13505" s="58">
        <v>0.6301860269862102</v>
      </c>
    </row>
    <row r="13506">
      <c r="A13506" s="61">
        <v>1.519854767E9</v>
      </c>
      <c r="B13506" s="61">
        <v>1.0</v>
      </c>
      <c r="C13506" s="61">
        <v>1256.0</v>
      </c>
      <c r="D13506" s="57" t="s">
        <v>374</v>
      </c>
      <c r="E13506" s="57" t="str">
        <f t="array" ref="E13506">E13505</f>
        <v>В</v>
      </c>
      <c r="F13506" s="58">
        <v>0.6302276698599204</v>
      </c>
    </row>
    <row r="13507">
      <c r="A13507" s="61">
        <v>1.51634402E9</v>
      </c>
      <c r="B13507" s="61">
        <v>0.0</v>
      </c>
      <c r="C13507" s="61">
        <v>1947.0</v>
      </c>
      <c r="D13507" s="57" t="s">
        <v>371</v>
      </c>
      <c r="E13507" s="57" t="str">
        <f t="array" ref="E13507">E13506</f>
        <v>В</v>
      </c>
      <c r="F13507" s="58">
        <v>0.6302873072687035</v>
      </c>
    </row>
    <row r="13508">
      <c r="A13508" s="61">
        <v>1.511383593E9</v>
      </c>
      <c r="B13508" s="61">
        <v>1.0</v>
      </c>
      <c r="C13508" s="61">
        <v>4779.0</v>
      </c>
      <c r="D13508" s="57" t="s">
        <v>373</v>
      </c>
      <c r="E13508" s="57" t="str">
        <f t="array" ref="E13508">E13507</f>
        <v>В</v>
      </c>
      <c r="F13508" s="58">
        <v>0.6303219241990082</v>
      </c>
    </row>
    <row r="13509">
      <c r="A13509" s="61">
        <v>1.519994038E9</v>
      </c>
      <c r="B13509" s="61">
        <v>1.0</v>
      </c>
      <c r="C13509" s="61">
        <v>784.0</v>
      </c>
      <c r="D13509" s="57" t="s">
        <v>374</v>
      </c>
      <c r="E13509" s="57" t="str">
        <f t="array" ref="E13509">E13508</f>
        <v>В</v>
      </c>
      <c r="F13509" s="58">
        <v>0.6303484411526701</v>
      </c>
    </row>
    <row r="13510">
      <c r="A13510" s="61">
        <v>1.517841163E9</v>
      </c>
      <c r="B13510" s="61">
        <v>1.0</v>
      </c>
      <c r="C13510" s="61">
        <v>106.0</v>
      </c>
      <c r="D13510" s="57" t="s">
        <v>375</v>
      </c>
      <c r="E13510" s="57" t="str">
        <f t="array" ref="E13510">E13509</f>
        <v>В</v>
      </c>
      <c r="F13510" s="58">
        <v>0.6303726974697608</v>
      </c>
    </row>
    <row r="13511">
      <c r="A13511" s="61">
        <v>1.516916838E9</v>
      </c>
      <c r="B13511" s="61">
        <v>1.0</v>
      </c>
      <c r="C13511" s="61">
        <v>2300.0</v>
      </c>
      <c r="D13511" s="57" t="s">
        <v>371</v>
      </c>
      <c r="E13511" s="57" t="str">
        <f t="array" ref="E13511">E13510</f>
        <v>В</v>
      </c>
      <c r="F13511" s="58">
        <v>0.6304765866981312</v>
      </c>
    </row>
    <row r="13512">
      <c r="A13512" s="61">
        <v>1.512546703E9</v>
      </c>
      <c r="B13512" s="61">
        <v>1.0</v>
      </c>
      <c r="C13512" s="61">
        <v>1606.0</v>
      </c>
      <c r="D13512" s="57" t="s">
        <v>375</v>
      </c>
      <c r="E13512" s="57" t="str">
        <f t="array" ref="E13512">E13511</f>
        <v>В</v>
      </c>
      <c r="F13512" s="58">
        <v>0.6305190918264164</v>
      </c>
    </row>
    <row r="13513">
      <c r="A13513" s="61">
        <v>1.517453345E9</v>
      </c>
      <c r="B13513" s="61">
        <v>1.0</v>
      </c>
      <c r="C13513" s="61">
        <v>1253.0</v>
      </c>
      <c r="D13513" s="57" t="s">
        <v>374</v>
      </c>
      <c r="E13513" s="57" t="str">
        <f t="array" ref="E13513">E13512</f>
        <v>В</v>
      </c>
      <c r="F13513" s="58">
        <v>0.6305206171136915</v>
      </c>
    </row>
    <row r="13514">
      <c r="A13514" s="61">
        <v>1.511784815E9</v>
      </c>
      <c r="B13514" s="61">
        <v>1.0</v>
      </c>
      <c r="C13514" s="61">
        <v>338.0</v>
      </c>
      <c r="D13514" s="57" t="s">
        <v>375</v>
      </c>
      <c r="E13514" s="57" t="str">
        <f t="array" ref="E13514">E13513</f>
        <v>В</v>
      </c>
      <c r="F13514" s="58">
        <v>0.6305472292802039</v>
      </c>
    </row>
    <row r="13515">
      <c r="A13515" s="61">
        <v>1.517416217E9</v>
      </c>
      <c r="B13515" s="61">
        <v>1.0</v>
      </c>
      <c r="C13515" s="61">
        <v>3432.0</v>
      </c>
      <c r="D13515" s="57" t="s">
        <v>374</v>
      </c>
      <c r="E13515" s="57" t="str">
        <f t="array" ref="E13515">E13514</f>
        <v>В</v>
      </c>
      <c r="F13515" s="58">
        <v>0.6307024682863491</v>
      </c>
    </row>
    <row r="13516">
      <c r="A13516" s="61">
        <v>1.519414895E9</v>
      </c>
      <c r="B13516" s="61">
        <v>1.0</v>
      </c>
      <c r="C13516" s="61">
        <v>3541.0</v>
      </c>
      <c r="D13516" s="57" t="s">
        <v>375</v>
      </c>
      <c r="E13516" s="57" t="str">
        <f t="array" ref="E13516">E13515</f>
        <v>В</v>
      </c>
      <c r="F13516" s="58">
        <v>0.630754123762119</v>
      </c>
    </row>
    <row r="13517">
      <c r="A13517" s="61">
        <v>1.516643313E9</v>
      </c>
      <c r="B13517" s="61">
        <v>1.0</v>
      </c>
      <c r="C13517" s="61">
        <v>3268.0</v>
      </c>
      <c r="D13517" s="57" t="s">
        <v>375</v>
      </c>
      <c r="E13517" s="57" t="str">
        <f t="array" ref="E13517">E13516</f>
        <v>В</v>
      </c>
      <c r="F13517" s="58">
        <v>0.6307859368365906</v>
      </c>
    </row>
    <row r="13518">
      <c r="A13518" s="61">
        <v>1.511511771E9</v>
      </c>
      <c r="B13518" s="61">
        <v>0.0</v>
      </c>
      <c r="C13518" s="61">
        <v>738.0</v>
      </c>
      <c r="D13518" s="57" t="s">
        <v>375</v>
      </c>
      <c r="E13518" s="57" t="str">
        <f t="array" ref="E13518">E13517</f>
        <v>В</v>
      </c>
      <c r="F13518" s="58">
        <v>0.6308826478495483</v>
      </c>
    </row>
    <row r="13519">
      <c r="A13519" s="61">
        <v>1.517557907E9</v>
      </c>
      <c r="B13519" s="61">
        <v>1.0</v>
      </c>
      <c r="C13519" s="61">
        <v>3700.0</v>
      </c>
      <c r="D13519" s="57" t="s">
        <v>371</v>
      </c>
      <c r="E13519" s="57" t="str">
        <f t="array" ref="E13519">E13518</f>
        <v>В</v>
      </c>
      <c r="F13519" s="58">
        <v>0.630982893539928</v>
      </c>
    </row>
    <row r="13520">
      <c r="A13520" s="61">
        <v>1.511952865E9</v>
      </c>
      <c r="B13520" s="61">
        <v>1.0</v>
      </c>
      <c r="C13520" s="61">
        <v>1383.0</v>
      </c>
      <c r="D13520" s="57" t="s">
        <v>375</v>
      </c>
      <c r="E13520" s="57" t="str">
        <f t="array" ref="E13520">E13519</f>
        <v>В</v>
      </c>
      <c r="F13520" s="58">
        <v>0.6310603408104548</v>
      </c>
    </row>
    <row r="13521">
      <c r="A13521" s="61">
        <v>1.512732798E9</v>
      </c>
      <c r="B13521" s="61">
        <v>1.0</v>
      </c>
      <c r="C13521" s="61">
        <v>131.0</v>
      </c>
      <c r="D13521" s="57" t="s">
        <v>375</v>
      </c>
      <c r="E13521" s="57" t="str">
        <f t="array" ref="E13521">E13520</f>
        <v>В</v>
      </c>
      <c r="F13521" s="58">
        <v>0.6311256015461677</v>
      </c>
    </row>
    <row r="13522">
      <c r="A13522" s="61">
        <v>1.514293988E9</v>
      </c>
      <c r="B13522" s="61">
        <v>1.0</v>
      </c>
      <c r="C13522" s="61">
        <v>1561.0</v>
      </c>
      <c r="D13522" s="57" t="s">
        <v>373</v>
      </c>
      <c r="E13522" s="57" t="str">
        <f t="array" ref="E13522">E13521</f>
        <v>В</v>
      </c>
      <c r="F13522" s="58">
        <v>0.6312528238415694</v>
      </c>
    </row>
    <row r="13523">
      <c r="A13523" s="61">
        <v>1.511880068E9</v>
      </c>
      <c r="B13523" s="61">
        <v>1.0</v>
      </c>
      <c r="C13523" s="61">
        <v>190.0</v>
      </c>
      <c r="D13523" s="57" t="s">
        <v>371</v>
      </c>
      <c r="E13523" s="57" t="str">
        <f t="array" ref="E13523">E13522</f>
        <v>В</v>
      </c>
      <c r="F13523" s="58">
        <v>0.6312746139745142</v>
      </c>
    </row>
    <row r="13524">
      <c r="A13524" s="61">
        <v>1.51272107E9</v>
      </c>
      <c r="B13524" s="61">
        <v>0.0</v>
      </c>
      <c r="C13524" s="61">
        <v>3873.0</v>
      </c>
      <c r="D13524" s="57" t="s">
        <v>375</v>
      </c>
      <c r="E13524" s="57" t="str">
        <f t="array" ref="E13524">E13523</f>
        <v>В</v>
      </c>
      <c r="F13524" s="58">
        <v>0.6313578083591015</v>
      </c>
    </row>
    <row r="13525">
      <c r="A13525" s="61">
        <v>1.51317838E9</v>
      </c>
      <c r="B13525" s="61">
        <v>0.0</v>
      </c>
      <c r="C13525" s="61">
        <v>2114.0</v>
      </c>
      <c r="D13525" s="57" t="s">
        <v>374</v>
      </c>
      <c r="E13525" s="57" t="str">
        <f t="array" ref="E13525">E13524</f>
        <v>В</v>
      </c>
      <c r="F13525" s="58">
        <v>0.6313633249831108</v>
      </c>
    </row>
    <row r="13526">
      <c r="A13526" s="61">
        <v>1.51136515E9</v>
      </c>
      <c r="B13526" s="61">
        <v>0.0</v>
      </c>
      <c r="C13526" s="61">
        <v>1709.0</v>
      </c>
      <c r="D13526" s="57" t="s">
        <v>374</v>
      </c>
      <c r="E13526" s="57" t="str">
        <f t="array" ref="E13526">E13525</f>
        <v>В</v>
      </c>
      <c r="F13526" s="58">
        <v>0.6314004623140308</v>
      </c>
    </row>
    <row r="13527">
      <c r="A13527" s="61">
        <v>1.513877818E9</v>
      </c>
      <c r="B13527" s="61">
        <v>1.0</v>
      </c>
      <c r="C13527" s="61">
        <v>95.0</v>
      </c>
      <c r="D13527" s="57" t="s">
        <v>371</v>
      </c>
      <c r="E13527" s="57" t="str">
        <f t="array" ref="E13527">E13526</f>
        <v>В</v>
      </c>
      <c r="F13527" s="58">
        <v>0.631402077750486</v>
      </c>
    </row>
    <row r="13528">
      <c r="A13528" s="61">
        <v>1.515050119E9</v>
      </c>
      <c r="B13528" s="61">
        <v>1.0</v>
      </c>
      <c r="C13528" s="61">
        <v>3019.0</v>
      </c>
      <c r="D13528" s="57" t="s">
        <v>373</v>
      </c>
      <c r="E13528" s="57" t="str">
        <f t="array" ref="E13528">E13527</f>
        <v>В</v>
      </c>
      <c r="F13528" s="58">
        <v>0.6314222524469757</v>
      </c>
    </row>
    <row r="13529">
      <c r="A13529" s="61">
        <v>1.51567715E9</v>
      </c>
      <c r="B13529" s="61">
        <v>0.0</v>
      </c>
      <c r="C13529" s="61">
        <v>4817.0</v>
      </c>
      <c r="D13529" s="57" t="s">
        <v>373</v>
      </c>
      <c r="E13529" s="57" t="str">
        <f t="array" ref="E13529">E13528</f>
        <v>В</v>
      </c>
      <c r="F13529" s="58">
        <v>0.6314610201155121</v>
      </c>
    </row>
    <row r="13530">
      <c r="A13530" s="61">
        <v>1.516995783E9</v>
      </c>
      <c r="B13530" s="61">
        <v>1.0</v>
      </c>
      <c r="C13530" s="61">
        <v>294.0</v>
      </c>
      <c r="D13530" s="57" t="s">
        <v>374</v>
      </c>
      <c r="E13530" s="57" t="str">
        <f t="array" ref="E13530">E13529</f>
        <v>В</v>
      </c>
      <c r="F13530" s="58">
        <v>0.6315415924458447</v>
      </c>
    </row>
    <row r="13531">
      <c r="A13531" s="61">
        <v>1.515975954E9</v>
      </c>
      <c r="B13531" s="61">
        <v>1.0</v>
      </c>
      <c r="C13531" s="61">
        <v>1000.0</v>
      </c>
      <c r="D13531" s="57" t="s">
        <v>375</v>
      </c>
      <c r="E13531" s="57" t="str">
        <f t="array" ref="E13531">E13530</f>
        <v>В</v>
      </c>
      <c r="F13531" s="58">
        <v>0.63155739962482</v>
      </c>
    </row>
    <row r="13532">
      <c r="A13532" s="61">
        <v>1.516412314E9</v>
      </c>
      <c r="B13532" s="61">
        <v>1.0</v>
      </c>
      <c r="C13532" s="61">
        <v>6054.0</v>
      </c>
      <c r="D13532" s="57" t="s">
        <v>371</v>
      </c>
      <c r="E13532" s="57" t="str">
        <f t="array" ref="E13532">E13531</f>
        <v>В</v>
      </c>
      <c r="F13532" s="58">
        <v>0.6316160524464551</v>
      </c>
    </row>
    <row r="13533">
      <c r="A13533" s="61">
        <v>1.519778092E9</v>
      </c>
      <c r="B13533" s="61">
        <v>0.0</v>
      </c>
      <c r="C13533" s="61">
        <v>2591.0</v>
      </c>
      <c r="D13533" s="57" t="s">
        <v>375</v>
      </c>
      <c r="E13533" s="57" t="str">
        <f t="array" ref="E13533">E13532</f>
        <v>В</v>
      </c>
      <c r="F13533" s="58">
        <v>0.6316171164530513</v>
      </c>
    </row>
    <row r="13534">
      <c r="A13534" s="61">
        <v>1.512916329E9</v>
      </c>
      <c r="B13534" s="61">
        <v>1.0</v>
      </c>
      <c r="C13534" s="61">
        <v>541.0</v>
      </c>
      <c r="D13534" s="57" t="s">
        <v>371</v>
      </c>
      <c r="E13534" s="57" t="str">
        <f t="array" ref="E13534">E13533</f>
        <v>В</v>
      </c>
      <c r="F13534" s="58">
        <v>0.6316796053902236</v>
      </c>
    </row>
    <row r="13535">
      <c r="A13535" s="61">
        <v>1.518136956E9</v>
      </c>
      <c r="B13535" s="61">
        <v>1.0</v>
      </c>
      <c r="C13535" s="61">
        <v>377.0</v>
      </c>
      <c r="D13535" s="57" t="s">
        <v>371</v>
      </c>
      <c r="E13535" s="57" t="str">
        <f t="array" ref="E13535">E13534</f>
        <v>В</v>
      </c>
      <c r="F13535" s="58">
        <v>0.631689789893321</v>
      </c>
    </row>
    <row r="13536">
      <c r="A13536" s="61">
        <v>1.516616133E9</v>
      </c>
      <c r="B13536" s="61">
        <v>1.0</v>
      </c>
      <c r="C13536" s="61">
        <v>471.0</v>
      </c>
      <c r="D13536" s="57" t="s">
        <v>374</v>
      </c>
      <c r="E13536" s="57" t="str">
        <f t="array" ref="E13536">E13535</f>
        <v>В</v>
      </c>
      <c r="F13536" s="58">
        <v>0.631828910634988</v>
      </c>
    </row>
    <row r="13537">
      <c r="A13537" s="61">
        <v>1.515425966E9</v>
      </c>
      <c r="B13537" s="61">
        <v>1.0</v>
      </c>
      <c r="C13537" s="61">
        <v>2205.0</v>
      </c>
      <c r="D13537" s="57" t="s">
        <v>374</v>
      </c>
      <c r="E13537" s="57" t="str">
        <f t="array" ref="E13537">E13536</f>
        <v>В</v>
      </c>
      <c r="F13537" s="58">
        <v>0.6318353714377661</v>
      </c>
    </row>
    <row r="13538">
      <c r="A13538" s="61">
        <v>1.515593866E9</v>
      </c>
      <c r="B13538" s="61">
        <v>1.0</v>
      </c>
      <c r="C13538" s="61">
        <v>4310.0</v>
      </c>
      <c r="D13538" s="57" t="s">
        <v>371</v>
      </c>
      <c r="E13538" s="57" t="str">
        <f t="array" ref="E13538">E13537</f>
        <v>В</v>
      </c>
      <c r="F13538" s="58">
        <v>0.6318361116725937</v>
      </c>
    </row>
    <row r="13539">
      <c r="A13539" s="61">
        <v>1.515103114E9</v>
      </c>
      <c r="B13539" s="61">
        <v>1.0</v>
      </c>
      <c r="C13539" s="61">
        <v>3809.0</v>
      </c>
      <c r="D13539" s="57" t="s">
        <v>371</v>
      </c>
      <c r="E13539" s="57" t="str">
        <f t="array" ref="E13539">E13538</f>
        <v>В</v>
      </c>
      <c r="F13539" s="58">
        <v>0.6318796983306111</v>
      </c>
    </row>
    <row r="13540">
      <c r="A13540" s="61">
        <v>1.517145134E9</v>
      </c>
      <c r="B13540" s="61">
        <v>1.0</v>
      </c>
      <c r="C13540" s="61">
        <v>1658.0</v>
      </c>
      <c r="D13540" s="57" t="s">
        <v>371</v>
      </c>
      <c r="E13540" s="57" t="str">
        <f t="array" ref="E13540">E13539</f>
        <v>В</v>
      </c>
      <c r="F13540" s="58">
        <v>0.6318952545759878</v>
      </c>
    </row>
    <row r="13541">
      <c r="A13541" s="61">
        <v>1.518424567E9</v>
      </c>
      <c r="B13541" s="61">
        <v>1.0</v>
      </c>
      <c r="C13541" s="61">
        <v>2865.0</v>
      </c>
      <c r="D13541" s="57" t="s">
        <v>375</v>
      </c>
      <c r="E13541" s="57" t="str">
        <f t="array" ref="E13541">E13540</f>
        <v>В</v>
      </c>
      <c r="F13541" s="58">
        <v>0.6319151430859988</v>
      </c>
    </row>
    <row r="13542">
      <c r="A13542" s="61">
        <v>1.518371815E9</v>
      </c>
      <c r="B13542" s="61">
        <v>1.0</v>
      </c>
      <c r="C13542" s="61">
        <v>479.0</v>
      </c>
      <c r="D13542" s="57" t="s">
        <v>371</v>
      </c>
      <c r="E13542" s="57" t="str">
        <f t="array" ref="E13542">E13541</f>
        <v>В</v>
      </c>
      <c r="F13542" s="58">
        <v>0.6319469528412076</v>
      </c>
    </row>
    <row r="13543">
      <c r="A13543" s="61">
        <v>1.519837914E9</v>
      </c>
      <c r="B13543" s="61">
        <v>1.0</v>
      </c>
      <c r="C13543" s="61">
        <v>52.0</v>
      </c>
      <c r="D13543" s="57" t="s">
        <v>371</v>
      </c>
      <c r="E13543" s="57" t="str">
        <f t="array" ref="E13543">E13542</f>
        <v>В</v>
      </c>
      <c r="F13543" s="58">
        <v>0.6320048380417027</v>
      </c>
    </row>
    <row r="13544">
      <c r="A13544" s="61">
        <v>1.517120587E9</v>
      </c>
      <c r="B13544" s="61">
        <v>1.0</v>
      </c>
      <c r="C13544" s="61">
        <v>1324.0</v>
      </c>
      <c r="D13544" s="57" t="s">
        <v>371</v>
      </c>
      <c r="E13544" s="57" t="str">
        <f t="array" ref="E13544">E13543</f>
        <v>В</v>
      </c>
      <c r="F13544" s="58">
        <v>0.63201876279886</v>
      </c>
    </row>
    <row r="13545">
      <c r="A13545" s="61">
        <v>1.518835875E9</v>
      </c>
      <c r="B13545" s="61">
        <v>1.0</v>
      </c>
      <c r="C13545" s="61">
        <v>1502.0</v>
      </c>
      <c r="D13545" s="57" t="s">
        <v>374</v>
      </c>
      <c r="E13545" s="57" t="str">
        <f t="array" ref="E13545">E13544</f>
        <v>В</v>
      </c>
      <c r="F13545" s="58">
        <v>0.6320224063368508</v>
      </c>
    </row>
    <row r="13546">
      <c r="A13546" s="61">
        <v>1.515268975E9</v>
      </c>
      <c r="B13546" s="61">
        <v>1.0</v>
      </c>
      <c r="C13546" s="61">
        <v>1157.0</v>
      </c>
      <c r="D13546" s="57" t="s">
        <v>373</v>
      </c>
      <c r="E13546" s="57" t="str">
        <f t="array" ref="E13546">E13545</f>
        <v>В</v>
      </c>
      <c r="F13546" s="58">
        <v>0.6320573553731963</v>
      </c>
    </row>
    <row r="13547">
      <c r="A13547" s="61">
        <v>1.515287162E9</v>
      </c>
      <c r="B13547" s="61">
        <v>0.0</v>
      </c>
      <c r="C13547" s="61">
        <v>1630.0</v>
      </c>
      <c r="D13547" s="57" t="s">
        <v>374</v>
      </c>
      <c r="E13547" s="57" t="str">
        <f t="array" ref="E13547">E13546</f>
        <v>В</v>
      </c>
      <c r="F13547" s="58">
        <v>0.6321044084664318</v>
      </c>
    </row>
    <row r="13548">
      <c r="A13548" s="61">
        <v>1.51437104E9</v>
      </c>
      <c r="B13548" s="61">
        <v>0.0</v>
      </c>
      <c r="C13548" s="61">
        <v>2375.0</v>
      </c>
      <c r="D13548" s="57" t="s">
        <v>375</v>
      </c>
      <c r="E13548" s="57" t="str">
        <f t="array" ref="E13548">E13547</f>
        <v>В</v>
      </c>
      <c r="F13548" s="58">
        <v>0.6321955393894219</v>
      </c>
    </row>
    <row r="13549">
      <c r="A13549" s="61">
        <v>1.514578751E9</v>
      </c>
      <c r="B13549" s="61">
        <v>0.0</v>
      </c>
      <c r="C13549" s="61">
        <v>1438.0</v>
      </c>
      <c r="D13549" s="57" t="s">
        <v>373</v>
      </c>
      <c r="E13549" s="57" t="str">
        <f t="array" ref="E13549">E13548</f>
        <v>В</v>
      </c>
      <c r="F13549" s="58">
        <v>0.6323548588401643</v>
      </c>
    </row>
    <row r="13550">
      <c r="A13550" s="61">
        <v>1.518547446E9</v>
      </c>
      <c r="B13550" s="61">
        <v>1.0</v>
      </c>
      <c r="C13550" s="61">
        <v>28.0</v>
      </c>
      <c r="D13550" s="57" t="s">
        <v>373</v>
      </c>
      <c r="E13550" s="57" t="str">
        <f t="array" ref="E13550">E13549</f>
        <v>В</v>
      </c>
      <c r="F13550" s="58">
        <v>0.6323630517602983</v>
      </c>
    </row>
    <row r="13551">
      <c r="A13551" s="61">
        <v>1.513972612E9</v>
      </c>
      <c r="B13551" s="61">
        <v>0.0</v>
      </c>
      <c r="C13551" s="61">
        <v>1499.0</v>
      </c>
      <c r="D13551" s="57" t="s">
        <v>374</v>
      </c>
      <c r="E13551" s="57" t="str">
        <f t="array" ref="E13551">E13550</f>
        <v>В</v>
      </c>
      <c r="F13551" s="58">
        <v>0.6324211990860255</v>
      </c>
    </row>
    <row r="13552">
      <c r="A13552" s="61">
        <v>1.515046189E9</v>
      </c>
      <c r="B13552" s="61">
        <v>1.0</v>
      </c>
      <c r="C13552" s="61">
        <v>1617.0</v>
      </c>
      <c r="D13552" s="57" t="s">
        <v>375</v>
      </c>
      <c r="E13552" s="57" t="str">
        <f t="array" ref="E13552">E13551</f>
        <v>В</v>
      </c>
      <c r="F13552" s="58">
        <v>0.6324580705965749</v>
      </c>
    </row>
    <row r="13553">
      <c r="A13553" s="61">
        <v>1.517786611E9</v>
      </c>
      <c r="B13553" s="61">
        <v>0.0</v>
      </c>
      <c r="C13553" s="61">
        <v>1888.0</v>
      </c>
      <c r="D13553" s="57" t="s">
        <v>373</v>
      </c>
      <c r="E13553" s="57" t="str">
        <f t="array" ref="E13553">E13552</f>
        <v>В</v>
      </c>
      <c r="F13553" s="58">
        <v>0.6324703852561238</v>
      </c>
    </row>
    <row r="13554">
      <c r="A13554" s="61">
        <v>1.512948913E9</v>
      </c>
      <c r="B13554" s="61">
        <v>1.0</v>
      </c>
      <c r="C13554" s="61">
        <v>211.0</v>
      </c>
      <c r="D13554" s="57" t="s">
        <v>374</v>
      </c>
      <c r="E13554" s="57" t="str">
        <f t="array" ref="E13554">E13553</f>
        <v>В</v>
      </c>
      <c r="F13554" s="58">
        <v>0.6324819073811193</v>
      </c>
    </row>
    <row r="13555">
      <c r="A13555" s="61">
        <v>1.51857037E9</v>
      </c>
      <c r="B13555" s="61">
        <v>0.0</v>
      </c>
      <c r="C13555" s="61">
        <v>1493.0</v>
      </c>
      <c r="D13555" s="57" t="s">
        <v>371</v>
      </c>
      <c r="E13555" s="57" t="str">
        <f t="array" ref="E13555">E13554</f>
        <v>В</v>
      </c>
      <c r="F13555" s="58">
        <v>0.6325253251071714</v>
      </c>
    </row>
    <row r="13556">
      <c r="A13556" s="61">
        <v>1.51704324E9</v>
      </c>
      <c r="B13556" s="61">
        <v>0.0</v>
      </c>
      <c r="C13556" s="61">
        <v>23.0</v>
      </c>
      <c r="D13556" s="57" t="s">
        <v>371</v>
      </c>
      <c r="E13556" s="57" t="str">
        <f t="array" ref="E13556">E13555</f>
        <v>В</v>
      </c>
      <c r="F13556" s="58">
        <v>0.6325511530844142</v>
      </c>
    </row>
    <row r="13557">
      <c r="A13557" s="61">
        <v>1.51752899E9</v>
      </c>
      <c r="B13557" s="61">
        <v>0.0</v>
      </c>
      <c r="C13557" s="61">
        <v>1772.0</v>
      </c>
      <c r="D13557" s="57" t="s">
        <v>371</v>
      </c>
      <c r="E13557" s="57" t="str">
        <f t="array" ref="E13557">E13556</f>
        <v>В</v>
      </c>
      <c r="F13557" s="58">
        <v>0.6326107153082287</v>
      </c>
    </row>
    <row r="13558">
      <c r="A13558" s="61">
        <v>1.518086484E9</v>
      </c>
      <c r="B13558" s="61">
        <v>1.0</v>
      </c>
      <c r="C13558" s="61">
        <v>872.0</v>
      </c>
      <c r="D13558" s="57" t="s">
        <v>374</v>
      </c>
      <c r="E13558" s="57" t="str">
        <f t="array" ref="E13558">E13557</f>
        <v>В</v>
      </c>
      <c r="F13558" s="58">
        <v>0.6326853694526542</v>
      </c>
    </row>
    <row r="13559">
      <c r="A13559" s="61">
        <v>1.514847575E9</v>
      </c>
      <c r="B13559" s="61">
        <v>1.0</v>
      </c>
      <c r="C13559" s="61">
        <v>535.0</v>
      </c>
      <c r="D13559" s="57" t="s">
        <v>371</v>
      </c>
      <c r="E13559" s="57" t="str">
        <f t="array" ref="E13559">E13558</f>
        <v>В</v>
      </c>
      <c r="F13559" s="58">
        <v>0.6327553344997169</v>
      </c>
    </row>
    <row r="13560">
      <c r="A13560" s="61">
        <v>1.513767943E9</v>
      </c>
      <c r="B13560" s="61">
        <v>1.0</v>
      </c>
      <c r="C13560" s="61">
        <v>3662.0</v>
      </c>
      <c r="D13560" s="57" t="s">
        <v>371</v>
      </c>
      <c r="E13560" s="57" t="str">
        <f t="array" ref="E13560">E13559</f>
        <v>В</v>
      </c>
      <c r="F13560" s="58">
        <v>0.6328500857626288</v>
      </c>
    </row>
    <row r="13561">
      <c r="A13561" s="61">
        <v>1.514144197E9</v>
      </c>
      <c r="B13561" s="61">
        <v>1.0</v>
      </c>
      <c r="C13561" s="61">
        <v>1799.0</v>
      </c>
      <c r="D13561" s="57" t="s">
        <v>371</v>
      </c>
      <c r="E13561" s="57" t="str">
        <f t="array" ref="E13561">E13560</f>
        <v>В</v>
      </c>
      <c r="F13561" s="58">
        <v>0.6329004197857789</v>
      </c>
    </row>
    <row r="13562">
      <c r="A13562" s="61">
        <v>1.5193787E9</v>
      </c>
      <c r="B13562" s="61">
        <v>0.0</v>
      </c>
      <c r="C13562" s="61">
        <v>1908.0</v>
      </c>
      <c r="D13562" s="57" t="s">
        <v>374</v>
      </c>
      <c r="E13562" s="57" t="str">
        <f t="array" ref="E13562">E13561</f>
        <v>В</v>
      </c>
      <c r="F13562" s="58">
        <v>0.6329024357428149</v>
      </c>
    </row>
    <row r="13563">
      <c r="A13563" s="61">
        <v>1.515589953E9</v>
      </c>
      <c r="B13563" s="61">
        <v>1.0</v>
      </c>
      <c r="C13563" s="61">
        <v>2385.0</v>
      </c>
      <c r="D13563" s="57" t="s">
        <v>371</v>
      </c>
      <c r="E13563" s="57" t="str">
        <f t="array" ref="E13563">E13562</f>
        <v>В</v>
      </c>
      <c r="F13563" s="58">
        <v>0.632970303795086</v>
      </c>
    </row>
    <row r="13564">
      <c r="A13564" s="61">
        <v>1.514902371E9</v>
      </c>
      <c r="B13564" s="61">
        <v>0.0</v>
      </c>
      <c r="C13564" s="61">
        <v>508.0</v>
      </c>
      <c r="D13564" s="57" t="s">
        <v>371</v>
      </c>
      <c r="E13564" s="57" t="str">
        <f t="array" ref="E13564">E13563</f>
        <v>В</v>
      </c>
      <c r="F13564" s="58">
        <v>0.6329828370013008</v>
      </c>
    </row>
    <row r="13565">
      <c r="A13565" s="61">
        <v>1.513924497E9</v>
      </c>
      <c r="B13565" s="61">
        <v>1.0</v>
      </c>
      <c r="C13565" s="61">
        <v>2330.0</v>
      </c>
      <c r="D13565" s="57" t="s">
        <v>375</v>
      </c>
      <c r="E13565" s="57" t="str">
        <f t="array" ref="E13565">E13564</f>
        <v>В</v>
      </c>
      <c r="F13565" s="58">
        <v>0.6329947621914127</v>
      </c>
    </row>
    <row r="13566">
      <c r="A13566" s="61">
        <v>1.516302808E9</v>
      </c>
      <c r="B13566" s="61">
        <v>1.0</v>
      </c>
      <c r="C13566" s="61">
        <v>2345.0</v>
      </c>
      <c r="D13566" s="57" t="s">
        <v>373</v>
      </c>
      <c r="E13566" s="57" t="str">
        <f t="array" ref="E13566">E13565</f>
        <v>В</v>
      </c>
      <c r="F13566" s="58">
        <v>0.6330281853004426</v>
      </c>
    </row>
    <row r="13567">
      <c r="A13567" s="61">
        <v>1.517558803E9</v>
      </c>
      <c r="B13567" s="61">
        <v>1.0</v>
      </c>
      <c r="C13567" s="61">
        <v>10.0</v>
      </c>
      <c r="D13567" s="57" t="s">
        <v>375</v>
      </c>
      <c r="E13567" s="57" t="str">
        <f t="array" ref="E13567">E13566</f>
        <v>В</v>
      </c>
      <c r="F13567" s="58">
        <v>0.633042513386881</v>
      </c>
    </row>
    <row r="13568">
      <c r="A13568" s="61">
        <v>1.51616764E9</v>
      </c>
      <c r="B13568" s="61">
        <v>0.0</v>
      </c>
      <c r="C13568" s="61">
        <v>288.0</v>
      </c>
      <c r="D13568" s="57" t="s">
        <v>374</v>
      </c>
      <c r="E13568" s="57" t="str">
        <f t="array" ref="E13568">E13567</f>
        <v>В</v>
      </c>
      <c r="F13568" s="58">
        <v>0.6330645581341738</v>
      </c>
    </row>
    <row r="13569">
      <c r="A13569" s="61">
        <v>1.518448706E9</v>
      </c>
      <c r="B13569" s="61">
        <v>1.0</v>
      </c>
      <c r="C13569" s="61">
        <v>860.0</v>
      </c>
      <c r="D13569" s="57" t="s">
        <v>371</v>
      </c>
      <c r="E13569" s="57" t="str">
        <f t="array" ref="E13569">E13568</f>
        <v>В</v>
      </c>
      <c r="F13569" s="58">
        <v>0.6330645589863404</v>
      </c>
    </row>
    <row r="13570">
      <c r="A13570" s="61">
        <v>1.514361511E9</v>
      </c>
      <c r="B13570" s="61">
        <v>0.0</v>
      </c>
      <c r="C13570" s="61">
        <v>1636.0</v>
      </c>
      <c r="D13570" s="57" t="s">
        <v>375</v>
      </c>
      <c r="E13570" s="57" t="str">
        <f t="array" ref="E13570">E13569</f>
        <v>В</v>
      </c>
      <c r="F13570" s="58">
        <v>0.6331224396395304</v>
      </c>
    </row>
    <row r="13571">
      <c r="A13571" s="61">
        <v>1.515146037E9</v>
      </c>
      <c r="B13571" s="61">
        <v>1.0</v>
      </c>
      <c r="C13571" s="61">
        <v>1235.0</v>
      </c>
      <c r="D13571" s="57" t="s">
        <v>373</v>
      </c>
      <c r="E13571" s="57" t="str">
        <f t="array" ref="E13571">E13570</f>
        <v>В</v>
      </c>
      <c r="F13571" s="58">
        <v>0.6331333730876035</v>
      </c>
    </row>
    <row r="13572">
      <c r="A13572" s="61">
        <v>1.515281809E9</v>
      </c>
      <c r="B13572" s="61">
        <v>1.0</v>
      </c>
      <c r="C13572" s="61">
        <v>43.0</v>
      </c>
      <c r="D13572" s="57" t="s">
        <v>375</v>
      </c>
      <c r="E13572" s="57" t="str">
        <f t="array" ref="E13572">E13571</f>
        <v>В</v>
      </c>
      <c r="F13572" s="58">
        <v>0.6331558447004726</v>
      </c>
    </row>
    <row r="13573">
      <c r="A13573" s="61">
        <v>1.515276239E9</v>
      </c>
      <c r="B13573" s="61">
        <v>1.0</v>
      </c>
      <c r="C13573" s="61">
        <v>535.0</v>
      </c>
      <c r="D13573" s="57" t="s">
        <v>374</v>
      </c>
      <c r="E13573" s="57" t="str">
        <f t="array" ref="E13573">E13572</f>
        <v>В</v>
      </c>
      <c r="F13573" s="58">
        <v>0.6331593581253481</v>
      </c>
    </row>
    <row r="13574">
      <c r="A13574" s="61">
        <v>1.512365544E9</v>
      </c>
      <c r="B13574" s="61">
        <v>1.0</v>
      </c>
      <c r="C13574" s="61">
        <v>1120.0</v>
      </c>
      <c r="D13574" s="57" t="s">
        <v>375</v>
      </c>
      <c r="E13574" s="57" t="str">
        <f t="array" ref="E13574">E13573</f>
        <v>В</v>
      </c>
      <c r="F13574" s="58">
        <v>0.6331594785013874</v>
      </c>
    </row>
    <row r="13575">
      <c r="A13575" s="61">
        <v>1.518083133E9</v>
      </c>
      <c r="B13575" s="61">
        <v>1.0</v>
      </c>
      <c r="C13575" s="61">
        <v>275.0</v>
      </c>
      <c r="D13575" s="57" t="s">
        <v>371</v>
      </c>
      <c r="E13575" s="57" t="str">
        <f t="array" ref="E13575">E13574</f>
        <v>В</v>
      </c>
      <c r="F13575" s="58">
        <v>0.6331806502787626</v>
      </c>
    </row>
    <row r="13576">
      <c r="A13576" s="61">
        <v>1.516861814E9</v>
      </c>
      <c r="B13576" s="61">
        <v>1.0</v>
      </c>
      <c r="C13576" s="61">
        <v>1244.0</v>
      </c>
      <c r="D13576" s="57" t="s">
        <v>375</v>
      </c>
      <c r="E13576" s="57" t="str">
        <f t="array" ref="E13576">E13575</f>
        <v>В</v>
      </c>
      <c r="F13576" s="58">
        <v>0.6333063849352291</v>
      </c>
    </row>
    <row r="13577">
      <c r="A13577" s="61">
        <v>1.517954113E9</v>
      </c>
      <c r="B13577" s="61">
        <v>1.0</v>
      </c>
      <c r="C13577" s="61">
        <v>1499.0</v>
      </c>
      <c r="D13577" s="57" t="s">
        <v>375</v>
      </c>
      <c r="E13577" s="57" t="str">
        <f t="array" ref="E13577">E13576</f>
        <v>В</v>
      </c>
      <c r="F13577" s="58">
        <v>0.6333281899693352</v>
      </c>
    </row>
    <row r="13578">
      <c r="A13578" s="61">
        <v>1.517145267E9</v>
      </c>
      <c r="B13578" s="61">
        <v>1.0</v>
      </c>
      <c r="C13578" s="61">
        <v>1607.0</v>
      </c>
      <c r="D13578" s="57" t="s">
        <v>374</v>
      </c>
      <c r="E13578" s="57" t="str">
        <f t="array" ref="E13578">E13577</f>
        <v>В</v>
      </c>
      <c r="F13578" s="58">
        <v>0.6334059553599583</v>
      </c>
    </row>
    <row r="13579">
      <c r="A13579" s="61">
        <v>1.512657446E9</v>
      </c>
      <c r="B13579" s="61">
        <v>1.0</v>
      </c>
      <c r="C13579" s="61">
        <v>2604.0</v>
      </c>
      <c r="D13579" s="57" t="s">
        <v>371</v>
      </c>
      <c r="E13579" s="57" t="str">
        <f t="array" ref="E13579">E13578</f>
        <v>В</v>
      </c>
      <c r="F13579" s="58">
        <v>0.6334063099753662</v>
      </c>
    </row>
    <row r="13580">
      <c r="A13580" s="61">
        <v>1.51451723E9</v>
      </c>
      <c r="B13580" s="61">
        <v>0.0</v>
      </c>
      <c r="C13580" s="61">
        <v>2238.0</v>
      </c>
      <c r="D13580" s="57" t="s">
        <v>374</v>
      </c>
      <c r="E13580" s="57" t="str">
        <f t="array" ref="E13580">E13579</f>
        <v>В</v>
      </c>
      <c r="F13580" s="58">
        <v>0.6334305662924569</v>
      </c>
    </row>
    <row r="13581">
      <c r="A13581" s="61">
        <v>1.511307505E9</v>
      </c>
      <c r="B13581" s="61">
        <v>1.0</v>
      </c>
      <c r="C13581" s="61">
        <v>4053.0</v>
      </c>
      <c r="D13581" s="57" t="s">
        <v>371</v>
      </c>
      <c r="E13581" s="57" t="str">
        <f t="array" ref="E13581">E13580</f>
        <v>В</v>
      </c>
      <c r="F13581" s="58">
        <v>0.6334808346809888</v>
      </c>
    </row>
    <row r="13582">
      <c r="A13582" s="61">
        <v>1.515154708E9</v>
      </c>
      <c r="B13582" s="61">
        <v>1.0</v>
      </c>
      <c r="C13582" s="61">
        <v>1753.0</v>
      </c>
      <c r="D13582" s="57" t="s">
        <v>374</v>
      </c>
      <c r="E13582" s="57" t="str">
        <f t="array" ref="E13582">E13581</f>
        <v>В</v>
      </c>
      <c r="F13582" s="58">
        <v>0.633484308675752</v>
      </c>
    </row>
    <row r="13583">
      <c r="A13583" s="61">
        <v>1.513890446E9</v>
      </c>
      <c r="B13583" s="61">
        <v>1.0</v>
      </c>
      <c r="C13583" s="61">
        <v>142.0</v>
      </c>
      <c r="D13583" s="57" t="s">
        <v>374</v>
      </c>
      <c r="E13583" s="57" t="str">
        <f t="array" ref="E13583">E13582</f>
        <v>В</v>
      </c>
      <c r="F13583" s="58">
        <v>0.6336060071778644</v>
      </c>
    </row>
    <row r="13584">
      <c r="A13584" s="61">
        <v>1.512181992E9</v>
      </c>
      <c r="B13584" s="61">
        <v>0.0</v>
      </c>
      <c r="C13584" s="61">
        <v>803.0</v>
      </c>
      <c r="D13584" s="57" t="s">
        <v>374</v>
      </c>
      <c r="E13584" s="57" t="str">
        <f t="array" ref="E13584">E13583</f>
        <v>В</v>
      </c>
      <c r="F13584" s="58">
        <v>0.633616201432427</v>
      </c>
    </row>
    <row r="13585">
      <c r="A13585" s="61">
        <v>1.514746346E9</v>
      </c>
      <c r="B13585" s="61">
        <v>1.0</v>
      </c>
      <c r="C13585" s="61">
        <v>488.0</v>
      </c>
      <c r="D13585" s="57" t="s">
        <v>374</v>
      </c>
      <c r="E13585" s="57" t="str">
        <f t="array" ref="E13585">E13584</f>
        <v>В</v>
      </c>
      <c r="F13585" s="58">
        <v>0.6337243601855395</v>
      </c>
    </row>
    <row r="13586">
      <c r="A13586" s="61">
        <v>1.519277267E9</v>
      </c>
      <c r="B13586" s="61">
        <v>1.0</v>
      </c>
      <c r="C13586" s="61">
        <v>1055.0</v>
      </c>
      <c r="D13586" s="57" t="s">
        <v>374</v>
      </c>
      <c r="E13586" s="57" t="str">
        <f t="array" ref="E13586">E13585</f>
        <v>В</v>
      </c>
      <c r="F13586" s="58">
        <v>0.6337364546691034</v>
      </c>
    </row>
    <row r="13587">
      <c r="A13587" s="61">
        <v>1.51953412E9</v>
      </c>
      <c r="B13587" s="61">
        <v>0.0</v>
      </c>
      <c r="C13587" s="61">
        <v>1671.0</v>
      </c>
      <c r="D13587" s="57" t="s">
        <v>371</v>
      </c>
      <c r="E13587" s="57" t="str">
        <f t="array" ref="E13587">E13586</f>
        <v>В</v>
      </c>
      <c r="F13587" s="58">
        <v>0.6337504178006669</v>
      </c>
    </row>
    <row r="13588">
      <c r="A13588" s="61">
        <v>1.519414962E9</v>
      </c>
      <c r="B13588" s="61">
        <v>0.0</v>
      </c>
      <c r="C13588" s="61">
        <v>4364.0</v>
      </c>
      <c r="D13588" s="57" t="s">
        <v>375</v>
      </c>
      <c r="E13588" s="57" t="str">
        <f t="array" ref="E13588">E13587</f>
        <v>В</v>
      </c>
      <c r="F13588" s="58">
        <v>0.6338344968111319</v>
      </c>
    </row>
    <row r="13589">
      <c r="A13589" s="61">
        <v>1.516509353E9</v>
      </c>
      <c r="B13589" s="61">
        <v>1.0</v>
      </c>
      <c r="C13589" s="61">
        <v>921.0</v>
      </c>
      <c r="D13589" s="57" t="s">
        <v>375</v>
      </c>
      <c r="E13589" s="57" t="str">
        <f t="array" ref="E13589">E13588</f>
        <v>В</v>
      </c>
      <c r="F13589" s="58">
        <v>0.6338940186409563</v>
      </c>
    </row>
    <row r="13590">
      <c r="A13590" s="61">
        <v>1.519285144E9</v>
      </c>
      <c r="B13590" s="61">
        <v>1.0</v>
      </c>
      <c r="C13590" s="61">
        <v>2235.0</v>
      </c>
      <c r="D13590" s="57" t="s">
        <v>371</v>
      </c>
      <c r="E13590" s="57" t="str">
        <f t="array" ref="E13590">E13589</f>
        <v>В</v>
      </c>
      <c r="F13590" s="58">
        <v>0.6339051661370513</v>
      </c>
    </row>
    <row r="13591">
      <c r="A13591" s="61">
        <v>1.51342769E9</v>
      </c>
      <c r="B13591" s="61">
        <v>0.0</v>
      </c>
      <c r="C13591" s="61">
        <v>1272.0</v>
      </c>
      <c r="D13591" s="57" t="s">
        <v>371</v>
      </c>
      <c r="E13591" s="57" t="str">
        <f t="array" ref="E13591">E13590</f>
        <v>В</v>
      </c>
      <c r="F13591" s="58">
        <v>0.6339821148798357</v>
      </c>
    </row>
    <row r="13592">
      <c r="A13592" s="61">
        <v>1.512622126E9</v>
      </c>
      <c r="B13592" s="61">
        <v>1.0</v>
      </c>
      <c r="C13592" s="61">
        <v>5234.0</v>
      </c>
      <c r="D13592" s="57" t="s">
        <v>374</v>
      </c>
      <c r="E13592" s="57" t="str">
        <f t="array" ref="E13592">E13591</f>
        <v>В</v>
      </c>
      <c r="F13592" s="58">
        <v>0.6339999173999632</v>
      </c>
    </row>
    <row r="13593">
      <c r="A13593" s="61">
        <v>1.51350324E9</v>
      </c>
      <c r="B13593" s="61">
        <v>0.0</v>
      </c>
      <c r="C13593" s="61">
        <v>3096.0</v>
      </c>
      <c r="D13593" s="57" t="s">
        <v>375</v>
      </c>
      <c r="E13593" s="57" t="str">
        <f t="array" ref="E13593">E13592</f>
        <v>В</v>
      </c>
      <c r="F13593" s="58">
        <v>0.6340000856520983</v>
      </c>
    </row>
    <row r="13594">
      <c r="A13594" s="61">
        <v>1.514809737E9</v>
      </c>
      <c r="B13594" s="61">
        <v>1.0</v>
      </c>
      <c r="C13594" s="61">
        <v>1126.0</v>
      </c>
      <c r="D13594" s="57" t="s">
        <v>375</v>
      </c>
      <c r="E13594" s="57" t="str">
        <f t="array" ref="E13594">E13593</f>
        <v>В</v>
      </c>
      <c r="F13594" s="58">
        <v>0.6340125762580138</v>
      </c>
    </row>
    <row r="13595">
      <c r="A13595" s="61">
        <v>1.513598363E9</v>
      </c>
      <c r="B13595" s="61">
        <v>1.0</v>
      </c>
      <c r="C13595" s="61">
        <v>1733.0</v>
      </c>
      <c r="D13595" s="57" t="s">
        <v>374</v>
      </c>
      <c r="E13595" s="57" t="str">
        <f t="array" ref="E13595">E13594</f>
        <v>В</v>
      </c>
      <c r="F13595" s="58">
        <v>0.6340278378709283</v>
      </c>
    </row>
    <row r="13596">
      <c r="A13596" s="61">
        <v>1.517158022E9</v>
      </c>
      <c r="B13596" s="61">
        <v>0.0</v>
      </c>
      <c r="C13596" s="61">
        <v>925.0</v>
      </c>
      <c r="D13596" s="57" t="s">
        <v>374</v>
      </c>
      <c r="E13596" s="57" t="str">
        <f t="array" ref="E13596">E13595</f>
        <v>В</v>
      </c>
      <c r="F13596" s="58">
        <v>0.6340878913439191</v>
      </c>
    </row>
    <row r="13597">
      <c r="A13597" s="61">
        <v>1.512450355E9</v>
      </c>
      <c r="B13597" s="61">
        <v>1.0</v>
      </c>
      <c r="C13597" s="61">
        <v>1840.0</v>
      </c>
      <c r="D13597" s="57" t="s">
        <v>371</v>
      </c>
      <c r="E13597" s="57" t="str">
        <f t="array" ref="E13597">E13596</f>
        <v>В</v>
      </c>
      <c r="F13597" s="58">
        <v>0.6341447116856516</v>
      </c>
    </row>
    <row r="13598">
      <c r="A13598" s="61">
        <v>1.512987967E9</v>
      </c>
      <c r="B13598" s="61">
        <v>1.0</v>
      </c>
      <c r="C13598" s="61">
        <v>223.0</v>
      </c>
      <c r="D13598" s="57" t="s">
        <v>371</v>
      </c>
      <c r="E13598" s="57" t="str">
        <f t="array" ref="E13598">E13597</f>
        <v>В</v>
      </c>
      <c r="F13598" s="58">
        <v>0.6341954968997893</v>
      </c>
    </row>
    <row r="13599">
      <c r="A13599" s="61">
        <v>1.514390619E9</v>
      </c>
      <c r="B13599" s="61">
        <v>1.0</v>
      </c>
      <c r="C13599" s="61">
        <v>2716.0</v>
      </c>
      <c r="D13599" s="57" t="s">
        <v>375</v>
      </c>
      <c r="E13599" s="57" t="str">
        <f t="array" ref="E13599">E13598</f>
        <v>В</v>
      </c>
      <c r="F13599" s="58">
        <v>0.6343157484465218</v>
      </c>
    </row>
    <row r="13600">
      <c r="A13600" s="61">
        <v>1.511426183E9</v>
      </c>
      <c r="B13600" s="61">
        <v>1.0</v>
      </c>
      <c r="C13600" s="61">
        <v>1699.0</v>
      </c>
      <c r="D13600" s="57" t="s">
        <v>374</v>
      </c>
      <c r="E13600" s="57" t="str">
        <f t="array" ref="E13600">E13599</f>
        <v>В</v>
      </c>
      <c r="F13600" s="58">
        <v>0.6343272204891126</v>
      </c>
    </row>
    <row r="13601">
      <c r="A13601" s="61">
        <v>1.515547994E9</v>
      </c>
      <c r="B13601" s="61">
        <v>1.0</v>
      </c>
      <c r="C13601" s="61">
        <v>1906.0</v>
      </c>
      <c r="D13601" s="57" t="s">
        <v>371</v>
      </c>
      <c r="E13601" s="57" t="str">
        <f t="array" ref="E13601">E13600</f>
        <v>В</v>
      </c>
      <c r="F13601" s="58">
        <v>0.6344009728371397</v>
      </c>
    </row>
    <row r="13602">
      <c r="A13602" s="61">
        <v>1.517696812E9</v>
      </c>
      <c r="B13602" s="61">
        <v>0.0</v>
      </c>
      <c r="C13602" s="61">
        <v>3815.0</v>
      </c>
      <c r="D13602" s="57" t="s">
        <v>371</v>
      </c>
      <c r="E13602" s="57" t="str">
        <f t="array" ref="E13602">E13601</f>
        <v>В</v>
      </c>
      <c r="F13602" s="58">
        <v>0.6345184430374062</v>
      </c>
    </row>
    <row r="13603">
      <c r="A13603" s="61">
        <v>1.513263634E9</v>
      </c>
      <c r="B13603" s="61">
        <v>1.0</v>
      </c>
      <c r="C13603" s="61">
        <v>804.0</v>
      </c>
      <c r="D13603" s="57" t="s">
        <v>375</v>
      </c>
      <c r="E13603" s="57" t="str">
        <f t="array" ref="E13603">E13602</f>
        <v>В</v>
      </c>
      <c r="F13603" s="58">
        <v>0.6345856975480028</v>
      </c>
    </row>
    <row r="13604">
      <c r="A13604" s="61">
        <v>1.513289063E9</v>
      </c>
      <c r="B13604" s="61">
        <v>1.0</v>
      </c>
      <c r="C13604" s="61">
        <v>3800.0</v>
      </c>
      <c r="D13604" s="57" t="s">
        <v>374</v>
      </c>
      <c r="E13604" s="57" t="str">
        <f t="array" ref="E13604">E13603</f>
        <v>В</v>
      </c>
      <c r="F13604" s="58">
        <v>0.6346376458401907</v>
      </c>
    </row>
    <row r="13605">
      <c r="A13605" s="61">
        <v>1.511510703E9</v>
      </c>
      <c r="B13605" s="61">
        <v>1.0</v>
      </c>
      <c r="C13605" s="61">
        <v>828.0</v>
      </c>
      <c r="D13605" s="57" t="s">
        <v>371</v>
      </c>
      <c r="E13605" s="57" t="str">
        <f t="array" ref="E13605">E13604</f>
        <v>В</v>
      </c>
      <c r="F13605" s="58">
        <v>0.6346646306414204</v>
      </c>
    </row>
    <row r="13606">
      <c r="A13606" s="61">
        <v>1.516207414E9</v>
      </c>
      <c r="B13606" s="61">
        <v>1.0</v>
      </c>
      <c r="C13606" s="61">
        <v>1085.0</v>
      </c>
      <c r="D13606" s="57" t="s">
        <v>371</v>
      </c>
      <c r="E13606" s="57" t="str">
        <f t="array" ref="E13606">E13605</f>
        <v>В</v>
      </c>
      <c r="F13606" s="58">
        <v>0.6346923799024744</v>
      </c>
    </row>
    <row r="13607">
      <c r="A13607" s="61">
        <v>1.51725277E9</v>
      </c>
      <c r="B13607" s="61">
        <v>0.0</v>
      </c>
      <c r="C13607" s="61">
        <v>2157.0</v>
      </c>
      <c r="D13607" s="57" t="s">
        <v>373</v>
      </c>
      <c r="E13607" s="57" t="str">
        <f t="array" ref="E13607">E13606</f>
        <v>В</v>
      </c>
      <c r="F13607" s="58">
        <v>0.6347338306749288</v>
      </c>
    </row>
    <row r="13608">
      <c r="A13608" s="61">
        <v>1.516800792E9</v>
      </c>
      <c r="B13608" s="61">
        <v>0.0</v>
      </c>
      <c r="C13608" s="61">
        <v>29.0</v>
      </c>
      <c r="D13608" s="57" t="s">
        <v>371</v>
      </c>
      <c r="E13608" s="57" t="str">
        <f t="array" ref="E13608">E13607</f>
        <v>В</v>
      </c>
      <c r="F13608" s="58">
        <v>0.6347504138579774</v>
      </c>
    </row>
    <row r="13609">
      <c r="A13609" s="61">
        <v>1.518941472E9</v>
      </c>
      <c r="B13609" s="61">
        <v>0.0</v>
      </c>
      <c r="C13609" s="61">
        <v>589.0</v>
      </c>
      <c r="D13609" s="57" t="s">
        <v>373</v>
      </c>
      <c r="E13609" s="57" t="str">
        <f t="array" ref="E13609">E13608</f>
        <v>В</v>
      </c>
      <c r="F13609" s="58">
        <v>0.6347743746904393</v>
      </c>
    </row>
    <row r="13610">
      <c r="A13610" s="61">
        <v>1.515565731E9</v>
      </c>
      <c r="B13610" s="61">
        <v>0.0</v>
      </c>
      <c r="C13610" s="61">
        <v>616.0</v>
      </c>
      <c r="D13610" s="57" t="s">
        <v>375</v>
      </c>
      <c r="E13610" s="57" t="str">
        <f t="array" ref="E13610">E13609</f>
        <v>В</v>
      </c>
      <c r="F13610" s="58">
        <v>0.6347779333550464</v>
      </c>
    </row>
    <row r="13611">
      <c r="A13611" s="61">
        <v>1.517115501E9</v>
      </c>
      <c r="B13611" s="61">
        <v>0.0</v>
      </c>
      <c r="C13611" s="61">
        <v>398.0</v>
      </c>
      <c r="D13611" s="57" t="s">
        <v>371</v>
      </c>
      <c r="E13611" s="57" t="str">
        <f t="array" ref="E13611">E13610</f>
        <v>В</v>
      </c>
      <c r="F13611" s="58">
        <v>0.6347835257266257</v>
      </c>
    </row>
    <row r="13612">
      <c r="A13612" s="61">
        <v>1.516172578E9</v>
      </c>
      <c r="B13612" s="61">
        <v>1.0</v>
      </c>
      <c r="C13612" s="61">
        <v>1728.0</v>
      </c>
      <c r="D13612" s="57" t="s">
        <v>373</v>
      </c>
      <c r="E13612" s="57" t="str">
        <f t="array" ref="E13612">E13611</f>
        <v>В</v>
      </c>
      <c r="F13612" s="58">
        <v>0.6347986884315511</v>
      </c>
    </row>
    <row r="13613">
      <c r="A13613" s="61">
        <v>1.516382914E9</v>
      </c>
      <c r="B13613" s="61">
        <v>1.0</v>
      </c>
      <c r="C13613" s="61">
        <v>2585.0</v>
      </c>
      <c r="D13613" s="57" t="s">
        <v>371</v>
      </c>
      <c r="E13613" s="57" t="str">
        <f t="array" ref="E13613">E13612</f>
        <v>В</v>
      </c>
      <c r="F13613" s="58">
        <v>0.6348871454394869</v>
      </c>
    </row>
    <row r="13614">
      <c r="A13614" s="61">
        <v>1.512685637E9</v>
      </c>
      <c r="B13614" s="61">
        <v>1.0</v>
      </c>
      <c r="C13614" s="61">
        <v>2201.0</v>
      </c>
      <c r="D13614" s="57" t="s">
        <v>375</v>
      </c>
      <c r="E13614" s="57" t="str">
        <f t="array" ref="E13614">E13613</f>
        <v>В</v>
      </c>
      <c r="F13614" s="58">
        <v>0.6350252404859137</v>
      </c>
    </row>
    <row r="13615">
      <c r="A13615" s="61">
        <v>1.518738978E9</v>
      </c>
      <c r="B13615" s="61">
        <v>1.0</v>
      </c>
      <c r="C13615" s="61">
        <v>589.0</v>
      </c>
      <c r="D13615" s="57" t="s">
        <v>371</v>
      </c>
      <c r="E13615" s="57" t="str">
        <f t="array" ref="E13615">E13614</f>
        <v>В</v>
      </c>
      <c r="F13615" s="58">
        <v>0.6350583880607574</v>
      </c>
    </row>
    <row r="13616">
      <c r="A13616" s="61">
        <v>1.512042702E9</v>
      </c>
      <c r="B13616" s="61">
        <v>0.0</v>
      </c>
      <c r="C13616" s="61">
        <v>1168.0</v>
      </c>
      <c r="D13616" s="57" t="s">
        <v>373</v>
      </c>
      <c r="E13616" s="57" t="str">
        <f t="array" ref="E13616">E13615</f>
        <v>В</v>
      </c>
      <c r="F13616" s="58">
        <v>0.6351567285591649</v>
      </c>
    </row>
    <row r="13617">
      <c r="A13617" s="61">
        <v>1.51878854E9</v>
      </c>
      <c r="B13617" s="61">
        <v>0.0</v>
      </c>
      <c r="C13617" s="61">
        <v>2066.0</v>
      </c>
      <c r="D13617" s="57" t="s">
        <v>374</v>
      </c>
      <c r="E13617" s="57" t="str">
        <f t="array" ref="E13617">E13616</f>
        <v>В</v>
      </c>
      <c r="F13617" s="58">
        <v>0.6352215347301637</v>
      </c>
    </row>
    <row r="13618">
      <c r="A13618" s="61">
        <v>1.512323464E9</v>
      </c>
      <c r="B13618" s="61">
        <v>1.0</v>
      </c>
      <c r="C13618" s="61">
        <v>3971.0</v>
      </c>
      <c r="D13618" s="57" t="s">
        <v>374</v>
      </c>
      <c r="E13618" s="57" t="str">
        <f t="array" ref="E13618">E13617</f>
        <v>В</v>
      </c>
      <c r="F13618" s="58">
        <v>0.6352410227195938</v>
      </c>
    </row>
    <row r="13619">
      <c r="A13619" s="61">
        <v>1.514643901E9</v>
      </c>
      <c r="B13619" s="61">
        <v>0.0</v>
      </c>
      <c r="C13619" s="61">
        <v>3889.0</v>
      </c>
      <c r="D13619" s="57" t="s">
        <v>375</v>
      </c>
      <c r="E13619" s="57" t="str">
        <f t="array" ref="E13619">E13618</f>
        <v>В</v>
      </c>
      <c r="F13619" s="58">
        <v>0.6352799251657798</v>
      </c>
    </row>
    <row r="13620">
      <c r="A13620" s="61">
        <v>1.518948542E9</v>
      </c>
      <c r="B13620" s="61">
        <v>0.0</v>
      </c>
      <c r="C13620" s="61">
        <v>214.0</v>
      </c>
      <c r="D13620" s="57" t="s">
        <v>375</v>
      </c>
      <c r="E13620" s="57" t="str">
        <f t="array" ref="E13620">E13619</f>
        <v>В</v>
      </c>
      <c r="F13620" s="58">
        <v>0.6353732825223641</v>
      </c>
    </row>
    <row r="13621">
      <c r="A13621" s="61">
        <v>1.5150073E9</v>
      </c>
      <c r="B13621" s="61">
        <v>0.0</v>
      </c>
      <c r="C13621" s="61">
        <v>1894.0</v>
      </c>
      <c r="D13621" s="57" t="s">
        <v>373</v>
      </c>
      <c r="E13621" s="57" t="str">
        <f t="array" ref="E13621">E13620</f>
        <v>В</v>
      </c>
      <c r="F13621" s="58">
        <v>0.635444223845278</v>
      </c>
    </row>
    <row r="13622">
      <c r="A13622" s="61">
        <v>1.518738917E9</v>
      </c>
      <c r="B13622" s="61">
        <v>1.0</v>
      </c>
      <c r="C13622" s="61">
        <v>3299.0</v>
      </c>
      <c r="D13622" s="57" t="s">
        <v>371</v>
      </c>
      <c r="E13622" s="57" t="str">
        <f t="array" ref="E13622">E13621</f>
        <v>В</v>
      </c>
      <c r="F13622" s="58">
        <v>0.6354901712382486</v>
      </c>
    </row>
    <row r="13623">
      <c r="A13623" s="61">
        <v>1.515001165E9</v>
      </c>
      <c r="B13623" s="61">
        <v>1.0</v>
      </c>
      <c r="C13623" s="61">
        <v>531.0</v>
      </c>
      <c r="D13623" s="57" t="s">
        <v>371</v>
      </c>
      <c r="E13623" s="57" t="str">
        <f t="array" ref="E13623">E13622</f>
        <v>В</v>
      </c>
      <c r="F13623" s="58">
        <v>0.635535354768268</v>
      </c>
    </row>
    <row r="13624">
      <c r="A13624" s="61">
        <v>1.518426124E9</v>
      </c>
      <c r="B13624" s="61">
        <v>1.0</v>
      </c>
      <c r="C13624" s="61">
        <v>1090.0</v>
      </c>
      <c r="D13624" s="57" t="s">
        <v>375</v>
      </c>
      <c r="E13624" s="57" t="str">
        <f t="array" ref="E13624">E13623</f>
        <v>В</v>
      </c>
      <c r="F13624" s="58">
        <v>0.6355561793636798</v>
      </c>
    </row>
    <row r="13625">
      <c r="A13625" s="61">
        <v>1.514854638E9</v>
      </c>
      <c r="B13625" s="61">
        <v>1.0</v>
      </c>
      <c r="C13625" s="61">
        <v>2547.0</v>
      </c>
      <c r="D13625" s="57" t="s">
        <v>373</v>
      </c>
      <c r="E13625" s="57" t="str">
        <f t="array" ref="E13625">E13624</f>
        <v>В</v>
      </c>
      <c r="F13625" s="58">
        <v>0.6355730051059799</v>
      </c>
    </row>
    <row r="13626">
      <c r="A13626" s="61">
        <v>1.515656955E9</v>
      </c>
      <c r="B13626" s="61">
        <v>1.0</v>
      </c>
      <c r="C13626" s="61">
        <v>933.0</v>
      </c>
      <c r="D13626" s="57" t="s">
        <v>374</v>
      </c>
      <c r="E13626" s="57" t="str">
        <f t="array" ref="E13626">E13625</f>
        <v>В</v>
      </c>
      <c r="F13626" s="58">
        <v>0.635591039604988</v>
      </c>
    </row>
    <row r="13627">
      <c r="A13627" s="61">
        <v>1.518231788E9</v>
      </c>
      <c r="B13627" s="61">
        <v>1.0</v>
      </c>
      <c r="C13627" s="61">
        <v>1559.0</v>
      </c>
      <c r="D13627" s="57" t="s">
        <v>371</v>
      </c>
      <c r="E13627" s="57" t="str">
        <f t="array" ref="E13627">E13626</f>
        <v>В</v>
      </c>
      <c r="F13627" s="58">
        <v>0.6355950647544341</v>
      </c>
    </row>
    <row r="13628">
      <c r="A13628" s="61">
        <v>1.514814698E9</v>
      </c>
      <c r="B13628" s="61">
        <v>1.0</v>
      </c>
      <c r="C13628" s="61">
        <v>1474.0</v>
      </c>
      <c r="D13628" s="57" t="s">
        <v>375</v>
      </c>
      <c r="E13628" s="57" t="str">
        <f t="array" ref="E13628">E13627</f>
        <v>В</v>
      </c>
      <c r="F13628" s="58">
        <v>0.6356007692681952</v>
      </c>
    </row>
    <row r="13629">
      <c r="A13629" s="61">
        <v>1.514074593E9</v>
      </c>
      <c r="B13629" s="61">
        <v>1.0</v>
      </c>
      <c r="C13629" s="61">
        <v>2041.0</v>
      </c>
      <c r="D13629" s="57" t="s">
        <v>374</v>
      </c>
      <c r="E13629" s="57" t="str">
        <f t="array" ref="E13629">E13628</f>
        <v>В</v>
      </c>
      <c r="F13629" s="58">
        <v>0.6356423921914629</v>
      </c>
    </row>
    <row r="13630">
      <c r="A13630" s="61">
        <v>1.515896989E9</v>
      </c>
      <c r="B13630" s="61">
        <v>1.0</v>
      </c>
      <c r="C13630" s="61">
        <v>4403.0</v>
      </c>
      <c r="D13630" s="57" t="s">
        <v>374</v>
      </c>
      <c r="E13630" s="57" t="str">
        <f t="array" ref="E13630">E13629</f>
        <v>В</v>
      </c>
      <c r="F13630" s="58">
        <v>0.6356428159499022</v>
      </c>
    </row>
    <row r="13631">
      <c r="A13631" s="61">
        <v>1.517919096E9</v>
      </c>
      <c r="B13631" s="61">
        <v>1.0</v>
      </c>
      <c r="C13631" s="61">
        <v>3395.0</v>
      </c>
      <c r="D13631" s="57" t="s">
        <v>374</v>
      </c>
      <c r="E13631" s="57" t="str">
        <f t="array" ref="E13631">E13630</f>
        <v>В</v>
      </c>
      <c r="F13631" s="58">
        <v>0.6356450845791417</v>
      </c>
    </row>
    <row r="13632">
      <c r="A13632" s="61">
        <v>1.514098931E9</v>
      </c>
      <c r="B13632" s="61">
        <v>0.0</v>
      </c>
      <c r="C13632" s="61">
        <v>2252.0</v>
      </c>
      <c r="D13632" s="57" t="s">
        <v>371</v>
      </c>
      <c r="E13632" s="57" t="str">
        <f t="array" ref="E13632">E13631</f>
        <v>В</v>
      </c>
      <c r="F13632" s="58">
        <v>0.635676686979318</v>
      </c>
    </row>
    <row r="13633">
      <c r="A13633" s="61">
        <v>1.519785618E9</v>
      </c>
      <c r="B13633" s="61">
        <v>1.0</v>
      </c>
      <c r="C13633" s="61">
        <v>58.0</v>
      </c>
      <c r="D13633" s="57" t="s">
        <v>371</v>
      </c>
      <c r="E13633" s="57" t="str">
        <f t="array" ref="E13633">E13632</f>
        <v>В</v>
      </c>
      <c r="F13633" s="58">
        <v>0.6357157271612144</v>
      </c>
    </row>
    <row r="13634">
      <c r="A13634" s="61">
        <v>1.519389503E9</v>
      </c>
      <c r="B13634" s="61">
        <v>1.0</v>
      </c>
      <c r="C13634" s="61">
        <v>3814.0</v>
      </c>
      <c r="D13634" s="57" t="s">
        <v>375</v>
      </c>
      <c r="E13634" s="57" t="str">
        <f t="array" ref="E13634">E13633</f>
        <v>В</v>
      </c>
      <c r="F13634" s="58">
        <v>0.6358080370416826</v>
      </c>
    </row>
    <row r="13635">
      <c r="A13635" s="61">
        <v>1.515396386E9</v>
      </c>
      <c r="B13635" s="61">
        <v>1.0</v>
      </c>
      <c r="C13635" s="61">
        <v>1692.0</v>
      </c>
      <c r="D13635" s="57" t="s">
        <v>374</v>
      </c>
      <c r="E13635" s="57" t="str">
        <f t="array" ref="E13635">E13634</f>
        <v>В</v>
      </c>
      <c r="F13635" s="58">
        <v>0.6358637218784026</v>
      </c>
    </row>
    <row r="13636">
      <c r="A13636" s="61">
        <v>1.519159161E9</v>
      </c>
      <c r="B13636" s="61">
        <v>0.0</v>
      </c>
      <c r="C13636" s="61">
        <v>2025.0</v>
      </c>
      <c r="D13636" s="57" t="s">
        <v>371</v>
      </c>
      <c r="E13636" s="57" t="str">
        <f t="array" ref="E13636">E13635</f>
        <v>В</v>
      </c>
      <c r="F13636" s="58">
        <v>0.6358744833648129</v>
      </c>
    </row>
    <row r="13637">
      <c r="A13637" s="61">
        <v>1.515488573E9</v>
      </c>
      <c r="B13637" s="61">
        <v>1.0</v>
      </c>
      <c r="C13637" s="61">
        <v>1239.0</v>
      </c>
      <c r="D13637" s="57" t="s">
        <v>375</v>
      </c>
      <c r="E13637" s="57" t="str">
        <f t="array" ref="E13637">E13636</f>
        <v>В</v>
      </c>
      <c r="F13637" s="58">
        <v>0.6359876377280854</v>
      </c>
    </row>
    <row r="13638">
      <c r="A13638" s="61">
        <v>1.516343229E9</v>
      </c>
      <c r="B13638" s="61">
        <v>1.0</v>
      </c>
      <c r="C13638" s="61">
        <v>1647.0</v>
      </c>
      <c r="D13638" s="57" t="s">
        <v>374</v>
      </c>
      <c r="E13638" s="57" t="str">
        <f t="array" ref="E13638">E13637</f>
        <v>В</v>
      </c>
      <c r="F13638" s="58">
        <v>0.6359879774423322</v>
      </c>
    </row>
    <row r="13639">
      <c r="A13639" s="61">
        <v>1.514884256E9</v>
      </c>
      <c r="B13639" s="61">
        <v>1.0</v>
      </c>
      <c r="C13639" s="61">
        <v>3261.0</v>
      </c>
      <c r="D13639" s="57" t="s">
        <v>373</v>
      </c>
      <c r="E13639" s="57" t="str">
        <f t="array" ref="E13639">E13638</f>
        <v>В</v>
      </c>
      <c r="F13639" s="58">
        <v>0.6360171191064954</v>
      </c>
    </row>
    <row r="13640">
      <c r="A13640" s="61">
        <v>1.51712989E9</v>
      </c>
      <c r="B13640" s="61">
        <v>0.0</v>
      </c>
      <c r="C13640" s="61">
        <v>2208.0</v>
      </c>
      <c r="D13640" s="57" t="s">
        <v>371</v>
      </c>
      <c r="E13640" s="57" t="str">
        <f t="array" ref="E13640">E13639</f>
        <v>В</v>
      </c>
      <c r="F13640" s="58">
        <v>0.6360391996747876</v>
      </c>
    </row>
    <row r="13641">
      <c r="A13641" s="61">
        <v>1.51130818E9</v>
      </c>
      <c r="B13641" s="61">
        <v>0.0</v>
      </c>
      <c r="C13641" s="61">
        <v>1585.0</v>
      </c>
      <c r="D13641" s="57" t="s">
        <v>375</v>
      </c>
      <c r="E13641" s="57" t="str">
        <f t="array" ref="E13641">E13640</f>
        <v>В</v>
      </c>
      <c r="F13641" s="58">
        <v>0.6360600161226526</v>
      </c>
    </row>
    <row r="13642">
      <c r="A13642" s="61">
        <v>1.517434859E9</v>
      </c>
      <c r="B13642" s="61">
        <v>1.0</v>
      </c>
      <c r="C13642" s="61">
        <v>822.0</v>
      </c>
      <c r="D13642" s="57" t="s">
        <v>371</v>
      </c>
      <c r="E13642" s="57" t="str">
        <f t="array" ref="E13642">E13641</f>
        <v>В</v>
      </c>
      <c r="F13642" s="58">
        <v>0.6360864201049414</v>
      </c>
    </row>
    <row r="13643">
      <c r="A13643" s="61">
        <v>1.519449152E9</v>
      </c>
      <c r="B13643" s="61">
        <v>0.0</v>
      </c>
      <c r="C13643" s="61">
        <v>2062.0</v>
      </c>
      <c r="D13643" s="57" t="s">
        <v>371</v>
      </c>
      <c r="E13643" s="57" t="str">
        <f t="array" ref="E13643">E13642</f>
        <v>В</v>
      </c>
      <c r="F13643" s="58">
        <v>0.6361233920554769</v>
      </c>
    </row>
    <row r="13644">
      <c r="A13644" s="61">
        <v>1.514437825E9</v>
      </c>
      <c r="B13644" s="61">
        <v>1.0</v>
      </c>
      <c r="C13644" s="61">
        <v>3121.0</v>
      </c>
      <c r="D13644" s="57" t="s">
        <v>371</v>
      </c>
      <c r="E13644" s="57" t="str">
        <f t="array" ref="E13644">E13643</f>
        <v>В</v>
      </c>
      <c r="F13644" s="58">
        <v>0.6361306854485719</v>
      </c>
    </row>
    <row r="13645">
      <c r="A13645" s="61">
        <v>1.511324083E9</v>
      </c>
      <c r="B13645" s="61">
        <v>1.0</v>
      </c>
      <c r="C13645" s="61">
        <v>3892.0</v>
      </c>
      <c r="D13645" s="57" t="s">
        <v>373</v>
      </c>
      <c r="E13645" s="57" t="str">
        <f t="array" ref="E13645">E13644</f>
        <v>В</v>
      </c>
      <c r="F13645" s="58">
        <v>0.6361855348520029</v>
      </c>
    </row>
    <row r="13646">
      <c r="A13646" s="61">
        <v>1.518647526E9</v>
      </c>
      <c r="B13646" s="61">
        <v>1.0</v>
      </c>
      <c r="C13646" s="61">
        <v>889.0</v>
      </c>
      <c r="D13646" s="57" t="s">
        <v>374</v>
      </c>
      <c r="E13646" s="57" t="str">
        <f t="array" ref="E13646">E13645</f>
        <v>В</v>
      </c>
      <c r="F13646" s="58">
        <v>0.6362802861149149</v>
      </c>
    </row>
    <row r="13647">
      <c r="A13647" s="61">
        <v>1.514492672E9</v>
      </c>
      <c r="B13647" s="61">
        <v>0.0</v>
      </c>
      <c r="C13647" s="61">
        <v>687.0</v>
      </c>
      <c r="D13647" s="57" t="s">
        <v>373</v>
      </c>
      <c r="E13647" s="57" t="str">
        <f t="array" ref="E13647">E13646</f>
        <v>В</v>
      </c>
      <c r="F13647" s="58">
        <v>0.6363154538726876</v>
      </c>
    </row>
    <row r="13648">
      <c r="A13648" s="61">
        <v>1.511823243E9</v>
      </c>
      <c r="B13648" s="61">
        <v>1.0</v>
      </c>
      <c r="C13648" s="61">
        <v>3172.0</v>
      </c>
      <c r="D13648" s="57" t="s">
        <v>374</v>
      </c>
      <c r="E13648" s="57" t="str">
        <f t="array" ref="E13648">E13647</f>
        <v>В</v>
      </c>
      <c r="F13648" s="58">
        <v>0.6363412998582285</v>
      </c>
    </row>
    <row r="13649">
      <c r="A13649" s="61">
        <v>1.512907556E9</v>
      </c>
      <c r="B13649" s="61">
        <v>1.0</v>
      </c>
      <c r="C13649" s="61">
        <v>937.0</v>
      </c>
      <c r="D13649" s="57" t="s">
        <v>371</v>
      </c>
      <c r="E13649" s="57" t="str">
        <f t="array" ref="E13649">E13648</f>
        <v>В</v>
      </c>
      <c r="F13649" s="58">
        <v>0.6363599349542838</v>
      </c>
    </row>
    <row r="13650">
      <c r="A13650" s="61">
        <v>1.517455834E9</v>
      </c>
      <c r="B13650" s="61">
        <v>1.0</v>
      </c>
      <c r="C13650" s="61">
        <v>817.0</v>
      </c>
      <c r="D13650" s="57" t="s">
        <v>373</v>
      </c>
      <c r="E13650" s="57" t="str">
        <f t="array" ref="E13650">E13649</f>
        <v>В</v>
      </c>
      <c r="F13650" s="58">
        <v>0.6364487356587452</v>
      </c>
    </row>
    <row r="13651">
      <c r="A13651" s="61">
        <v>1.517395914E9</v>
      </c>
      <c r="B13651" s="61">
        <v>1.0</v>
      </c>
      <c r="C13651" s="61">
        <v>1544.0</v>
      </c>
      <c r="D13651" s="57" t="s">
        <v>373</v>
      </c>
      <c r="E13651" s="57" t="str">
        <f t="array" ref="E13651">E13650</f>
        <v>В</v>
      </c>
      <c r="F13651" s="58">
        <v>0.6364608363963725</v>
      </c>
    </row>
    <row r="13652">
      <c r="A13652" s="61">
        <v>1.51958042E9</v>
      </c>
      <c r="B13652" s="61">
        <v>0.0</v>
      </c>
      <c r="C13652" s="61">
        <v>2774.0</v>
      </c>
      <c r="D13652" s="57" t="s">
        <v>371</v>
      </c>
      <c r="E13652" s="57" t="str">
        <f t="array" ref="E13652">E13651</f>
        <v>В</v>
      </c>
      <c r="F13652" s="58">
        <v>0.6364764352420484</v>
      </c>
    </row>
    <row r="13653">
      <c r="A13653" s="61">
        <v>1.517231577E9</v>
      </c>
      <c r="B13653" s="61">
        <v>1.0</v>
      </c>
      <c r="C13653" s="61">
        <v>1110.0</v>
      </c>
      <c r="D13653" s="57" t="s">
        <v>373</v>
      </c>
      <c r="E13653" s="57" t="str">
        <f t="array" ref="E13653">E13652</f>
        <v>В</v>
      </c>
      <c r="F13653" s="58">
        <v>0.6365086489145401</v>
      </c>
    </row>
    <row r="13654">
      <c r="A13654" s="61">
        <v>1.518968016E9</v>
      </c>
      <c r="B13654" s="61">
        <v>1.0</v>
      </c>
      <c r="C13654" s="61">
        <v>3453.0</v>
      </c>
      <c r="D13654" s="57" t="s">
        <v>371</v>
      </c>
      <c r="E13654" s="57" t="str">
        <f t="array" ref="E13654">E13653</f>
        <v>В</v>
      </c>
      <c r="F13654" s="58">
        <v>0.6365095434155582</v>
      </c>
    </row>
    <row r="13655">
      <c r="A13655" s="61">
        <v>1.515709577E9</v>
      </c>
      <c r="B13655" s="61">
        <v>1.0</v>
      </c>
      <c r="C13655" s="61">
        <v>4691.0</v>
      </c>
      <c r="D13655" s="57" t="s">
        <v>374</v>
      </c>
      <c r="E13655" s="57" t="str">
        <f t="array" ref="E13655">E13654</f>
        <v>В</v>
      </c>
      <c r="F13655" s="58">
        <v>0.6365652204573468</v>
      </c>
    </row>
    <row r="13656">
      <c r="A13656" s="61">
        <v>1.514448669E9</v>
      </c>
      <c r="B13656" s="61">
        <v>1.0</v>
      </c>
      <c r="C13656" s="61">
        <v>1148.0</v>
      </c>
      <c r="D13656" s="57" t="s">
        <v>371</v>
      </c>
      <c r="E13656" s="57" t="str">
        <f t="array" ref="E13656">E13655</f>
        <v>В</v>
      </c>
      <c r="F13656" s="58">
        <v>0.636592130136658</v>
      </c>
    </row>
    <row r="13657">
      <c r="A13657" s="61">
        <v>1.517118111E9</v>
      </c>
      <c r="B13657" s="61">
        <v>0.0</v>
      </c>
      <c r="C13657" s="61">
        <v>275.0</v>
      </c>
      <c r="D13657" s="57" t="s">
        <v>374</v>
      </c>
      <c r="E13657" s="57" t="str">
        <f t="array" ref="E13657">E13656</f>
        <v>В</v>
      </c>
      <c r="F13657" s="58">
        <v>0.6367183708660229</v>
      </c>
    </row>
    <row r="13658">
      <c r="A13658" s="61">
        <v>1.517052148E9</v>
      </c>
      <c r="B13658" s="61">
        <v>1.0</v>
      </c>
      <c r="C13658" s="61">
        <v>1053.0</v>
      </c>
      <c r="D13658" s="57" t="s">
        <v>371</v>
      </c>
      <c r="E13658" s="57" t="str">
        <f t="array" ref="E13658">E13657</f>
        <v>В</v>
      </c>
      <c r="F13658" s="58">
        <v>0.6367552250943406</v>
      </c>
    </row>
    <row r="13659">
      <c r="A13659" s="61">
        <v>1.51995547E9</v>
      </c>
      <c r="B13659" s="61">
        <v>0.0</v>
      </c>
      <c r="C13659" s="61">
        <v>2265.0</v>
      </c>
      <c r="D13659" s="57" t="s">
        <v>374</v>
      </c>
      <c r="E13659" s="57" t="str">
        <f t="array" ref="E13659">E13658</f>
        <v>В</v>
      </c>
      <c r="F13659" s="58">
        <v>0.6367568464466327</v>
      </c>
    </row>
    <row r="13660">
      <c r="A13660" s="61">
        <v>1.5158512E9</v>
      </c>
      <c r="B13660" s="61">
        <v>0.0</v>
      </c>
      <c r="C13660" s="61">
        <v>582.0</v>
      </c>
      <c r="D13660" s="57" t="s">
        <v>374</v>
      </c>
      <c r="E13660" s="57" t="str">
        <f t="array" ref="E13660">E13659</f>
        <v>В</v>
      </c>
      <c r="F13660" s="58">
        <v>0.6367955992140079</v>
      </c>
    </row>
    <row r="13661">
      <c r="A13661" s="61">
        <v>1.516435723E9</v>
      </c>
      <c r="B13661" s="61">
        <v>1.0</v>
      </c>
      <c r="C13661" s="61">
        <v>981.0</v>
      </c>
      <c r="D13661" s="57" t="s">
        <v>374</v>
      </c>
      <c r="E13661" s="57" t="str">
        <f t="array" ref="E13661">E13660</f>
        <v>В</v>
      </c>
      <c r="F13661" s="58">
        <v>0.6367998991691488</v>
      </c>
    </row>
    <row r="13662">
      <c r="A13662" s="61">
        <v>1.517286292E9</v>
      </c>
      <c r="B13662" s="61">
        <v>0.0</v>
      </c>
      <c r="C13662" s="61">
        <v>1041.0</v>
      </c>
      <c r="D13662" s="57" t="s">
        <v>373</v>
      </c>
      <c r="E13662" s="57" t="str">
        <f t="array" ref="E13662">E13661</f>
        <v>В</v>
      </c>
      <c r="F13662" s="58">
        <v>0.6368577411583675</v>
      </c>
    </row>
    <row r="13663">
      <c r="A13663" s="61">
        <v>1.511599117E9</v>
      </c>
      <c r="B13663" s="61">
        <v>1.0</v>
      </c>
      <c r="C13663" s="61">
        <v>170.0</v>
      </c>
      <c r="D13663" s="57" t="s">
        <v>375</v>
      </c>
      <c r="E13663" s="57" t="str">
        <f t="array" ref="E13663">E13662</f>
        <v>В</v>
      </c>
      <c r="F13663" s="58">
        <v>0.636936499157585</v>
      </c>
    </row>
    <row r="13664">
      <c r="A13664" s="61">
        <v>1.513629824E9</v>
      </c>
      <c r="B13664" s="61">
        <v>1.0</v>
      </c>
      <c r="C13664" s="61">
        <v>1445.0</v>
      </c>
      <c r="D13664" s="57" t="s">
        <v>371</v>
      </c>
      <c r="E13664" s="57" t="str">
        <f t="array" ref="E13664">E13663</f>
        <v>В</v>
      </c>
      <c r="F13664" s="58">
        <v>0.636958716156106</v>
      </c>
    </row>
    <row r="13665">
      <c r="A13665" s="61">
        <v>1.515757416E9</v>
      </c>
      <c r="B13665" s="61">
        <v>1.0</v>
      </c>
      <c r="C13665" s="61">
        <v>2050.0</v>
      </c>
      <c r="D13665" s="57" t="s">
        <v>374</v>
      </c>
      <c r="E13665" s="57" t="str">
        <f t="array" ref="E13665">E13664</f>
        <v>В</v>
      </c>
      <c r="F13665" s="58">
        <v>0.6370676326154283</v>
      </c>
    </row>
    <row r="13666">
      <c r="A13666" s="61">
        <v>1.514869148E9</v>
      </c>
      <c r="B13666" s="61">
        <v>1.0</v>
      </c>
      <c r="C13666" s="61">
        <v>1340.0</v>
      </c>
      <c r="D13666" s="57" t="s">
        <v>374</v>
      </c>
      <c r="E13666" s="57" t="str">
        <f t="array" ref="E13666">E13665</f>
        <v>В</v>
      </c>
      <c r="F13666" s="58">
        <v>0.637068387751417</v>
      </c>
    </row>
    <row r="13667">
      <c r="A13667" s="61">
        <v>1.517870368E9</v>
      </c>
      <c r="B13667" s="61">
        <v>1.0</v>
      </c>
      <c r="C13667" s="61">
        <v>2593.0</v>
      </c>
      <c r="D13667" s="57" t="s">
        <v>373</v>
      </c>
      <c r="E13667" s="57" t="str">
        <f t="array" ref="E13667">E13666</f>
        <v>В</v>
      </c>
      <c r="F13667" s="58">
        <v>0.6370715090873059</v>
      </c>
    </row>
    <row r="13668">
      <c r="A13668" s="61">
        <v>1.512106302E9</v>
      </c>
      <c r="B13668" s="61">
        <v>0.0</v>
      </c>
      <c r="C13668" s="61">
        <v>2927.0</v>
      </c>
      <c r="D13668" s="57" t="s">
        <v>374</v>
      </c>
      <c r="E13668" s="57" t="str">
        <f t="array" ref="E13668">E13667</f>
        <v>В</v>
      </c>
      <c r="F13668" s="58">
        <v>0.6370870062793427</v>
      </c>
    </row>
    <row r="13669">
      <c r="A13669" s="61">
        <v>1.519384044E9</v>
      </c>
      <c r="B13669" s="61">
        <v>1.0</v>
      </c>
      <c r="C13669" s="61">
        <v>2100.0</v>
      </c>
      <c r="D13669" s="57" t="s">
        <v>371</v>
      </c>
      <c r="E13669" s="57" t="str">
        <f t="array" ref="E13669">E13668</f>
        <v>В</v>
      </c>
      <c r="F13669" s="58">
        <v>0.6372546526507163</v>
      </c>
    </row>
    <row r="13670">
      <c r="A13670" s="61">
        <v>1.516223975E9</v>
      </c>
      <c r="B13670" s="61">
        <v>1.0</v>
      </c>
      <c r="C13670" s="61">
        <v>495.0</v>
      </c>
      <c r="D13670" s="57" t="s">
        <v>375</v>
      </c>
      <c r="E13670" s="57" t="str">
        <f t="array" ref="E13670">E13669</f>
        <v>В</v>
      </c>
      <c r="F13670" s="58">
        <v>0.6372839778838413</v>
      </c>
    </row>
    <row r="13671">
      <c r="A13671" s="61">
        <v>1.517511904E9</v>
      </c>
      <c r="B13671" s="61">
        <v>1.0</v>
      </c>
      <c r="C13671" s="61">
        <v>2687.0</v>
      </c>
      <c r="D13671" s="57" t="s">
        <v>374</v>
      </c>
      <c r="E13671" s="57" t="str">
        <f t="array" ref="E13671">E13670</f>
        <v>В</v>
      </c>
      <c r="F13671" s="58">
        <v>0.6373506521634986</v>
      </c>
    </row>
    <row r="13672">
      <c r="A13672" s="61">
        <v>1.516124997E9</v>
      </c>
      <c r="B13672" s="61">
        <v>1.0</v>
      </c>
      <c r="C13672" s="61">
        <v>354.0</v>
      </c>
      <c r="D13672" s="57" t="s">
        <v>371</v>
      </c>
      <c r="E13672" s="57" t="str">
        <f t="array" ref="E13672">E13671</f>
        <v>В</v>
      </c>
      <c r="F13672" s="58">
        <v>0.6373973606569561</v>
      </c>
    </row>
    <row r="13673">
      <c r="A13673" s="61">
        <v>1.51767916E9</v>
      </c>
      <c r="B13673" s="61">
        <v>0.0</v>
      </c>
      <c r="C13673" s="61">
        <v>1811.0</v>
      </c>
      <c r="D13673" s="57" t="s">
        <v>373</v>
      </c>
      <c r="E13673" s="57" t="str">
        <f t="array" ref="E13673">E13672</f>
        <v>В</v>
      </c>
      <c r="F13673" s="58">
        <v>0.6374302434040852</v>
      </c>
    </row>
    <row r="13674">
      <c r="A13674" s="61">
        <v>1.518491265E9</v>
      </c>
      <c r="B13674" s="61">
        <v>1.0</v>
      </c>
      <c r="C13674" s="61">
        <v>1070.0</v>
      </c>
      <c r="D13674" s="57" t="s">
        <v>373</v>
      </c>
      <c r="E13674" s="57" t="str">
        <f t="array" ref="E13674">E13673</f>
        <v>В</v>
      </c>
      <c r="F13674" s="58">
        <v>0.6374548416417318</v>
      </c>
    </row>
    <row r="13675">
      <c r="A13675" s="61">
        <v>1.517000667E9</v>
      </c>
      <c r="B13675" s="61">
        <v>1.0</v>
      </c>
      <c r="C13675" s="61">
        <v>19.0</v>
      </c>
      <c r="D13675" s="57" t="s">
        <v>371</v>
      </c>
      <c r="E13675" s="57" t="str">
        <f t="array" ref="E13675">E13674</f>
        <v>В</v>
      </c>
      <c r="F13675" s="58">
        <v>0.6374919789726519</v>
      </c>
    </row>
    <row r="13676">
      <c r="A13676" s="61">
        <v>1.518267073E9</v>
      </c>
      <c r="B13676" s="61">
        <v>1.0</v>
      </c>
      <c r="C13676" s="61">
        <v>1935.0</v>
      </c>
      <c r="D13676" s="57" t="s">
        <v>371</v>
      </c>
      <c r="E13676" s="57" t="str">
        <f t="array" ref="E13676">E13675</f>
        <v>В</v>
      </c>
      <c r="F13676" s="58">
        <v>0.6375032968751524</v>
      </c>
    </row>
    <row r="13677">
      <c r="A13677" s="61">
        <v>1.512261284E9</v>
      </c>
      <c r="B13677" s="61">
        <v>1.0</v>
      </c>
      <c r="C13677" s="61">
        <v>503.0</v>
      </c>
      <c r="D13677" s="57" t="s">
        <v>371</v>
      </c>
      <c r="E13677" s="57" t="str">
        <f t="array" ref="E13677">E13676</f>
        <v>В</v>
      </c>
      <c r="F13677" s="58">
        <v>0.6375221167682119</v>
      </c>
    </row>
    <row r="13678">
      <c r="A13678" s="61">
        <v>1.517175803E9</v>
      </c>
      <c r="B13678" s="61">
        <v>1.0</v>
      </c>
      <c r="C13678" s="61">
        <v>1451.0</v>
      </c>
      <c r="D13678" s="57" t="s">
        <v>374</v>
      </c>
      <c r="E13678" s="57" t="str">
        <f t="array" ref="E13678">E13677</f>
        <v>В</v>
      </c>
      <c r="F13678" s="58">
        <v>0.6375867302355638</v>
      </c>
    </row>
    <row r="13679">
      <c r="A13679" s="61">
        <v>1.516828491E9</v>
      </c>
      <c r="B13679" s="61">
        <v>0.0</v>
      </c>
      <c r="C13679" s="61">
        <v>460.0</v>
      </c>
      <c r="D13679" s="57" t="s">
        <v>375</v>
      </c>
      <c r="E13679" s="57" t="str">
        <f t="array" ref="E13679">E13678</f>
        <v>В</v>
      </c>
      <c r="F13679" s="58">
        <v>0.637617034263675</v>
      </c>
    </row>
    <row r="13680">
      <c r="A13680" s="61">
        <v>1.512783963E9</v>
      </c>
      <c r="B13680" s="61">
        <v>1.0</v>
      </c>
      <c r="C13680" s="61">
        <v>1763.0</v>
      </c>
      <c r="D13680" s="57" t="s">
        <v>371</v>
      </c>
      <c r="E13680" s="57" t="str">
        <f t="array" ref="E13680">E13679</f>
        <v>В</v>
      </c>
      <c r="F13680" s="58">
        <v>0.6376445314693058</v>
      </c>
    </row>
    <row r="13681">
      <c r="A13681" s="61">
        <v>1.516119226E9</v>
      </c>
      <c r="B13681" s="61">
        <v>1.0</v>
      </c>
      <c r="C13681" s="61">
        <v>2180.0</v>
      </c>
      <c r="D13681" s="57" t="s">
        <v>374</v>
      </c>
      <c r="E13681" s="57" t="str">
        <f t="array" ref="E13681">E13680</f>
        <v>В</v>
      </c>
      <c r="F13681" s="58">
        <v>0.637728956571756</v>
      </c>
    </row>
    <row r="13682">
      <c r="A13682" s="61">
        <v>1.516939614E9</v>
      </c>
      <c r="B13682" s="61">
        <v>1.0</v>
      </c>
      <c r="C13682" s="61">
        <v>2131.0</v>
      </c>
      <c r="D13682" s="57" t="s">
        <v>374</v>
      </c>
      <c r="E13682" s="57" t="str">
        <f t="array" ref="E13682">E13681</f>
        <v>В</v>
      </c>
      <c r="F13682" s="58">
        <v>0.6377882461187455</v>
      </c>
    </row>
    <row r="13683">
      <c r="A13683" s="61">
        <v>1.513503803E9</v>
      </c>
      <c r="B13683" s="61">
        <v>1.0</v>
      </c>
      <c r="C13683" s="61">
        <v>205.0</v>
      </c>
      <c r="D13683" s="57" t="s">
        <v>374</v>
      </c>
      <c r="E13683" s="57" t="str">
        <f t="array" ref="E13683">E13682</f>
        <v>В</v>
      </c>
      <c r="F13683" s="58">
        <v>0.6378092477792804</v>
      </c>
    </row>
    <row r="13684">
      <c r="A13684" s="61">
        <v>1.516841895E9</v>
      </c>
      <c r="B13684" s="61">
        <v>1.0</v>
      </c>
      <c r="C13684" s="61">
        <v>1742.0</v>
      </c>
      <c r="D13684" s="57" t="s">
        <v>374</v>
      </c>
      <c r="E13684" s="57" t="str">
        <f t="array" ref="E13684">E13683</f>
        <v>В</v>
      </c>
      <c r="F13684" s="58">
        <v>0.6378679115029836</v>
      </c>
    </row>
    <row r="13685">
      <c r="A13685" s="61">
        <v>1.518125905E9</v>
      </c>
      <c r="B13685" s="61">
        <v>1.0</v>
      </c>
      <c r="C13685" s="61">
        <v>572.0</v>
      </c>
      <c r="D13685" s="57" t="s">
        <v>374</v>
      </c>
      <c r="E13685" s="57" t="str">
        <f t="array" ref="E13685">E13684</f>
        <v>В</v>
      </c>
      <c r="F13685" s="58">
        <v>0.6378741027902525</v>
      </c>
    </row>
    <row r="13686">
      <c r="A13686" s="61">
        <v>1.518726558E9</v>
      </c>
      <c r="B13686" s="61">
        <v>1.0</v>
      </c>
      <c r="C13686" s="61">
        <v>2209.0</v>
      </c>
      <c r="D13686" s="57" t="s">
        <v>371</v>
      </c>
      <c r="E13686" s="57" t="str">
        <f t="array" ref="E13686">E13685</f>
        <v>В</v>
      </c>
      <c r="F13686" s="58">
        <v>0.6378897016359285</v>
      </c>
    </row>
    <row r="13687">
      <c r="A13687" s="61">
        <v>1.514947606E9</v>
      </c>
      <c r="B13687" s="61">
        <v>1.0</v>
      </c>
      <c r="C13687" s="61">
        <v>914.0</v>
      </c>
      <c r="D13687" s="57" t="s">
        <v>374</v>
      </c>
      <c r="E13687" s="57" t="str">
        <f t="array" ref="E13687">E13686</f>
        <v>В</v>
      </c>
      <c r="F13687" s="58">
        <v>0.6379615490041094</v>
      </c>
    </row>
    <row r="13688">
      <c r="A13688" s="61">
        <v>1.517140246E9</v>
      </c>
      <c r="B13688" s="61">
        <v>1.0</v>
      </c>
      <c r="C13688" s="61">
        <v>3405.0</v>
      </c>
      <c r="D13688" s="57" t="s">
        <v>371</v>
      </c>
      <c r="E13688" s="57" t="str">
        <f t="array" ref="E13688">E13687</f>
        <v>В</v>
      </c>
      <c r="F13688" s="58">
        <v>0.6380003556895176</v>
      </c>
    </row>
    <row r="13689">
      <c r="A13689" s="61">
        <v>1.519193049E9</v>
      </c>
      <c r="B13689" s="61">
        <v>1.0</v>
      </c>
      <c r="C13689" s="61">
        <v>2410.0</v>
      </c>
      <c r="D13689" s="57" t="s">
        <v>374</v>
      </c>
      <c r="E13689" s="57" t="str">
        <f t="array" ref="E13689">E13688</f>
        <v>В</v>
      </c>
      <c r="F13689" s="58">
        <v>0.6381006548446152</v>
      </c>
    </row>
    <row r="13690">
      <c r="A13690" s="61">
        <v>1.517430627E9</v>
      </c>
      <c r="B13690" s="61">
        <v>1.0</v>
      </c>
      <c r="C13690" s="61">
        <v>673.0</v>
      </c>
      <c r="D13690" s="57" t="s">
        <v>374</v>
      </c>
      <c r="E13690" s="57" t="str">
        <f t="array" ref="E13690">E13689</f>
        <v>В</v>
      </c>
      <c r="F13690" s="58">
        <v>0.6381243272588885</v>
      </c>
    </row>
    <row r="13691">
      <c r="A13691" s="61">
        <v>1.517698441E9</v>
      </c>
      <c r="B13691" s="61">
        <v>0.0</v>
      </c>
      <c r="C13691" s="61">
        <v>365.0</v>
      </c>
      <c r="D13691" s="57" t="s">
        <v>375</v>
      </c>
      <c r="E13691" s="57" t="str">
        <f t="array" ref="E13691">E13690</f>
        <v>В</v>
      </c>
      <c r="F13691" s="58">
        <v>0.6382032007109645</v>
      </c>
    </row>
    <row r="13692">
      <c r="A13692" s="61">
        <v>1.511512453E9</v>
      </c>
      <c r="B13692" s="61">
        <v>1.0</v>
      </c>
      <c r="C13692" s="61">
        <v>974.0</v>
      </c>
      <c r="D13692" s="57" t="s">
        <v>374</v>
      </c>
      <c r="E13692" s="57" t="str">
        <f t="array" ref="E13692">E13691</f>
        <v>В</v>
      </c>
      <c r="F13692" s="58">
        <v>0.6382389931876562</v>
      </c>
    </row>
    <row r="13693">
      <c r="A13693" s="61">
        <v>1.518923957E9</v>
      </c>
      <c r="B13693" s="61">
        <v>1.0</v>
      </c>
      <c r="C13693" s="61">
        <v>150.0</v>
      </c>
      <c r="D13693" s="57" t="s">
        <v>371</v>
      </c>
      <c r="E13693" s="57" t="str">
        <f t="array" ref="E13693">E13692</f>
        <v>В</v>
      </c>
      <c r="F13693" s="58">
        <v>0.6382967204038468</v>
      </c>
    </row>
    <row r="13694">
      <c r="A13694" s="61">
        <v>1.516335542E9</v>
      </c>
      <c r="B13694" s="61">
        <v>0.0</v>
      </c>
      <c r="C13694" s="61">
        <v>3785.0</v>
      </c>
      <c r="D13694" s="57" t="s">
        <v>375</v>
      </c>
      <c r="E13694" s="57" t="str">
        <f t="array" ref="E13694">E13693</f>
        <v>В</v>
      </c>
      <c r="F13694" s="58">
        <v>0.6383006090312356</v>
      </c>
    </row>
    <row r="13695">
      <c r="A13695" s="61">
        <v>1.515242356E9</v>
      </c>
      <c r="B13695" s="61">
        <v>1.0</v>
      </c>
      <c r="C13695" s="61">
        <v>665.0</v>
      </c>
      <c r="D13695" s="57" t="s">
        <v>373</v>
      </c>
      <c r="E13695" s="57" t="str">
        <f t="array" ref="E13695">E13694</f>
        <v>В</v>
      </c>
      <c r="F13695" s="58">
        <v>0.6383070576785026</v>
      </c>
    </row>
    <row r="13696">
      <c r="A13696" s="61">
        <v>1.519802836E9</v>
      </c>
      <c r="B13696" s="61">
        <v>1.0</v>
      </c>
      <c r="C13696" s="61">
        <v>3047.0</v>
      </c>
      <c r="D13696" s="57" t="s">
        <v>374</v>
      </c>
      <c r="E13696" s="57" t="str">
        <f t="array" ref="E13696">E13695</f>
        <v>В</v>
      </c>
      <c r="F13696" s="58">
        <v>0.6383073288377198</v>
      </c>
    </row>
    <row r="13697">
      <c r="A13697" s="61">
        <v>1.513318424E9</v>
      </c>
      <c r="B13697" s="61">
        <v>1.0</v>
      </c>
      <c r="C13697" s="61">
        <v>2891.0</v>
      </c>
      <c r="D13697" s="57" t="s">
        <v>371</v>
      </c>
      <c r="E13697" s="57" t="str">
        <f t="array" ref="E13697">E13696</f>
        <v>В</v>
      </c>
      <c r="F13697" s="58">
        <v>0.6383621633399896</v>
      </c>
    </row>
    <row r="13698">
      <c r="A13698" s="61">
        <v>1.513811785E9</v>
      </c>
      <c r="B13698" s="61">
        <v>1.0</v>
      </c>
      <c r="C13698" s="61">
        <v>3881.0</v>
      </c>
      <c r="D13698" s="57" t="s">
        <v>371</v>
      </c>
      <c r="E13698" s="57" t="str">
        <f t="array" ref="E13698">E13697</f>
        <v>В</v>
      </c>
      <c r="F13698" s="58">
        <v>0.6383916229981487</v>
      </c>
    </row>
    <row r="13699">
      <c r="A13699" s="61">
        <v>1.519056486E9</v>
      </c>
      <c r="B13699" s="61">
        <v>1.0</v>
      </c>
      <c r="C13699" s="61">
        <v>542.0</v>
      </c>
      <c r="D13699" s="57" t="s">
        <v>373</v>
      </c>
      <c r="E13699" s="57" t="str">
        <f t="array" ref="E13699">E13698</f>
        <v>В</v>
      </c>
      <c r="F13699" s="58">
        <v>0.6384515362539437</v>
      </c>
    </row>
    <row r="13700">
      <c r="A13700" s="61">
        <v>1.511688142E9</v>
      </c>
      <c r="B13700" s="61">
        <v>0.0</v>
      </c>
      <c r="C13700" s="61">
        <v>3253.0</v>
      </c>
      <c r="D13700" s="57" t="s">
        <v>373</v>
      </c>
      <c r="E13700" s="57" t="str">
        <f t="array" ref="E13700">E13699</f>
        <v>В</v>
      </c>
      <c r="F13700" s="58">
        <v>0.638466698958869</v>
      </c>
    </row>
    <row r="13701">
      <c r="A13701" s="61">
        <v>1.518954483E9</v>
      </c>
      <c r="B13701" s="61">
        <v>1.0</v>
      </c>
      <c r="C13701" s="61">
        <v>1168.0</v>
      </c>
      <c r="D13701" s="57" t="s">
        <v>373</v>
      </c>
      <c r="E13701" s="57" t="str">
        <f t="array" ref="E13701">E13700</f>
        <v>В</v>
      </c>
      <c r="F13701" s="58">
        <v>0.6385683452231651</v>
      </c>
    </row>
    <row r="13702">
      <c r="A13702" s="61">
        <v>1.518205462E9</v>
      </c>
      <c r="B13702" s="61">
        <v>0.0</v>
      </c>
      <c r="C13702" s="61">
        <v>230.0</v>
      </c>
      <c r="D13702" s="57" t="s">
        <v>374</v>
      </c>
      <c r="E13702" s="57" t="str">
        <f t="array" ref="E13702">E13701</f>
        <v>В</v>
      </c>
      <c r="F13702" s="58">
        <v>0.638575609164128</v>
      </c>
    </row>
    <row r="13703">
      <c r="A13703" s="61">
        <v>1.515680732E9</v>
      </c>
      <c r="B13703" s="61">
        <v>0.0</v>
      </c>
      <c r="C13703" s="61">
        <v>1956.0</v>
      </c>
      <c r="D13703" s="57" t="s">
        <v>375</v>
      </c>
      <c r="E13703" s="57" t="str">
        <f t="array" ref="E13703">E13702</f>
        <v>В</v>
      </c>
      <c r="F13703" s="58">
        <v>0.6385855433736675</v>
      </c>
    </row>
    <row r="13704">
      <c r="A13704" s="61">
        <v>1.515689228E9</v>
      </c>
      <c r="B13704" s="61">
        <v>1.0</v>
      </c>
      <c r="C13704" s="61">
        <v>622.0</v>
      </c>
      <c r="D13704" s="57" t="s">
        <v>371</v>
      </c>
      <c r="E13704" s="57" t="str">
        <f t="array" ref="E13704">E13703</f>
        <v>В</v>
      </c>
      <c r="F13704" s="58">
        <v>0.6386140847447378</v>
      </c>
    </row>
    <row r="13705">
      <c r="A13705" s="61">
        <v>1.517927654E9</v>
      </c>
      <c r="B13705" s="61">
        <v>1.0</v>
      </c>
      <c r="C13705" s="61">
        <v>3340.0</v>
      </c>
      <c r="D13705" s="57" t="s">
        <v>375</v>
      </c>
      <c r="E13705" s="57" t="str">
        <f t="array" ref="E13705">E13704</f>
        <v>В</v>
      </c>
      <c r="F13705" s="58">
        <v>0.638616757345724</v>
      </c>
    </row>
    <row r="13706">
      <c r="A13706" s="61">
        <v>1.519679688E9</v>
      </c>
      <c r="B13706" s="61">
        <v>1.0</v>
      </c>
      <c r="C13706" s="61">
        <v>2133.0</v>
      </c>
      <c r="D13706" s="57" t="s">
        <v>374</v>
      </c>
      <c r="E13706" s="57" t="str">
        <f t="array" ref="E13706">E13705</f>
        <v>В</v>
      </c>
      <c r="F13706" s="58">
        <v>0.638643424879024</v>
      </c>
    </row>
    <row r="13707">
      <c r="A13707" s="61">
        <v>1.519932789E9</v>
      </c>
      <c r="B13707" s="61">
        <v>1.0</v>
      </c>
      <c r="C13707" s="61">
        <v>1910.0</v>
      </c>
      <c r="D13707" s="57" t="s">
        <v>375</v>
      </c>
      <c r="E13707" s="57" t="str">
        <f t="array" ref="E13707">E13706</f>
        <v>В</v>
      </c>
      <c r="F13707" s="58">
        <v>0.6386664688648506</v>
      </c>
    </row>
    <row r="13708">
      <c r="A13708" s="61">
        <v>1.512928263E9</v>
      </c>
      <c r="B13708" s="61">
        <v>1.0</v>
      </c>
      <c r="C13708" s="61">
        <v>2152.0</v>
      </c>
      <c r="D13708" s="57" t="s">
        <v>375</v>
      </c>
      <c r="E13708" s="57" t="str">
        <f t="array" ref="E13708">E13707</f>
        <v>В</v>
      </c>
      <c r="F13708" s="58">
        <v>0.6386869177413838</v>
      </c>
    </row>
    <row r="13709">
      <c r="A13709" s="61">
        <v>1.513608591E9</v>
      </c>
      <c r="B13709" s="61">
        <v>0.0</v>
      </c>
      <c r="C13709" s="61">
        <v>1132.0</v>
      </c>
      <c r="D13709" s="57" t="s">
        <v>371</v>
      </c>
      <c r="E13709" s="57" t="str">
        <f t="array" ref="E13709">E13708</f>
        <v>В</v>
      </c>
      <c r="F13709" s="58">
        <v>0.638745300029453</v>
      </c>
    </row>
    <row r="13710">
      <c r="A13710" s="61">
        <v>1.514843315E9</v>
      </c>
      <c r="B13710" s="61">
        <v>1.0</v>
      </c>
      <c r="C13710" s="61">
        <v>23.0</v>
      </c>
      <c r="D13710" s="57" t="s">
        <v>373</v>
      </c>
      <c r="E13710" s="57" t="str">
        <f t="array" ref="E13710">E13709</f>
        <v>В</v>
      </c>
      <c r="F13710" s="58">
        <v>0.6388048586698399</v>
      </c>
    </row>
    <row r="13711">
      <c r="A13711" s="61">
        <v>1.519153342E9</v>
      </c>
      <c r="B13711" s="61">
        <v>0.0</v>
      </c>
      <c r="C13711" s="61">
        <v>1276.0</v>
      </c>
      <c r="D13711" s="57" t="s">
        <v>374</v>
      </c>
      <c r="E13711" s="57" t="str">
        <f t="array" ref="E13711">E13710</f>
        <v>В</v>
      </c>
      <c r="F13711" s="58">
        <v>0.6388296469028479</v>
      </c>
    </row>
    <row r="13712">
      <c r="A13712" s="61">
        <v>1.516407523E9</v>
      </c>
      <c r="B13712" s="61">
        <v>1.0</v>
      </c>
      <c r="C13712" s="61">
        <v>4672.0</v>
      </c>
      <c r="D13712" s="57" t="s">
        <v>371</v>
      </c>
      <c r="E13712" s="57" t="str">
        <f t="array" ref="E13712">E13711</f>
        <v>В</v>
      </c>
      <c r="F13712" s="58">
        <v>0.6388467035220865</v>
      </c>
    </row>
    <row r="13713">
      <c r="A13713" s="61">
        <v>1.517564796E9</v>
      </c>
      <c r="B13713" s="61">
        <v>1.0</v>
      </c>
      <c r="C13713" s="61">
        <v>2710.0</v>
      </c>
      <c r="D13713" s="57" t="s">
        <v>371</v>
      </c>
      <c r="E13713" s="57" t="str">
        <f t="array" ref="E13713">E13712</f>
        <v>В</v>
      </c>
      <c r="F13713" s="58">
        <v>0.6388824595178557</v>
      </c>
    </row>
    <row r="13714">
      <c r="A13714" s="61">
        <v>1.51881418E9</v>
      </c>
      <c r="B13714" s="61">
        <v>0.0</v>
      </c>
      <c r="C13714" s="61">
        <v>64.0</v>
      </c>
      <c r="D13714" s="57" t="s">
        <v>373</v>
      </c>
      <c r="E13714" s="57" t="str">
        <f t="array" ref="E13714">E13713</f>
        <v>В</v>
      </c>
      <c r="F13714" s="58">
        <v>0.6388908440516585</v>
      </c>
    </row>
    <row r="13715">
      <c r="A13715" s="61">
        <v>1.513128826E9</v>
      </c>
      <c r="B13715" s="61">
        <v>1.0</v>
      </c>
      <c r="C13715" s="61">
        <v>2843.0</v>
      </c>
      <c r="D13715" s="57" t="s">
        <v>374</v>
      </c>
      <c r="E13715" s="57" t="str">
        <f t="array" ref="E13715">E13714</f>
        <v>В</v>
      </c>
      <c r="F13715" s="58">
        <v>0.6389391511382653</v>
      </c>
    </row>
    <row r="13716">
      <c r="A13716" s="61">
        <v>1.512978238E9</v>
      </c>
      <c r="B13716" s="61">
        <v>1.0</v>
      </c>
      <c r="C13716" s="61">
        <v>3549.0</v>
      </c>
      <c r="D13716" s="57" t="s">
        <v>375</v>
      </c>
      <c r="E13716" s="57" t="str">
        <f t="array" ref="E13716">E13715</f>
        <v>В</v>
      </c>
      <c r="F13716" s="58">
        <v>0.6389416024212499</v>
      </c>
    </row>
    <row r="13717">
      <c r="A13717" s="61">
        <v>1.516222852E9</v>
      </c>
      <c r="B13717" s="61">
        <v>0.0</v>
      </c>
      <c r="C13717" s="61">
        <v>1863.0</v>
      </c>
      <c r="D13717" s="57" t="s">
        <v>374</v>
      </c>
      <c r="E13717" s="57" t="str">
        <f t="array" ref="E13717">E13716</f>
        <v>В</v>
      </c>
      <c r="F13717" s="58">
        <v>0.6389718371826545</v>
      </c>
    </row>
    <row r="13718">
      <c r="A13718" s="61">
        <v>1.519945743E9</v>
      </c>
      <c r="B13718" s="61">
        <v>1.0</v>
      </c>
      <c r="C13718" s="61">
        <v>1800.0</v>
      </c>
      <c r="D13718" s="57" t="s">
        <v>374</v>
      </c>
      <c r="E13718" s="57" t="str">
        <f t="array" ref="E13718">E13717</f>
        <v>В</v>
      </c>
      <c r="F13718" s="58">
        <v>0.6389764626625579</v>
      </c>
    </row>
    <row r="13719">
      <c r="A13719" s="61">
        <v>1.518495168E9</v>
      </c>
      <c r="B13719" s="61">
        <v>1.0</v>
      </c>
      <c r="C13719" s="61">
        <v>2629.0</v>
      </c>
      <c r="D13719" s="57" t="s">
        <v>371</v>
      </c>
      <c r="E13719" s="57" t="str">
        <f t="array" ref="E13719">E13718</f>
        <v>В</v>
      </c>
      <c r="F13719" s="58">
        <v>0.6390742354127524</v>
      </c>
    </row>
    <row r="13720">
      <c r="A13720" s="61">
        <v>1.517272929E9</v>
      </c>
      <c r="B13720" s="61">
        <v>1.0</v>
      </c>
      <c r="C13720" s="61">
        <v>5002.0</v>
      </c>
      <c r="D13720" s="57" t="s">
        <v>371</v>
      </c>
      <c r="E13720" s="57" t="str">
        <f t="array" ref="E13720">E13719</f>
        <v>В</v>
      </c>
      <c r="F13720" s="58">
        <v>0.6391904224573659</v>
      </c>
    </row>
    <row r="13721">
      <c r="A13721" s="61">
        <v>1.515228937E9</v>
      </c>
      <c r="B13721" s="61">
        <v>1.0</v>
      </c>
      <c r="C13721" s="61">
        <v>1286.0</v>
      </c>
      <c r="D13721" s="57" t="s">
        <v>375</v>
      </c>
      <c r="E13721" s="57" t="str">
        <f t="array" ref="E13721">E13720</f>
        <v>В</v>
      </c>
      <c r="F13721" s="58">
        <v>0.6392133561544194</v>
      </c>
    </row>
    <row r="13722">
      <c r="A13722" s="61">
        <v>1.513049917E9</v>
      </c>
      <c r="B13722" s="61">
        <v>1.0</v>
      </c>
      <c r="C13722" s="61">
        <v>1260.0</v>
      </c>
      <c r="D13722" s="57" t="s">
        <v>371</v>
      </c>
      <c r="E13722" s="57" t="str">
        <f t="array" ref="E13722">E13721</f>
        <v>В</v>
      </c>
      <c r="F13722" s="58">
        <v>0.6392198169571975</v>
      </c>
    </row>
    <row r="13723">
      <c r="A13723" s="61">
        <v>1.514660994E9</v>
      </c>
      <c r="B13723" s="61">
        <v>1.0</v>
      </c>
      <c r="C13723" s="61">
        <v>1639.0</v>
      </c>
      <c r="D13723" s="57" t="s">
        <v>371</v>
      </c>
      <c r="E13723" s="57" t="str">
        <f t="array" ref="E13723">E13722</f>
        <v>В</v>
      </c>
      <c r="F13723" s="58">
        <v>0.6392509951600084</v>
      </c>
    </row>
    <row r="13724">
      <c r="A13724" s="61">
        <v>1.515269878E9</v>
      </c>
      <c r="B13724" s="61">
        <v>1.0</v>
      </c>
      <c r="C13724" s="61">
        <v>773.0</v>
      </c>
      <c r="D13724" s="57" t="s">
        <v>374</v>
      </c>
      <c r="E13724" s="57" t="str">
        <f t="array" ref="E13724">E13723</f>
        <v>В</v>
      </c>
      <c r="F13724" s="58">
        <v>0.6392935544040634</v>
      </c>
    </row>
    <row r="13725">
      <c r="A13725" s="61">
        <v>1.513987344E9</v>
      </c>
      <c r="B13725" s="61">
        <v>1.0</v>
      </c>
      <c r="C13725" s="61">
        <v>1428.0</v>
      </c>
      <c r="D13725" s="57" t="s">
        <v>374</v>
      </c>
      <c r="E13725" s="57" t="str">
        <f t="array" ref="E13725">E13724</f>
        <v>В</v>
      </c>
      <c r="F13725" s="58">
        <v>0.6393099576413672</v>
      </c>
    </row>
    <row r="13726">
      <c r="A13726" s="61">
        <v>1.517749296E9</v>
      </c>
      <c r="B13726" s="61">
        <v>1.0</v>
      </c>
      <c r="C13726" s="61">
        <v>1872.0</v>
      </c>
      <c r="D13726" s="57" t="s">
        <v>374</v>
      </c>
      <c r="E13726" s="57" t="str">
        <f t="array" ref="E13726">E13725</f>
        <v>В</v>
      </c>
      <c r="F13726" s="58">
        <v>0.6393142575965081</v>
      </c>
    </row>
    <row r="13727">
      <c r="A13727" s="61">
        <v>1.518795519E9</v>
      </c>
      <c r="B13727" s="61">
        <v>1.0</v>
      </c>
      <c r="C13727" s="61">
        <v>2549.0</v>
      </c>
      <c r="D13727" s="57" t="s">
        <v>371</v>
      </c>
      <c r="E13727" s="57" t="str">
        <f t="array" ref="E13727">E13726</f>
        <v>В</v>
      </c>
      <c r="F13727" s="58">
        <v>0.6393209810981308</v>
      </c>
    </row>
    <row r="13728">
      <c r="A13728" s="61">
        <v>1.513401893E9</v>
      </c>
      <c r="B13728" s="61">
        <v>1.0</v>
      </c>
      <c r="C13728" s="61">
        <v>2732.0</v>
      </c>
      <c r="D13728" s="57" t="s">
        <v>375</v>
      </c>
      <c r="E13728" s="57" t="str">
        <f t="array" ref="E13728">E13727</f>
        <v>В</v>
      </c>
      <c r="F13728" s="58">
        <v>0.6393239562899755</v>
      </c>
    </row>
    <row r="13729">
      <c r="A13729" s="61">
        <v>1.516091545E9</v>
      </c>
      <c r="B13729" s="61">
        <v>1.0</v>
      </c>
      <c r="C13729" s="61">
        <v>690.0</v>
      </c>
      <c r="D13729" s="57" t="s">
        <v>371</v>
      </c>
      <c r="E13729" s="57" t="str">
        <f t="array" ref="E13729">E13728</f>
        <v>В</v>
      </c>
      <c r="F13729" s="58">
        <v>0.6393941838491575</v>
      </c>
    </row>
    <row r="13730">
      <c r="A13730" s="61">
        <v>1.51636553E9</v>
      </c>
      <c r="B13730" s="61">
        <v>0.0</v>
      </c>
      <c r="C13730" s="61">
        <v>3467.0</v>
      </c>
      <c r="D13730" s="57" t="s">
        <v>371</v>
      </c>
      <c r="E13730" s="57" t="str">
        <f t="array" ref="E13730">E13729</f>
        <v>В</v>
      </c>
      <c r="F13730" s="58">
        <v>0.6394036398716622</v>
      </c>
    </row>
    <row r="13731">
      <c r="A13731" s="61">
        <v>1.51497065E9</v>
      </c>
      <c r="B13731" s="61">
        <v>0.0</v>
      </c>
      <c r="C13731" s="61">
        <v>2165.0</v>
      </c>
      <c r="D13731" s="57" t="s">
        <v>373</v>
      </c>
      <c r="E13731" s="57" t="str">
        <f t="array" ref="E13731">E13730</f>
        <v>В</v>
      </c>
      <c r="F13731" s="58">
        <v>0.6394329515176939</v>
      </c>
    </row>
    <row r="13732">
      <c r="A13732" s="61">
        <v>1.514603394E9</v>
      </c>
      <c r="B13732" s="61">
        <v>1.0</v>
      </c>
      <c r="C13732" s="61">
        <v>1486.0</v>
      </c>
      <c r="D13732" s="57" t="s">
        <v>373</v>
      </c>
      <c r="E13732" s="57" t="str">
        <f t="array" ref="E13732">E13731</f>
        <v>В</v>
      </c>
      <c r="F13732" s="58">
        <v>0.6394591291960351</v>
      </c>
    </row>
    <row r="13733">
      <c r="A13733" s="61">
        <v>1.518295302E9</v>
      </c>
      <c r="B13733" s="61">
        <v>0.0</v>
      </c>
      <c r="C13733" s="61">
        <v>1418.0</v>
      </c>
      <c r="D13733" s="57" t="s">
        <v>371</v>
      </c>
      <c r="E13733" s="57" t="str">
        <f t="array" ref="E13733">E13732</f>
        <v>В</v>
      </c>
      <c r="F13733" s="58">
        <v>0.6396527883903168</v>
      </c>
    </row>
    <row r="13734">
      <c r="A13734" s="61">
        <v>1.519331763E9</v>
      </c>
      <c r="B13734" s="61">
        <v>1.0</v>
      </c>
      <c r="C13734" s="61">
        <v>1441.0</v>
      </c>
      <c r="D13734" s="57" t="s">
        <v>374</v>
      </c>
      <c r="E13734" s="57" t="str">
        <f t="array" ref="E13734">E13733</f>
        <v>В</v>
      </c>
      <c r="F13734" s="58">
        <v>0.6396573840678978</v>
      </c>
    </row>
    <row r="13735">
      <c r="A13735" s="61">
        <v>1.516665976E9</v>
      </c>
      <c r="B13735" s="61">
        <v>1.0</v>
      </c>
      <c r="C13735" s="61">
        <v>2459.0</v>
      </c>
      <c r="D13735" s="57" t="s">
        <v>371</v>
      </c>
      <c r="E13735" s="57" t="str">
        <f t="array" ref="E13735">E13734</f>
        <v>В</v>
      </c>
      <c r="F13735" s="58">
        <v>0.6396791330927506</v>
      </c>
    </row>
    <row r="13736">
      <c r="A13736" s="61">
        <v>1.51340443E9</v>
      </c>
      <c r="B13736" s="61">
        <v>0.0</v>
      </c>
      <c r="C13736" s="61">
        <v>2402.0</v>
      </c>
      <c r="D13736" s="57" t="s">
        <v>374</v>
      </c>
      <c r="E13736" s="57" t="str">
        <f t="array" ref="E13736">E13735</f>
        <v>В</v>
      </c>
      <c r="F13736" s="58">
        <v>0.6397261960635516</v>
      </c>
    </row>
    <row r="13737">
      <c r="A13737" s="61">
        <v>1.517920346E9</v>
      </c>
      <c r="B13737" s="61">
        <v>1.0</v>
      </c>
      <c r="C13737" s="61">
        <v>1061.0</v>
      </c>
      <c r="D13737" s="57" t="s">
        <v>371</v>
      </c>
      <c r="E13737" s="57" t="str">
        <f t="array" ref="E13737">E13736</f>
        <v>В</v>
      </c>
      <c r="F13737" s="58">
        <v>0.6397913465591524</v>
      </c>
    </row>
    <row r="13738">
      <c r="A13738" s="61">
        <v>1.514402262E9</v>
      </c>
      <c r="B13738" s="61">
        <v>0.0</v>
      </c>
      <c r="C13738" s="61">
        <v>2979.0</v>
      </c>
      <c r="D13738" s="57" t="s">
        <v>373</v>
      </c>
      <c r="E13738" s="57" t="str">
        <f t="array" ref="E13738">E13737</f>
        <v>В</v>
      </c>
      <c r="F13738" s="58">
        <v>0.6398674716253077</v>
      </c>
    </row>
    <row r="13739">
      <c r="A13739" s="61">
        <v>1.513141085E9</v>
      </c>
      <c r="B13739" s="61">
        <v>1.0</v>
      </c>
      <c r="C13739" s="61">
        <v>2583.0</v>
      </c>
      <c r="D13739" s="57" t="s">
        <v>374</v>
      </c>
      <c r="E13739" s="57" t="str">
        <f t="array" ref="E13739">E13738</f>
        <v>В</v>
      </c>
      <c r="F13739" s="58">
        <v>0.6398909123735262</v>
      </c>
    </row>
    <row r="13740">
      <c r="A13740" s="61">
        <v>1.519290623E9</v>
      </c>
      <c r="B13740" s="61">
        <v>1.0</v>
      </c>
      <c r="C13740" s="61">
        <v>308.0</v>
      </c>
      <c r="D13740" s="57" t="s">
        <v>374</v>
      </c>
      <c r="E13740" s="57" t="str">
        <f t="array" ref="E13740">E13739</f>
        <v>В</v>
      </c>
      <c r="F13740" s="58">
        <v>0.6399267282117517</v>
      </c>
    </row>
    <row r="13741">
      <c r="A13741" s="61">
        <v>1.51539235E9</v>
      </c>
      <c r="B13741" s="61">
        <v>0.0</v>
      </c>
      <c r="C13741" s="61">
        <v>272.0</v>
      </c>
      <c r="D13741" s="57" t="s">
        <v>374</v>
      </c>
      <c r="E13741" s="57" t="str">
        <f t="array" ref="E13741">E13740</f>
        <v>В</v>
      </c>
      <c r="F13741" s="58">
        <v>0.639944930101857</v>
      </c>
    </row>
    <row r="13742">
      <c r="A13742" s="61">
        <v>1.516683854E9</v>
      </c>
      <c r="B13742" s="61">
        <v>1.0</v>
      </c>
      <c r="C13742" s="61">
        <v>3464.0</v>
      </c>
      <c r="D13742" s="57" t="s">
        <v>371</v>
      </c>
      <c r="E13742" s="57" t="str">
        <f t="array" ref="E13742">E13741</f>
        <v>В</v>
      </c>
      <c r="F13742" s="58">
        <v>0.6399552546816608</v>
      </c>
    </row>
    <row r="13743">
      <c r="A13743" s="61">
        <v>1.514522869E9</v>
      </c>
      <c r="B13743" s="61">
        <v>1.0</v>
      </c>
      <c r="C13743" s="61">
        <v>3472.0</v>
      </c>
      <c r="D13743" s="57" t="s">
        <v>371</v>
      </c>
      <c r="E13743" s="57" t="str">
        <f t="array" ref="E13743">E13742</f>
        <v>В</v>
      </c>
      <c r="F13743" s="58">
        <v>0.6399667768066565</v>
      </c>
    </row>
    <row r="13744">
      <c r="A13744" s="61">
        <v>1.515614745E9</v>
      </c>
      <c r="B13744" s="61">
        <v>1.0</v>
      </c>
      <c r="C13744" s="61">
        <v>1531.0</v>
      </c>
      <c r="D13744" s="57" t="s">
        <v>371</v>
      </c>
      <c r="E13744" s="57" t="str">
        <f t="array" ref="E13744">E13743</f>
        <v>В</v>
      </c>
      <c r="F13744" s="58">
        <v>0.6400101945327085</v>
      </c>
    </row>
    <row r="13745">
      <c r="A13745" s="61">
        <v>1.518350491E9</v>
      </c>
      <c r="B13745" s="61">
        <v>0.0</v>
      </c>
      <c r="C13745" s="61">
        <v>1470.0</v>
      </c>
      <c r="D13745" s="57" t="s">
        <v>375</v>
      </c>
      <c r="E13745" s="57" t="str">
        <f t="array" ref="E13745">E13744</f>
        <v>В</v>
      </c>
      <c r="F13745" s="58">
        <v>0.6400793580222442</v>
      </c>
    </row>
    <row r="13746">
      <c r="A13746" s="61">
        <v>1.519667366E9</v>
      </c>
      <c r="B13746" s="61">
        <v>1.0</v>
      </c>
      <c r="C13746" s="61">
        <v>3004.0</v>
      </c>
      <c r="D13746" s="57" t="s">
        <v>373</v>
      </c>
      <c r="E13746" s="57" t="str">
        <f t="array" ref="E13746">E13745</f>
        <v>В</v>
      </c>
      <c r="F13746" s="58">
        <v>0.6401288490525604</v>
      </c>
    </row>
    <row r="13747">
      <c r="A13747" s="61">
        <v>1.51715843E9</v>
      </c>
      <c r="B13747" s="61">
        <v>0.0</v>
      </c>
      <c r="C13747" s="61">
        <v>1991.0</v>
      </c>
      <c r="D13747" s="57" t="s">
        <v>375</v>
      </c>
      <c r="E13747" s="57" t="str">
        <f t="array" ref="E13747">E13746</f>
        <v>В</v>
      </c>
      <c r="F13747" s="58">
        <v>0.6401863684747925</v>
      </c>
    </row>
    <row r="13748">
      <c r="A13748" s="61">
        <v>1.51218096E9</v>
      </c>
      <c r="B13748" s="61">
        <v>0.0</v>
      </c>
      <c r="C13748" s="61">
        <v>3282.0</v>
      </c>
      <c r="D13748" s="57" t="s">
        <v>371</v>
      </c>
      <c r="E13748" s="57" t="str">
        <f t="array" ref="E13748">E13747</f>
        <v>В</v>
      </c>
      <c r="F13748" s="58">
        <v>0.6402445791140245</v>
      </c>
    </row>
    <row r="13749">
      <c r="A13749" s="61">
        <v>1.519805251E9</v>
      </c>
      <c r="B13749" s="61">
        <v>0.0</v>
      </c>
      <c r="C13749" s="61">
        <v>1129.0</v>
      </c>
      <c r="D13749" s="57" t="s">
        <v>371</v>
      </c>
      <c r="E13749" s="57" t="str">
        <f t="array" ref="E13749">E13748</f>
        <v>В</v>
      </c>
      <c r="F13749" s="58">
        <v>0.6403227001613726</v>
      </c>
    </row>
    <row r="13750">
      <c r="A13750" s="61">
        <v>1.514318521E9</v>
      </c>
      <c r="B13750" s="61">
        <v>0.0</v>
      </c>
      <c r="C13750" s="61">
        <v>1114.0</v>
      </c>
      <c r="D13750" s="57" t="s">
        <v>374</v>
      </c>
      <c r="E13750" s="57" t="str">
        <f t="array" ref="E13750">E13749</f>
        <v>В</v>
      </c>
      <c r="F13750" s="58">
        <v>0.6403942673850122</v>
      </c>
    </row>
    <row r="13751">
      <c r="A13751" s="61">
        <v>1.519559358E9</v>
      </c>
      <c r="B13751" s="61">
        <v>1.0</v>
      </c>
      <c r="C13751" s="61">
        <v>4529.0</v>
      </c>
      <c r="D13751" s="57" t="s">
        <v>374</v>
      </c>
      <c r="E13751" s="57" t="str">
        <f t="array" ref="E13751">E13750</f>
        <v>В</v>
      </c>
      <c r="F13751" s="58">
        <v>0.6404615764246189</v>
      </c>
    </row>
    <row r="13752">
      <c r="A13752" s="61">
        <v>1.517050862E9</v>
      </c>
      <c r="B13752" s="61">
        <v>0.0</v>
      </c>
      <c r="C13752" s="61">
        <v>2351.0</v>
      </c>
      <c r="D13752" s="57" t="s">
        <v>374</v>
      </c>
      <c r="E13752" s="57" t="str">
        <f t="array" ref="E13752">E13751</f>
        <v>В</v>
      </c>
      <c r="F13752" s="58">
        <v>0.6404645830107402</v>
      </c>
    </row>
    <row r="13753">
      <c r="A13753" s="61">
        <v>1.515057974E9</v>
      </c>
      <c r="B13753" s="61">
        <v>1.0</v>
      </c>
      <c r="C13753" s="61">
        <v>1046.0</v>
      </c>
      <c r="D13753" s="57" t="s">
        <v>375</v>
      </c>
      <c r="E13753" s="57" t="str">
        <f t="array" ref="E13753">E13752</f>
        <v>В</v>
      </c>
      <c r="F13753" s="58">
        <v>0.6405876826515103</v>
      </c>
    </row>
    <row r="13754">
      <c r="A13754" s="61">
        <v>1.514510521E9</v>
      </c>
      <c r="B13754" s="61">
        <v>0.0</v>
      </c>
      <c r="C13754" s="61">
        <v>2392.0</v>
      </c>
      <c r="D13754" s="57" t="s">
        <v>371</v>
      </c>
      <c r="E13754" s="57" t="str">
        <f t="array" ref="E13754">E13753</f>
        <v>В</v>
      </c>
      <c r="F13754" s="58">
        <v>0.6406449528845515</v>
      </c>
    </row>
    <row r="13755">
      <c r="A13755" s="61">
        <v>1.516129238E9</v>
      </c>
      <c r="B13755" s="61">
        <v>1.0</v>
      </c>
      <c r="C13755" s="61">
        <v>3400.0</v>
      </c>
      <c r="D13755" s="57" t="s">
        <v>374</v>
      </c>
      <c r="E13755" s="57" t="str">
        <f t="array" ref="E13755">E13754</f>
        <v>В</v>
      </c>
      <c r="F13755" s="58">
        <v>0.6406727170467668</v>
      </c>
    </row>
    <row r="13756">
      <c r="A13756" s="61">
        <v>1.514416462E9</v>
      </c>
      <c r="B13756" s="61">
        <v>0.0</v>
      </c>
      <c r="C13756" s="61">
        <v>2323.0</v>
      </c>
      <c r="D13756" s="57" t="s">
        <v>371</v>
      </c>
      <c r="E13756" s="57" t="str">
        <f t="array" ref="E13756">E13755</f>
        <v>В</v>
      </c>
      <c r="F13756" s="58">
        <v>0.6406758532838168</v>
      </c>
    </row>
    <row r="13757">
      <c r="A13757" s="61">
        <v>1.516856504E9</v>
      </c>
      <c r="B13757" s="61">
        <v>1.0</v>
      </c>
      <c r="C13757" s="61">
        <v>2070.0</v>
      </c>
      <c r="D13757" s="57" t="s">
        <v>374</v>
      </c>
      <c r="E13757" s="57" t="str">
        <f t="array" ref="E13757">E13756</f>
        <v>В</v>
      </c>
      <c r="F13757" s="58">
        <v>0.6406788284756615</v>
      </c>
    </row>
    <row r="13758">
      <c r="A13758" s="61">
        <v>1.517262722E9</v>
      </c>
      <c r="B13758" s="61">
        <v>0.0</v>
      </c>
      <c r="C13758" s="61">
        <v>345.0</v>
      </c>
      <c r="D13758" s="57" t="s">
        <v>371</v>
      </c>
      <c r="E13758" s="57" t="str">
        <f t="array" ref="E13758">E13757</f>
        <v>В</v>
      </c>
      <c r="F13758" s="58">
        <v>0.6408883220803523</v>
      </c>
    </row>
    <row r="13759">
      <c r="A13759" s="61">
        <v>1.512862041E9</v>
      </c>
      <c r="B13759" s="61">
        <v>0.0</v>
      </c>
      <c r="C13759" s="61">
        <v>2318.0</v>
      </c>
      <c r="D13759" s="57" t="s">
        <v>375</v>
      </c>
      <c r="E13759" s="57" t="str">
        <f t="array" ref="E13759">E13758</f>
        <v>В</v>
      </c>
      <c r="F13759" s="58">
        <v>0.6409089481569801</v>
      </c>
    </row>
    <row r="13760">
      <c r="A13760" s="61">
        <v>1.511809359E9</v>
      </c>
      <c r="B13760" s="61">
        <v>1.0</v>
      </c>
      <c r="C13760" s="61">
        <v>940.0</v>
      </c>
      <c r="D13760" s="57" t="s">
        <v>371</v>
      </c>
      <c r="E13760" s="57" t="str">
        <f t="array" ref="E13760">E13759</f>
        <v>В</v>
      </c>
      <c r="F13760" s="58">
        <v>0.6409237786928146</v>
      </c>
    </row>
    <row r="13761">
      <c r="A13761" s="61">
        <v>1.515663306E9</v>
      </c>
      <c r="B13761" s="61">
        <v>1.0</v>
      </c>
      <c r="C13761" s="61">
        <v>5229.0</v>
      </c>
      <c r="D13761" s="57" t="s">
        <v>371</v>
      </c>
      <c r="E13761" s="57" t="str">
        <f t="array" ref="E13761">E13760</f>
        <v>В</v>
      </c>
      <c r="F13761" s="58">
        <v>0.6409458346461301</v>
      </c>
    </row>
    <row r="13762">
      <c r="A13762" s="61">
        <v>1.518064479E9</v>
      </c>
      <c r="B13762" s="61">
        <v>1.0</v>
      </c>
      <c r="C13762" s="61">
        <v>2924.0</v>
      </c>
      <c r="D13762" s="57" t="s">
        <v>371</v>
      </c>
      <c r="E13762" s="57" t="str">
        <f t="array" ref="E13762">E13761</f>
        <v>В</v>
      </c>
      <c r="F13762" s="58">
        <v>0.6410232670154956</v>
      </c>
    </row>
    <row r="13763">
      <c r="A13763" s="61">
        <v>1.519420069E9</v>
      </c>
      <c r="B13763" s="61">
        <v>1.0</v>
      </c>
      <c r="C13763" s="61">
        <v>1789.0</v>
      </c>
      <c r="D13763" s="57" t="s">
        <v>374</v>
      </c>
      <c r="E13763" s="57" t="str">
        <f t="array" ref="E13763">E13762</f>
        <v>В</v>
      </c>
      <c r="F13763" s="58">
        <v>0.6411536418032513</v>
      </c>
    </row>
    <row r="13764">
      <c r="A13764" s="61">
        <v>1.511289738E9</v>
      </c>
      <c r="B13764" s="61">
        <v>1.0</v>
      </c>
      <c r="C13764" s="61">
        <v>2836.0</v>
      </c>
      <c r="D13764" s="57" t="s">
        <v>374</v>
      </c>
      <c r="E13764" s="57" t="str">
        <f t="array" ref="E13764">E13763</f>
        <v>В</v>
      </c>
      <c r="F13764" s="58">
        <v>0.6411642319536502</v>
      </c>
    </row>
    <row r="13765">
      <c r="A13765" s="61">
        <v>1.517102455E9</v>
      </c>
      <c r="B13765" s="61">
        <v>1.0</v>
      </c>
      <c r="C13765" s="61">
        <v>1723.0</v>
      </c>
      <c r="D13765" s="57" t="s">
        <v>374</v>
      </c>
      <c r="E13765" s="57" t="str">
        <f t="array" ref="E13765">E13764</f>
        <v>В</v>
      </c>
      <c r="F13765" s="58">
        <v>0.6411910744320748</v>
      </c>
    </row>
    <row r="13766">
      <c r="A13766" s="61">
        <v>1.51294228E9</v>
      </c>
      <c r="B13766" s="61">
        <v>0.0</v>
      </c>
      <c r="C13766" s="61">
        <v>2895.0</v>
      </c>
      <c r="D13766" s="57" t="s">
        <v>374</v>
      </c>
      <c r="E13766" s="57" t="str">
        <f t="array" ref="E13766">E13765</f>
        <v>В</v>
      </c>
      <c r="F13766" s="58">
        <v>0.64130693995989</v>
      </c>
    </row>
    <row r="13767">
      <c r="A13767" s="61">
        <v>1.518083353E9</v>
      </c>
      <c r="B13767" s="61">
        <v>1.0</v>
      </c>
      <c r="C13767" s="61">
        <v>3669.0</v>
      </c>
      <c r="D13767" s="57" t="s">
        <v>373</v>
      </c>
      <c r="E13767" s="57" t="str">
        <f t="array" ref="E13767">E13766</f>
        <v>В</v>
      </c>
      <c r="F13767" s="58">
        <v>0.6413469720616793</v>
      </c>
    </row>
    <row r="13768">
      <c r="A13768" s="61">
        <v>1.51819182E9</v>
      </c>
      <c r="B13768" s="61">
        <v>0.0</v>
      </c>
      <c r="C13768" s="61">
        <v>2326.0</v>
      </c>
      <c r="D13768" s="57" t="s">
        <v>375</v>
      </c>
      <c r="E13768" s="57" t="str">
        <f t="array" ref="E13768">E13767</f>
        <v>В</v>
      </c>
      <c r="F13768" s="58">
        <v>0.6413940090633609</v>
      </c>
    </row>
    <row r="13769">
      <c r="A13769" s="61">
        <v>1.512617951E9</v>
      </c>
      <c r="B13769" s="61">
        <v>0.0</v>
      </c>
      <c r="C13769" s="61">
        <v>1359.0</v>
      </c>
      <c r="D13769" s="57" t="s">
        <v>375</v>
      </c>
      <c r="E13769" s="57" t="str">
        <f t="array" ref="E13769">E13768</f>
        <v>В</v>
      </c>
      <c r="F13769" s="58">
        <v>0.6414521414879268</v>
      </c>
    </row>
    <row r="13770">
      <c r="A13770" s="61">
        <v>1.51893137E9</v>
      </c>
      <c r="B13770" s="61">
        <v>0.0</v>
      </c>
      <c r="C13770" s="61">
        <v>2089.0</v>
      </c>
      <c r="D13770" s="57" t="s">
        <v>374</v>
      </c>
      <c r="E13770" s="57" t="str">
        <f t="array" ref="E13770">E13769</f>
        <v>В</v>
      </c>
      <c r="F13770" s="58">
        <v>0.6414613032018064</v>
      </c>
    </row>
    <row r="13771">
      <c r="A13771" s="61">
        <v>1.512554106E9</v>
      </c>
      <c r="B13771" s="61">
        <v>1.0</v>
      </c>
      <c r="C13771" s="61">
        <v>283.0</v>
      </c>
      <c r="D13771" s="57" t="s">
        <v>375</v>
      </c>
      <c r="E13771" s="57" t="str">
        <f t="array" ref="E13771">E13770</f>
        <v>В</v>
      </c>
      <c r="F13771" s="58">
        <v>0.6414696718075201</v>
      </c>
    </row>
    <row r="13772">
      <c r="A13772" s="61">
        <v>1.512841427E9</v>
      </c>
      <c r="B13772" s="61">
        <v>1.0</v>
      </c>
      <c r="C13772" s="61">
        <v>817.0</v>
      </c>
      <c r="D13772" s="57" t="s">
        <v>374</v>
      </c>
      <c r="E13772" s="57" t="str">
        <f t="array" ref="E13772">E13771</f>
        <v>В</v>
      </c>
      <c r="F13772" s="58">
        <v>0.6415004671708333</v>
      </c>
    </row>
    <row r="13773">
      <c r="A13773" s="61">
        <v>1.512085956E9</v>
      </c>
      <c r="B13773" s="61">
        <v>1.0</v>
      </c>
      <c r="C13773" s="61">
        <v>3068.0</v>
      </c>
      <c r="D13773" s="57" t="s">
        <v>374</v>
      </c>
      <c r="E13773" s="57" t="str">
        <f t="array" ref="E13773">E13772</f>
        <v>В</v>
      </c>
      <c r="F13773" s="58">
        <v>0.6415295887584537</v>
      </c>
    </row>
    <row r="13774">
      <c r="A13774" s="61">
        <v>1.514222311E9</v>
      </c>
      <c r="B13774" s="61">
        <v>0.0</v>
      </c>
      <c r="C13774" s="61">
        <v>4112.0</v>
      </c>
      <c r="D13774" s="57" t="s">
        <v>375</v>
      </c>
      <c r="E13774" s="57" t="str">
        <f t="array" ref="E13774">E13773</f>
        <v>В</v>
      </c>
      <c r="F13774" s="58">
        <v>0.641663924463841</v>
      </c>
    </row>
    <row r="13775">
      <c r="A13775" s="61">
        <v>1.513920166E9</v>
      </c>
      <c r="B13775" s="61">
        <v>1.0</v>
      </c>
      <c r="C13775" s="61">
        <v>768.0</v>
      </c>
      <c r="D13775" s="57" t="s">
        <v>374</v>
      </c>
      <c r="E13775" s="57" t="str">
        <f t="array" ref="E13775">E13774</f>
        <v>В</v>
      </c>
      <c r="F13775" s="58">
        <v>0.6416847339202801</v>
      </c>
    </row>
    <row r="13776">
      <c r="A13776" s="61">
        <v>1.519480249E9</v>
      </c>
      <c r="B13776" s="61">
        <v>1.0</v>
      </c>
      <c r="C13776" s="61">
        <v>541.0</v>
      </c>
      <c r="D13776" s="57" t="s">
        <v>371</v>
      </c>
      <c r="E13776" s="57" t="str">
        <f t="array" ref="E13776">E13775</f>
        <v>В</v>
      </c>
      <c r="F13776" s="58">
        <v>0.6416924807360725</v>
      </c>
    </row>
    <row r="13777">
      <c r="A13777" s="61">
        <v>1.512587897E9</v>
      </c>
      <c r="B13777" s="61">
        <v>1.0</v>
      </c>
      <c r="C13777" s="61">
        <v>1643.0</v>
      </c>
      <c r="D13777" s="57" t="s">
        <v>373</v>
      </c>
      <c r="E13777" s="57" t="str">
        <f t="array" ref="E13777">E13776</f>
        <v>В</v>
      </c>
      <c r="F13777" s="58">
        <v>0.6417438768236743</v>
      </c>
    </row>
    <row r="13778">
      <c r="A13778" s="61">
        <v>1.51729822E9</v>
      </c>
      <c r="B13778" s="61">
        <v>0.0</v>
      </c>
      <c r="C13778" s="61">
        <v>3054.0</v>
      </c>
      <c r="D13778" s="57" t="s">
        <v>374</v>
      </c>
      <c r="E13778" s="57" t="str">
        <f t="array" ref="E13778">E13777</f>
        <v>В</v>
      </c>
      <c r="F13778" s="58">
        <v>0.6417712886165805</v>
      </c>
    </row>
    <row r="13779">
      <c r="A13779" s="61">
        <v>1.514127766E9</v>
      </c>
      <c r="B13779" s="61">
        <v>1.0</v>
      </c>
      <c r="C13779" s="61">
        <v>1036.0</v>
      </c>
      <c r="D13779" s="57" t="s">
        <v>371</v>
      </c>
      <c r="E13779" s="57" t="str">
        <f t="array" ref="E13779">E13778</f>
        <v>В</v>
      </c>
      <c r="F13779" s="58">
        <v>0.6418348266591878</v>
      </c>
    </row>
    <row r="13780">
      <c r="A13780" s="61">
        <v>1.513658371E9</v>
      </c>
      <c r="B13780" s="61">
        <v>0.0</v>
      </c>
      <c r="C13780" s="61">
        <v>203.0</v>
      </c>
      <c r="D13780" s="57" t="s">
        <v>375</v>
      </c>
      <c r="E13780" s="57" t="str">
        <f t="array" ref="E13780">E13779</f>
        <v>В</v>
      </c>
      <c r="F13780" s="58">
        <v>0.6418364391121812</v>
      </c>
    </row>
    <row r="13781">
      <c r="A13781" s="61">
        <v>1.511686753E9</v>
      </c>
      <c r="B13781" s="61">
        <v>1.0</v>
      </c>
      <c r="C13781" s="61">
        <v>2470.0</v>
      </c>
      <c r="D13781" s="57" t="s">
        <v>371</v>
      </c>
      <c r="E13781" s="57" t="str">
        <f t="array" ref="E13781">E13780</f>
        <v>В</v>
      </c>
      <c r="F13781" s="58">
        <v>0.6419874862720026</v>
      </c>
    </row>
    <row r="13782">
      <c r="A13782" s="61">
        <v>1.512316045E9</v>
      </c>
      <c r="B13782" s="61">
        <v>1.0</v>
      </c>
      <c r="C13782" s="61">
        <v>262.0</v>
      </c>
      <c r="D13782" s="57" t="s">
        <v>375</v>
      </c>
      <c r="E13782" s="57" t="str">
        <f t="array" ref="E13782">E13781</f>
        <v>В</v>
      </c>
      <c r="F13782" s="58">
        <v>0.6420339956696856</v>
      </c>
    </row>
    <row r="13783">
      <c r="A13783" s="61">
        <v>1.513746918E9</v>
      </c>
      <c r="B13783" s="61">
        <v>1.0</v>
      </c>
      <c r="C13783" s="61">
        <v>962.0</v>
      </c>
      <c r="D13783" s="57" t="s">
        <v>371</v>
      </c>
      <c r="E13783" s="57" t="str">
        <f t="array" ref="E13783">E13782</f>
        <v>В</v>
      </c>
      <c r="F13783" s="58">
        <v>0.6420349345007365</v>
      </c>
    </row>
    <row r="13784">
      <c r="A13784" s="61">
        <v>1.519622115E9</v>
      </c>
      <c r="B13784" s="61">
        <v>1.0</v>
      </c>
      <c r="C13784" s="61">
        <v>2123.0</v>
      </c>
      <c r="D13784" s="57" t="s">
        <v>371</v>
      </c>
      <c r="E13784" s="57" t="str">
        <f t="array" ref="E13784">E13783</f>
        <v>В</v>
      </c>
      <c r="F13784" s="58">
        <v>0.6420924047790407</v>
      </c>
    </row>
    <row r="13785">
      <c r="A13785" s="61">
        <v>1.519385954E9</v>
      </c>
      <c r="B13785" s="61">
        <v>1.0</v>
      </c>
      <c r="C13785" s="61">
        <v>609.0</v>
      </c>
      <c r="D13785" s="57" t="s">
        <v>373</v>
      </c>
      <c r="E13785" s="57" t="str">
        <f t="array" ref="E13785">E13784</f>
        <v>В</v>
      </c>
      <c r="F13785" s="58">
        <v>0.6421076417537182</v>
      </c>
    </row>
    <row r="13786">
      <c r="A13786" s="61">
        <v>1.518832664E9</v>
      </c>
      <c r="B13786" s="61">
        <v>1.0</v>
      </c>
      <c r="C13786" s="61">
        <v>2367.0</v>
      </c>
      <c r="D13786" s="57" t="s">
        <v>373</v>
      </c>
      <c r="E13786" s="57" t="str">
        <f t="array" ref="E13786">E13785</f>
        <v>В</v>
      </c>
      <c r="F13786" s="58">
        <v>0.6421297126081948</v>
      </c>
    </row>
    <row r="13787">
      <c r="A13787" s="61">
        <v>1.515275558E9</v>
      </c>
      <c r="B13787" s="61">
        <v>1.0</v>
      </c>
      <c r="C13787" s="61">
        <v>2731.0</v>
      </c>
      <c r="D13787" s="57" t="s">
        <v>375</v>
      </c>
      <c r="E13787" s="57" t="str">
        <f t="array" ref="E13787">E13786</f>
        <v>В</v>
      </c>
      <c r="F13787" s="58">
        <v>0.642149664672615</v>
      </c>
    </row>
    <row r="13788">
      <c r="A13788" s="61">
        <v>1.513251159E9</v>
      </c>
      <c r="B13788" s="61">
        <v>1.0</v>
      </c>
      <c r="C13788" s="61">
        <v>1104.0</v>
      </c>
      <c r="D13788" s="57" t="s">
        <v>371</v>
      </c>
      <c r="E13788" s="57" t="str">
        <f t="array" ref="E13788">E13787</f>
        <v>В</v>
      </c>
      <c r="F13788" s="58">
        <v>0.6421672940636624</v>
      </c>
    </row>
    <row r="13789">
      <c r="A13789" s="61">
        <v>1.519260829E9</v>
      </c>
      <c r="B13789" s="61">
        <v>1.0</v>
      </c>
      <c r="C13789" s="61">
        <v>3319.0</v>
      </c>
      <c r="D13789" s="57" t="s">
        <v>374</v>
      </c>
      <c r="E13789" s="57" t="str">
        <f t="array" ref="E13789">E13788</f>
        <v>В</v>
      </c>
      <c r="F13789" s="58">
        <v>0.6421875792123902</v>
      </c>
    </row>
    <row r="13790">
      <c r="A13790" s="61">
        <v>1.512713754E9</v>
      </c>
      <c r="B13790" s="61">
        <v>1.0</v>
      </c>
      <c r="C13790" s="61">
        <v>1633.0</v>
      </c>
      <c r="D13790" s="57" t="s">
        <v>371</v>
      </c>
      <c r="E13790" s="57" t="str">
        <f t="array" ref="E13790">E13789</f>
        <v>В</v>
      </c>
      <c r="F13790" s="58">
        <v>0.6421909627827972</v>
      </c>
    </row>
    <row r="13791">
      <c r="A13791" s="61">
        <v>1.514928826E9</v>
      </c>
      <c r="B13791" s="61">
        <v>1.0</v>
      </c>
      <c r="C13791" s="61">
        <v>1206.0</v>
      </c>
      <c r="D13791" s="57" t="s">
        <v>373</v>
      </c>
      <c r="E13791" s="57" t="str">
        <f t="array" ref="E13791">E13790</f>
        <v>В</v>
      </c>
      <c r="F13791" s="58">
        <v>0.6422169737122218</v>
      </c>
    </row>
    <row r="13792">
      <c r="A13792" s="61">
        <v>1.51228221E9</v>
      </c>
      <c r="B13792" s="61">
        <v>0.0</v>
      </c>
      <c r="C13792" s="61">
        <v>2297.0</v>
      </c>
      <c r="D13792" s="57" t="s">
        <v>373</v>
      </c>
      <c r="E13792" s="57" t="str">
        <f t="array" ref="E13792">E13791</f>
        <v>В</v>
      </c>
      <c r="F13792" s="58">
        <v>0.6422678974765869</v>
      </c>
    </row>
    <row r="13793">
      <c r="A13793" s="61">
        <v>1.516347889E9</v>
      </c>
      <c r="B13793" s="61">
        <v>1.0</v>
      </c>
      <c r="C13793" s="61">
        <v>1658.0</v>
      </c>
      <c r="D13793" s="57" t="s">
        <v>374</v>
      </c>
      <c r="E13793" s="57" t="str">
        <f t="array" ref="E13793">E13792</f>
        <v>В</v>
      </c>
      <c r="F13793" s="58">
        <v>0.6422682371908336</v>
      </c>
    </row>
    <row r="13794">
      <c r="A13794" s="61">
        <v>1.517094015E9</v>
      </c>
      <c r="B13794" s="61">
        <v>1.0</v>
      </c>
      <c r="C13794" s="61">
        <v>2394.0</v>
      </c>
      <c r="D13794" s="57" t="s">
        <v>373</v>
      </c>
      <c r="E13794" s="57" t="str">
        <f t="array" ref="E13794">E13793</f>
        <v>В</v>
      </c>
      <c r="F13794" s="58">
        <v>0.6422912619378947</v>
      </c>
    </row>
    <row r="13795">
      <c r="A13795" s="61">
        <v>1.518714803E9</v>
      </c>
      <c r="B13795" s="61">
        <v>1.0</v>
      </c>
      <c r="C13795" s="61">
        <v>2549.0</v>
      </c>
      <c r="D13795" s="57" t="s">
        <v>371</v>
      </c>
      <c r="E13795" s="57" t="str">
        <f t="array" ref="E13795">E13794</f>
        <v>В</v>
      </c>
      <c r="F13795" s="58">
        <v>0.6423881155090442</v>
      </c>
    </row>
    <row r="13796">
      <c r="A13796" s="61">
        <v>1.51348072E9</v>
      </c>
      <c r="B13796" s="61">
        <v>0.0</v>
      </c>
      <c r="C13796" s="61">
        <v>3571.0</v>
      </c>
      <c r="D13796" s="57" t="s">
        <v>373</v>
      </c>
      <c r="E13796" s="57" t="str">
        <f t="array" ref="E13796">E13795</f>
        <v>В</v>
      </c>
      <c r="F13796" s="58">
        <v>0.6424231505317267</v>
      </c>
    </row>
    <row r="13797">
      <c r="A13797" s="61">
        <v>1.5141932E9</v>
      </c>
      <c r="B13797" s="61">
        <v>0.0</v>
      </c>
      <c r="C13797" s="61">
        <v>237.0</v>
      </c>
      <c r="D13797" s="57" t="s">
        <v>371</v>
      </c>
      <c r="E13797" s="57" t="str">
        <f t="array" ref="E13797">E13796</f>
        <v>В</v>
      </c>
      <c r="F13797" s="58">
        <v>0.642461493793197</v>
      </c>
    </row>
    <row r="13798">
      <c r="A13798" s="61">
        <v>1.511449813E9</v>
      </c>
      <c r="B13798" s="61">
        <v>1.0</v>
      </c>
      <c r="C13798" s="61">
        <v>523.0</v>
      </c>
      <c r="D13798" s="57" t="s">
        <v>371</v>
      </c>
      <c r="E13798" s="57" t="str">
        <f t="array" ref="E13798">E13797</f>
        <v>В</v>
      </c>
      <c r="F13798" s="58">
        <v>0.6424657937483379</v>
      </c>
    </row>
    <row r="13799">
      <c r="A13799" s="61">
        <v>1.51353184E9</v>
      </c>
      <c r="B13799" s="61">
        <v>0.0</v>
      </c>
      <c r="C13799" s="61">
        <v>1944.0</v>
      </c>
      <c r="D13799" s="57" t="s">
        <v>373</v>
      </c>
      <c r="E13799" s="57" t="str">
        <f t="array" ref="E13799">E13798</f>
        <v>В</v>
      </c>
      <c r="F13799" s="58">
        <v>0.6424823698481319</v>
      </c>
    </row>
    <row r="13800">
      <c r="A13800" s="61">
        <v>1.51662618E9</v>
      </c>
      <c r="B13800" s="61">
        <v>0.0</v>
      </c>
      <c r="C13800" s="61">
        <v>620.0</v>
      </c>
      <c r="D13800" s="57" t="s">
        <v>373</v>
      </c>
      <c r="E13800" s="57" t="str">
        <f t="array" ref="E13800">E13799</f>
        <v>В</v>
      </c>
      <c r="F13800" s="58">
        <v>0.6425062312332639</v>
      </c>
    </row>
    <row r="13801">
      <c r="A13801" s="61">
        <v>1.518979709E9</v>
      </c>
      <c r="B13801" s="61">
        <v>1.0</v>
      </c>
      <c r="C13801" s="61">
        <v>2561.0</v>
      </c>
      <c r="D13801" s="57" t="s">
        <v>374</v>
      </c>
      <c r="E13801" s="57" t="str">
        <f t="array" ref="E13801">E13800</f>
        <v>В</v>
      </c>
      <c r="F13801" s="58">
        <v>0.6425263515498192</v>
      </c>
    </row>
    <row r="13802">
      <c r="A13802" s="61">
        <v>1.512772893E9</v>
      </c>
      <c r="B13802" s="61">
        <v>1.0</v>
      </c>
      <c r="C13802" s="61">
        <v>1840.0</v>
      </c>
      <c r="D13802" s="57" t="s">
        <v>371</v>
      </c>
      <c r="E13802" s="57" t="str">
        <f t="array" ref="E13802">E13801</f>
        <v>В</v>
      </c>
      <c r="F13802" s="58">
        <v>0.6425736415132695</v>
      </c>
    </row>
    <row r="13803">
      <c r="A13803" s="61">
        <v>1.513033713E9</v>
      </c>
      <c r="B13803" s="61">
        <v>1.0</v>
      </c>
      <c r="C13803" s="61">
        <v>2664.0</v>
      </c>
      <c r="D13803" s="57" t="s">
        <v>371</v>
      </c>
      <c r="E13803" s="57" t="str">
        <f t="array" ref="E13803">E13802</f>
        <v>В</v>
      </c>
      <c r="F13803" s="58">
        <v>0.6426709475432385</v>
      </c>
    </row>
    <row r="13804">
      <c r="A13804" s="61">
        <v>1.517969401E9</v>
      </c>
      <c r="B13804" s="61">
        <v>0.0</v>
      </c>
      <c r="C13804" s="61">
        <v>353.0</v>
      </c>
      <c r="D13804" s="57" t="s">
        <v>371</v>
      </c>
      <c r="E13804" s="57" t="str">
        <f t="array" ref="E13804">E13803</f>
        <v>В</v>
      </c>
      <c r="F13804" s="58">
        <v>0.6427067484803028</v>
      </c>
    </row>
    <row r="13805">
      <c r="A13805" s="61">
        <v>1.512642427E9</v>
      </c>
      <c r="B13805" s="61">
        <v>1.0</v>
      </c>
      <c r="C13805" s="61">
        <v>82.0</v>
      </c>
      <c r="D13805" s="57" t="s">
        <v>373</v>
      </c>
      <c r="E13805" s="57" t="str">
        <f t="array" ref="E13805">E13804</f>
        <v>В</v>
      </c>
      <c r="F13805" s="58">
        <v>0.6427592316718698</v>
      </c>
    </row>
    <row r="13806">
      <c r="A13806" s="61">
        <v>1.511395842E9</v>
      </c>
      <c r="B13806" s="61">
        <v>0.0</v>
      </c>
      <c r="C13806" s="61">
        <v>1126.0</v>
      </c>
      <c r="D13806" s="57" t="s">
        <v>371</v>
      </c>
      <c r="E13806" s="57" t="str">
        <f t="array" ref="E13806">E13805</f>
        <v>В</v>
      </c>
      <c r="F13806" s="58">
        <v>0.6428183745752639</v>
      </c>
    </row>
    <row r="13807">
      <c r="A13807" s="61">
        <v>1.511936996E9</v>
      </c>
      <c r="B13807" s="61">
        <v>1.0</v>
      </c>
      <c r="C13807" s="61">
        <v>3817.0</v>
      </c>
      <c r="D13807" s="57" t="s">
        <v>373</v>
      </c>
      <c r="E13807" s="57" t="str">
        <f t="array" ref="E13807">E13806</f>
        <v>В</v>
      </c>
      <c r="F13807" s="58">
        <v>0.642824106788163</v>
      </c>
    </row>
    <row r="13808">
      <c r="A13808" s="61">
        <v>1.515247031E9</v>
      </c>
      <c r="B13808" s="61">
        <v>0.0</v>
      </c>
      <c r="C13808" s="61">
        <v>696.0</v>
      </c>
      <c r="D13808" s="57" t="s">
        <v>371</v>
      </c>
      <c r="E13808" s="57" t="str">
        <f t="array" ref="E13808">E13807</f>
        <v>В</v>
      </c>
      <c r="F13808" s="58">
        <v>0.642901458008062</v>
      </c>
    </row>
    <row r="13809">
      <c r="A13809" s="61">
        <v>1.513364279E9</v>
      </c>
      <c r="B13809" s="61">
        <v>1.0</v>
      </c>
      <c r="C13809" s="61">
        <v>1643.0</v>
      </c>
      <c r="D13809" s="57" t="s">
        <v>374</v>
      </c>
      <c r="E13809" s="57" t="str">
        <f t="array" ref="E13809">E13808</f>
        <v>В</v>
      </c>
      <c r="F13809" s="58">
        <v>0.6429283004864864</v>
      </c>
    </row>
    <row r="13810">
      <c r="A13810" s="61">
        <v>1.516646501E9</v>
      </c>
      <c r="B13810" s="61">
        <v>0.0</v>
      </c>
      <c r="C13810" s="61">
        <v>526.0</v>
      </c>
      <c r="D13810" s="57" t="s">
        <v>374</v>
      </c>
      <c r="E13810" s="57" t="str">
        <f t="array" ref="E13810">E13809</f>
        <v>В</v>
      </c>
      <c r="F13810" s="58">
        <v>0.6430441660143017</v>
      </c>
    </row>
    <row r="13811">
      <c r="A13811" s="61">
        <v>1.51631995E9</v>
      </c>
      <c r="B13811" s="61">
        <v>0.0</v>
      </c>
      <c r="C13811" s="61">
        <v>3300.0</v>
      </c>
      <c r="D13811" s="57" t="s">
        <v>371</v>
      </c>
      <c r="E13811" s="57" t="str">
        <f t="array" ref="E13811">E13810</f>
        <v>В</v>
      </c>
      <c r="F13811" s="58">
        <v>0.6430649004749226</v>
      </c>
    </row>
    <row r="13812">
      <c r="A13812" s="61">
        <v>1.516336882E9</v>
      </c>
      <c r="B13812" s="61">
        <v>0.0</v>
      </c>
      <c r="C13812" s="61">
        <v>2449.0</v>
      </c>
      <c r="D13812" s="57" t="s">
        <v>374</v>
      </c>
      <c r="E13812" s="57" t="str">
        <f t="array" ref="E13812">E13811</f>
        <v>В</v>
      </c>
      <c r="F13812" s="58">
        <v>0.6431947828255342</v>
      </c>
    </row>
    <row r="13813">
      <c r="A13813" s="61">
        <v>1.513563944E9</v>
      </c>
      <c r="B13813" s="61">
        <v>1.0</v>
      </c>
      <c r="C13813" s="61">
        <v>3263.0</v>
      </c>
      <c r="D13813" s="57" t="s">
        <v>375</v>
      </c>
      <c r="E13813" s="57" t="str">
        <f t="array" ref="E13813">E13812</f>
        <v>В</v>
      </c>
      <c r="F13813" s="58">
        <v>0.6432042103597845</v>
      </c>
    </row>
    <row r="13814">
      <c r="A13814" s="61">
        <v>1.513723408E9</v>
      </c>
      <c r="B13814" s="61">
        <v>1.0</v>
      </c>
      <c r="C13814" s="61">
        <v>2177.0</v>
      </c>
      <c r="D13814" s="57" t="s">
        <v>374</v>
      </c>
      <c r="E13814" s="57" t="str">
        <f t="array" ref="E13814">E13813</f>
        <v>В</v>
      </c>
      <c r="F13814" s="58">
        <v>0.6433329309234385</v>
      </c>
    </row>
    <row r="13815">
      <c r="A13815" s="61">
        <v>1.511984035E9</v>
      </c>
      <c r="B13815" s="61">
        <v>1.0</v>
      </c>
      <c r="C13815" s="61">
        <v>1833.0</v>
      </c>
      <c r="D13815" s="57" t="s">
        <v>371</v>
      </c>
      <c r="E13815" s="57" t="str">
        <f t="array" ref="E13815">E13814</f>
        <v>В</v>
      </c>
      <c r="F13815" s="58">
        <v>0.6433423584576886</v>
      </c>
    </row>
    <row r="13816">
      <c r="A13816" s="61">
        <v>1.518811013E9</v>
      </c>
      <c r="B13816" s="61">
        <v>1.0</v>
      </c>
      <c r="C13816" s="61">
        <v>1663.0</v>
      </c>
      <c r="D13816" s="57" t="s">
        <v>375</v>
      </c>
      <c r="E13816" s="57" t="str">
        <f t="array" ref="E13816">E13815</f>
        <v>В</v>
      </c>
      <c r="F13816" s="58">
        <v>0.6434184835238439</v>
      </c>
    </row>
    <row r="13817">
      <c r="A13817" s="61">
        <v>1.517279172E9</v>
      </c>
      <c r="B13817" s="61">
        <v>0.0</v>
      </c>
      <c r="C13817" s="61">
        <v>859.0</v>
      </c>
      <c r="D13817" s="57" t="s">
        <v>371</v>
      </c>
      <c r="E13817" s="57" t="str">
        <f t="array" ref="E13817">E13816</f>
        <v>В</v>
      </c>
      <c r="F13817" s="58">
        <v>0.6434292565147134</v>
      </c>
    </row>
    <row r="13818">
      <c r="A13818" s="61">
        <v>1.511489555E9</v>
      </c>
      <c r="B13818" s="61">
        <v>1.0</v>
      </c>
      <c r="C13818" s="61">
        <v>1769.0</v>
      </c>
      <c r="D13818" s="57" t="s">
        <v>371</v>
      </c>
      <c r="E13818" s="57" t="str">
        <f t="array" ref="E13818">E13817</f>
        <v>В</v>
      </c>
      <c r="F13818" s="58">
        <v>0.6434472769647267</v>
      </c>
    </row>
    <row r="13819">
      <c r="A13819" s="61">
        <v>1.517173445E9</v>
      </c>
      <c r="B13819" s="61">
        <v>1.0</v>
      </c>
      <c r="C13819" s="61">
        <v>2456.0</v>
      </c>
      <c r="D13819" s="57" t="s">
        <v>374</v>
      </c>
      <c r="E13819" s="57" t="str">
        <f t="array" ref="E13819">E13818</f>
        <v>В</v>
      </c>
      <c r="F13819" s="58">
        <v>0.6435028945772995</v>
      </c>
    </row>
    <row r="13820">
      <c r="A13820" s="61">
        <v>1.518183615E9</v>
      </c>
      <c r="B13820" s="61">
        <v>1.0</v>
      </c>
      <c r="C13820" s="61">
        <v>3110.0</v>
      </c>
      <c r="D13820" s="57" t="s">
        <v>375</v>
      </c>
      <c r="E13820" s="57" t="str">
        <f t="array" ref="E13820">E13819</f>
        <v>В</v>
      </c>
      <c r="F13820" s="58">
        <v>0.6435625233996096</v>
      </c>
    </row>
    <row r="13821">
      <c r="A13821" s="61">
        <v>1.519123195E9</v>
      </c>
      <c r="B13821" s="61">
        <v>1.0</v>
      </c>
      <c r="C13821" s="61">
        <v>2356.0</v>
      </c>
      <c r="D13821" s="57" t="s">
        <v>375</v>
      </c>
      <c r="E13821" s="57" t="str">
        <f t="array" ref="E13821">E13820</f>
        <v>В</v>
      </c>
      <c r="F13821" s="58">
        <v>0.6436295224436915</v>
      </c>
    </row>
    <row r="13822">
      <c r="A13822" s="61">
        <v>1.515981613E9</v>
      </c>
      <c r="B13822" s="61">
        <v>1.0</v>
      </c>
      <c r="C13822" s="61">
        <v>2848.0</v>
      </c>
      <c r="D13822" s="57" t="s">
        <v>371</v>
      </c>
      <c r="E13822" s="57" t="str">
        <f t="array" ref="E13822">E13821</f>
        <v>В</v>
      </c>
      <c r="F13822" s="58">
        <v>0.6436784544989929</v>
      </c>
    </row>
    <row r="13823">
      <c r="A13823" s="61">
        <v>1.512163279E9</v>
      </c>
      <c r="B13823" s="61">
        <v>1.0</v>
      </c>
      <c r="C13823" s="61">
        <v>1374.0</v>
      </c>
      <c r="D13823" s="57" t="s">
        <v>371</v>
      </c>
      <c r="E13823" s="57" t="str">
        <f t="array" ref="E13823">E13822</f>
        <v>В</v>
      </c>
      <c r="F13823" s="58">
        <v>0.6437750559859406</v>
      </c>
    </row>
    <row r="13824">
      <c r="A13824" s="61">
        <v>1.515480577E9</v>
      </c>
      <c r="B13824" s="61">
        <v>1.0</v>
      </c>
      <c r="C13824" s="61">
        <v>2257.0</v>
      </c>
      <c r="D13824" s="57" t="s">
        <v>375</v>
      </c>
      <c r="E13824" s="57" t="str">
        <f t="array" ref="E13824">E13823</f>
        <v>В</v>
      </c>
      <c r="F13824" s="58">
        <v>0.6438934237943621</v>
      </c>
    </row>
    <row r="13825">
      <c r="A13825" s="61">
        <v>1.514149744E9</v>
      </c>
      <c r="B13825" s="61">
        <v>1.0</v>
      </c>
      <c r="C13825" s="61">
        <v>1088.0</v>
      </c>
      <c r="D13825" s="57" t="s">
        <v>374</v>
      </c>
      <c r="E13825" s="57" t="str">
        <f t="array" ref="E13825">E13824</f>
        <v>В</v>
      </c>
      <c r="F13825" s="58">
        <v>0.643993333933338</v>
      </c>
    </row>
    <row r="13826">
      <c r="A13826" s="61">
        <v>1.518994935E9</v>
      </c>
      <c r="B13826" s="61">
        <v>1.0</v>
      </c>
      <c r="C13826" s="61">
        <v>5166.0</v>
      </c>
      <c r="D13826" s="57" t="s">
        <v>375</v>
      </c>
      <c r="E13826" s="57" t="str">
        <f t="array" ref="E13826">E13825</f>
        <v>В</v>
      </c>
      <c r="F13826" s="58">
        <v>0.6440581401043367</v>
      </c>
    </row>
    <row r="13827">
      <c r="A13827" s="61">
        <v>1.513191843E9</v>
      </c>
      <c r="B13827" s="61">
        <v>1.0</v>
      </c>
      <c r="C13827" s="61">
        <v>2047.0</v>
      </c>
      <c r="D13827" s="57" t="s">
        <v>374</v>
      </c>
      <c r="E13827" s="57" t="str">
        <f t="array" ref="E13827">E13826</f>
        <v>В</v>
      </c>
      <c r="F13827" s="58">
        <v>0.6440599903283726</v>
      </c>
    </row>
    <row r="13828">
      <c r="A13828" s="61">
        <v>1.51665347E9</v>
      </c>
      <c r="B13828" s="61">
        <v>0.0</v>
      </c>
      <c r="C13828" s="61">
        <v>2273.0</v>
      </c>
      <c r="D13828" s="57" t="s">
        <v>374</v>
      </c>
      <c r="E13828" s="57" t="str">
        <f t="array" ref="E13828">E13827</f>
        <v>В</v>
      </c>
      <c r="F13828" s="58">
        <v>0.6441173018075703</v>
      </c>
    </row>
    <row r="13829">
      <c r="A13829" s="61">
        <v>1.518306908E9</v>
      </c>
      <c r="B13829" s="61">
        <v>1.0</v>
      </c>
      <c r="C13829" s="61">
        <v>83.0</v>
      </c>
      <c r="D13829" s="57" t="s">
        <v>373</v>
      </c>
      <c r="E13829" s="57" t="str">
        <f t="array" ref="E13829">E13828</f>
        <v>В</v>
      </c>
      <c r="F13829" s="58">
        <v>0.6441178718337291</v>
      </c>
    </row>
    <row r="13830">
      <c r="A13830" s="61">
        <v>1.514610471E9</v>
      </c>
      <c r="B13830" s="61">
        <v>0.0</v>
      </c>
      <c r="C13830" s="61">
        <v>5067.0</v>
      </c>
      <c r="D13830" s="57" t="s">
        <v>374</v>
      </c>
      <c r="E13830" s="57" t="str">
        <f t="array" ref="E13830">E13829</f>
        <v>В</v>
      </c>
      <c r="F13830" s="58">
        <v>0.644143423688784</v>
      </c>
    </row>
    <row r="13831">
      <c r="A13831" s="61">
        <v>1.513459582E9</v>
      </c>
      <c r="B13831" s="61">
        <v>0.0</v>
      </c>
      <c r="C13831" s="61">
        <v>560.0</v>
      </c>
      <c r="D13831" s="57" t="s">
        <v>375</v>
      </c>
      <c r="E13831" s="57" t="str">
        <f t="array" ref="E13831">E13830</f>
        <v>В</v>
      </c>
      <c r="F13831" s="58">
        <v>0.6441469032865584</v>
      </c>
    </row>
    <row r="13832">
      <c r="A13832" s="61">
        <v>1.519882252E9</v>
      </c>
      <c r="B13832" s="61">
        <v>0.0</v>
      </c>
      <c r="C13832" s="61">
        <v>1479.0</v>
      </c>
      <c r="D13832" s="57" t="s">
        <v>371</v>
      </c>
      <c r="E13832" s="57" t="str">
        <f t="array" ref="E13832">E13831</f>
        <v>В</v>
      </c>
      <c r="F13832" s="58">
        <v>0.644194524503883</v>
      </c>
    </row>
    <row r="13833">
      <c r="A13833" s="61">
        <v>1.515541898E9</v>
      </c>
      <c r="B13833" s="61">
        <v>1.0</v>
      </c>
      <c r="C13833" s="61">
        <v>3376.0</v>
      </c>
      <c r="D13833" s="57" t="s">
        <v>374</v>
      </c>
      <c r="E13833" s="57" t="str">
        <f t="array" ref="E13833">E13832</f>
        <v>В</v>
      </c>
      <c r="F13833" s="58">
        <v>0.6442347605496136</v>
      </c>
    </row>
    <row r="13834">
      <c r="A13834" s="61">
        <v>1.514591828E9</v>
      </c>
      <c r="B13834" s="61">
        <v>1.0</v>
      </c>
      <c r="C13834" s="61">
        <v>1424.0</v>
      </c>
      <c r="D13834" s="57" t="s">
        <v>371</v>
      </c>
      <c r="E13834" s="57" t="str">
        <f t="array" ref="E13834">E13833</f>
        <v>В</v>
      </c>
      <c r="F13834" s="58">
        <v>0.6442456068319682</v>
      </c>
    </row>
    <row r="13835">
      <c r="A13835" s="61">
        <v>1.516263796E9</v>
      </c>
      <c r="B13835" s="61">
        <v>1.0</v>
      </c>
      <c r="C13835" s="61">
        <v>985.0</v>
      </c>
      <c r="D13835" s="57" t="s">
        <v>375</v>
      </c>
      <c r="E13835" s="57" t="str">
        <f t="array" ref="E13835">E13834</f>
        <v>В</v>
      </c>
      <c r="F13835" s="58">
        <v>0.644273730236761</v>
      </c>
    </row>
    <row r="13836">
      <c r="A13836" s="61">
        <v>1.51612835E9</v>
      </c>
      <c r="B13836" s="61">
        <v>0.0</v>
      </c>
      <c r="C13836" s="61">
        <v>601.0</v>
      </c>
      <c r="D13836" s="57" t="s">
        <v>374</v>
      </c>
      <c r="E13836" s="57" t="str">
        <f t="array" ref="E13836">E13835</f>
        <v>В</v>
      </c>
      <c r="F13836" s="58">
        <v>0.6445496550112203</v>
      </c>
    </row>
    <row r="13837">
      <c r="A13837" s="61">
        <v>1.518711466E9</v>
      </c>
      <c r="B13837" s="61">
        <v>1.0</v>
      </c>
      <c r="C13837" s="61">
        <v>316.0</v>
      </c>
      <c r="D13837" s="57" t="s">
        <v>373</v>
      </c>
      <c r="E13837" s="57" t="str">
        <f t="array" ref="E13837">E13836</f>
        <v>В</v>
      </c>
      <c r="F13837" s="58">
        <v>0.6447049229675214</v>
      </c>
    </row>
    <row r="13838">
      <c r="A13838" s="61">
        <v>1.516907671E9</v>
      </c>
      <c r="B13838" s="61">
        <v>0.0</v>
      </c>
      <c r="C13838" s="61">
        <v>1263.0</v>
      </c>
      <c r="D13838" s="57" t="s">
        <v>375</v>
      </c>
      <c r="E13838" s="57" t="str">
        <f t="array" ref="E13838">E13837</f>
        <v>В</v>
      </c>
      <c r="F13838" s="58">
        <v>0.6447782748436287</v>
      </c>
    </row>
    <row r="13839">
      <c r="A13839" s="61">
        <v>1.512806675E9</v>
      </c>
      <c r="B13839" s="61">
        <v>1.0</v>
      </c>
      <c r="C13839" s="61">
        <v>944.0</v>
      </c>
      <c r="D13839" s="57" t="s">
        <v>371</v>
      </c>
      <c r="E13839" s="57" t="str">
        <f t="array" ref="E13839">E13838</f>
        <v>В</v>
      </c>
      <c r="F13839" s="58">
        <v>0.6447852114293956</v>
      </c>
    </row>
    <row r="13840">
      <c r="A13840" s="61">
        <v>1.515842898E9</v>
      </c>
      <c r="B13840" s="61">
        <v>1.0</v>
      </c>
      <c r="C13840" s="61">
        <v>455.0</v>
      </c>
      <c r="D13840" s="57" t="s">
        <v>374</v>
      </c>
      <c r="E13840" s="57" t="str">
        <f t="array" ref="E13840">E13839</f>
        <v>В</v>
      </c>
      <c r="F13840" s="58">
        <v>0.6448021116281731</v>
      </c>
    </row>
    <row r="13841">
      <c r="A13841" s="61">
        <v>1.516612694E9</v>
      </c>
      <c r="B13841" s="61">
        <v>1.0</v>
      </c>
      <c r="C13841" s="61">
        <v>1096.0</v>
      </c>
      <c r="D13841" s="57" t="s">
        <v>374</v>
      </c>
      <c r="E13841" s="57" t="str">
        <f t="array" ref="E13841">E13840</f>
        <v>В</v>
      </c>
      <c r="F13841" s="58">
        <v>0.6448274573185884</v>
      </c>
    </row>
    <row r="13842">
      <c r="A13842" s="61">
        <v>1.515463621E9</v>
      </c>
      <c r="B13842" s="61">
        <v>0.0</v>
      </c>
      <c r="C13842" s="61">
        <v>2706.0</v>
      </c>
      <c r="D13842" s="57" t="s">
        <v>373</v>
      </c>
      <c r="E13842" s="57" t="str">
        <f t="array" ref="E13842">E13841</f>
        <v>В</v>
      </c>
      <c r="F13842" s="58">
        <v>0.6448349485794154</v>
      </c>
    </row>
    <row r="13843">
      <c r="A13843" s="61">
        <v>1.514402739E9</v>
      </c>
      <c r="B13843" s="61">
        <v>1.0</v>
      </c>
      <c r="C13843" s="61">
        <v>57.0</v>
      </c>
      <c r="D13843" s="57" t="s">
        <v>374</v>
      </c>
      <c r="E13843" s="57" t="str">
        <f t="array" ref="E13843">E13842</f>
        <v>В</v>
      </c>
      <c r="F13843" s="58">
        <v>0.6448427189315029</v>
      </c>
    </row>
    <row r="13844">
      <c r="A13844" s="61">
        <v>1.514868939E9</v>
      </c>
      <c r="B13844" s="61">
        <v>1.0</v>
      </c>
      <c r="C13844" s="61">
        <v>1493.0</v>
      </c>
      <c r="D13844" s="57" t="s">
        <v>371</v>
      </c>
      <c r="E13844" s="57" t="str">
        <f t="array" ref="E13844">E13843</f>
        <v>В</v>
      </c>
      <c r="F13844" s="58">
        <v>0.6448558689126295</v>
      </c>
    </row>
    <row r="13845">
      <c r="A13845" s="61">
        <v>1.519738261E9</v>
      </c>
      <c r="B13845" s="61">
        <v>0.0</v>
      </c>
      <c r="C13845" s="61">
        <v>3933.0</v>
      </c>
      <c r="D13845" s="57" t="s">
        <v>374</v>
      </c>
      <c r="E13845" s="57" t="str">
        <f t="array" ref="E13845">E13844</f>
        <v>В</v>
      </c>
      <c r="F13845" s="58">
        <v>0.6449142593482455</v>
      </c>
    </row>
    <row r="13846">
      <c r="A13846" s="61">
        <v>1.515444747E9</v>
      </c>
      <c r="B13846" s="61">
        <v>1.0</v>
      </c>
      <c r="C13846" s="61">
        <v>1682.0</v>
      </c>
      <c r="D13846" s="57" t="s">
        <v>371</v>
      </c>
      <c r="E13846" s="57" t="str">
        <f t="array" ref="E13846">E13845</f>
        <v>В</v>
      </c>
      <c r="F13846" s="58">
        <v>0.6450463201933057</v>
      </c>
    </row>
    <row r="13847">
      <c r="A13847" s="61">
        <v>1.515225538E9</v>
      </c>
      <c r="B13847" s="61">
        <v>1.0</v>
      </c>
      <c r="C13847" s="61">
        <v>1070.0</v>
      </c>
      <c r="D13847" s="57" t="s">
        <v>375</v>
      </c>
      <c r="E13847" s="57" t="str">
        <f t="array" ref="E13847">E13846</f>
        <v>В</v>
      </c>
      <c r="F13847" s="58">
        <v>0.6450661112125203</v>
      </c>
    </row>
    <row r="13848">
      <c r="A13848" s="61">
        <v>1.514568831E9</v>
      </c>
      <c r="B13848" s="61">
        <v>0.0</v>
      </c>
      <c r="C13848" s="61">
        <v>1112.0</v>
      </c>
      <c r="D13848" s="57" t="s">
        <v>371</v>
      </c>
      <c r="E13848" s="57" t="str">
        <f t="array" ref="E13848">E13847</f>
        <v>В</v>
      </c>
      <c r="F13848" s="58">
        <v>0.6450701569778501</v>
      </c>
    </row>
    <row r="13849">
      <c r="A13849" s="61">
        <v>1.51429787E9</v>
      </c>
      <c r="B13849" s="61">
        <v>0.0</v>
      </c>
      <c r="C13849" s="61">
        <v>2065.0</v>
      </c>
      <c r="D13849" s="57" t="s">
        <v>371</v>
      </c>
      <c r="E13849" s="57" t="str">
        <f t="array" ref="E13849">E13848</f>
        <v>В</v>
      </c>
      <c r="F13849" s="58">
        <v>0.6451858841675638</v>
      </c>
    </row>
    <row r="13850">
      <c r="A13850" s="61">
        <v>1.514929297E9</v>
      </c>
      <c r="B13850" s="61">
        <v>1.0</v>
      </c>
      <c r="C13850" s="61">
        <v>63.0</v>
      </c>
      <c r="D13850" s="57" t="s">
        <v>374</v>
      </c>
      <c r="E13850" s="57" t="str">
        <f t="array" ref="E13850">E13849</f>
        <v>В</v>
      </c>
      <c r="F13850" s="58">
        <v>0.6451901692215436</v>
      </c>
    </row>
    <row r="13851">
      <c r="A13851" s="61">
        <v>1.511920783E9</v>
      </c>
      <c r="B13851" s="61">
        <v>1.0</v>
      </c>
      <c r="C13851" s="61">
        <v>885.0</v>
      </c>
      <c r="D13851" s="57" t="s">
        <v>374</v>
      </c>
      <c r="E13851" s="57" t="str">
        <f t="array" ref="E13851">E13850</f>
        <v>В</v>
      </c>
      <c r="F13851" s="58">
        <v>0.6452001183322442</v>
      </c>
    </row>
    <row r="13852">
      <c r="A13852" s="61">
        <v>1.515023254E9</v>
      </c>
      <c r="B13852" s="61">
        <v>1.0</v>
      </c>
      <c r="C13852" s="61">
        <v>3080.0</v>
      </c>
      <c r="D13852" s="57" t="s">
        <v>375</v>
      </c>
      <c r="E13852" s="57" t="str">
        <f t="array" ref="E13852">E13851</f>
        <v>В</v>
      </c>
      <c r="F13852" s="58">
        <v>0.6452358922126362</v>
      </c>
    </row>
    <row r="13853">
      <c r="A13853" s="61">
        <v>1.516434692E9</v>
      </c>
      <c r="B13853" s="61">
        <v>0.0</v>
      </c>
      <c r="C13853" s="61">
        <v>2931.0</v>
      </c>
      <c r="D13853" s="57" t="s">
        <v>371</v>
      </c>
      <c r="E13853" s="57" t="str">
        <f t="array" ref="E13853">E13852</f>
        <v>В</v>
      </c>
      <c r="F13853" s="58">
        <v>0.6452613073102476</v>
      </c>
    </row>
    <row r="13854">
      <c r="A13854" s="61">
        <v>1.512412683E9</v>
      </c>
      <c r="B13854" s="61">
        <v>1.0</v>
      </c>
      <c r="C13854" s="61">
        <v>135.0</v>
      </c>
      <c r="D13854" s="57" t="s">
        <v>371</v>
      </c>
      <c r="E13854" s="57" t="str">
        <f t="array" ref="E13854">E13853</f>
        <v>В</v>
      </c>
      <c r="F13854" s="58">
        <v>0.645335119830371</v>
      </c>
    </row>
    <row r="13855">
      <c r="A13855" s="61">
        <v>1.517296782E9</v>
      </c>
      <c r="B13855" s="61">
        <v>0.0</v>
      </c>
      <c r="C13855" s="61">
        <v>392.0</v>
      </c>
      <c r="D13855" s="57" t="s">
        <v>374</v>
      </c>
      <c r="E13855" s="57" t="str">
        <f t="array" ref="E13855">E13854</f>
        <v>В</v>
      </c>
      <c r="F13855" s="58">
        <v>0.6454194336284167</v>
      </c>
    </row>
    <row r="13856">
      <c r="A13856" s="61">
        <v>1.515907357E9</v>
      </c>
      <c r="B13856" s="61">
        <v>1.0</v>
      </c>
      <c r="C13856" s="61">
        <v>124.0</v>
      </c>
      <c r="D13856" s="57" t="s">
        <v>374</v>
      </c>
      <c r="E13856" s="57" t="str">
        <f t="array" ref="E13856">E13855</f>
        <v>В</v>
      </c>
      <c r="F13856" s="58">
        <v>0.6454363345412963</v>
      </c>
    </row>
    <row r="13857">
      <c r="A13857" s="61">
        <v>1.516467331E9</v>
      </c>
      <c r="B13857" s="61">
        <v>0.0</v>
      </c>
      <c r="C13857" s="61">
        <v>2833.0</v>
      </c>
      <c r="D13857" s="57" t="s">
        <v>375</v>
      </c>
      <c r="E13857" s="57" t="str">
        <f t="array" ref="E13857">E13856</f>
        <v>В</v>
      </c>
      <c r="F13857" s="58">
        <v>0.6455017754722445</v>
      </c>
    </row>
    <row r="13858">
      <c r="A13858" s="61">
        <v>1.513856724E9</v>
      </c>
      <c r="B13858" s="61">
        <v>1.0</v>
      </c>
      <c r="C13858" s="61">
        <v>1938.0</v>
      </c>
      <c r="D13858" s="57" t="s">
        <v>374</v>
      </c>
      <c r="E13858" s="57" t="str">
        <f t="array" ref="E13858">E13857</f>
        <v>В</v>
      </c>
      <c r="F13858" s="58">
        <v>0.6456444834784841</v>
      </c>
    </row>
    <row r="13859">
      <c r="A13859" s="61">
        <v>1.514327551E9</v>
      </c>
      <c r="B13859" s="61">
        <v>0.0</v>
      </c>
      <c r="C13859" s="61">
        <v>2662.0</v>
      </c>
      <c r="D13859" s="57" t="s">
        <v>375</v>
      </c>
      <c r="E13859" s="57" t="str">
        <f t="array" ref="E13859">E13858</f>
        <v>В</v>
      </c>
      <c r="F13859" s="58">
        <v>0.6457490301653218</v>
      </c>
    </row>
    <row r="13860">
      <c r="A13860" s="61">
        <v>1.512090112E9</v>
      </c>
      <c r="B13860" s="61">
        <v>0.0</v>
      </c>
      <c r="C13860" s="61">
        <v>1631.0</v>
      </c>
      <c r="D13860" s="57" t="s">
        <v>373</v>
      </c>
      <c r="E13860" s="57" t="str">
        <f t="array" ref="E13860">E13859</f>
        <v>В</v>
      </c>
      <c r="F13860" s="58">
        <v>0.6457543575686969</v>
      </c>
    </row>
    <row r="13861">
      <c r="A13861" s="61">
        <v>1.516559285E9</v>
      </c>
      <c r="B13861" s="61">
        <v>1.0</v>
      </c>
      <c r="C13861" s="61">
        <v>715.0</v>
      </c>
      <c r="D13861" s="57" t="s">
        <v>375</v>
      </c>
      <c r="E13861" s="57" t="str">
        <f t="array" ref="E13861">E13860</f>
        <v>В</v>
      </c>
      <c r="F13861" s="58">
        <v>0.6457902917171421</v>
      </c>
    </row>
    <row r="13862">
      <c r="A13862" s="61">
        <v>1.511929483E9</v>
      </c>
      <c r="B13862" s="61">
        <v>1.0</v>
      </c>
      <c r="C13862" s="61">
        <v>457.0</v>
      </c>
      <c r="D13862" s="57" t="s">
        <v>371</v>
      </c>
      <c r="E13862" s="57" t="str">
        <f t="array" ref="E13862">E13861</f>
        <v>В</v>
      </c>
      <c r="F13862" s="58">
        <v>0.645852631703995</v>
      </c>
    </row>
    <row r="13863">
      <c r="A13863" s="61">
        <v>1.512802921E9</v>
      </c>
      <c r="B13863" s="61">
        <v>0.0</v>
      </c>
      <c r="C13863" s="61">
        <v>2224.0</v>
      </c>
      <c r="D13863" s="57" t="s">
        <v>375</v>
      </c>
      <c r="E13863" s="57" t="str">
        <f t="array" ref="E13863">E13862</f>
        <v>В</v>
      </c>
      <c r="F13863" s="58">
        <v>0.6458550978881408</v>
      </c>
    </row>
    <row r="13864">
      <c r="A13864" s="61">
        <v>1.516175811E9</v>
      </c>
      <c r="B13864" s="61">
        <v>0.0</v>
      </c>
      <c r="C13864" s="61">
        <v>618.0</v>
      </c>
      <c r="D13864" s="57" t="s">
        <v>375</v>
      </c>
      <c r="E13864" s="57" t="str">
        <f t="array" ref="E13864">E13863</f>
        <v>В</v>
      </c>
      <c r="F13864" s="58">
        <v>0.6459236265546769</v>
      </c>
    </row>
    <row r="13865">
      <c r="A13865" s="61">
        <v>1.512105295E9</v>
      </c>
      <c r="B13865" s="61">
        <v>1.0</v>
      </c>
      <c r="C13865" s="61">
        <v>2931.0</v>
      </c>
      <c r="D13865" s="57" t="s">
        <v>374</v>
      </c>
      <c r="E13865" s="57" t="str">
        <f t="array" ref="E13865">E13864</f>
        <v>В</v>
      </c>
      <c r="F13865" s="58">
        <v>0.6459329997233818</v>
      </c>
    </row>
    <row r="13866">
      <c r="A13866" s="61">
        <v>1.515646238E9</v>
      </c>
      <c r="B13866" s="61">
        <v>1.0</v>
      </c>
      <c r="C13866" s="61">
        <v>2586.0</v>
      </c>
      <c r="D13866" s="57" t="s">
        <v>371</v>
      </c>
      <c r="E13866" s="57" t="str">
        <f t="array" ref="E13866">E13865</f>
        <v>В</v>
      </c>
      <c r="F13866" s="58">
        <v>0.6459550080271167</v>
      </c>
    </row>
    <row r="13867">
      <c r="A13867" s="61">
        <v>1.517117419E9</v>
      </c>
      <c r="B13867" s="61">
        <v>1.0</v>
      </c>
      <c r="C13867" s="61">
        <v>852.0</v>
      </c>
      <c r="D13867" s="57" t="s">
        <v>374</v>
      </c>
      <c r="E13867" s="57" t="str">
        <f t="array" ref="E13867">E13866</f>
        <v>В</v>
      </c>
      <c r="F13867" s="58">
        <v>0.6459716245209007</v>
      </c>
    </row>
    <row r="13868">
      <c r="A13868" s="61">
        <v>1.514876992E9</v>
      </c>
      <c r="B13868" s="61">
        <v>0.0</v>
      </c>
      <c r="C13868" s="61">
        <v>410.0</v>
      </c>
      <c r="D13868" s="57" t="s">
        <v>374</v>
      </c>
      <c r="E13868" s="57" t="str">
        <f t="array" ref="E13868">E13867</f>
        <v>В</v>
      </c>
      <c r="F13868" s="58">
        <v>0.6460771951962204</v>
      </c>
    </row>
    <row r="13869">
      <c r="A13869" s="61">
        <v>1.515151821E9</v>
      </c>
      <c r="B13869" s="61">
        <v>0.0</v>
      </c>
      <c r="C13869" s="61">
        <v>1605.0</v>
      </c>
      <c r="D13869" s="57" t="s">
        <v>373</v>
      </c>
      <c r="E13869" s="57" t="str">
        <f t="array" ref="E13869">E13868</f>
        <v>В</v>
      </c>
      <c r="F13869" s="58">
        <v>0.6460973038822161</v>
      </c>
    </row>
    <row r="13870">
      <c r="A13870" s="61">
        <v>1.513821632E9</v>
      </c>
      <c r="B13870" s="61">
        <v>0.0</v>
      </c>
      <c r="C13870" s="61">
        <v>424.0</v>
      </c>
      <c r="D13870" s="57" t="s">
        <v>373</v>
      </c>
      <c r="E13870" s="57" t="str">
        <f t="array" ref="E13870">E13869</f>
        <v>В</v>
      </c>
      <c r="F13870" s="58">
        <v>0.6461143325271405</v>
      </c>
    </row>
    <row r="13871">
      <c r="A13871" s="61">
        <v>1.514148753E9</v>
      </c>
      <c r="B13871" s="61">
        <v>1.0</v>
      </c>
      <c r="C13871" s="61">
        <v>2631.0</v>
      </c>
      <c r="D13871" s="57" t="s">
        <v>371</v>
      </c>
      <c r="E13871" s="57" t="str">
        <f t="array" ref="E13871">E13870</f>
        <v>В</v>
      </c>
      <c r="F13871" s="58">
        <v>0.6461237194950644</v>
      </c>
    </row>
    <row r="13872">
      <c r="A13872" s="61">
        <v>1.517761857E9</v>
      </c>
      <c r="B13872" s="61">
        <v>1.0</v>
      </c>
      <c r="C13872" s="61">
        <v>2492.0</v>
      </c>
      <c r="D13872" s="57" t="s">
        <v>371</v>
      </c>
      <c r="E13872" s="57" t="str">
        <f t="array" ref="E13872">E13871</f>
        <v>В</v>
      </c>
      <c r="F13872" s="58">
        <v>0.6461459349273168</v>
      </c>
    </row>
    <row r="13873">
      <c r="A13873" s="61">
        <v>1.512468232E9</v>
      </c>
      <c r="B13873" s="61">
        <v>0.0</v>
      </c>
      <c r="C13873" s="61">
        <v>347.0</v>
      </c>
      <c r="D13873" s="57" t="s">
        <v>375</v>
      </c>
      <c r="E13873" s="57" t="str">
        <f t="array" ref="E13873">E13872</f>
        <v>В</v>
      </c>
      <c r="F13873" s="58">
        <v>0.6461774767795209</v>
      </c>
    </row>
    <row r="13874">
      <c r="A13874" s="61">
        <v>1.517069355E9</v>
      </c>
      <c r="B13874" s="61">
        <v>1.0</v>
      </c>
      <c r="C13874" s="61">
        <v>1607.0</v>
      </c>
      <c r="D13874" s="57" t="s">
        <v>371</v>
      </c>
      <c r="E13874" s="57" t="str">
        <f t="array" ref="E13874">E13873</f>
        <v>В</v>
      </c>
      <c r="F13874" s="58">
        <v>0.646178078464121</v>
      </c>
    </row>
    <row r="13875">
      <c r="A13875" s="61">
        <v>1.514739955E9</v>
      </c>
      <c r="B13875" s="61">
        <v>1.0</v>
      </c>
      <c r="C13875" s="61">
        <v>1670.0</v>
      </c>
      <c r="D13875" s="57" t="s">
        <v>371</v>
      </c>
      <c r="E13875" s="57" t="str">
        <f t="array" ref="E13875">E13874</f>
        <v>В</v>
      </c>
      <c r="F13875" s="58">
        <v>0.6461957352414808</v>
      </c>
    </row>
    <row r="13876">
      <c r="A13876" s="61">
        <v>1.518891038E9</v>
      </c>
      <c r="B13876" s="61">
        <v>1.0</v>
      </c>
      <c r="C13876" s="61">
        <v>685.0</v>
      </c>
      <c r="D13876" s="57" t="s">
        <v>371</v>
      </c>
      <c r="E13876" s="57" t="str">
        <f t="array" ref="E13876">E13875</f>
        <v>В</v>
      </c>
      <c r="F13876" s="58">
        <v>0.646257745477678</v>
      </c>
    </row>
    <row r="13877">
      <c r="A13877" s="61">
        <v>1.512331632E9</v>
      </c>
      <c r="B13877" s="61">
        <v>0.0</v>
      </c>
      <c r="C13877" s="61">
        <v>2232.0</v>
      </c>
      <c r="D13877" s="57" t="s">
        <v>374</v>
      </c>
      <c r="E13877" s="57" t="str">
        <f t="array" ref="E13877">E13876</f>
        <v>В</v>
      </c>
      <c r="F13877" s="58">
        <v>0.6464299333964737</v>
      </c>
    </row>
    <row r="13878">
      <c r="A13878" s="61">
        <v>1.513378034E9</v>
      </c>
      <c r="B13878" s="61">
        <v>1.0</v>
      </c>
      <c r="C13878" s="61">
        <v>1789.0</v>
      </c>
      <c r="D13878" s="57" t="s">
        <v>374</v>
      </c>
      <c r="E13878" s="57" t="str">
        <f t="array" ref="E13878">E13877</f>
        <v>В</v>
      </c>
      <c r="F13878" s="58">
        <v>0.6465338226248442</v>
      </c>
    </row>
    <row r="13879">
      <c r="A13879" s="61">
        <v>1.516078885E9</v>
      </c>
      <c r="B13879" s="61">
        <v>1.0</v>
      </c>
      <c r="C13879" s="61">
        <v>1465.0</v>
      </c>
      <c r="D13879" s="57" t="s">
        <v>371</v>
      </c>
      <c r="E13879" s="57" t="str">
        <f t="array" ref="E13879">E13878</f>
        <v>В</v>
      </c>
      <c r="F13879" s="58">
        <v>0.6466631244693406</v>
      </c>
    </row>
    <row r="13880">
      <c r="A13880" s="61">
        <v>1.514984287E9</v>
      </c>
      <c r="B13880" s="61">
        <v>1.0</v>
      </c>
      <c r="C13880" s="61">
        <v>1391.0</v>
      </c>
      <c r="D13880" s="57" t="s">
        <v>374</v>
      </c>
      <c r="E13880" s="57" t="str">
        <f t="array" ref="E13880">E13879</f>
        <v>В</v>
      </c>
      <c r="F13880" s="58">
        <v>0.6467058432697718</v>
      </c>
    </row>
    <row r="13881">
      <c r="A13881" s="61">
        <v>1.516813383E9</v>
      </c>
      <c r="B13881" s="61">
        <v>1.0</v>
      </c>
      <c r="C13881" s="61">
        <v>3335.0</v>
      </c>
      <c r="D13881" s="57" t="s">
        <v>374</v>
      </c>
      <c r="E13881" s="57" t="str">
        <f t="array" ref="E13881">E13880</f>
        <v>В</v>
      </c>
      <c r="F13881" s="58">
        <v>0.646764248606549</v>
      </c>
    </row>
    <row r="13882">
      <c r="A13882" s="61">
        <v>1.511826859E9</v>
      </c>
      <c r="B13882" s="61">
        <v>1.0</v>
      </c>
      <c r="C13882" s="61">
        <v>2967.0</v>
      </c>
      <c r="D13882" s="57" t="s">
        <v>373</v>
      </c>
      <c r="E13882" s="57" t="str">
        <f t="array" ref="E13882">E13881</f>
        <v>В</v>
      </c>
      <c r="F13882" s="58">
        <v>0.6467948270669043</v>
      </c>
    </row>
    <row r="13883">
      <c r="A13883" s="61">
        <v>1.515934765E9</v>
      </c>
      <c r="B13883" s="61">
        <v>1.0</v>
      </c>
      <c r="C13883" s="61">
        <v>98.0</v>
      </c>
      <c r="D13883" s="57" t="s">
        <v>371</v>
      </c>
      <c r="E13883" s="57" t="str">
        <f t="array" ref="E13883">E13882</f>
        <v>В</v>
      </c>
      <c r="F13883" s="58">
        <v>0.6469201313349924</v>
      </c>
    </row>
    <row r="13884">
      <c r="A13884" s="61">
        <v>1.511269945E9</v>
      </c>
      <c r="B13884" s="61">
        <v>1.0</v>
      </c>
      <c r="C13884" s="61">
        <v>3.0</v>
      </c>
      <c r="D13884" s="57" t="s">
        <v>371</v>
      </c>
      <c r="E13884" s="57" t="str">
        <f t="array" ref="E13884">E13883</f>
        <v>В</v>
      </c>
      <c r="F13884" s="58">
        <v>0.6469214483033572</v>
      </c>
    </row>
    <row r="13885">
      <c r="A13885" s="61">
        <v>1.514384685E9</v>
      </c>
      <c r="B13885" s="61">
        <v>1.0</v>
      </c>
      <c r="C13885" s="61">
        <v>3249.0</v>
      </c>
      <c r="D13885" s="57" t="s">
        <v>371</v>
      </c>
      <c r="E13885" s="57" t="str">
        <f t="array" ref="E13885">E13884</f>
        <v>В</v>
      </c>
      <c r="F13885" s="58">
        <v>0.6469273952759552</v>
      </c>
    </row>
    <row r="13886">
      <c r="A13886" s="61">
        <v>1.51285881E9</v>
      </c>
      <c r="B13886" s="61">
        <v>0.0</v>
      </c>
      <c r="C13886" s="61">
        <v>3898.0</v>
      </c>
      <c r="D13886" s="57" t="s">
        <v>374</v>
      </c>
      <c r="E13886" s="57" t="str">
        <f t="array" ref="E13886">E13885</f>
        <v>В</v>
      </c>
      <c r="F13886" s="58">
        <v>0.6469849863459645</v>
      </c>
    </row>
    <row r="13887">
      <c r="A13887" s="61">
        <v>1.512677408E9</v>
      </c>
      <c r="B13887" s="61">
        <v>1.0</v>
      </c>
      <c r="C13887" s="61">
        <v>3830.0</v>
      </c>
      <c r="D13887" s="57" t="s">
        <v>373</v>
      </c>
      <c r="E13887" s="57" t="str">
        <f t="array" ref="E13887">E13886</f>
        <v>В</v>
      </c>
      <c r="F13887" s="58">
        <v>0.6471074896155805</v>
      </c>
    </row>
    <row r="13888">
      <c r="A13888" s="61">
        <v>1.511626097E9</v>
      </c>
      <c r="B13888" s="61">
        <v>1.0</v>
      </c>
      <c r="C13888" s="61">
        <v>1782.0</v>
      </c>
      <c r="D13888" s="57" t="s">
        <v>375</v>
      </c>
      <c r="E13888" s="57" t="str">
        <f t="array" ref="E13888">E13887</f>
        <v>В</v>
      </c>
      <c r="F13888" s="58">
        <v>0.6474392140539668</v>
      </c>
    </row>
    <row r="13889">
      <c r="A13889" s="61">
        <v>1.519406713E9</v>
      </c>
      <c r="B13889" s="61">
        <v>1.0</v>
      </c>
      <c r="C13889" s="61">
        <v>1549.0</v>
      </c>
      <c r="D13889" s="57" t="s">
        <v>371</v>
      </c>
      <c r="E13889" s="57" t="str">
        <f t="array" ref="E13889">E13888</f>
        <v>В</v>
      </c>
      <c r="F13889" s="58">
        <v>0.6475235082143956</v>
      </c>
    </row>
    <row r="13890">
      <c r="A13890" s="61">
        <v>1.515456522E9</v>
      </c>
      <c r="B13890" s="61">
        <v>0.0</v>
      </c>
      <c r="C13890" s="61">
        <v>653.0</v>
      </c>
      <c r="D13890" s="57" t="s">
        <v>371</v>
      </c>
      <c r="E13890" s="57" t="str">
        <f t="array" ref="E13890">E13889</f>
        <v>В</v>
      </c>
      <c r="F13890" s="58">
        <v>0.6475261827318407</v>
      </c>
    </row>
    <row r="13891">
      <c r="A13891" s="61">
        <v>1.512270599E9</v>
      </c>
      <c r="B13891" s="61">
        <v>1.0</v>
      </c>
      <c r="C13891" s="61">
        <v>2100.0</v>
      </c>
      <c r="D13891" s="57" t="s">
        <v>375</v>
      </c>
      <c r="E13891" s="57" t="str">
        <f t="array" ref="E13891">E13890</f>
        <v>В</v>
      </c>
      <c r="F13891" s="58">
        <v>0.647599004522464</v>
      </c>
    </row>
    <row r="13892">
      <c r="A13892" s="61">
        <v>1.515605197E9</v>
      </c>
      <c r="B13892" s="61">
        <v>1.0</v>
      </c>
      <c r="C13892" s="61">
        <v>2454.0</v>
      </c>
      <c r="D13892" s="57" t="s">
        <v>371</v>
      </c>
      <c r="E13892" s="57" t="str">
        <f t="array" ref="E13892">E13891</f>
        <v>В</v>
      </c>
      <c r="F13892" s="58">
        <v>0.6476450271466392</v>
      </c>
    </row>
    <row r="13893">
      <c r="A13893" s="61">
        <v>1.519093454E9</v>
      </c>
      <c r="B13893" s="61">
        <v>1.0</v>
      </c>
      <c r="C13893" s="61">
        <v>1284.0</v>
      </c>
      <c r="D13893" s="57" t="s">
        <v>375</v>
      </c>
      <c r="E13893" s="57" t="str">
        <f t="array" ref="E13893">E13892</f>
        <v>В</v>
      </c>
      <c r="F13893" s="58">
        <v>0.6476688907380804</v>
      </c>
    </row>
    <row r="13894">
      <c r="A13894" s="61">
        <v>1.517383268E9</v>
      </c>
      <c r="B13894" s="61">
        <v>1.0</v>
      </c>
      <c r="C13894" s="61">
        <v>1559.0</v>
      </c>
      <c r="D13894" s="57" t="s">
        <v>374</v>
      </c>
      <c r="E13894" s="57" t="str">
        <f t="array" ref="E13894">E13893</f>
        <v>В</v>
      </c>
      <c r="F13894" s="58">
        <v>0.6477236347783445</v>
      </c>
    </row>
    <row r="13895">
      <c r="A13895" s="61">
        <v>1.518145783E9</v>
      </c>
      <c r="B13895" s="61">
        <v>1.0</v>
      </c>
      <c r="C13895" s="61">
        <v>548.0</v>
      </c>
      <c r="D13895" s="57" t="s">
        <v>374</v>
      </c>
      <c r="E13895" s="57" t="str">
        <f t="array" ref="E13895">E13894</f>
        <v>В</v>
      </c>
      <c r="F13895" s="58">
        <v>0.6477552927721085</v>
      </c>
    </row>
    <row r="13896">
      <c r="A13896" s="61">
        <v>1.514002952E9</v>
      </c>
      <c r="B13896" s="61">
        <v>0.0</v>
      </c>
      <c r="C13896" s="61">
        <v>203.0</v>
      </c>
      <c r="D13896" s="57" t="s">
        <v>374</v>
      </c>
      <c r="E13896" s="57" t="str">
        <f t="array" ref="E13896">E13895</f>
        <v>В</v>
      </c>
      <c r="F13896" s="58">
        <v>0.6478028187909717</v>
      </c>
    </row>
    <row r="13897">
      <c r="A13897" s="61">
        <v>1.51738302E9</v>
      </c>
      <c r="B13897" s="61">
        <v>0.0</v>
      </c>
      <c r="C13897" s="61">
        <v>1307.0</v>
      </c>
      <c r="D13897" s="57" t="s">
        <v>374</v>
      </c>
      <c r="E13897" s="57" t="str">
        <f t="array" ref="E13897">E13896</f>
        <v>В</v>
      </c>
      <c r="F13897" s="58">
        <v>0.6478122463252218</v>
      </c>
    </row>
    <row r="13898">
      <c r="A13898" s="61">
        <v>1.511366717E9</v>
      </c>
      <c r="B13898" s="61">
        <v>1.0</v>
      </c>
      <c r="C13898" s="61">
        <v>2893.0</v>
      </c>
      <c r="D13898" s="57" t="s">
        <v>374</v>
      </c>
      <c r="E13898" s="57" t="str">
        <f t="array" ref="E13898">E13897</f>
        <v>В</v>
      </c>
      <c r="F13898" s="58">
        <v>0.6479147028339325</v>
      </c>
    </row>
    <row r="13899">
      <c r="A13899" s="61">
        <v>1.518981071E9</v>
      </c>
      <c r="B13899" s="61">
        <v>0.0</v>
      </c>
      <c r="C13899" s="61">
        <v>3242.0</v>
      </c>
      <c r="D13899" s="57" t="s">
        <v>375</v>
      </c>
      <c r="E13899" s="57" t="str">
        <f t="array" ref="E13899">E13898</f>
        <v>В</v>
      </c>
      <c r="F13899" s="58">
        <v>0.6479367475812254</v>
      </c>
    </row>
    <row r="13900">
      <c r="A13900" s="61">
        <v>1.516143521E9</v>
      </c>
      <c r="B13900" s="61">
        <v>0.0</v>
      </c>
      <c r="C13900" s="61">
        <v>1458.0</v>
      </c>
      <c r="D13900" s="57" t="s">
        <v>375</v>
      </c>
      <c r="E13900" s="57" t="str">
        <f t="array" ref="E13900">E13899</f>
        <v>В</v>
      </c>
      <c r="F13900" s="58">
        <v>0.6479519102861508</v>
      </c>
    </row>
    <row r="13901">
      <c r="A13901" s="61">
        <v>1.518344018E9</v>
      </c>
      <c r="B13901" s="61">
        <v>1.0</v>
      </c>
      <c r="C13901" s="61">
        <v>2033.0</v>
      </c>
      <c r="D13901" s="57" t="s">
        <v>374</v>
      </c>
      <c r="E13901" s="57" t="str">
        <f t="array" ref="E13901">E13900</f>
        <v>В</v>
      </c>
      <c r="F13901" s="58">
        <v>0.6480085840219376</v>
      </c>
    </row>
    <row r="13902">
      <c r="A13902" s="61">
        <v>1.514039666E9</v>
      </c>
      <c r="B13902" s="61">
        <v>1.0</v>
      </c>
      <c r="C13902" s="61">
        <v>552.0</v>
      </c>
      <c r="D13902" s="57" t="s">
        <v>374</v>
      </c>
      <c r="E13902" s="57" t="str">
        <f t="array" ref="E13902">E13901</f>
        <v>В</v>
      </c>
      <c r="F13902" s="58">
        <v>0.6480210588745253</v>
      </c>
    </row>
    <row r="13903">
      <c r="A13903" s="61">
        <v>1.518819037E9</v>
      </c>
      <c r="B13903" s="61">
        <v>1.0</v>
      </c>
      <c r="C13903" s="61">
        <v>1155.0</v>
      </c>
      <c r="D13903" s="57" t="s">
        <v>371</v>
      </c>
      <c r="E13903" s="57" t="str">
        <f t="array" ref="E13903">E13902</f>
        <v>В</v>
      </c>
      <c r="F13903" s="58">
        <v>0.6481045549978045</v>
      </c>
    </row>
    <row r="13904">
      <c r="A13904" s="61">
        <v>1.51413929E9</v>
      </c>
      <c r="B13904" s="61">
        <v>0.0</v>
      </c>
      <c r="C13904" s="61">
        <v>2591.0</v>
      </c>
      <c r="D13904" s="57" t="s">
        <v>374</v>
      </c>
      <c r="E13904" s="57" t="str">
        <f t="array" ref="E13904">E13903</f>
        <v>В</v>
      </c>
      <c r="F13904" s="58">
        <v>0.6481636979011987</v>
      </c>
    </row>
    <row r="13905">
      <c r="A13905" s="61">
        <v>1.518302081E9</v>
      </c>
      <c r="B13905" s="61">
        <v>0.0</v>
      </c>
      <c r="C13905" s="61">
        <v>2639.0</v>
      </c>
      <c r="D13905" s="57" t="s">
        <v>375</v>
      </c>
      <c r="E13905" s="57" t="str">
        <f t="array" ref="E13905">E13904</f>
        <v>В</v>
      </c>
      <c r="F13905" s="58">
        <v>0.6482669711694592</v>
      </c>
    </row>
    <row r="13906">
      <c r="A13906" s="61">
        <v>1.517713229E9</v>
      </c>
      <c r="B13906" s="61">
        <v>1.0</v>
      </c>
      <c r="C13906" s="61">
        <v>504.0</v>
      </c>
      <c r="D13906" s="57" t="s">
        <v>371</v>
      </c>
      <c r="E13906" s="57" t="str">
        <f t="array" ref="E13906">E13905</f>
        <v>В</v>
      </c>
      <c r="F13906" s="58">
        <v>0.6483148010702733</v>
      </c>
    </row>
    <row r="13907">
      <c r="A13907" s="61">
        <v>1.511611542E9</v>
      </c>
      <c r="B13907" s="61">
        <v>0.0</v>
      </c>
      <c r="C13907" s="61">
        <v>1248.0</v>
      </c>
      <c r="D13907" s="57" t="s">
        <v>374</v>
      </c>
      <c r="E13907" s="57" t="str">
        <f t="array" ref="E13907">E13906</f>
        <v>В</v>
      </c>
      <c r="F13907" s="58">
        <v>0.6484226434963583</v>
      </c>
    </row>
    <row r="13908">
      <c r="A13908" s="61">
        <v>1.518119418E9</v>
      </c>
      <c r="B13908" s="61">
        <v>1.0</v>
      </c>
      <c r="C13908" s="61">
        <v>1929.0</v>
      </c>
      <c r="D13908" s="57" t="s">
        <v>374</v>
      </c>
      <c r="E13908" s="57" t="str">
        <f t="array" ref="E13908">E13907</f>
        <v>В</v>
      </c>
      <c r="F13908" s="58">
        <v>0.6484627069924243</v>
      </c>
    </row>
    <row r="13909">
      <c r="A13909" s="61">
        <v>1.516962655E9</v>
      </c>
      <c r="B13909" s="61">
        <v>1.0</v>
      </c>
      <c r="C13909" s="61">
        <v>2035.0</v>
      </c>
      <c r="D13909" s="57" t="s">
        <v>375</v>
      </c>
      <c r="E13909" s="57" t="str">
        <f t="array" ref="E13909">E13908</f>
        <v>В</v>
      </c>
      <c r="F13909" s="58">
        <v>0.6485014597597994</v>
      </c>
    </row>
    <row r="13910">
      <c r="A13910" s="61">
        <v>1.512342116E9</v>
      </c>
      <c r="B13910" s="61">
        <v>1.0</v>
      </c>
      <c r="C13910" s="61">
        <v>2627.0</v>
      </c>
      <c r="D13910" s="57" t="s">
        <v>374</v>
      </c>
      <c r="E13910" s="57" t="str">
        <f t="array" ref="E13910">E13909</f>
        <v>В</v>
      </c>
      <c r="F13910" s="58">
        <v>0.6485977318233064</v>
      </c>
    </row>
    <row r="13911">
      <c r="A13911" s="61">
        <v>1.512814209E9</v>
      </c>
      <c r="B13911" s="61">
        <v>1.0</v>
      </c>
      <c r="C13911" s="61">
        <v>5213.0</v>
      </c>
      <c r="D13911" s="57" t="s">
        <v>373</v>
      </c>
      <c r="E13911" s="57" t="str">
        <f t="array" ref="E13911">E13910</f>
        <v>В</v>
      </c>
      <c r="F13911" s="58">
        <v>0.6486520765710321</v>
      </c>
    </row>
    <row r="13912">
      <c r="A13912" s="61">
        <v>1.516852284E9</v>
      </c>
      <c r="B13912" s="61">
        <v>1.0</v>
      </c>
      <c r="C13912" s="61">
        <v>1498.0</v>
      </c>
      <c r="D13912" s="57" t="s">
        <v>374</v>
      </c>
      <c r="E13912" s="57" t="str">
        <f t="array" ref="E13912">E13911</f>
        <v>В</v>
      </c>
      <c r="F13912" s="58">
        <v>0.6486793835003224</v>
      </c>
    </row>
    <row r="13913">
      <c r="A13913" s="61">
        <v>1.518778404E9</v>
      </c>
      <c r="B13913" s="61">
        <v>1.0</v>
      </c>
      <c r="C13913" s="61">
        <v>4018.0</v>
      </c>
      <c r="D13913" s="57" t="s">
        <v>373</v>
      </c>
      <c r="E13913" s="57" t="str">
        <f t="array" ref="E13913">E13912</f>
        <v>В</v>
      </c>
      <c r="F13913" s="58">
        <v>0.648707565895405</v>
      </c>
    </row>
    <row r="13914">
      <c r="A13914" s="61">
        <v>1.517842857E9</v>
      </c>
      <c r="B13914" s="61">
        <v>1.0</v>
      </c>
      <c r="C13914" s="61">
        <v>247.0</v>
      </c>
      <c r="D13914" s="57" t="s">
        <v>373</v>
      </c>
      <c r="E13914" s="57" t="str">
        <f t="array" ref="E13914">E13913</f>
        <v>В</v>
      </c>
      <c r="F13914" s="58">
        <v>0.6487113661180215</v>
      </c>
    </row>
    <row r="13915">
      <c r="A13915" s="61">
        <v>1.515077933E9</v>
      </c>
      <c r="B13915" s="61">
        <v>1.0</v>
      </c>
      <c r="C13915" s="61">
        <v>579.0</v>
      </c>
      <c r="D13915" s="57" t="s">
        <v>374</v>
      </c>
      <c r="E13915" s="57" t="str">
        <f t="array" ref="E13915">E13914</f>
        <v>В</v>
      </c>
      <c r="F13915" s="58">
        <v>0.648746985732223</v>
      </c>
    </row>
    <row r="13916">
      <c r="A13916" s="61">
        <v>1.515599612E9</v>
      </c>
      <c r="B13916" s="61">
        <v>0.0</v>
      </c>
      <c r="C13916" s="61">
        <v>1536.0</v>
      </c>
      <c r="D13916" s="57" t="s">
        <v>375</v>
      </c>
      <c r="E13916" s="57" t="str">
        <f t="array" ref="E13916">E13915</f>
        <v>В</v>
      </c>
      <c r="F13916" s="58">
        <v>0.6487624791030208</v>
      </c>
    </row>
    <row r="13917">
      <c r="A13917" s="61">
        <v>1.517824222E9</v>
      </c>
      <c r="B13917" s="61">
        <v>0.0</v>
      </c>
      <c r="C13917" s="61">
        <v>156.0</v>
      </c>
      <c r="D13917" s="57" t="s">
        <v>373</v>
      </c>
      <c r="E13917" s="57" t="str">
        <f t="array" ref="E13917">E13916</f>
        <v>В</v>
      </c>
      <c r="F13917" s="58">
        <v>0.6488167928810067</v>
      </c>
    </row>
    <row r="13918">
      <c r="A13918" s="61">
        <v>1.516922393E9</v>
      </c>
      <c r="B13918" s="61">
        <v>1.0</v>
      </c>
      <c r="C13918" s="61">
        <v>1611.0</v>
      </c>
      <c r="D13918" s="57" t="s">
        <v>371</v>
      </c>
      <c r="E13918" s="57" t="str">
        <f t="array" ref="E13918">E13917</f>
        <v>В</v>
      </c>
      <c r="F13918" s="58">
        <v>0.6488721357971706</v>
      </c>
    </row>
    <row r="13919">
      <c r="A13919" s="61">
        <v>1.514572509E9</v>
      </c>
      <c r="B13919" s="61">
        <v>1.0</v>
      </c>
      <c r="C13919" s="61">
        <v>2925.0</v>
      </c>
      <c r="D13919" s="57" t="s">
        <v>373</v>
      </c>
      <c r="E13919" s="57" t="str">
        <f t="array" ref="E13919">E13918</f>
        <v>В</v>
      </c>
      <c r="F13919" s="58">
        <v>0.648937010913464</v>
      </c>
    </row>
    <row r="13920">
      <c r="A13920" s="61">
        <v>1.516057715E9</v>
      </c>
      <c r="B13920" s="61">
        <v>1.0</v>
      </c>
      <c r="C13920" s="61">
        <v>220.0</v>
      </c>
      <c r="D13920" s="57" t="s">
        <v>373</v>
      </c>
      <c r="E13920" s="57" t="str">
        <f t="array" ref="E13920">E13919</f>
        <v>В</v>
      </c>
      <c r="F13920" s="58">
        <v>0.6489553152805967</v>
      </c>
    </row>
    <row r="13921">
      <c r="A13921" s="61">
        <v>1.511999147E9</v>
      </c>
      <c r="B13921" s="61">
        <v>1.0</v>
      </c>
      <c r="C13921" s="61">
        <v>745.0</v>
      </c>
      <c r="D13921" s="57" t="s">
        <v>375</v>
      </c>
      <c r="E13921" s="57" t="str">
        <f t="array" ref="E13921">E13920</f>
        <v>В</v>
      </c>
      <c r="F13921" s="58">
        <v>0.64897849268993</v>
      </c>
    </row>
    <row r="13922">
      <c r="A13922" s="61">
        <v>1.514933198E9</v>
      </c>
      <c r="B13922" s="61">
        <v>1.0</v>
      </c>
      <c r="C13922" s="61">
        <v>42.0</v>
      </c>
      <c r="D13922" s="57" t="s">
        <v>371</v>
      </c>
      <c r="E13922" s="57" t="str">
        <f t="array" ref="E13922">E13921</f>
        <v>В</v>
      </c>
      <c r="F13922" s="58">
        <v>0.6489861970835622</v>
      </c>
    </row>
    <row r="13923">
      <c r="A13923" s="61">
        <v>1.516783439E9</v>
      </c>
      <c r="B13923" s="61">
        <v>1.0</v>
      </c>
      <c r="C13923" s="61">
        <v>281.0</v>
      </c>
      <c r="D13923" s="57" t="s">
        <v>374</v>
      </c>
      <c r="E13923" s="57" t="str">
        <f t="array" ref="E13923">E13922</f>
        <v>В</v>
      </c>
      <c r="F13923" s="58">
        <v>0.6490337380035865</v>
      </c>
    </row>
    <row r="13924">
      <c r="A13924" s="61">
        <v>1.512625673E9</v>
      </c>
      <c r="B13924" s="61">
        <v>1.0</v>
      </c>
      <c r="C13924" s="61">
        <v>1206.0</v>
      </c>
      <c r="D13924" s="57" t="s">
        <v>374</v>
      </c>
      <c r="E13924" s="57" t="str">
        <f t="array" ref="E13924">E13923</f>
        <v>В</v>
      </c>
      <c r="F13924" s="58">
        <v>0.6491696033458173</v>
      </c>
    </row>
    <row r="13925">
      <c r="A13925" s="61">
        <v>1.516249986E9</v>
      </c>
      <c r="B13925" s="61">
        <v>1.0</v>
      </c>
      <c r="C13925" s="61">
        <v>523.0</v>
      </c>
      <c r="D13925" s="57" t="s">
        <v>371</v>
      </c>
      <c r="E13925" s="57" t="str">
        <f t="array" ref="E13925">E13924</f>
        <v>В</v>
      </c>
      <c r="F13925" s="58">
        <v>0.6491725673316393</v>
      </c>
    </row>
    <row r="13926">
      <c r="A13926" s="61">
        <v>1.514857517E9</v>
      </c>
      <c r="B13926" s="61">
        <v>1.0</v>
      </c>
      <c r="C13926" s="61">
        <v>2345.0</v>
      </c>
      <c r="D13926" s="57" t="s">
        <v>374</v>
      </c>
      <c r="E13926" s="57" t="str">
        <f t="array" ref="E13926">E13925</f>
        <v>В</v>
      </c>
      <c r="F13926" s="58">
        <v>0.6492138727372018</v>
      </c>
    </row>
    <row r="13927">
      <c r="A13927" s="61">
        <v>1.516171702E9</v>
      </c>
      <c r="B13927" s="61">
        <v>0.0</v>
      </c>
      <c r="C13927" s="61">
        <v>4008.0</v>
      </c>
      <c r="D13927" s="57" t="s">
        <v>374</v>
      </c>
      <c r="E13927" s="57" t="str">
        <f t="array" ref="E13927">E13926</f>
        <v>В</v>
      </c>
      <c r="F13927" s="58">
        <v>0.6492304488369959</v>
      </c>
    </row>
    <row r="13928">
      <c r="A13928" s="61">
        <v>1.517120337E9</v>
      </c>
      <c r="B13928" s="61">
        <v>1.0</v>
      </c>
      <c r="C13928" s="61">
        <v>1516.0</v>
      </c>
      <c r="D13928" s="57" t="s">
        <v>371</v>
      </c>
      <c r="E13928" s="57" t="str">
        <f t="array" ref="E13928">E13927</f>
        <v>В</v>
      </c>
      <c r="F13928" s="58">
        <v>0.6493658975900672</v>
      </c>
    </row>
    <row r="13929">
      <c r="A13929" s="61">
        <v>1.516581319E9</v>
      </c>
      <c r="B13929" s="61">
        <v>1.0</v>
      </c>
      <c r="C13929" s="61">
        <v>1036.0</v>
      </c>
      <c r="D13929" s="57" t="s">
        <v>371</v>
      </c>
      <c r="E13929" s="57" t="str">
        <f t="array" ref="E13929">E13928</f>
        <v>В</v>
      </c>
      <c r="F13929" s="58">
        <v>0.6493726751731881</v>
      </c>
    </row>
    <row r="13930">
      <c r="A13930" s="61">
        <v>1.519909421E9</v>
      </c>
      <c r="B13930" s="61">
        <v>0.0</v>
      </c>
      <c r="C13930" s="61">
        <v>3075.0</v>
      </c>
      <c r="D13930" s="57" t="s">
        <v>371</v>
      </c>
      <c r="E13930" s="57" t="str">
        <f t="array" ref="E13930">E13929</f>
        <v>В</v>
      </c>
      <c r="F13930" s="58">
        <v>0.6494218613432863</v>
      </c>
    </row>
    <row r="13931">
      <c r="A13931" s="61">
        <v>1.514748202E9</v>
      </c>
      <c r="B13931" s="61">
        <v>0.0</v>
      </c>
      <c r="C13931" s="61">
        <v>1684.0</v>
      </c>
      <c r="D13931" s="57" t="s">
        <v>373</v>
      </c>
      <c r="E13931" s="57" t="str">
        <f t="array" ref="E13931">E13930</f>
        <v>В</v>
      </c>
      <c r="F13931" s="58">
        <v>0.6494365520148254</v>
      </c>
    </row>
    <row r="13932">
      <c r="A13932" s="61">
        <v>1.511354081E9</v>
      </c>
      <c r="B13932" s="61">
        <v>0.0</v>
      </c>
      <c r="C13932" s="61">
        <v>3337.0</v>
      </c>
      <c r="D13932" s="57" t="s">
        <v>371</v>
      </c>
      <c r="E13932" s="57" t="str">
        <f t="array" ref="E13932">E13931</f>
        <v>В</v>
      </c>
      <c r="F13932" s="58">
        <v>0.6494499996492403</v>
      </c>
    </row>
    <row r="13933">
      <c r="A13933" s="61">
        <v>1.513043974E9</v>
      </c>
      <c r="B13933" s="61">
        <v>1.0</v>
      </c>
      <c r="C13933" s="61">
        <v>2885.0</v>
      </c>
      <c r="D13933" s="57" t="s">
        <v>374</v>
      </c>
      <c r="E13933" s="57" t="str">
        <f t="array" ref="E13933">E13932</f>
        <v>В</v>
      </c>
      <c r="F13933" s="58">
        <v>0.6494604433283802</v>
      </c>
    </row>
    <row r="13934">
      <c r="A13934" s="61">
        <v>1.515786945E9</v>
      </c>
      <c r="B13934" s="61">
        <v>1.0</v>
      </c>
      <c r="C13934" s="61">
        <v>2534.0</v>
      </c>
      <c r="D13934" s="57" t="s">
        <v>371</v>
      </c>
      <c r="E13934" s="57" t="str">
        <f t="array" ref="E13934">E13933</f>
        <v>В</v>
      </c>
      <c r="F13934" s="58">
        <v>0.6495052947036978</v>
      </c>
    </row>
    <row r="13935">
      <c r="A13935" s="61">
        <v>1.519314972E9</v>
      </c>
      <c r="B13935" s="61">
        <v>0.0</v>
      </c>
      <c r="C13935" s="61">
        <v>1564.0</v>
      </c>
      <c r="D13935" s="57" t="s">
        <v>374</v>
      </c>
      <c r="E13935" s="57" t="str">
        <f t="array" ref="E13935">E13934</f>
        <v>В</v>
      </c>
      <c r="F13935" s="58">
        <v>0.6495153831794278</v>
      </c>
    </row>
    <row r="13936">
      <c r="A13936" s="61">
        <v>1.515162299E9</v>
      </c>
      <c r="B13936" s="61">
        <v>1.0</v>
      </c>
      <c r="C13936" s="61">
        <v>2055.0</v>
      </c>
      <c r="D13936" s="57" t="s">
        <v>371</v>
      </c>
      <c r="E13936" s="57" t="str">
        <f t="array" ref="E13936">E13935</f>
        <v>В</v>
      </c>
      <c r="F13936" s="58">
        <v>0.6495815026236528</v>
      </c>
    </row>
    <row r="13937">
      <c r="A13937" s="61">
        <v>1.512598955E9</v>
      </c>
      <c r="B13937" s="61">
        <v>1.0</v>
      </c>
      <c r="C13937" s="61">
        <v>2425.0</v>
      </c>
      <c r="D13937" s="57" t="s">
        <v>371</v>
      </c>
      <c r="E13937" s="57" t="str">
        <f t="array" ref="E13937">E13936</f>
        <v>В</v>
      </c>
      <c r="F13937" s="58">
        <v>0.649603837806293</v>
      </c>
    </row>
    <row r="13938">
      <c r="A13938" s="61">
        <v>1.516209292E9</v>
      </c>
      <c r="B13938" s="61">
        <v>0.0</v>
      </c>
      <c r="C13938" s="61">
        <v>1225.0</v>
      </c>
      <c r="D13938" s="57" t="s">
        <v>371</v>
      </c>
      <c r="E13938" s="57" t="str">
        <f t="array" ref="E13938">E13937</f>
        <v>В</v>
      </c>
      <c r="F13938" s="58">
        <v>0.6496364049380716</v>
      </c>
    </row>
    <row r="13939">
      <c r="A13939" s="61">
        <v>1.514212183E9</v>
      </c>
      <c r="B13939" s="61">
        <v>1.0</v>
      </c>
      <c r="C13939" s="61">
        <v>3787.0</v>
      </c>
      <c r="D13939" s="57" t="s">
        <v>373</v>
      </c>
      <c r="E13939" s="57" t="str">
        <f t="array" ref="E13939">E13938</f>
        <v>В</v>
      </c>
      <c r="F13939" s="58">
        <v>0.6496475061387288</v>
      </c>
    </row>
    <row r="13940">
      <c r="A13940" s="61">
        <v>1.518598713E9</v>
      </c>
      <c r="B13940" s="61">
        <v>1.0</v>
      </c>
      <c r="C13940" s="61">
        <v>612.0</v>
      </c>
      <c r="D13940" s="57" t="s">
        <v>374</v>
      </c>
      <c r="E13940" s="57" t="str">
        <f t="array" ref="E13940">E13939</f>
        <v>В</v>
      </c>
      <c r="F13940" s="58">
        <v>0.6496959960514169</v>
      </c>
    </row>
    <row r="13941">
      <c r="A13941" s="61">
        <v>1.517023055E9</v>
      </c>
      <c r="B13941" s="61">
        <v>1.0</v>
      </c>
      <c r="C13941" s="61">
        <v>841.0</v>
      </c>
      <c r="D13941" s="57" t="s">
        <v>371</v>
      </c>
      <c r="E13941" s="57" t="str">
        <f t="array" ref="E13941">E13940</f>
        <v>В</v>
      </c>
      <c r="F13941" s="58">
        <v>0.6497433177737233</v>
      </c>
    </row>
    <row r="13942">
      <c r="A13942" s="61">
        <v>1.514086942E9</v>
      </c>
      <c r="B13942" s="61">
        <v>0.0</v>
      </c>
      <c r="C13942" s="61">
        <v>2336.0</v>
      </c>
      <c r="D13942" s="57" t="s">
        <v>374</v>
      </c>
      <c r="E13942" s="57" t="str">
        <f t="array" ref="E13942">E13941</f>
        <v>В</v>
      </c>
      <c r="F13942" s="58">
        <v>0.6497902141449685</v>
      </c>
    </row>
    <row r="13943">
      <c r="A13943" s="61">
        <v>1.51235044E9</v>
      </c>
      <c r="B13943" s="61">
        <v>0.0</v>
      </c>
      <c r="C13943" s="61">
        <v>1759.0</v>
      </c>
      <c r="D13943" s="57" t="s">
        <v>374</v>
      </c>
      <c r="E13943" s="57" t="str">
        <f t="array" ref="E13943">E13942</f>
        <v>В</v>
      </c>
      <c r="F13943" s="58">
        <v>0.6498382372887702</v>
      </c>
    </row>
    <row r="13944">
      <c r="A13944" s="61">
        <v>1.511755717E9</v>
      </c>
      <c r="B13944" s="61">
        <v>1.0</v>
      </c>
      <c r="C13944" s="61">
        <v>3519.0</v>
      </c>
      <c r="D13944" s="57" t="s">
        <v>374</v>
      </c>
      <c r="E13944" s="57" t="str">
        <f t="array" ref="E13944">E13943</f>
        <v>В</v>
      </c>
      <c r="F13944" s="58">
        <v>0.6498427971971058</v>
      </c>
    </row>
    <row r="13945">
      <c r="A13945" s="61">
        <v>1.511276915E9</v>
      </c>
      <c r="B13945" s="61">
        <v>1.0</v>
      </c>
      <c r="C13945" s="61">
        <v>661.0</v>
      </c>
      <c r="D13945" s="57" t="s">
        <v>374</v>
      </c>
      <c r="E13945" s="57" t="str">
        <f t="array" ref="E13945">E13944</f>
        <v>В</v>
      </c>
      <c r="F13945" s="58">
        <v>0.6499080199572639</v>
      </c>
    </row>
    <row r="13946">
      <c r="A13946" s="61">
        <v>1.519845015E9</v>
      </c>
      <c r="B13946" s="61">
        <v>1.0</v>
      </c>
      <c r="C13946" s="61">
        <v>3247.0</v>
      </c>
      <c r="D13946" s="57" t="s">
        <v>375</v>
      </c>
      <c r="E13946" s="57" t="str">
        <f t="array" ref="E13946">E13945</f>
        <v>В</v>
      </c>
      <c r="F13946" s="58">
        <v>0.6500706253495527</v>
      </c>
    </row>
    <row r="13947">
      <c r="A13947" s="61">
        <v>1.519400639E9</v>
      </c>
      <c r="B13947" s="61">
        <v>1.0</v>
      </c>
      <c r="C13947" s="61">
        <v>986.0</v>
      </c>
      <c r="D13947" s="57" t="s">
        <v>374</v>
      </c>
      <c r="E13947" s="57" t="str">
        <f t="array" ref="E13947">E13946</f>
        <v>В</v>
      </c>
      <c r="F13947" s="58">
        <v>0.6500831726047621</v>
      </c>
    </row>
    <row r="13948">
      <c r="A13948" s="61">
        <v>1.511251661E9</v>
      </c>
      <c r="B13948" s="61">
        <v>0.0</v>
      </c>
      <c r="C13948" s="61">
        <v>1705.0</v>
      </c>
      <c r="D13948" s="57" t="s">
        <v>374</v>
      </c>
      <c r="E13948" s="57" t="str">
        <f t="array" ref="E13948">E13947</f>
        <v>В</v>
      </c>
      <c r="F13948" s="58">
        <v>0.6500919010872911</v>
      </c>
    </row>
    <row r="13949">
      <c r="A13949" s="61">
        <v>1.517797962E9</v>
      </c>
      <c r="B13949" s="61">
        <v>0.0</v>
      </c>
      <c r="C13949" s="61">
        <v>1746.0</v>
      </c>
      <c r="D13949" s="57" t="s">
        <v>371</v>
      </c>
      <c r="E13949" s="57" t="str">
        <f t="array" ref="E13949">E13948</f>
        <v>В</v>
      </c>
      <c r="F13949" s="58">
        <v>0.6502220168339761</v>
      </c>
    </row>
    <row r="13950">
      <c r="A13950" s="61">
        <v>1.514501456E9</v>
      </c>
      <c r="B13950" s="61">
        <v>1.0</v>
      </c>
      <c r="C13950" s="61">
        <v>1941.0</v>
      </c>
      <c r="D13950" s="57" t="s">
        <v>374</v>
      </c>
      <c r="E13950" s="57" t="str">
        <f t="array" ref="E13950">E13949</f>
        <v>В</v>
      </c>
      <c r="F13950" s="58">
        <v>0.6503098402843194</v>
      </c>
    </row>
    <row r="13951">
      <c r="A13951" s="61">
        <v>1.513936137E9</v>
      </c>
      <c r="B13951" s="61">
        <v>1.0</v>
      </c>
      <c r="C13951" s="61">
        <v>2520.0</v>
      </c>
      <c r="D13951" s="57" t="s">
        <v>374</v>
      </c>
      <c r="E13951" s="57" t="str">
        <f t="array" ref="E13951">E13950</f>
        <v>В</v>
      </c>
      <c r="F13951" s="58">
        <v>0.6503892877242825</v>
      </c>
    </row>
    <row r="13952">
      <c r="A13952" s="61">
        <v>1.514130764E9</v>
      </c>
      <c r="B13952" s="61">
        <v>1.0</v>
      </c>
      <c r="C13952" s="61">
        <v>203.0</v>
      </c>
      <c r="D13952" s="57" t="s">
        <v>375</v>
      </c>
      <c r="E13952" s="57" t="str">
        <f t="array" ref="E13952">E13951</f>
        <v>В</v>
      </c>
      <c r="F13952" s="58">
        <v>0.6504979416084353</v>
      </c>
    </row>
    <row r="13953">
      <c r="A13953" s="61">
        <v>1.513187739E9</v>
      </c>
      <c r="B13953" s="61">
        <v>1.0</v>
      </c>
      <c r="C13953" s="61">
        <v>723.0</v>
      </c>
      <c r="D13953" s="57" t="s">
        <v>371</v>
      </c>
      <c r="E13953" s="57" t="str">
        <f t="array" ref="E13953">E13952</f>
        <v>В</v>
      </c>
      <c r="F13953" s="58">
        <v>0.6505180268842363</v>
      </c>
    </row>
    <row r="13954">
      <c r="A13954" s="61">
        <v>1.518883601E9</v>
      </c>
      <c r="B13954" s="61">
        <v>0.0</v>
      </c>
      <c r="C13954" s="61">
        <v>1202.0</v>
      </c>
      <c r="D13954" s="57" t="s">
        <v>371</v>
      </c>
      <c r="E13954" s="57" t="str">
        <f t="array" ref="E13954">E13953</f>
        <v>В</v>
      </c>
      <c r="F13954" s="58">
        <v>0.6505244755315033</v>
      </c>
    </row>
    <row r="13955">
      <c r="A13955" s="61">
        <v>1.517210196E9</v>
      </c>
      <c r="B13955" s="61">
        <v>1.0</v>
      </c>
      <c r="C13955" s="61">
        <v>338.0</v>
      </c>
      <c r="D13955" s="57" t="s">
        <v>374</v>
      </c>
      <c r="E13955" s="57" t="str">
        <f t="array" ref="E13955">E13954</f>
        <v>В</v>
      </c>
      <c r="F13955" s="58">
        <v>0.6505853210226819</v>
      </c>
    </row>
    <row r="13956">
      <c r="A13956" s="61">
        <v>1.513412857E9</v>
      </c>
      <c r="B13956" s="61">
        <v>1.0</v>
      </c>
      <c r="C13956" s="61">
        <v>2890.0</v>
      </c>
      <c r="D13956" s="57" t="s">
        <v>371</v>
      </c>
      <c r="E13956" s="57" t="str">
        <f t="array" ref="E13956">E13955</f>
        <v>В</v>
      </c>
      <c r="F13956" s="58">
        <v>0.6506042203351895</v>
      </c>
    </row>
    <row r="13957">
      <c r="A13957" s="61">
        <v>1.516635812E9</v>
      </c>
      <c r="B13957" s="61">
        <v>0.0</v>
      </c>
      <c r="C13957" s="61">
        <v>1809.0</v>
      </c>
      <c r="D13957" s="57" t="s">
        <v>375</v>
      </c>
      <c r="E13957" s="57" t="str">
        <f t="array" ref="E13957">E13956</f>
        <v>В</v>
      </c>
      <c r="F13957" s="58">
        <v>0.6508601668893838</v>
      </c>
    </row>
    <row r="13958">
      <c r="A13958" s="61">
        <v>1.515955517E9</v>
      </c>
      <c r="B13958" s="61">
        <v>1.0</v>
      </c>
      <c r="C13958" s="61">
        <v>3141.0</v>
      </c>
      <c r="D13958" s="57" t="s">
        <v>371</v>
      </c>
      <c r="E13958" s="57" t="str">
        <f t="array" ref="E13958">E13957</f>
        <v>В</v>
      </c>
      <c r="F13958" s="58">
        <v>0.6508888437268051</v>
      </c>
    </row>
    <row r="13959">
      <c r="A13959" s="61">
        <v>1.517846212E9</v>
      </c>
      <c r="B13959" s="61">
        <v>0.0</v>
      </c>
      <c r="C13959" s="61">
        <v>225.0</v>
      </c>
      <c r="D13959" s="57" t="s">
        <v>371</v>
      </c>
      <c r="E13959" s="57" t="str">
        <f t="array" ref="E13959">E13958</f>
        <v>В</v>
      </c>
      <c r="F13959" s="58">
        <v>0.6510128116010374</v>
      </c>
    </row>
    <row r="13960">
      <c r="A13960" s="61">
        <v>1.512357942E9</v>
      </c>
      <c r="B13960" s="61">
        <v>0.0</v>
      </c>
      <c r="C13960" s="61">
        <v>1707.0</v>
      </c>
      <c r="D13960" s="57" t="s">
        <v>371</v>
      </c>
      <c r="E13960" s="57" t="str">
        <f t="array" ref="E13960">E13959</f>
        <v>В</v>
      </c>
      <c r="F13960" s="58">
        <v>0.6510435582504777</v>
      </c>
    </row>
    <row r="13961">
      <c r="A13961" s="61">
        <v>1.519016214E9</v>
      </c>
      <c r="B13961" s="61">
        <v>1.0</v>
      </c>
      <c r="C13961" s="61">
        <v>1665.0</v>
      </c>
      <c r="D13961" s="57" t="s">
        <v>375</v>
      </c>
      <c r="E13961" s="57" t="str">
        <f t="array" ref="E13961">E13960</f>
        <v>В</v>
      </c>
      <c r="F13961" s="58">
        <v>0.6511065086574794</v>
      </c>
    </row>
    <row r="13962">
      <c r="A13962" s="61">
        <v>1.518592159E9</v>
      </c>
      <c r="B13962" s="61">
        <v>1.0</v>
      </c>
      <c r="C13962" s="61">
        <v>3459.0</v>
      </c>
      <c r="D13962" s="57" t="s">
        <v>371</v>
      </c>
      <c r="E13962" s="57" t="str">
        <f t="array" ref="E13962">E13961</f>
        <v>В</v>
      </c>
      <c r="F13962" s="58">
        <v>0.651173778069237</v>
      </c>
    </row>
    <row r="13963">
      <c r="A13963" s="61">
        <v>1.516935094E9</v>
      </c>
      <c r="B13963" s="61">
        <v>1.0</v>
      </c>
      <c r="C13963" s="61">
        <v>3860.0</v>
      </c>
      <c r="D13963" s="57" t="s">
        <v>373</v>
      </c>
      <c r="E13963" s="57" t="str">
        <f t="array" ref="E13963">E13962</f>
        <v>В</v>
      </c>
      <c r="F13963" s="58">
        <v>0.6511797412108284</v>
      </c>
    </row>
    <row r="13964">
      <c r="A13964" s="61">
        <v>1.51580885E9</v>
      </c>
      <c r="B13964" s="61">
        <v>0.0</v>
      </c>
      <c r="C13964" s="61">
        <v>2227.0</v>
      </c>
      <c r="D13964" s="57" t="s">
        <v>371</v>
      </c>
      <c r="E13964" s="57" t="str">
        <f t="array" ref="E13964">E13963</f>
        <v>В</v>
      </c>
      <c r="F13964" s="58">
        <v>0.6512316595745936</v>
      </c>
    </row>
    <row r="13965">
      <c r="A13965" s="61">
        <v>1.514006739E9</v>
      </c>
      <c r="B13965" s="61">
        <v>1.0</v>
      </c>
      <c r="C13965" s="61">
        <v>5027.0</v>
      </c>
      <c r="D13965" s="57" t="s">
        <v>371</v>
      </c>
      <c r="E13965" s="57" t="str">
        <f t="array" ref="E13965">E13964</f>
        <v>В</v>
      </c>
      <c r="F13965" s="58">
        <v>0.6512398673958888</v>
      </c>
    </row>
    <row r="13966">
      <c r="A13966" s="61">
        <v>1.518246376E9</v>
      </c>
      <c r="B13966" s="61">
        <v>1.0</v>
      </c>
      <c r="C13966" s="61">
        <v>2894.0</v>
      </c>
      <c r="D13966" s="57" t="s">
        <v>374</v>
      </c>
      <c r="E13966" s="57" t="str">
        <f t="array" ref="E13966">E13965</f>
        <v>В</v>
      </c>
      <c r="F13966" s="58">
        <v>0.6512425207581094</v>
      </c>
    </row>
    <row r="13967">
      <c r="A13967" s="61">
        <v>1.515084206E9</v>
      </c>
      <c r="B13967" s="61">
        <v>1.0</v>
      </c>
      <c r="C13967" s="61">
        <v>1689.0</v>
      </c>
      <c r="D13967" s="57" t="s">
        <v>374</v>
      </c>
      <c r="E13967" s="57" t="str">
        <f t="array" ref="E13967">E13966</f>
        <v>В</v>
      </c>
      <c r="F13967" s="58">
        <v>0.6512643108910543</v>
      </c>
    </row>
    <row r="13968">
      <c r="A13968" s="61">
        <v>1.512822905E9</v>
      </c>
      <c r="B13968" s="61">
        <v>1.0</v>
      </c>
      <c r="C13968" s="61">
        <v>2453.0</v>
      </c>
      <c r="D13968" s="57" t="s">
        <v>374</v>
      </c>
      <c r="E13968" s="57" t="str">
        <f t="array" ref="E13968">E13967</f>
        <v>В</v>
      </c>
      <c r="F13968" s="58">
        <v>0.6513221894386348</v>
      </c>
    </row>
    <row r="13969">
      <c r="A13969" s="61">
        <v>1.517072201E9</v>
      </c>
      <c r="B13969" s="61">
        <v>0.0</v>
      </c>
      <c r="C13969" s="61">
        <v>2878.0</v>
      </c>
      <c r="D13969" s="57" t="s">
        <v>375</v>
      </c>
      <c r="E13969" s="57" t="str">
        <f t="array" ref="E13969">E13968</f>
        <v>В</v>
      </c>
      <c r="F13969" s="58">
        <v>0.6514166865867499</v>
      </c>
    </row>
    <row r="13970">
      <c r="A13970" s="61">
        <v>1.51790622E9</v>
      </c>
      <c r="B13970" s="61">
        <v>0.0</v>
      </c>
      <c r="C13970" s="61">
        <v>1628.0</v>
      </c>
      <c r="D13970" s="57" t="s">
        <v>371</v>
      </c>
      <c r="E13970" s="57" t="str">
        <f t="array" ref="E13970">E13969</f>
        <v>В</v>
      </c>
      <c r="F13970" s="58">
        <v>0.6514387409217579</v>
      </c>
    </row>
    <row r="13971">
      <c r="A13971" s="61">
        <v>1.515913182E9</v>
      </c>
      <c r="B13971" s="61">
        <v>0.0</v>
      </c>
      <c r="C13971" s="61">
        <v>334.0</v>
      </c>
      <c r="D13971" s="57" t="s">
        <v>375</v>
      </c>
      <c r="E13971" s="57" t="str">
        <f t="array" ref="E13971">E13970</f>
        <v>В</v>
      </c>
      <c r="F13971" s="58">
        <v>0.6515108026507863</v>
      </c>
    </row>
    <row r="13972">
      <c r="A13972" s="61">
        <v>1.5173656E9</v>
      </c>
      <c r="B13972" s="61">
        <v>0.0</v>
      </c>
      <c r="C13972" s="61">
        <v>1201.0</v>
      </c>
      <c r="D13972" s="57" t="s">
        <v>374</v>
      </c>
      <c r="E13972" s="57" t="str">
        <f t="array" ref="E13972">E13971</f>
        <v>В</v>
      </c>
      <c r="F13972" s="58">
        <v>0.6516530289869785</v>
      </c>
    </row>
    <row r="13973">
      <c r="A13973" s="61">
        <v>1.51733161E9</v>
      </c>
      <c r="B13973" s="61">
        <v>0.0</v>
      </c>
      <c r="C13973" s="61">
        <v>3527.0</v>
      </c>
      <c r="D13973" s="57" t="s">
        <v>371</v>
      </c>
      <c r="E13973" s="57" t="str">
        <f t="array" ref="E13973">E13972</f>
        <v>В</v>
      </c>
      <c r="F13973" s="58">
        <v>0.6516692686832023</v>
      </c>
    </row>
    <row r="13974">
      <c r="A13974" s="61">
        <v>1.515302571E9</v>
      </c>
      <c r="B13974" s="61">
        <v>0.0</v>
      </c>
      <c r="C13974" s="61">
        <v>4376.0</v>
      </c>
      <c r="D13974" s="57" t="s">
        <v>373</v>
      </c>
      <c r="E13974" s="57" t="str">
        <f t="array" ref="E13974">E13973</f>
        <v>В</v>
      </c>
      <c r="F13974" s="58">
        <v>0.6516724678092205</v>
      </c>
    </row>
    <row r="13975">
      <c r="A13975" s="61">
        <v>1.512773256E9</v>
      </c>
      <c r="B13975" s="61">
        <v>1.0</v>
      </c>
      <c r="C13975" s="61">
        <v>871.0</v>
      </c>
      <c r="D13975" s="57" t="s">
        <v>374</v>
      </c>
      <c r="E13975" s="57" t="str">
        <f t="array" ref="E13975">E13974</f>
        <v>В</v>
      </c>
      <c r="F13975" s="58">
        <v>0.6517010817576738</v>
      </c>
    </row>
    <row r="13976">
      <c r="A13976" s="61">
        <v>1.518110946E9</v>
      </c>
      <c r="B13976" s="61">
        <v>1.0</v>
      </c>
      <c r="C13976" s="61">
        <v>1428.0</v>
      </c>
      <c r="D13976" s="57" t="s">
        <v>374</v>
      </c>
      <c r="E13976" s="57" t="str">
        <f t="array" ref="E13976">E13975</f>
        <v>В</v>
      </c>
      <c r="F13976" s="58">
        <v>0.6517018899451399</v>
      </c>
    </row>
    <row r="13977">
      <c r="A13977" s="61">
        <v>1.511806835E9</v>
      </c>
      <c r="B13977" s="61">
        <v>1.0</v>
      </c>
      <c r="C13977" s="61">
        <v>4362.0</v>
      </c>
      <c r="D13977" s="57" t="s">
        <v>375</v>
      </c>
      <c r="E13977" s="57" t="str">
        <f t="array" ref="E13977">E13976</f>
        <v>В</v>
      </c>
      <c r="F13977" s="58">
        <v>0.6517662322532746</v>
      </c>
    </row>
    <row r="13978">
      <c r="A13978" s="61">
        <v>1.51365301E9</v>
      </c>
      <c r="B13978" s="61">
        <v>0.0</v>
      </c>
      <c r="C13978" s="61">
        <v>752.0</v>
      </c>
      <c r="D13978" s="57" t="s">
        <v>374</v>
      </c>
      <c r="E13978" s="57" t="str">
        <f t="array" ref="E13978">E13977</f>
        <v>В</v>
      </c>
      <c r="F13978" s="58">
        <v>0.6518309196521522</v>
      </c>
    </row>
    <row r="13979">
      <c r="A13979" s="61">
        <v>1.519689355E9</v>
      </c>
      <c r="B13979" s="61">
        <v>1.0</v>
      </c>
      <c r="C13979" s="61">
        <v>1266.0</v>
      </c>
      <c r="D13979" s="57" t="s">
        <v>373</v>
      </c>
      <c r="E13979" s="57" t="str">
        <f t="array" ref="E13979">E13978</f>
        <v>В</v>
      </c>
      <c r="F13979" s="58">
        <v>0.6518866375642215</v>
      </c>
    </row>
    <row r="13980">
      <c r="A13980" s="61">
        <v>1.517953302E9</v>
      </c>
      <c r="B13980" s="61">
        <v>0.0</v>
      </c>
      <c r="C13980" s="61">
        <v>2575.0</v>
      </c>
      <c r="D13980" s="57" t="s">
        <v>371</v>
      </c>
      <c r="E13980" s="57" t="str">
        <f t="array" ref="E13980">E13979</f>
        <v>В</v>
      </c>
      <c r="F13980" s="58">
        <v>0.6518917983824299</v>
      </c>
    </row>
    <row r="13981">
      <c r="A13981" s="61">
        <v>1.513125036E9</v>
      </c>
      <c r="B13981" s="61">
        <v>1.0</v>
      </c>
      <c r="C13981" s="61">
        <v>2566.0</v>
      </c>
      <c r="D13981" s="57" t="s">
        <v>371</v>
      </c>
      <c r="E13981" s="57" t="str">
        <f t="array" ref="E13981">E13980</f>
        <v>В</v>
      </c>
      <c r="F13981" s="58">
        <v>0.6519777684872115</v>
      </c>
    </row>
    <row r="13982">
      <c r="A13982" s="61">
        <v>1.515762745E9</v>
      </c>
      <c r="B13982" s="61">
        <v>1.0</v>
      </c>
      <c r="C13982" s="61">
        <v>592.0</v>
      </c>
      <c r="D13982" s="57" t="s">
        <v>375</v>
      </c>
      <c r="E13982" s="57" t="str">
        <f t="array" ref="E13982">E13981</f>
        <v>В</v>
      </c>
      <c r="F13982" s="58">
        <v>0.6520379859864441</v>
      </c>
    </row>
    <row r="13983">
      <c r="A13983" s="61">
        <v>1.512997301E9</v>
      </c>
      <c r="B13983" s="61">
        <v>0.0</v>
      </c>
      <c r="C13983" s="61">
        <v>879.0</v>
      </c>
      <c r="D13983" s="57" t="s">
        <v>374</v>
      </c>
      <c r="E13983" s="57" t="str">
        <f t="array" ref="E13983">E13982</f>
        <v>В</v>
      </c>
      <c r="F13983" s="58">
        <v>0.6520719911911184</v>
      </c>
    </row>
    <row r="13984">
      <c r="A13984" s="61">
        <v>1.511510042E9</v>
      </c>
      <c r="B13984" s="61">
        <v>0.0</v>
      </c>
      <c r="C13984" s="61">
        <v>1214.0</v>
      </c>
      <c r="D13984" s="57" t="s">
        <v>374</v>
      </c>
      <c r="E13984" s="57" t="str">
        <f t="array" ref="E13984">E13983</f>
        <v>В</v>
      </c>
      <c r="F13984" s="58">
        <v>0.6521049180417652</v>
      </c>
    </row>
    <row r="13985">
      <c r="A13985" s="61">
        <v>1.513956565E9</v>
      </c>
      <c r="B13985" s="61">
        <v>1.0</v>
      </c>
      <c r="C13985" s="61">
        <v>2851.0</v>
      </c>
      <c r="D13985" s="57" t="s">
        <v>374</v>
      </c>
      <c r="E13985" s="57" t="str">
        <f t="array" ref="E13985">E13984</f>
        <v>В</v>
      </c>
      <c r="F13985" s="58">
        <v>0.652203900352173</v>
      </c>
    </row>
    <row r="13986">
      <c r="A13986" s="61">
        <v>1.517118802E9</v>
      </c>
      <c r="B13986" s="61">
        <v>0.0</v>
      </c>
      <c r="C13986" s="61">
        <v>535.0</v>
      </c>
      <c r="D13986" s="57" t="s">
        <v>371</v>
      </c>
      <c r="E13986" s="57" t="str">
        <f t="array" ref="E13986">E13985</f>
        <v>В</v>
      </c>
      <c r="F13986" s="58">
        <v>0.6522314012529423</v>
      </c>
    </row>
    <row r="13987">
      <c r="A13987" s="61">
        <v>1.511971381E9</v>
      </c>
      <c r="B13987" s="61">
        <v>0.0</v>
      </c>
      <c r="C13987" s="61">
        <v>1412.0</v>
      </c>
      <c r="D13987" s="57" t="s">
        <v>375</v>
      </c>
      <c r="E13987" s="57" t="str">
        <f t="array" ref="E13987">E13986</f>
        <v>В</v>
      </c>
      <c r="F13987" s="58">
        <v>0.6522342883782409</v>
      </c>
    </row>
    <row r="13988">
      <c r="A13988" s="61">
        <v>1.516183884E9</v>
      </c>
      <c r="B13988" s="61">
        <v>1.0</v>
      </c>
      <c r="C13988" s="61">
        <v>3428.0</v>
      </c>
      <c r="D13988" s="57" t="s">
        <v>371</v>
      </c>
      <c r="E13988" s="57" t="str">
        <f t="array" ref="E13988">E13987</f>
        <v>В</v>
      </c>
      <c r="F13988" s="58">
        <v>0.6522632910676398</v>
      </c>
    </row>
    <row r="13989">
      <c r="A13989" s="61">
        <v>1.512541473E9</v>
      </c>
      <c r="B13989" s="61">
        <v>1.0</v>
      </c>
      <c r="C13989" s="61">
        <v>2441.0</v>
      </c>
      <c r="D13989" s="57" t="s">
        <v>375</v>
      </c>
      <c r="E13989" s="57" t="str">
        <f t="array" ref="E13989">E13988</f>
        <v>В</v>
      </c>
      <c r="F13989" s="58">
        <v>0.6523929444060182</v>
      </c>
    </row>
    <row r="13990">
      <c r="A13990" s="61">
        <v>1.519514136E9</v>
      </c>
      <c r="B13990" s="61">
        <v>1.0</v>
      </c>
      <c r="C13990" s="61">
        <v>1173.0</v>
      </c>
      <c r="D13990" s="57" t="s">
        <v>373</v>
      </c>
      <c r="E13990" s="57" t="str">
        <f t="array" ref="E13990">E13989</f>
        <v>В</v>
      </c>
      <c r="F13990" s="58">
        <v>0.6525037743686095</v>
      </c>
    </row>
    <row r="13991">
      <c r="A13991" s="61">
        <v>1.513350805E9</v>
      </c>
      <c r="B13991" s="61">
        <v>1.0</v>
      </c>
      <c r="C13991" s="61">
        <v>3172.0</v>
      </c>
      <c r="D13991" s="57" t="s">
        <v>375</v>
      </c>
      <c r="E13991" s="57" t="str">
        <f t="array" ref="E13991">E13990</f>
        <v>В</v>
      </c>
      <c r="F13991" s="58">
        <v>0.6525563433717522</v>
      </c>
    </row>
    <row r="13992">
      <c r="A13992" s="61">
        <v>1.513313962E9</v>
      </c>
      <c r="B13992" s="61">
        <v>0.0</v>
      </c>
      <c r="C13992" s="61">
        <v>3378.0</v>
      </c>
      <c r="D13992" s="57" t="s">
        <v>374</v>
      </c>
      <c r="E13992" s="57" t="str">
        <f t="array" ref="E13992">E13991</f>
        <v>В</v>
      </c>
      <c r="F13992" s="58">
        <v>0.6525685805396082</v>
      </c>
    </row>
    <row r="13993">
      <c r="A13993" s="61">
        <v>1.512901497E9</v>
      </c>
      <c r="B13993" s="61">
        <v>1.0</v>
      </c>
      <c r="C13993" s="61">
        <v>1102.0</v>
      </c>
      <c r="D13993" s="57" t="s">
        <v>374</v>
      </c>
      <c r="E13993" s="57" t="str">
        <f t="array" ref="E13993">E13992</f>
        <v>В</v>
      </c>
      <c r="F13993" s="58">
        <v>0.6525861696771551</v>
      </c>
    </row>
    <row r="13994">
      <c r="A13994" s="61">
        <v>1.512482309E9</v>
      </c>
      <c r="B13994" s="61">
        <v>1.0</v>
      </c>
      <c r="C13994" s="61">
        <v>1771.0</v>
      </c>
      <c r="D13994" s="57" t="s">
        <v>371</v>
      </c>
      <c r="E13994" s="57" t="str">
        <f t="array" ref="E13994">E13993</f>
        <v>В</v>
      </c>
      <c r="F13994" s="58">
        <v>0.652587950508384</v>
      </c>
    </row>
    <row r="13995">
      <c r="A13995" s="61">
        <v>1.516318728E9</v>
      </c>
      <c r="B13995" s="61">
        <v>1.0</v>
      </c>
      <c r="C13995" s="61">
        <v>966.0</v>
      </c>
      <c r="D13995" s="57" t="s">
        <v>371</v>
      </c>
      <c r="E13995" s="57" t="str">
        <f t="array" ref="E13995">E13994</f>
        <v>В</v>
      </c>
      <c r="F13995" s="58">
        <v>0.652598694735823</v>
      </c>
    </row>
    <row r="13996">
      <c r="A13996" s="61">
        <v>1.515236927E9</v>
      </c>
      <c r="B13996" s="61">
        <v>1.0</v>
      </c>
      <c r="C13996" s="61">
        <v>1499.0</v>
      </c>
      <c r="D13996" s="57" t="s">
        <v>374</v>
      </c>
      <c r="E13996" s="57" t="str">
        <f t="array" ref="E13996">E13995</f>
        <v>В</v>
      </c>
      <c r="F13996" s="58">
        <v>0.6526154592040847</v>
      </c>
    </row>
    <row r="13997">
      <c r="A13997" s="61">
        <v>1.51483413E9</v>
      </c>
      <c r="B13997" s="61">
        <v>0.0</v>
      </c>
      <c r="C13997" s="61">
        <v>3529.0</v>
      </c>
      <c r="D13997" s="57" t="s">
        <v>374</v>
      </c>
      <c r="E13997" s="57" t="str">
        <f t="array" ref="E13997">E13996</f>
        <v>В</v>
      </c>
      <c r="F13997" s="58">
        <v>0.6526220071725813</v>
      </c>
    </row>
    <row r="13998">
      <c r="A13998" s="61">
        <v>1.515144632E9</v>
      </c>
      <c r="B13998" s="61">
        <v>0.0</v>
      </c>
      <c r="C13998" s="61">
        <v>2410.0</v>
      </c>
      <c r="D13998" s="57" t="s">
        <v>374</v>
      </c>
      <c r="E13998" s="57" t="str">
        <f t="array" ref="E13998">E13997</f>
        <v>В</v>
      </c>
      <c r="F13998" s="58">
        <v>0.6526954152590566</v>
      </c>
    </row>
    <row r="13999">
      <c r="A13999" s="61">
        <v>1.512320627E9</v>
      </c>
      <c r="B13999" s="61">
        <v>1.0</v>
      </c>
      <c r="C13999" s="61">
        <v>399.0</v>
      </c>
      <c r="D13999" s="57" t="s">
        <v>371</v>
      </c>
      <c r="E13999" s="57" t="str">
        <f t="array" ref="E13999">E13998</f>
        <v>В</v>
      </c>
      <c r="F13999" s="58">
        <v>0.6526989404262027</v>
      </c>
    </row>
    <row r="14000">
      <c r="A14000" s="61">
        <v>1.516555931E9</v>
      </c>
      <c r="B14000" s="61">
        <v>0.0</v>
      </c>
      <c r="C14000" s="61">
        <v>1491.0</v>
      </c>
      <c r="D14000" s="57" t="s">
        <v>371</v>
      </c>
      <c r="E14000" s="57" t="str">
        <f t="array" ref="E14000">E13999</f>
        <v>В</v>
      </c>
      <c r="F14000" s="58">
        <v>0.6527016776061008</v>
      </c>
    </row>
    <row r="14001">
      <c r="A14001" s="61">
        <v>1.515611579E9</v>
      </c>
      <c r="B14001" s="61">
        <v>1.0</v>
      </c>
      <c r="C14001" s="61">
        <v>2122.0</v>
      </c>
      <c r="D14001" s="57" t="s">
        <v>371</v>
      </c>
      <c r="E14001" s="57" t="str">
        <f t="array" ref="E14001">E14000</f>
        <v>В</v>
      </c>
      <c r="F14001" s="58">
        <v>0.6527219173115573</v>
      </c>
    </row>
    <row r="14002">
      <c r="A14002" s="61">
        <v>1.51587259E9</v>
      </c>
      <c r="B14002" s="61">
        <v>0.0</v>
      </c>
      <c r="C14002" s="61">
        <v>1297.0</v>
      </c>
      <c r="D14002" s="57" t="s">
        <v>375</v>
      </c>
      <c r="E14002" s="57" t="str">
        <f t="array" ref="E14002">E14001</f>
        <v>В</v>
      </c>
      <c r="F14002" s="58">
        <v>0.6527388180839474</v>
      </c>
    </row>
    <row r="14003">
      <c r="A14003" s="61">
        <v>1.514942431E9</v>
      </c>
      <c r="B14003" s="61">
        <v>0.0</v>
      </c>
      <c r="C14003" s="61">
        <v>3715.0</v>
      </c>
      <c r="D14003" s="57" t="s">
        <v>371</v>
      </c>
      <c r="E14003" s="57" t="str">
        <f t="array" ref="E14003">E14002</f>
        <v>В</v>
      </c>
      <c r="F14003" s="58">
        <v>0.6527604949847323</v>
      </c>
    </row>
    <row r="14004">
      <c r="A14004" s="61">
        <v>1.515552743E9</v>
      </c>
      <c r="B14004" s="61">
        <v>1.0</v>
      </c>
      <c r="C14004" s="61">
        <v>1431.0</v>
      </c>
      <c r="D14004" s="57" t="s">
        <v>373</v>
      </c>
      <c r="E14004" s="57" t="str">
        <f t="array" ref="E14004">E14003</f>
        <v>В</v>
      </c>
      <c r="F14004" s="58">
        <v>0.6528552611488054</v>
      </c>
    </row>
    <row r="14005">
      <c r="A14005" s="61">
        <v>1.511386392E9</v>
      </c>
      <c r="B14005" s="61">
        <v>0.0</v>
      </c>
      <c r="C14005" s="61">
        <v>1090.0</v>
      </c>
      <c r="D14005" s="57" t="s">
        <v>371</v>
      </c>
      <c r="E14005" s="57" t="str">
        <f t="array" ref="E14005">E14004</f>
        <v>В</v>
      </c>
      <c r="F14005" s="58">
        <v>0.6529001878958172</v>
      </c>
    </row>
    <row r="14006">
      <c r="A14006" s="61">
        <v>1.513090646E9</v>
      </c>
      <c r="B14006" s="61">
        <v>1.0</v>
      </c>
      <c r="C14006" s="61">
        <v>2902.0</v>
      </c>
      <c r="D14006" s="57" t="s">
        <v>375</v>
      </c>
      <c r="E14006" s="57" t="str">
        <f t="array" ref="E14006">E14005</f>
        <v>В</v>
      </c>
      <c r="F14006" s="58">
        <v>0.6529017705464883</v>
      </c>
    </row>
    <row r="14007">
      <c r="A14007" s="61">
        <v>1.516831588E9</v>
      </c>
      <c r="B14007" s="61">
        <v>1.0</v>
      </c>
      <c r="C14007" s="61">
        <v>1833.0</v>
      </c>
      <c r="D14007" s="57" t="s">
        <v>371</v>
      </c>
      <c r="E14007" s="57" t="str">
        <f t="array" ref="E14007">E14006</f>
        <v>В</v>
      </c>
      <c r="F14007" s="58">
        <v>0.6530343589955471</v>
      </c>
    </row>
    <row r="14008">
      <c r="A14008" s="61">
        <v>1.513561834E9</v>
      </c>
      <c r="B14008" s="61">
        <v>1.0</v>
      </c>
      <c r="C14008" s="61">
        <v>4379.0</v>
      </c>
      <c r="D14008" s="57" t="s">
        <v>374</v>
      </c>
      <c r="E14008" s="57" t="str">
        <f t="array" ref="E14008">E14007</f>
        <v>В</v>
      </c>
      <c r="F14008" s="58">
        <v>0.6530444926017227</v>
      </c>
    </row>
    <row r="14009">
      <c r="A14009" s="61">
        <v>1.512339941E9</v>
      </c>
      <c r="B14009" s="61">
        <v>0.0</v>
      </c>
      <c r="C14009" s="61">
        <v>1731.0</v>
      </c>
      <c r="D14009" s="57" t="s">
        <v>374</v>
      </c>
      <c r="E14009" s="57" t="str">
        <f t="array" ref="E14009">E14008</f>
        <v>В</v>
      </c>
      <c r="F14009" s="58">
        <v>0.6530528326074708</v>
      </c>
    </row>
    <row r="14010">
      <c r="A14010" s="61">
        <v>1.512178041E9</v>
      </c>
      <c r="B14010" s="61">
        <v>0.0</v>
      </c>
      <c r="C14010" s="61">
        <v>2943.0</v>
      </c>
      <c r="D14010" s="57" t="s">
        <v>371</v>
      </c>
      <c r="E14010" s="57" t="str">
        <f t="array" ref="E14010">E14009</f>
        <v>В</v>
      </c>
      <c r="F14010" s="58">
        <v>0.653204537799372</v>
      </c>
    </row>
    <row r="14011">
      <c r="A14011" s="61">
        <v>1.514730771E9</v>
      </c>
      <c r="B14011" s="61">
        <v>0.0</v>
      </c>
      <c r="C14011" s="61">
        <v>521.0</v>
      </c>
      <c r="D14011" s="57" t="s">
        <v>375</v>
      </c>
      <c r="E14011" s="57" t="str">
        <f t="array" ref="E14011">E14010</f>
        <v>В</v>
      </c>
      <c r="F14011" s="58">
        <v>0.6534398774526539</v>
      </c>
    </row>
    <row r="14012">
      <c r="A14012" s="61">
        <v>1.51601833E9</v>
      </c>
      <c r="B14012" s="61">
        <v>0.0</v>
      </c>
      <c r="C14012" s="61">
        <v>369.0</v>
      </c>
      <c r="D14012" s="57" t="s">
        <v>371</v>
      </c>
      <c r="E14012" s="57" t="str">
        <f t="array" ref="E14012">E14011</f>
        <v>В</v>
      </c>
      <c r="F14012" s="58">
        <v>0.6534884819660338</v>
      </c>
    </row>
    <row r="14013">
      <c r="A14013" s="61">
        <v>1.516496007E9</v>
      </c>
      <c r="B14013" s="61">
        <v>1.0</v>
      </c>
      <c r="C14013" s="61">
        <v>267.0</v>
      </c>
      <c r="D14013" s="57" t="s">
        <v>373</v>
      </c>
      <c r="E14013" s="57" t="str">
        <f t="array" ref="E14013">E14012</f>
        <v>В</v>
      </c>
      <c r="F14013" s="58">
        <v>0.6535196201507305</v>
      </c>
    </row>
    <row r="14014">
      <c r="A14014" s="61">
        <v>1.516438087E9</v>
      </c>
      <c r="B14014" s="61">
        <v>1.0</v>
      </c>
      <c r="C14014" s="61">
        <v>401.0</v>
      </c>
      <c r="D14014" s="57" t="s">
        <v>371</v>
      </c>
      <c r="E14014" s="57" t="str">
        <f t="array" ref="E14014">E14013</f>
        <v>В</v>
      </c>
      <c r="F14014" s="58">
        <v>0.6535477087501556</v>
      </c>
    </row>
    <row r="14015">
      <c r="A14015" s="61">
        <v>1.51735243E9</v>
      </c>
      <c r="B14015" s="61">
        <v>0.0</v>
      </c>
      <c r="C14015" s="61">
        <v>2740.0</v>
      </c>
      <c r="D14015" s="57" t="s">
        <v>374</v>
      </c>
      <c r="E14015" s="57" t="str">
        <f t="array" ref="E14015">E14014</f>
        <v>В</v>
      </c>
      <c r="F14015" s="58">
        <v>0.6535728930194894</v>
      </c>
    </row>
    <row r="14016">
      <c r="A14016" s="61">
        <v>1.518336225E9</v>
      </c>
      <c r="B14016" s="61">
        <v>1.0</v>
      </c>
      <c r="C14016" s="61">
        <v>2201.0</v>
      </c>
      <c r="D14016" s="57" t="s">
        <v>375</v>
      </c>
      <c r="E14016" s="57" t="str">
        <f t="array" ref="E14016">E14015</f>
        <v>В</v>
      </c>
      <c r="F14016" s="58">
        <v>0.65359954640338</v>
      </c>
    </row>
    <row r="14017">
      <c r="A14017" s="61">
        <v>1.516118722E9</v>
      </c>
      <c r="B14017" s="61">
        <v>0.0</v>
      </c>
      <c r="C14017" s="61">
        <v>2951.0</v>
      </c>
      <c r="D14017" s="57" t="s">
        <v>373</v>
      </c>
      <c r="E14017" s="57" t="str">
        <f t="array" ref="E14017">E14016</f>
        <v>В</v>
      </c>
      <c r="F14017" s="58">
        <v>0.6536238487174719</v>
      </c>
    </row>
    <row r="14018">
      <c r="A14018" s="61">
        <v>1.51426696E9</v>
      </c>
      <c r="B14018" s="61">
        <v>0.0</v>
      </c>
      <c r="C14018" s="61">
        <v>325.0</v>
      </c>
      <c r="D14018" s="57" t="s">
        <v>374</v>
      </c>
      <c r="E14018" s="57" t="str">
        <f t="array" ref="E14018">E14017</f>
        <v>В</v>
      </c>
      <c r="F14018" s="58">
        <v>0.6536390027498988</v>
      </c>
    </row>
    <row r="14019">
      <c r="A14019" s="61">
        <v>1.512752962E9</v>
      </c>
      <c r="B14019" s="61">
        <v>0.0</v>
      </c>
      <c r="C14019" s="61">
        <v>2471.0</v>
      </c>
      <c r="D14019" s="57" t="s">
        <v>374</v>
      </c>
      <c r="E14019" s="57" t="str">
        <f t="array" ref="E14019">E14018</f>
        <v>В</v>
      </c>
      <c r="F14019" s="58">
        <v>0.65380921724553</v>
      </c>
    </row>
    <row r="14020">
      <c r="A14020" s="61">
        <v>1.511984684E9</v>
      </c>
      <c r="B14020" s="61">
        <v>1.0</v>
      </c>
      <c r="C14020" s="61">
        <v>3683.0</v>
      </c>
      <c r="D14020" s="57" t="s">
        <v>375</v>
      </c>
      <c r="E14020" s="57" t="str">
        <f t="array" ref="E14020">E14019</f>
        <v>В</v>
      </c>
      <c r="F14020" s="58">
        <v>0.6541122014181859</v>
      </c>
    </row>
    <row r="14021">
      <c r="A14021" s="61">
        <v>1.511283389E9</v>
      </c>
      <c r="B14021" s="61">
        <v>1.0</v>
      </c>
      <c r="C14021" s="61">
        <v>1542.0</v>
      </c>
      <c r="D14021" s="57" t="s">
        <v>374</v>
      </c>
      <c r="E14021" s="57" t="str">
        <f t="array" ref="E14021">E14020</f>
        <v>В</v>
      </c>
      <c r="F14021" s="58">
        <v>0.654183989193686</v>
      </c>
    </row>
    <row r="14022">
      <c r="A14022" s="61">
        <v>1.517550432E9</v>
      </c>
      <c r="B14022" s="61">
        <v>0.0</v>
      </c>
      <c r="C14022" s="61">
        <v>1774.0</v>
      </c>
      <c r="D14022" s="57" t="s">
        <v>374</v>
      </c>
      <c r="E14022" s="57" t="str">
        <f t="array" ref="E14022">E14021</f>
        <v>В</v>
      </c>
      <c r="F14022" s="58">
        <v>0.654323222126196</v>
      </c>
    </row>
    <row r="14023">
      <c r="A14023" s="61">
        <v>1.519247128E9</v>
      </c>
      <c r="B14023" s="61">
        <v>1.0</v>
      </c>
      <c r="C14023" s="61">
        <v>281.0</v>
      </c>
      <c r="D14023" s="57" t="s">
        <v>371</v>
      </c>
      <c r="E14023" s="57" t="str">
        <f t="array" ref="E14023">E14022</f>
        <v>В</v>
      </c>
      <c r="F14023" s="58">
        <v>0.6544189241635441</v>
      </c>
    </row>
    <row r="14024">
      <c r="A14024" s="61">
        <v>1.511900375E9</v>
      </c>
      <c r="B14024" s="61">
        <v>1.0</v>
      </c>
      <c r="C14024" s="61">
        <v>3010.0</v>
      </c>
      <c r="D14024" s="57" t="s">
        <v>371</v>
      </c>
      <c r="E14024" s="57" t="str">
        <f t="array" ref="E14024">E14023</f>
        <v>В</v>
      </c>
      <c r="F14024" s="58">
        <v>0.6544207012221951</v>
      </c>
    </row>
    <row r="14025">
      <c r="A14025" s="61">
        <v>1.513662954E9</v>
      </c>
      <c r="B14025" s="61">
        <v>1.0</v>
      </c>
      <c r="C14025" s="61">
        <v>3127.0</v>
      </c>
      <c r="D14025" s="57" t="s">
        <v>374</v>
      </c>
      <c r="E14025" s="57" t="str">
        <f t="array" ref="E14025">E14024</f>
        <v>В</v>
      </c>
      <c r="F14025" s="58">
        <v>0.6545279947629565</v>
      </c>
    </row>
    <row r="14026">
      <c r="A14026" s="61">
        <v>1.512155952E9</v>
      </c>
      <c r="B14026" s="61">
        <v>0.0</v>
      </c>
      <c r="C14026" s="61">
        <v>3974.0</v>
      </c>
      <c r="D14026" s="57" t="s">
        <v>375</v>
      </c>
      <c r="E14026" s="57" t="str">
        <f t="array" ref="E14026">E14025</f>
        <v>В</v>
      </c>
      <c r="F14026" s="58">
        <v>0.6545718916686994</v>
      </c>
    </row>
    <row r="14027">
      <c r="A14027" s="61">
        <v>1.519702647E9</v>
      </c>
      <c r="B14027" s="61">
        <v>1.0</v>
      </c>
      <c r="C14027" s="61">
        <v>905.0</v>
      </c>
      <c r="D14027" s="57" t="s">
        <v>371</v>
      </c>
      <c r="E14027" s="57" t="str">
        <f t="array" ref="E14027">E14026</f>
        <v>В</v>
      </c>
      <c r="F14027" s="58">
        <v>0.6546196385522489</v>
      </c>
    </row>
    <row r="14028">
      <c r="A14028" s="61">
        <v>1.518897611E9</v>
      </c>
      <c r="B14028" s="61">
        <v>0.0</v>
      </c>
      <c r="C14028" s="61">
        <v>2205.0</v>
      </c>
      <c r="D14028" s="57" t="s">
        <v>375</v>
      </c>
      <c r="E14028" s="57" t="str">
        <f t="array" ref="E14028">E14027</f>
        <v>В</v>
      </c>
      <c r="F14028" s="58">
        <v>0.6546252980472756</v>
      </c>
    </row>
    <row r="14029">
      <c r="A14029" s="61">
        <v>1.518415008E9</v>
      </c>
      <c r="B14029" s="61">
        <v>1.0</v>
      </c>
      <c r="C14029" s="61">
        <v>694.0</v>
      </c>
      <c r="D14029" s="57" t="s">
        <v>374</v>
      </c>
      <c r="E14029" s="57" t="str">
        <f t="array" ref="E14029">E14028</f>
        <v>В</v>
      </c>
      <c r="F14029" s="58">
        <v>0.6546702210991487</v>
      </c>
    </row>
    <row r="14030">
      <c r="A14030" s="61">
        <v>1.518407558E9</v>
      </c>
      <c r="B14030" s="61">
        <v>1.0</v>
      </c>
      <c r="C14030" s="61">
        <v>4080.0</v>
      </c>
      <c r="D14030" s="57" t="s">
        <v>375</v>
      </c>
      <c r="E14030" s="57" t="str">
        <f t="array" ref="E14030">E14029</f>
        <v>В</v>
      </c>
      <c r="F14030" s="58">
        <v>0.6549195573838802</v>
      </c>
    </row>
    <row r="14031">
      <c r="A14031" s="61">
        <v>1.513493714E9</v>
      </c>
      <c r="B14031" s="61">
        <v>1.0</v>
      </c>
      <c r="C14031" s="61">
        <v>390.0</v>
      </c>
      <c r="D14031" s="57" t="s">
        <v>374</v>
      </c>
      <c r="E14031" s="57" t="str">
        <f t="array" ref="E14031">E14030</f>
        <v>В</v>
      </c>
      <c r="F14031" s="58">
        <v>0.6549323251135108</v>
      </c>
    </row>
    <row r="14032">
      <c r="A14032" s="61">
        <v>1.51783971E9</v>
      </c>
      <c r="B14032" s="61">
        <v>0.0</v>
      </c>
      <c r="C14032" s="61">
        <v>1838.0</v>
      </c>
      <c r="D14032" s="57" t="s">
        <v>371</v>
      </c>
      <c r="E14032" s="57" t="str">
        <f t="array" ref="E14032">E14031</f>
        <v>В</v>
      </c>
      <c r="F14032" s="58">
        <v>0.6549831103276486</v>
      </c>
    </row>
    <row r="14033">
      <c r="A14033" s="61">
        <v>1.512455449E9</v>
      </c>
      <c r="B14033" s="61">
        <v>1.0</v>
      </c>
      <c r="C14033" s="61">
        <v>23.0</v>
      </c>
      <c r="D14033" s="57" t="s">
        <v>371</v>
      </c>
      <c r="E14033" s="57" t="str">
        <f t="array" ref="E14033">E14032</f>
        <v>В</v>
      </c>
      <c r="F14033" s="58">
        <v>0.6550267786600843</v>
      </c>
    </row>
    <row r="14034">
      <c r="A14034" s="61">
        <v>1.515176054E9</v>
      </c>
      <c r="B14034" s="61">
        <v>1.0</v>
      </c>
      <c r="C14034" s="61">
        <v>1878.0</v>
      </c>
      <c r="D14034" s="57" t="s">
        <v>373</v>
      </c>
      <c r="E14034" s="57" t="str">
        <f t="array" ref="E14034">E14033</f>
        <v>В</v>
      </c>
      <c r="F14034" s="58">
        <v>0.6550480841251309</v>
      </c>
    </row>
    <row r="14035">
      <c r="A14035" s="61">
        <v>1.514765478E9</v>
      </c>
      <c r="B14035" s="61">
        <v>1.0</v>
      </c>
      <c r="C14035" s="61">
        <v>926.0</v>
      </c>
      <c r="D14035" s="57" t="s">
        <v>375</v>
      </c>
      <c r="E14035" s="57" t="str">
        <f t="array" ref="E14035">E14034</f>
        <v>В</v>
      </c>
      <c r="F14035" s="58">
        <v>0.6550567564116812</v>
      </c>
    </row>
    <row r="14036">
      <c r="A14036" s="61">
        <v>1.516360769E9</v>
      </c>
      <c r="B14036" s="61">
        <v>1.0</v>
      </c>
      <c r="C14036" s="61">
        <v>74.0</v>
      </c>
      <c r="D14036" s="57" t="s">
        <v>374</v>
      </c>
      <c r="E14036" s="57" t="str">
        <f t="array" ref="E14036">E14035</f>
        <v>В</v>
      </c>
      <c r="F14036" s="58">
        <v>0.6550688402429526</v>
      </c>
    </row>
    <row r="14037">
      <c r="A14037" s="61">
        <v>1.51426651E9</v>
      </c>
      <c r="B14037" s="61">
        <v>0.0</v>
      </c>
      <c r="C14037" s="61">
        <v>1983.0</v>
      </c>
      <c r="D14037" s="57" t="s">
        <v>375</v>
      </c>
      <c r="E14037" s="57" t="str">
        <f t="array" ref="E14037">E14036</f>
        <v>В</v>
      </c>
      <c r="F14037" s="58">
        <v>0.6551298816710152</v>
      </c>
    </row>
    <row r="14038">
      <c r="A14038" s="61">
        <v>1.513382539E9</v>
      </c>
      <c r="B14038" s="61">
        <v>1.0</v>
      </c>
      <c r="C14038" s="61">
        <v>1757.0</v>
      </c>
      <c r="D14038" s="57" t="s">
        <v>371</v>
      </c>
      <c r="E14038" s="57" t="str">
        <f t="array" ref="E14038">E14037</f>
        <v>В</v>
      </c>
      <c r="F14038" s="58">
        <v>0.6551417514542647</v>
      </c>
    </row>
    <row r="14039">
      <c r="A14039" s="61">
        <v>1.512370141E9</v>
      </c>
      <c r="B14039" s="61">
        <v>0.0</v>
      </c>
      <c r="C14039" s="61">
        <v>913.0</v>
      </c>
      <c r="D14039" s="57" t="s">
        <v>373</v>
      </c>
      <c r="E14039" s="57" t="str">
        <f t="array" ref="E14039">E14038</f>
        <v>В</v>
      </c>
      <c r="F14039" s="58">
        <v>0.655180362202789</v>
      </c>
    </row>
    <row r="14040">
      <c r="A14040" s="61">
        <v>1.516766272E9</v>
      </c>
      <c r="B14040" s="61">
        <v>0.0</v>
      </c>
      <c r="C14040" s="61">
        <v>6037.0</v>
      </c>
      <c r="D14040" s="57" t="s">
        <v>371</v>
      </c>
      <c r="E14040" s="57" t="str">
        <f t="array" ref="E14040">E14039</f>
        <v>В</v>
      </c>
      <c r="F14040" s="58">
        <v>0.6552087551230911</v>
      </c>
    </row>
    <row r="14041">
      <c r="A14041" s="61">
        <v>1.512104152E9</v>
      </c>
      <c r="B14041" s="61">
        <v>0.0</v>
      </c>
      <c r="C14041" s="61">
        <v>895.0</v>
      </c>
      <c r="D14041" s="57" t="s">
        <v>374</v>
      </c>
      <c r="E14041" s="57" t="str">
        <f t="array" ref="E14041">E14040</f>
        <v>В</v>
      </c>
      <c r="F14041" s="58">
        <v>0.6552456415348017</v>
      </c>
    </row>
    <row r="14042">
      <c r="A14042" s="61">
        <v>1.519414229E9</v>
      </c>
      <c r="B14042" s="61">
        <v>1.0</v>
      </c>
      <c r="C14042" s="61">
        <v>1426.0</v>
      </c>
      <c r="D14042" s="57" t="s">
        <v>374</v>
      </c>
      <c r="E14042" s="57" t="str">
        <f t="array" ref="E14042">E14041</f>
        <v>В</v>
      </c>
      <c r="F14042" s="58">
        <v>0.6552714615049873</v>
      </c>
    </row>
    <row r="14043">
      <c r="A14043" s="61">
        <v>1.51787031E9</v>
      </c>
      <c r="B14043" s="61">
        <v>0.0</v>
      </c>
      <c r="C14043" s="61">
        <v>216.0</v>
      </c>
      <c r="D14043" s="57" t="s">
        <v>371</v>
      </c>
      <c r="E14043" s="57" t="str">
        <f t="array" ref="E14043">E14042</f>
        <v>В</v>
      </c>
      <c r="F14043" s="58">
        <v>0.6553367724577916</v>
      </c>
    </row>
    <row r="14044">
      <c r="A14044" s="61">
        <v>1.512962106E9</v>
      </c>
      <c r="B14044" s="61">
        <v>1.0</v>
      </c>
      <c r="C14044" s="61">
        <v>531.0</v>
      </c>
      <c r="D14044" s="57" t="s">
        <v>371</v>
      </c>
      <c r="E14044" s="57" t="str">
        <f t="array" ref="E14044">E14043</f>
        <v>В</v>
      </c>
      <c r="F14044" s="58">
        <v>0.6553642811534923</v>
      </c>
    </row>
    <row r="14045">
      <c r="A14045" s="61">
        <v>1.51889135E9</v>
      </c>
      <c r="B14045" s="61">
        <v>0.0</v>
      </c>
      <c r="C14045" s="61">
        <v>2723.0</v>
      </c>
      <c r="D14045" s="57" t="s">
        <v>371</v>
      </c>
      <c r="E14045" s="57" t="str">
        <f t="array" ref="E14045">E14044</f>
        <v>В</v>
      </c>
      <c r="F14045" s="58">
        <v>0.6554242815750058</v>
      </c>
    </row>
    <row r="14046">
      <c r="A14046" s="61">
        <v>1.512752555E9</v>
      </c>
      <c r="B14046" s="61">
        <v>1.0</v>
      </c>
      <c r="C14046" s="61">
        <v>1008.0</v>
      </c>
      <c r="D14046" s="57" t="s">
        <v>375</v>
      </c>
      <c r="E14046" s="57" t="str">
        <f t="array" ref="E14046">E14045</f>
        <v>В</v>
      </c>
      <c r="F14046" s="58">
        <v>0.6554574142486883</v>
      </c>
    </row>
    <row r="14047">
      <c r="A14047" s="61">
        <v>1.51369663E9</v>
      </c>
      <c r="B14047" s="61">
        <v>0.0</v>
      </c>
      <c r="C14047" s="61">
        <v>2158.0</v>
      </c>
      <c r="D14047" s="57" t="s">
        <v>371</v>
      </c>
      <c r="E14047" s="57" t="str">
        <f t="array" ref="E14047">E14046</f>
        <v>В</v>
      </c>
      <c r="F14047" s="58">
        <v>0.6556162832831703</v>
      </c>
    </row>
    <row r="14048">
      <c r="A14048" s="61">
        <v>1.514097306E9</v>
      </c>
      <c r="B14048" s="61">
        <v>1.0</v>
      </c>
      <c r="C14048" s="61">
        <v>1501.0</v>
      </c>
      <c r="D14048" s="57" t="s">
        <v>374</v>
      </c>
      <c r="E14048" s="57" t="str">
        <f t="array" ref="E14048">E14047</f>
        <v>В</v>
      </c>
      <c r="F14048" s="58">
        <v>0.6556444193828151</v>
      </c>
    </row>
    <row r="14049">
      <c r="A14049" s="61">
        <v>1.513920106E9</v>
      </c>
      <c r="B14049" s="61">
        <v>1.0</v>
      </c>
      <c r="C14049" s="61">
        <v>472.0</v>
      </c>
      <c r="D14049" s="57" t="s">
        <v>374</v>
      </c>
      <c r="E14049" s="57" t="str">
        <f t="array" ref="E14049">E14048</f>
        <v>В</v>
      </c>
      <c r="F14049" s="58">
        <v>0.6557605255763985</v>
      </c>
    </row>
    <row r="14050">
      <c r="A14050" s="61">
        <v>1.514150525E9</v>
      </c>
      <c r="B14050" s="61">
        <v>1.0</v>
      </c>
      <c r="C14050" s="61">
        <v>1135.0</v>
      </c>
      <c r="D14050" s="57" t="s">
        <v>371</v>
      </c>
      <c r="E14050" s="57" t="str">
        <f t="array" ref="E14050">E14049</f>
        <v>В</v>
      </c>
      <c r="F14050" s="58">
        <v>0.6557615276722935</v>
      </c>
    </row>
    <row r="14051">
      <c r="A14051" s="61">
        <v>1.512950767E9</v>
      </c>
      <c r="B14051" s="61">
        <v>1.0</v>
      </c>
      <c r="C14051" s="61">
        <v>2182.0</v>
      </c>
      <c r="D14051" s="57" t="s">
        <v>371</v>
      </c>
      <c r="E14051" s="57" t="str">
        <f t="array" ref="E14051">E14050</f>
        <v>В</v>
      </c>
      <c r="F14051" s="58">
        <v>0.6557871273890549</v>
      </c>
    </row>
    <row r="14052">
      <c r="A14052" s="61">
        <v>1.51750145E9</v>
      </c>
      <c r="B14052" s="61">
        <v>0.0</v>
      </c>
      <c r="C14052" s="61">
        <v>2374.0</v>
      </c>
      <c r="D14052" s="57" t="s">
        <v>375</v>
      </c>
      <c r="E14052" s="57" t="str">
        <f t="array" ref="E14052">E14051</f>
        <v>В</v>
      </c>
      <c r="F14052" s="58">
        <v>0.6558300694239465</v>
      </c>
    </row>
    <row r="14053">
      <c r="A14053" s="61">
        <v>1.51170084E9</v>
      </c>
      <c r="B14053" s="61">
        <v>0.0</v>
      </c>
      <c r="C14053" s="61">
        <v>3360.0</v>
      </c>
      <c r="D14053" s="57" t="s">
        <v>375</v>
      </c>
      <c r="E14053" s="57" t="str">
        <f t="array" ref="E14053">E14052</f>
        <v>В</v>
      </c>
      <c r="F14053" s="58">
        <v>0.6558963984637851</v>
      </c>
    </row>
    <row r="14054">
      <c r="A14054" s="61">
        <v>1.517293644E9</v>
      </c>
      <c r="B14054" s="61">
        <v>1.0</v>
      </c>
      <c r="C14054" s="61">
        <v>1471.0</v>
      </c>
      <c r="D14054" s="57" t="s">
        <v>371</v>
      </c>
      <c r="E14054" s="57" t="str">
        <f t="array" ref="E14054">E14053</f>
        <v>В</v>
      </c>
      <c r="F14054" s="58">
        <v>0.6559212152480978</v>
      </c>
    </row>
    <row r="14055">
      <c r="A14055" s="61">
        <v>1.515943488E9</v>
      </c>
      <c r="B14055" s="61">
        <v>1.0</v>
      </c>
      <c r="C14055" s="61">
        <v>2192.0</v>
      </c>
      <c r="D14055" s="57" t="s">
        <v>371</v>
      </c>
      <c r="E14055" s="57" t="str">
        <f t="array" ref="E14055">E14054</f>
        <v>В</v>
      </c>
      <c r="F14055" s="58">
        <v>0.655932430845907</v>
      </c>
    </row>
    <row r="14056">
      <c r="A14056" s="61">
        <v>1.511472503E9</v>
      </c>
      <c r="B14056" s="61">
        <v>1.0</v>
      </c>
      <c r="C14056" s="61">
        <v>3085.0</v>
      </c>
      <c r="D14056" s="57" t="s">
        <v>371</v>
      </c>
      <c r="E14056" s="57" t="str">
        <f t="array" ref="E14056">E14055</f>
        <v>В</v>
      </c>
      <c r="F14056" s="58">
        <v>0.6559487596499938</v>
      </c>
    </row>
    <row r="14057">
      <c r="A14057" s="61">
        <v>1.511776761E9</v>
      </c>
      <c r="B14057" s="61">
        <v>0.0</v>
      </c>
      <c r="C14057" s="61">
        <v>4884.0</v>
      </c>
      <c r="D14057" s="57" t="s">
        <v>375</v>
      </c>
      <c r="E14057" s="57" t="str">
        <f t="array" ref="E14057">E14056</f>
        <v>В</v>
      </c>
      <c r="F14057" s="58">
        <v>0.6559872203294423</v>
      </c>
    </row>
    <row r="14058">
      <c r="A14058" s="61">
        <v>1.511550633E9</v>
      </c>
      <c r="B14058" s="61">
        <v>1.0</v>
      </c>
      <c r="C14058" s="61">
        <v>1064.0</v>
      </c>
      <c r="D14058" s="57" t="s">
        <v>374</v>
      </c>
      <c r="E14058" s="57" t="str">
        <f t="array" ref="E14058">E14057</f>
        <v>В</v>
      </c>
      <c r="F14058" s="58">
        <v>0.6559972886025291</v>
      </c>
    </row>
    <row r="14059">
      <c r="A14059" s="61">
        <v>1.512226027E9</v>
      </c>
      <c r="B14059" s="61">
        <v>1.0</v>
      </c>
      <c r="C14059" s="61">
        <v>1792.0</v>
      </c>
      <c r="D14059" s="57" t="s">
        <v>374</v>
      </c>
      <c r="E14059" s="57" t="str">
        <f t="array" ref="E14059">E14058</f>
        <v>В</v>
      </c>
      <c r="F14059" s="58">
        <v>0.6560068122017965</v>
      </c>
    </row>
    <row r="14060">
      <c r="A14060" s="61">
        <v>1.516827436E9</v>
      </c>
      <c r="B14060" s="61">
        <v>1.0</v>
      </c>
      <c r="C14060" s="61">
        <v>3979.0</v>
      </c>
      <c r="D14060" s="57" t="s">
        <v>375</v>
      </c>
      <c r="E14060" s="57" t="str">
        <f t="array" ref="E14060">E14059</f>
        <v>В</v>
      </c>
      <c r="F14060" s="58">
        <v>0.6560355265614575</v>
      </c>
    </row>
    <row r="14061">
      <c r="A14061" s="61">
        <v>1.515285032E9</v>
      </c>
      <c r="B14061" s="61">
        <v>0.0</v>
      </c>
      <c r="C14061" s="61">
        <v>661.0</v>
      </c>
      <c r="D14061" s="57" t="s">
        <v>371</v>
      </c>
      <c r="E14061" s="57" t="str">
        <f t="array" ref="E14061">E14060</f>
        <v>В</v>
      </c>
      <c r="F14061" s="58">
        <v>0.6560507732732108</v>
      </c>
    </row>
    <row r="14062">
      <c r="A14062" s="61">
        <v>1.518848731E9</v>
      </c>
      <c r="B14062" s="61">
        <v>0.0</v>
      </c>
      <c r="C14062" s="61">
        <v>2414.0</v>
      </c>
      <c r="D14062" s="57" t="s">
        <v>371</v>
      </c>
      <c r="E14062" s="57" t="str">
        <f t="array" ref="E14062">E14061</f>
        <v>В</v>
      </c>
      <c r="F14062" s="58">
        <v>0.6560604481806076</v>
      </c>
    </row>
    <row r="14063">
      <c r="A14063" s="61">
        <v>1.514046672E9</v>
      </c>
      <c r="B14063" s="61">
        <v>0.0</v>
      </c>
      <c r="C14063" s="61">
        <v>1668.0</v>
      </c>
      <c r="D14063" s="57" t="s">
        <v>375</v>
      </c>
      <c r="E14063" s="57" t="str">
        <f t="array" ref="E14063">E14062</f>
        <v>В</v>
      </c>
      <c r="F14063" s="58">
        <v>0.6561199367627465</v>
      </c>
    </row>
    <row r="14064">
      <c r="A14064" s="61">
        <v>1.518218624E9</v>
      </c>
      <c r="B14064" s="61">
        <v>1.0</v>
      </c>
      <c r="C14064" s="61">
        <v>3755.0</v>
      </c>
      <c r="D14064" s="57" t="s">
        <v>374</v>
      </c>
      <c r="E14064" s="57" t="str">
        <f t="array" ref="E14064">E14063</f>
        <v>В</v>
      </c>
      <c r="F14064" s="58">
        <v>0.6561443951590732</v>
      </c>
    </row>
    <row r="14065">
      <c r="A14065" s="61">
        <v>1.512101897E9</v>
      </c>
      <c r="B14065" s="61">
        <v>1.0</v>
      </c>
      <c r="C14065" s="61">
        <v>1226.0</v>
      </c>
      <c r="D14065" s="57" t="s">
        <v>373</v>
      </c>
      <c r="E14065" s="57" t="str">
        <f t="array" ref="E14065">E14064</f>
        <v>В</v>
      </c>
      <c r="F14065" s="58">
        <v>0.6561960626810683</v>
      </c>
    </row>
    <row r="14066">
      <c r="A14066" s="61">
        <v>1.5131776E9</v>
      </c>
      <c r="B14066" s="61">
        <v>0.0</v>
      </c>
      <c r="C14066" s="61">
        <v>2113.0</v>
      </c>
      <c r="D14066" s="57" t="s">
        <v>374</v>
      </c>
      <c r="E14066" s="57" t="str">
        <f t="array" ref="E14066">E14065</f>
        <v>В</v>
      </c>
      <c r="F14066" s="58">
        <v>0.6562054902153185</v>
      </c>
    </row>
    <row r="14067">
      <c r="A14067" s="61">
        <v>1.516400911E9</v>
      </c>
      <c r="B14067" s="61">
        <v>0.0</v>
      </c>
      <c r="C14067" s="61">
        <v>2636.0</v>
      </c>
      <c r="D14067" s="57" t="s">
        <v>374</v>
      </c>
      <c r="E14067" s="57" t="str">
        <f t="array" ref="E14067">E14066</f>
        <v>В</v>
      </c>
      <c r="F14067" s="58">
        <v>0.6562079878711803</v>
      </c>
    </row>
    <row r="14068">
      <c r="A14068" s="61">
        <v>1.51455148E9</v>
      </c>
      <c r="B14068" s="61">
        <v>0.0</v>
      </c>
      <c r="C14068" s="61">
        <v>964.0</v>
      </c>
      <c r="D14068" s="57" t="s">
        <v>374</v>
      </c>
      <c r="E14068" s="57" t="str">
        <f t="array" ref="E14068">E14067</f>
        <v>В</v>
      </c>
      <c r="F14068" s="58">
        <v>0.6564872110068617</v>
      </c>
    </row>
    <row r="14069">
      <c r="A14069" s="61">
        <v>1.511579025E9</v>
      </c>
      <c r="B14069" s="61">
        <v>1.0</v>
      </c>
      <c r="C14069" s="61">
        <v>1971.0</v>
      </c>
      <c r="D14069" s="57" t="s">
        <v>371</v>
      </c>
      <c r="E14069" s="57" t="str">
        <f t="array" ref="E14069">E14068</f>
        <v>В</v>
      </c>
      <c r="F14069" s="58">
        <v>0.6566638250600109</v>
      </c>
    </row>
    <row r="14070">
      <c r="A14070" s="61">
        <v>1.515811285E9</v>
      </c>
      <c r="B14070" s="61">
        <v>1.0</v>
      </c>
      <c r="C14070" s="61">
        <v>833.0</v>
      </c>
      <c r="D14070" s="57" t="s">
        <v>371</v>
      </c>
      <c r="E14070" s="57" t="str">
        <f t="array" ref="E14070">E14069</f>
        <v>В</v>
      </c>
      <c r="F14070" s="58">
        <v>0.6567304730234512</v>
      </c>
    </row>
    <row r="14071">
      <c r="A14071" s="61">
        <v>1.511428024E9</v>
      </c>
      <c r="B14071" s="61">
        <v>1.0</v>
      </c>
      <c r="C14071" s="61">
        <v>2337.0</v>
      </c>
      <c r="D14071" s="57" t="s">
        <v>375</v>
      </c>
      <c r="E14071" s="57" t="str">
        <f t="array" ref="E14071">E14070</f>
        <v>В</v>
      </c>
      <c r="F14071" s="58">
        <v>0.6567531435309801</v>
      </c>
    </row>
    <row r="14072">
      <c r="A14072" s="61">
        <v>1.517752869E9</v>
      </c>
      <c r="B14072" s="61">
        <v>1.0</v>
      </c>
      <c r="C14072" s="61">
        <v>2210.0</v>
      </c>
      <c r="D14072" s="57" t="s">
        <v>371</v>
      </c>
      <c r="E14072" s="57" t="str">
        <f t="array" ref="E14072">E14071</f>
        <v>В</v>
      </c>
      <c r="F14072" s="58">
        <v>0.6567744340948656</v>
      </c>
    </row>
    <row r="14073">
      <c r="A14073" s="61">
        <v>1.515856888E9</v>
      </c>
      <c r="B14073" s="61">
        <v>1.0</v>
      </c>
      <c r="C14073" s="61">
        <v>1230.0</v>
      </c>
      <c r="D14073" s="57" t="s">
        <v>375</v>
      </c>
      <c r="E14073" s="57" t="str">
        <f t="array" ref="E14073">E14072</f>
        <v>В</v>
      </c>
      <c r="F14073" s="58">
        <v>0.6567827591994525</v>
      </c>
    </row>
    <row r="14074">
      <c r="A14074" s="61">
        <v>1.51189979E9</v>
      </c>
      <c r="B14074" s="61">
        <v>0.0</v>
      </c>
      <c r="C14074" s="61">
        <v>960.0</v>
      </c>
      <c r="D14074" s="57" t="s">
        <v>374</v>
      </c>
      <c r="E14074" s="57" t="str">
        <f t="array" ref="E14074">E14073</f>
        <v>В</v>
      </c>
      <c r="F14074" s="58">
        <v>0.6568365768913916</v>
      </c>
    </row>
    <row r="14075">
      <c r="A14075" s="61">
        <v>1.512306835E9</v>
      </c>
      <c r="B14075" s="61">
        <v>1.0</v>
      </c>
      <c r="C14075" s="61">
        <v>2870.0</v>
      </c>
      <c r="D14075" s="57" t="s">
        <v>373</v>
      </c>
      <c r="E14075" s="57" t="str">
        <f t="array" ref="E14075">E14074</f>
        <v>В</v>
      </c>
      <c r="F14075" s="58">
        <v>0.6568485020815036</v>
      </c>
    </row>
    <row r="14076">
      <c r="A14076" s="61">
        <v>1.51564976E9</v>
      </c>
      <c r="B14076" s="61">
        <v>0.0</v>
      </c>
      <c r="C14076" s="61">
        <v>5892.0</v>
      </c>
      <c r="D14076" s="57" t="s">
        <v>374</v>
      </c>
      <c r="E14076" s="57" t="str">
        <f t="array" ref="E14076">E14075</f>
        <v>В</v>
      </c>
      <c r="F14076" s="58">
        <v>0.6568570652323089</v>
      </c>
    </row>
    <row r="14077">
      <c r="A14077" s="61">
        <v>1.518985553E9</v>
      </c>
      <c r="B14077" s="61">
        <v>1.0</v>
      </c>
      <c r="C14077" s="61">
        <v>4229.0</v>
      </c>
      <c r="D14077" s="57" t="s">
        <v>375</v>
      </c>
      <c r="E14077" s="57" t="str">
        <f t="array" ref="E14077">E14076</f>
        <v>В</v>
      </c>
      <c r="F14077" s="58">
        <v>0.6569484122204795</v>
      </c>
    </row>
    <row r="14078">
      <c r="A14078" s="61">
        <v>1.511284748E9</v>
      </c>
      <c r="B14078" s="61">
        <v>1.0</v>
      </c>
      <c r="C14078" s="61">
        <v>1152.0</v>
      </c>
      <c r="D14078" s="57" t="s">
        <v>375</v>
      </c>
      <c r="E14078" s="57" t="str">
        <f t="array" ref="E14078">E14077</f>
        <v>В</v>
      </c>
      <c r="F14078" s="58">
        <v>0.656948774303604</v>
      </c>
    </row>
    <row r="14079">
      <c r="A14079" s="61">
        <v>1.514651498E9</v>
      </c>
      <c r="B14079" s="61">
        <v>1.0</v>
      </c>
      <c r="C14079" s="61">
        <v>1313.0</v>
      </c>
      <c r="D14079" s="57" t="s">
        <v>374</v>
      </c>
      <c r="E14079" s="57" t="str">
        <f t="array" ref="E14079">E14078</f>
        <v>В</v>
      </c>
      <c r="F14079" s="58">
        <v>0.6569570845070297</v>
      </c>
    </row>
    <row r="14080">
      <c r="A14080" s="61">
        <v>1.512733502E9</v>
      </c>
      <c r="B14080" s="61">
        <v>0.0</v>
      </c>
      <c r="C14080" s="61">
        <v>4263.0</v>
      </c>
      <c r="D14080" s="57" t="s">
        <v>375</v>
      </c>
      <c r="E14080" s="57" t="str">
        <f t="array" ref="E14080">E14079</f>
        <v>В</v>
      </c>
      <c r="F14080" s="58">
        <v>0.6569624119104048</v>
      </c>
    </row>
    <row r="14081">
      <c r="A14081" s="61">
        <v>1.51979588E9</v>
      </c>
      <c r="B14081" s="61">
        <v>0.0</v>
      </c>
      <c r="C14081" s="61">
        <v>5299.0</v>
      </c>
      <c r="D14081" s="57" t="s">
        <v>371</v>
      </c>
      <c r="E14081" s="57" t="str">
        <f t="array" ref="E14081">E14080</f>
        <v>В</v>
      </c>
      <c r="F14081" s="58">
        <v>0.6569855893197382</v>
      </c>
    </row>
    <row r="14082">
      <c r="A14082" s="61">
        <v>1.518619799E9</v>
      </c>
      <c r="B14082" s="61">
        <v>1.0</v>
      </c>
      <c r="C14082" s="61">
        <v>2965.0</v>
      </c>
      <c r="D14082" s="57" t="s">
        <v>371</v>
      </c>
      <c r="E14082" s="57" t="str">
        <f t="array" ref="E14082">E14081</f>
        <v>В</v>
      </c>
      <c r="F14082" s="58">
        <v>0.6569983311576888</v>
      </c>
    </row>
    <row r="14083">
      <c r="A14083" s="61">
        <v>1.519760981E9</v>
      </c>
      <c r="B14083" s="61">
        <v>0.0</v>
      </c>
      <c r="C14083" s="61">
        <v>1456.0</v>
      </c>
      <c r="D14083" s="57" t="s">
        <v>371</v>
      </c>
      <c r="E14083" s="57" t="str">
        <f t="array" ref="E14083">E14082</f>
        <v>В</v>
      </c>
      <c r="F14083" s="58">
        <v>0.6570132183914782</v>
      </c>
    </row>
    <row r="14084">
      <c r="A14084" s="61">
        <v>1.517695203E9</v>
      </c>
      <c r="B14084" s="61">
        <v>1.0</v>
      </c>
      <c r="C14084" s="61">
        <v>1754.0</v>
      </c>
      <c r="D14084" s="57" t="s">
        <v>371</v>
      </c>
      <c r="E14084" s="57" t="str">
        <f t="array" ref="E14084">E14083</f>
        <v>В</v>
      </c>
      <c r="F14084" s="58">
        <v>0.6570316119439134</v>
      </c>
    </row>
    <row r="14085">
      <c r="A14085" s="61">
        <v>1.516464814E9</v>
      </c>
      <c r="B14085" s="61">
        <v>1.0</v>
      </c>
      <c r="C14085" s="61">
        <v>2065.0</v>
      </c>
      <c r="D14085" s="57" t="s">
        <v>375</v>
      </c>
      <c r="E14085" s="57" t="str">
        <f t="array" ref="E14085">E14084</f>
        <v>В</v>
      </c>
      <c r="F14085" s="58">
        <v>0.6570658560613616</v>
      </c>
    </row>
    <row r="14086">
      <c r="A14086" s="61">
        <v>1.516652106E9</v>
      </c>
      <c r="B14086" s="61">
        <v>1.0</v>
      </c>
      <c r="C14086" s="61">
        <v>1718.0</v>
      </c>
      <c r="D14086" s="57" t="s">
        <v>374</v>
      </c>
      <c r="E14086" s="57" t="str">
        <f t="array" ref="E14086">E14085</f>
        <v>В</v>
      </c>
      <c r="F14086" s="58">
        <v>0.6570766844734826</v>
      </c>
    </row>
    <row r="14087">
      <c r="A14087" s="61">
        <v>1.51870882E9</v>
      </c>
      <c r="B14087" s="61">
        <v>0.0</v>
      </c>
      <c r="C14087" s="61">
        <v>1307.0</v>
      </c>
      <c r="D14087" s="57" t="s">
        <v>375</v>
      </c>
      <c r="E14087" s="57" t="str">
        <f t="array" ref="E14087">E14086</f>
        <v>В</v>
      </c>
      <c r="F14087" s="58">
        <v>0.6571450766954008</v>
      </c>
    </row>
    <row r="14088">
      <c r="A14088" s="61">
        <v>1.514438028E9</v>
      </c>
      <c r="B14088" s="61">
        <v>1.0</v>
      </c>
      <c r="C14088" s="61">
        <v>1419.0</v>
      </c>
      <c r="D14088" s="57" t="s">
        <v>373</v>
      </c>
      <c r="E14088" s="57" t="str">
        <f t="array" ref="E14088">E14087</f>
        <v>В</v>
      </c>
      <c r="F14088" s="58">
        <v>0.6571630623688246</v>
      </c>
    </row>
    <row r="14089">
      <c r="A14089" s="61">
        <v>1.518377941E9</v>
      </c>
      <c r="B14089" s="61">
        <v>0.0</v>
      </c>
      <c r="C14089" s="61">
        <v>113.0</v>
      </c>
      <c r="D14089" s="57" t="s">
        <v>371</v>
      </c>
      <c r="E14089" s="57" t="str">
        <f t="array" ref="E14089">E14088</f>
        <v>В</v>
      </c>
      <c r="F14089" s="58">
        <v>0.6571796788626088</v>
      </c>
    </row>
    <row r="14090">
      <c r="A14090" s="61">
        <v>1.517319067E9</v>
      </c>
      <c r="B14090" s="61">
        <v>1.0</v>
      </c>
      <c r="C14090" s="61">
        <v>3085.0</v>
      </c>
      <c r="D14090" s="57" t="s">
        <v>373</v>
      </c>
      <c r="E14090" s="57" t="str">
        <f t="array" ref="E14090">E14089</f>
        <v>В</v>
      </c>
      <c r="F14090" s="58">
        <v>0.6572126789273014</v>
      </c>
    </row>
    <row r="14091">
      <c r="A14091" s="61">
        <v>1.51642946E9</v>
      </c>
      <c r="B14091" s="61">
        <v>0.0</v>
      </c>
      <c r="C14091" s="61">
        <v>1001.0</v>
      </c>
      <c r="D14091" s="57" t="s">
        <v>371</v>
      </c>
      <c r="E14091" s="57" t="str">
        <f t="array" ref="E14091">E14090</f>
        <v>В</v>
      </c>
      <c r="F14091" s="58">
        <v>0.6572288234250637</v>
      </c>
    </row>
    <row r="14092">
      <c r="A14092" s="61">
        <v>1.512600128E9</v>
      </c>
      <c r="B14092" s="61">
        <v>1.0</v>
      </c>
      <c r="C14092" s="61">
        <v>3498.0</v>
      </c>
      <c r="D14092" s="57" t="s">
        <v>374</v>
      </c>
      <c r="E14092" s="57" t="str">
        <f t="array" ref="E14092">E14091</f>
        <v>В</v>
      </c>
      <c r="F14092" s="58">
        <v>0.6572705236621701</v>
      </c>
    </row>
    <row r="14093">
      <c r="A14093" s="61">
        <v>1.517442251E9</v>
      </c>
      <c r="B14093" s="61">
        <v>0.0</v>
      </c>
      <c r="C14093" s="61">
        <v>767.0</v>
      </c>
      <c r="D14093" s="57" t="s">
        <v>375</v>
      </c>
      <c r="E14093" s="57" t="str">
        <f t="array" ref="E14093">E14092</f>
        <v>В</v>
      </c>
      <c r="F14093" s="58">
        <v>0.6572722411511157</v>
      </c>
    </row>
    <row r="14094">
      <c r="A14094" s="61">
        <v>1.513482812E9</v>
      </c>
      <c r="B14094" s="61">
        <v>0.0</v>
      </c>
      <c r="C14094" s="61">
        <v>692.0</v>
      </c>
      <c r="D14094" s="57" t="s">
        <v>373</v>
      </c>
      <c r="E14094" s="57" t="str">
        <f t="array" ref="E14094">E14093</f>
        <v>В</v>
      </c>
      <c r="F14094" s="58">
        <v>0.6572952697481941</v>
      </c>
    </row>
    <row r="14095">
      <c r="A14095" s="61">
        <v>1.519000275E9</v>
      </c>
      <c r="B14095" s="61">
        <v>1.0</v>
      </c>
      <c r="C14095" s="61">
        <v>3994.0</v>
      </c>
      <c r="D14095" s="57" t="s">
        <v>373</v>
      </c>
      <c r="E14095" s="57" t="str">
        <f t="array" ref="E14095">E14094</f>
        <v>В</v>
      </c>
      <c r="F14095" s="58">
        <v>0.6573230918131462</v>
      </c>
    </row>
    <row r="14096">
      <c r="A14096" s="61">
        <v>1.517028368E9</v>
      </c>
      <c r="B14096" s="61">
        <v>1.0</v>
      </c>
      <c r="C14096" s="61">
        <v>845.0</v>
      </c>
      <c r="D14096" s="57" t="s">
        <v>371</v>
      </c>
      <c r="E14096" s="57" t="str">
        <f t="array" ref="E14096">E14095</f>
        <v>В</v>
      </c>
      <c r="F14096" s="58">
        <v>0.6574263799825679</v>
      </c>
    </row>
    <row r="14097">
      <c r="A14097" s="61">
        <v>1.517244086E9</v>
      </c>
      <c r="B14097" s="61">
        <v>1.0</v>
      </c>
      <c r="C14097" s="61">
        <v>1136.0</v>
      </c>
      <c r="D14097" s="57" t="s">
        <v>374</v>
      </c>
      <c r="E14097" s="57" t="str">
        <f t="array" ref="E14097">E14096</f>
        <v>В</v>
      </c>
      <c r="F14097" s="58">
        <v>0.6575243534434665</v>
      </c>
    </row>
    <row r="14098">
      <c r="A14098" s="61">
        <v>1.519563364E9</v>
      </c>
      <c r="B14098" s="61">
        <v>1.0</v>
      </c>
      <c r="C14098" s="61">
        <v>78.0</v>
      </c>
      <c r="D14098" s="57" t="s">
        <v>374</v>
      </c>
      <c r="E14098" s="57" t="str">
        <f t="array" ref="E14098">E14097</f>
        <v>В</v>
      </c>
      <c r="F14098" s="58">
        <v>0.6575862444686166</v>
      </c>
    </row>
    <row r="14099">
      <c r="A14099" s="61">
        <v>1.518613466E9</v>
      </c>
      <c r="B14099" s="61">
        <v>1.0</v>
      </c>
      <c r="C14099" s="61">
        <v>1871.0</v>
      </c>
      <c r="D14099" s="57" t="s">
        <v>374</v>
      </c>
      <c r="E14099" s="57" t="str">
        <f t="array" ref="E14099">E14098</f>
        <v>В</v>
      </c>
      <c r="F14099" s="58">
        <v>0.6576528775308957</v>
      </c>
    </row>
    <row r="14100">
      <c r="A14100" s="61">
        <v>1.512411995E9</v>
      </c>
      <c r="B14100" s="61">
        <v>1.0</v>
      </c>
      <c r="C14100" s="61">
        <v>1832.0</v>
      </c>
      <c r="D14100" s="57" t="s">
        <v>373</v>
      </c>
      <c r="E14100" s="57" t="str">
        <f t="array" ref="E14100">E14099</f>
        <v>В</v>
      </c>
      <c r="F14100" s="58">
        <v>0.6576963102842093</v>
      </c>
    </row>
    <row r="14101">
      <c r="A14101" s="61">
        <v>1.514327078E9</v>
      </c>
      <c r="B14101" s="61">
        <v>1.0</v>
      </c>
      <c r="C14101" s="61">
        <v>680.0</v>
      </c>
      <c r="D14101" s="57" t="s">
        <v>371</v>
      </c>
      <c r="E14101" s="57" t="str">
        <f t="array" ref="E14101">E14100</f>
        <v>В</v>
      </c>
      <c r="F14101" s="58">
        <v>0.6577385082973064</v>
      </c>
    </row>
    <row r="14102">
      <c r="A14102" s="61">
        <v>1.515647077E9</v>
      </c>
      <c r="B14102" s="61">
        <v>1.0</v>
      </c>
      <c r="C14102" s="61">
        <v>2182.0</v>
      </c>
      <c r="D14102" s="57" t="s">
        <v>371</v>
      </c>
      <c r="E14102" s="57" t="str">
        <f t="array" ref="E14102">E14101</f>
        <v>В</v>
      </c>
      <c r="F14102" s="58">
        <v>0.6577416633341959</v>
      </c>
    </row>
    <row r="14103">
      <c r="A14103" s="61">
        <v>1.517122698E9</v>
      </c>
      <c r="B14103" s="61">
        <v>1.0</v>
      </c>
      <c r="C14103" s="61">
        <v>857.0</v>
      </c>
      <c r="D14103" s="57" t="s">
        <v>373</v>
      </c>
      <c r="E14103" s="57" t="str">
        <f t="array" ref="E14103">E14102</f>
        <v>В</v>
      </c>
      <c r="F14103" s="58">
        <v>0.657793406603761</v>
      </c>
    </row>
    <row r="14104">
      <c r="A14104" s="61">
        <v>1.517965622E9</v>
      </c>
      <c r="B14104" s="61">
        <v>0.0</v>
      </c>
      <c r="C14104" s="61">
        <v>1127.0</v>
      </c>
      <c r="D14104" s="57" t="s">
        <v>371</v>
      </c>
      <c r="E14104" s="57" t="str">
        <f t="array" ref="E14104">E14103</f>
        <v>В</v>
      </c>
      <c r="F14104" s="58">
        <v>0.6578477352829081</v>
      </c>
    </row>
    <row r="14105">
      <c r="A14105" s="61">
        <v>1.516009768E9</v>
      </c>
      <c r="B14105" s="61">
        <v>1.0</v>
      </c>
      <c r="C14105" s="61">
        <v>366.0</v>
      </c>
      <c r="D14105" s="57" t="s">
        <v>374</v>
      </c>
      <c r="E14105" s="57" t="str">
        <f t="array" ref="E14105">E14104</f>
        <v>В</v>
      </c>
      <c r="F14105" s="58">
        <v>0.6579275663227069</v>
      </c>
    </row>
    <row r="14106">
      <c r="A14106" s="61">
        <v>1.516438502E9</v>
      </c>
      <c r="B14106" s="61">
        <v>0.0</v>
      </c>
      <c r="C14106" s="61">
        <v>1282.0</v>
      </c>
      <c r="D14106" s="57" t="s">
        <v>375</v>
      </c>
      <c r="E14106" s="57" t="str">
        <f t="array" ref="E14106">E14105</f>
        <v>В</v>
      </c>
      <c r="F14106" s="58">
        <v>0.6579541784892193</v>
      </c>
    </row>
    <row r="14107">
      <c r="A14107" s="61">
        <v>1.514036939E9</v>
      </c>
      <c r="B14107" s="61">
        <v>1.0</v>
      </c>
      <c r="C14107" s="61">
        <v>229.0</v>
      </c>
      <c r="D14107" s="57" t="s">
        <v>371</v>
      </c>
      <c r="E14107" s="57" t="str">
        <f t="array" ref="E14107">E14106</f>
        <v>В</v>
      </c>
      <c r="F14107" s="58">
        <v>0.6579645157638752</v>
      </c>
    </row>
    <row r="14108">
      <c r="A14108" s="61">
        <v>1.514279047E9</v>
      </c>
      <c r="B14108" s="61">
        <v>1.0</v>
      </c>
      <c r="C14108" s="61">
        <v>2945.0</v>
      </c>
      <c r="D14108" s="57" t="s">
        <v>371</v>
      </c>
      <c r="E14108" s="57" t="str">
        <f t="array" ref="E14108">E14107</f>
        <v>В</v>
      </c>
      <c r="F14108" s="58">
        <v>0.6580158683503501</v>
      </c>
    </row>
    <row r="14109">
      <c r="A14109" s="61">
        <v>1.512331482E9</v>
      </c>
      <c r="B14109" s="61">
        <v>0.0</v>
      </c>
      <c r="C14109" s="61">
        <v>3335.0</v>
      </c>
      <c r="D14109" s="57" t="s">
        <v>375</v>
      </c>
      <c r="E14109" s="57" t="str">
        <f t="array" ref="E14109">E14108</f>
        <v>В</v>
      </c>
      <c r="F14109" s="58">
        <v>0.6580533009791735</v>
      </c>
    </row>
    <row r="14110">
      <c r="A14110" s="61">
        <v>1.519481237E9</v>
      </c>
      <c r="B14110" s="61">
        <v>1.0</v>
      </c>
      <c r="C14110" s="61">
        <v>1725.0</v>
      </c>
      <c r="D14110" s="57" t="s">
        <v>371</v>
      </c>
      <c r="E14110" s="57" t="str">
        <f t="array" ref="E14110">E14109</f>
        <v>В</v>
      </c>
      <c r="F14110" s="58">
        <v>0.6581485847836542</v>
      </c>
    </row>
    <row r="14111">
      <c r="A14111" s="61">
        <v>1.514277617E9</v>
      </c>
      <c r="B14111" s="61">
        <v>1.0</v>
      </c>
      <c r="C14111" s="61">
        <v>286.0</v>
      </c>
      <c r="D14111" s="57" t="s">
        <v>375</v>
      </c>
      <c r="E14111" s="57" t="str">
        <f t="array" ref="E14111">E14110</f>
        <v>В</v>
      </c>
      <c r="F14111" s="58">
        <v>0.6582064513878495</v>
      </c>
    </row>
    <row r="14112">
      <c r="A14112" s="61">
        <v>1.513920402E9</v>
      </c>
      <c r="B14112" s="61">
        <v>0.0</v>
      </c>
      <c r="C14112" s="61">
        <v>2123.0</v>
      </c>
      <c r="D14112" s="57" t="s">
        <v>371</v>
      </c>
      <c r="E14112" s="57" t="str">
        <f t="array" ref="E14112">E14111</f>
        <v>В</v>
      </c>
      <c r="F14112" s="58">
        <v>0.658216385597389</v>
      </c>
    </row>
    <row r="14113">
      <c r="A14113" s="61">
        <v>1.512067348E9</v>
      </c>
      <c r="B14113" s="61">
        <v>1.0</v>
      </c>
      <c r="C14113" s="61">
        <v>244.0</v>
      </c>
      <c r="D14113" s="57" t="s">
        <v>375</v>
      </c>
      <c r="E14113" s="57" t="str">
        <f t="array" ref="E14113">E14112</f>
        <v>В</v>
      </c>
      <c r="F14113" s="58">
        <v>0.6582244221601121</v>
      </c>
    </row>
    <row r="14114">
      <c r="A14114" s="61">
        <v>1.515777701E9</v>
      </c>
      <c r="B14114" s="61">
        <v>0.0</v>
      </c>
      <c r="C14114" s="61">
        <v>2975.0</v>
      </c>
      <c r="D14114" s="57" t="s">
        <v>374</v>
      </c>
      <c r="E14114" s="57" t="str">
        <f t="array" ref="E14114">E14113</f>
        <v>В</v>
      </c>
      <c r="F14114" s="58">
        <v>0.6582371980372898</v>
      </c>
    </row>
    <row r="14115">
      <c r="A14115" s="61">
        <v>1.513430718E9</v>
      </c>
      <c r="B14115" s="61">
        <v>1.0</v>
      </c>
      <c r="C14115" s="61">
        <v>619.0</v>
      </c>
      <c r="D14115" s="57" t="s">
        <v>373</v>
      </c>
      <c r="E14115" s="57" t="str">
        <f t="array" ref="E14115">E14114</f>
        <v>В</v>
      </c>
      <c r="F14115" s="58">
        <v>0.6583319612435868</v>
      </c>
    </row>
    <row r="14116">
      <c r="A14116" s="61">
        <v>1.51238588E9</v>
      </c>
      <c r="B14116" s="61">
        <v>0.0</v>
      </c>
      <c r="C14116" s="61">
        <v>1367.0</v>
      </c>
      <c r="D14116" s="57" t="s">
        <v>375</v>
      </c>
      <c r="E14116" s="57" t="str">
        <f t="array" ref="E14116">E14115</f>
        <v>В</v>
      </c>
      <c r="F14116" s="58">
        <v>0.6583522509396198</v>
      </c>
    </row>
    <row r="14117">
      <c r="A14117" s="61">
        <v>1.519884292E9</v>
      </c>
      <c r="B14117" s="61">
        <v>0.0</v>
      </c>
      <c r="C14117" s="61">
        <v>394.0</v>
      </c>
      <c r="D14117" s="57" t="s">
        <v>374</v>
      </c>
      <c r="E14117" s="57" t="str">
        <f t="array" ref="E14117">E14116</f>
        <v>В</v>
      </c>
      <c r="F14117" s="58">
        <v>0.6583674178560491</v>
      </c>
    </row>
    <row r="14118">
      <c r="A14118" s="61">
        <v>1.519293018E9</v>
      </c>
      <c r="B14118" s="61">
        <v>1.0</v>
      </c>
      <c r="C14118" s="61">
        <v>2716.0</v>
      </c>
      <c r="D14118" s="57" t="s">
        <v>374</v>
      </c>
      <c r="E14118" s="57" t="str">
        <f t="array" ref="E14118">E14117</f>
        <v>В</v>
      </c>
      <c r="F14118" s="58">
        <v>0.6583898427489434</v>
      </c>
    </row>
    <row r="14119">
      <c r="A14119" s="61">
        <v>1.511865166E9</v>
      </c>
      <c r="B14119" s="61">
        <v>1.0</v>
      </c>
      <c r="C14119" s="61">
        <v>2096.0</v>
      </c>
      <c r="D14119" s="57" t="s">
        <v>375</v>
      </c>
      <c r="E14119" s="57" t="str">
        <f t="array" ref="E14119">E14118</f>
        <v>В</v>
      </c>
      <c r="F14119" s="58">
        <v>0.6584883416849707</v>
      </c>
    </row>
    <row r="14120">
      <c r="A14120" s="61">
        <v>1.517806271E9</v>
      </c>
      <c r="B14120" s="61">
        <v>0.0</v>
      </c>
      <c r="C14120" s="61">
        <v>2499.0</v>
      </c>
      <c r="D14120" s="57" t="s">
        <v>374</v>
      </c>
      <c r="E14120" s="57" t="str">
        <f t="array" ref="E14120">E14119</f>
        <v>В</v>
      </c>
      <c r="F14120" s="58">
        <v>0.6584913857302814</v>
      </c>
    </row>
    <row r="14121">
      <c r="A14121" s="61">
        <v>1.512760327E9</v>
      </c>
      <c r="B14121" s="61">
        <v>1.0</v>
      </c>
      <c r="C14121" s="61">
        <v>697.0</v>
      </c>
      <c r="D14121" s="57" t="s">
        <v>374</v>
      </c>
      <c r="E14121" s="57" t="str">
        <f t="array" ref="E14121">E14120</f>
        <v>В</v>
      </c>
      <c r="F14121" s="58">
        <v>0.6585738029458034</v>
      </c>
    </row>
    <row r="14122">
      <c r="A14122" s="61">
        <v>1.516887522E9</v>
      </c>
      <c r="B14122" s="61">
        <v>0.0</v>
      </c>
      <c r="C14122" s="61">
        <v>1560.0</v>
      </c>
      <c r="D14122" s="57" t="s">
        <v>371</v>
      </c>
      <c r="E14122" s="57" t="str">
        <f t="array" ref="E14122">E14121</f>
        <v>В</v>
      </c>
      <c r="F14122" s="58">
        <v>0.6585857132347541</v>
      </c>
    </row>
    <row r="14123">
      <c r="A14123" s="61">
        <v>1.518495755E9</v>
      </c>
      <c r="B14123" s="61">
        <v>1.0</v>
      </c>
      <c r="C14123" s="61">
        <v>3334.0</v>
      </c>
      <c r="D14123" s="57" t="s">
        <v>374</v>
      </c>
      <c r="E14123" s="57" t="str">
        <f t="array" ref="E14123">E14122</f>
        <v>В</v>
      </c>
      <c r="F14123" s="58">
        <v>0.6585955930787482</v>
      </c>
    </row>
    <row r="14124">
      <c r="A14124" s="61">
        <v>1.515282616E9</v>
      </c>
      <c r="B14124" s="61">
        <v>1.0</v>
      </c>
      <c r="C14124" s="61">
        <v>976.0</v>
      </c>
      <c r="D14124" s="57" t="s">
        <v>374</v>
      </c>
      <c r="E14124" s="57" t="str">
        <f t="array" ref="E14124">E14123</f>
        <v>В</v>
      </c>
      <c r="F14124" s="58">
        <v>0.6586080977336584</v>
      </c>
    </row>
    <row r="14125">
      <c r="A14125" s="61">
        <v>1.512416778E9</v>
      </c>
      <c r="B14125" s="61">
        <v>1.0</v>
      </c>
      <c r="C14125" s="61">
        <v>483.0</v>
      </c>
      <c r="D14125" s="57" t="s">
        <v>374</v>
      </c>
      <c r="E14125" s="57" t="str">
        <f t="array" ref="E14125">E14124</f>
        <v>В</v>
      </c>
      <c r="F14125" s="58">
        <v>0.6586646886156453</v>
      </c>
    </row>
    <row r="14126">
      <c r="A14126" s="61">
        <v>1.513582341E9</v>
      </c>
      <c r="B14126" s="61">
        <v>0.0</v>
      </c>
      <c r="C14126" s="61">
        <v>3271.0</v>
      </c>
      <c r="D14126" s="57" t="s">
        <v>371</v>
      </c>
      <c r="E14126" s="57" t="str">
        <f t="array" ref="E14126">E14125</f>
        <v>В</v>
      </c>
      <c r="F14126" s="58">
        <v>0.6586680572848911</v>
      </c>
    </row>
    <row r="14127">
      <c r="A14127" s="61">
        <v>1.512521842E9</v>
      </c>
      <c r="B14127" s="61">
        <v>0.0</v>
      </c>
      <c r="C14127" s="61">
        <v>2420.0</v>
      </c>
      <c r="D14127" s="57" t="s">
        <v>371</v>
      </c>
      <c r="E14127" s="57" t="str">
        <f t="array" ref="E14127">E14126</f>
        <v>В</v>
      </c>
      <c r="F14127" s="58">
        <v>0.6586747770913753</v>
      </c>
    </row>
    <row r="14128">
      <c r="A14128" s="61">
        <v>1.514760722E9</v>
      </c>
      <c r="B14128" s="61">
        <v>0.0</v>
      </c>
      <c r="C14128" s="61">
        <v>2458.0</v>
      </c>
      <c r="D14128" s="57" t="s">
        <v>374</v>
      </c>
      <c r="E14128" s="57" t="str">
        <f t="array" ref="E14128">E14127</f>
        <v>В</v>
      </c>
      <c r="F14128" s="58">
        <v>0.65873911939951</v>
      </c>
    </row>
    <row r="14129">
      <c r="A14129" s="61">
        <v>1.513382349E9</v>
      </c>
      <c r="B14129" s="61">
        <v>1.0</v>
      </c>
      <c r="C14129" s="61">
        <v>1328.0</v>
      </c>
      <c r="D14129" s="57" t="s">
        <v>371</v>
      </c>
      <c r="E14129" s="57" t="str">
        <f t="array" ref="E14129">E14128</f>
        <v>В</v>
      </c>
      <c r="F14129" s="58">
        <v>0.658784034117111</v>
      </c>
    </row>
    <row r="14130">
      <c r="A14130" s="61">
        <v>1.51702716E9</v>
      </c>
      <c r="B14130" s="61">
        <v>0.0</v>
      </c>
      <c r="C14130" s="61">
        <v>87.0</v>
      </c>
      <c r="D14130" s="57" t="s">
        <v>371</v>
      </c>
      <c r="E14130" s="57" t="str">
        <f t="array" ref="E14130">E14129</f>
        <v>В</v>
      </c>
      <c r="F14130" s="58">
        <v>0.6588100489571778</v>
      </c>
    </row>
    <row r="14131">
      <c r="A14131" s="61">
        <v>1.51720834E9</v>
      </c>
      <c r="B14131" s="61">
        <v>0.0</v>
      </c>
      <c r="C14131" s="61">
        <v>369.0</v>
      </c>
      <c r="D14131" s="57" t="s">
        <v>374</v>
      </c>
      <c r="E14131" s="57" t="str">
        <f t="array" ref="E14131">E14130</f>
        <v>В</v>
      </c>
      <c r="F14131" s="58">
        <v>0.6588513431567177</v>
      </c>
    </row>
    <row r="14132">
      <c r="A14132" s="61">
        <v>1.512511204E9</v>
      </c>
      <c r="B14132" s="61">
        <v>1.0</v>
      </c>
      <c r="C14132" s="61">
        <v>5847.0</v>
      </c>
      <c r="D14132" s="57" t="s">
        <v>374</v>
      </c>
      <c r="E14132" s="57" t="str">
        <f t="array" ref="E14132">E14131</f>
        <v>В</v>
      </c>
      <c r="F14132" s="58">
        <v>0.6589222330344976</v>
      </c>
    </row>
    <row r="14133">
      <c r="A14133" s="61">
        <v>1.51766359E9</v>
      </c>
      <c r="B14133" s="61">
        <v>0.0</v>
      </c>
      <c r="C14133" s="61">
        <v>515.0</v>
      </c>
      <c r="D14133" s="57" t="s">
        <v>374</v>
      </c>
      <c r="E14133" s="57" t="str">
        <f t="array" ref="E14133">E14132</f>
        <v>В</v>
      </c>
      <c r="F14133" s="58">
        <v>0.6589316891200524</v>
      </c>
    </row>
    <row r="14134">
      <c r="A14134" s="61">
        <v>1.517692712E9</v>
      </c>
      <c r="B14134" s="61">
        <v>0.0</v>
      </c>
      <c r="C14134" s="61">
        <v>2414.0</v>
      </c>
      <c r="D14134" s="57" t="s">
        <v>371</v>
      </c>
      <c r="E14134" s="57" t="str">
        <f t="array" ref="E14134">E14133</f>
        <v>В</v>
      </c>
      <c r="F14134" s="58">
        <v>0.6589496229580772</v>
      </c>
    </row>
    <row r="14135">
      <c r="A14135" s="61">
        <v>1.5167259E9</v>
      </c>
      <c r="B14135" s="61">
        <v>0.0</v>
      </c>
      <c r="C14135" s="61">
        <v>1550.0</v>
      </c>
      <c r="D14135" s="57" t="s">
        <v>374</v>
      </c>
      <c r="E14135" s="57" t="str">
        <f t="array" ref="E14135">E14134</f>
        <v>В</v>
      </c>
      <c r="F14135" s="58">
        <v>0.659010483350417</v>
      </c>
    </row>
    <row r="14136">
      <c r="A14136" s="61">
        <v>1.51424968E9</v>
      </c>
      <c r="B14136" s="61">
        <v>0.0</v>
      </c>
      <c r="C14136" s="61">
        <v>2125.0</v>
      </c>
      <c r="D14136" s="57" t="s">
        <v>373</v>
      </c>
      <c r="E14136" s="57" t="str">
        <f t="array" ref="E14136">E14135</f>
        <v>В</v>
      </c>
      <c r="F14136" s="58">
        <v>0.6590653178526868</v>
      </c>
    </row>
    <row r="14137">
      <c r="A14137" s="61">
        <v>1.513721823E9</v>
      </c>
      <c r="B14137" s="61">
        <v>1.0</v>
      </c>
      <c r="C14137" s="61">
        <v>1563.0</v>
      </c>
      <c r="D14137" s="57" t="s">
        <v>371</v>
      </c>
      <c r="E14137" s="57" t="str">
        <f t="array" ref="E14137">E14136</f>
        <v>В</v>
      </c>
      <c r="F14137" s="58">
        <v>0.6591288558952941</v>
      </c>
    </row>
    <row r="14138">
      <c r="A14138" s="61">
        <v>1.511886366E9</v>
      </c>
      <c r="B14138" s="61">
        <v>1.0</v>
      </c>
      <c r="C14138" s="61">
        <v>3786.0</v>
      </c>
      <c r="D14138" s="57" t="s">
        <v>374</v>
      </c>
      <c r="E14138" s="57" t="str">
        <f t="array" ref="E14138">E14137</f>
        <v>В</v>
      </c>
      <c r="F14138" s="58">
        <v>0.6591709025770012</v>
      </c>
    </row>
    <row r="14139">
      <c r="A14139" s="61">
        <v>1.511530999E9</v>
      </c>
      <c r="B14139" s="61">
        <v>1.0</v>
      </c>
      <c r="C14139" s="61">
        <v>1585.0</v>
      </c>
      <c r="D14139" s="57" t="s">
        <v>373</v>
      </c>
      <c r="E14139" s="57" t="str">
        <f t="array" ref="E14139">E14138</f>
        <v>В</v>
      </c>
      <c r="F14139" s="58">
        <v>0.6592291281173944</v>
      </c>
    </row>
    <row r="14140">
      <c r="A14140" s="61">
        <v>1.512043797E9</v>
      </c>
      <c r="B14140" s="61">
        <v>1.0</v>
      </c>
      <c r="C14140" s="61">
        <v>3018.0</v>
      </c>
      <c r="D14140" s="57" t="s">
        <v>374</v>
      </c>
      <c r="E14140" s="57" t="str">
        <f t="array" ref="E14140">E14139</f>
        <v>В</v>
      </c>
      <c r="F14140" s="58">
        <v>0.6592298300408661</v>
      </c>
    </row>
    <row r="14141">
      <c r="A14141" s="61">
        <v>1.511332514E9</v>
      </c>
      <c r="B14141" s="61">
        <v>1.0</v>
      </c>
      <c r="C14141" s="61">
        <v>3606.0</v>
      </c>
      <c r="D14141" s="57" t="s">
        <v>374</v>
      </c>
      <c r="E14141" s="57" t="str">
        <f t="array" ref="E14141">E14140</f>
        <v>В</v>
      </c>
      <c r="F14141" s="58">
        <v>0.6592300341626615</v>
      </c>
    </row>
    <row r="14142">
      <c r="A14142" s="61">
        <v>1.51587698E9</v>
      </c>
      <c r="B14142" s="61">
        <v>0.0</v>
      </c>
      <c r="C14142" s="61">
        <v>2605.0</v>
      </c>
      <c r="D14142" s="57" t="s">
        <v>371</v>
      </c>
      <c r="E14142" s="57" t="str">
        <f t="array" ref="E14142">E14141</f>
        <v>В</v>
      </c>
      <c r="F14142" s="58">
        <v>0.6592815006069478</v>
      </c>
    </row>
    <row r="14143">
      <c r="A14143" s="61">
        <v>1.512926666E9</v>
      </c>
      <c r="B14143" s="61">
        <v>1.0</v>
      </c>
      <c r="C14143" s="61">
        <v>453.0</v>
      </c>
      <c r="D14143" s="57" t="s">
        <v>375</v>
      </c>
      <c r="E14143" s="57" t="str">
        <f t="array" ref="E14143">E14142</f>
        <v>В</v>
      </c>
      <c r="F14143" s="58">
        <v>0.6593413688440083</v>
      </c>
    </row>
    <row r="14144">
      <c r="A14144" s="61">
        <v>1.513438652E9</v>
      </c>
      <c r="B14144" s="61">
        <v>0.0</v>
      </c>
      <c r="C14144" s="61">
        <v>910.0</v>
      </c>
      <c r="D14144" s="57" t="s">
        <v>375</v>
      </c>
      <c r="E14144" s="57" t="str">
        <f t="array" ref="E14144">E14143</f>
        <v>В</v>
      </c>
      <c r="F14144" s="58">
        <v>0.6594450034580307</v>
      </c>
    </row>
    <row r="14145">
      <c r="A14145" s="61">
        <v>1.512011953E9</v>
      </c>
      <c r="B14145" s="61">
        <v>1.0</v>
      </c>
      <c r="C14145" s="61">
        <v>3157.0</v>
      </c>
      <c r="D14145" s="57" t="s">
        <v>374</v>
      </c>
      <c r="E14145" s="57" t="str">
        <f t="array" ref="E14145">E14144</f>
        <v>В</v>
      </c>
      <c r="F14145" s="58">
        <v>0.6594701777493843</v>
      </c>
    </row>
    <row r="14146">
      <c r="A14146" s="61">
        <v>1.514856573E9</v>
      </c>
      <c r="B14146" s="61">
        <v>1.0</v>
      </c>
      <c r="C14146" s="61">
        <v>3464.0</v>
      </c>
      <c r="D14146" s="57" t="s">
        <v>371</v>
      </c>
      <c r="E14146" s="57" t="str">
        <f t="array" ref="E14146">E14145</f>
        <v>В</v>
      </c>
      <c r="F14146" s="58">
        <v>0.659573575656942</v>
      </c>
    </row>
    <row r="14147">
      <c r="A14147" s="61">
        <v>1.513126651E9</v>
      </c>
      <c r="B14147" s="61">
        <v>0.0</v>
      </c>
      <c r="C14147" s="61">
        <v>2346.0</v>
      </c>
      <c r="D14147" s="57" t="s">
        <v>371</v>
      </c>
      <c r="E14147" s="57" t="str">
        <f t="array" ref="E14147">E14146</f>
        <v>В</v>
      </c>
      <c r="F14147" s="58">
        <v>0.6595775106572079</v>
      </c>
    </row>
    <row r="14148">
      <c r="A14148" s="61">
        <v>1.517001753E9</v>
      </c>
      <c r="B14148" s="61">
        <v>1.0</v>
      </c>
      <c r="C14148" s="61">
        <v>919.0</v>
      </c>
      <c r="D14148" s="57" t="s">
        <v>374</v>
      </c>
      <c r="E14148" s="57" t="str">
        <f t="array" ref="E14148">E14147</f>
        <v>В</v>
      </c>
      <c r="F14148" s="58">
        <v>0.6595831552510735</v>
      </c>
    </row>
    <row r="14149">
      <c r="A14149" s="61">
        <v>1.511587091E9</v>
      </c>
      <c r="B14149" s="61">
        <v>0.0</v>
      </c>
      <c r="C14149" s="61">
        <v>2020.0</v>
      </c>
      <c r="D14149" s="57" t="s">
        <v>375</v>
      </c>
      <c r="E14149" s="57" t="str">
        <f t="array" ref="E14149">E14148</f>
        <v>В</v>
      </c>
      <c r="F14149" s="58">
        <v>0.6596207470603971</v>
      </c>
    </row>
    <row r="14150">
      <c r="A14150" s="61">
        <v>1.5112587E9</v>
      </c>
      <c r="B14150" s="61">
        <v>0.0</v>
      </c>
      <c r="C14150" s="61">
        <v>1796.0</v>
      </c>
      <c r="D14150" s="57" t="s">
        <v>374</v>
      </c>
      <c r="E14150" s="57" t="str">
        <f t="array" ref="E14150">E14149</f>
        <v>В</v>
      </c>
      <c r="F14150" s="58">
        <v>0.6596535840116394</v>
      </c>
    </row>
    <row r="14151">
      <c r="A14151" s="61">
        <v>1.515391772E9</v>
      </c>
      <c r="B14151" s="61">
        <v>0.0</v>
      </c>
      <c r="C14151" s="61">
        <v>2995.0</v>
      </c>
      <c r="D14151" s="57" t="s">
        <v>373</v>
      </c>
      <c r="E14151" s="57" t="str">
        <f t="array" ref="E14151">E14150</f>
        <v>В</v>
      </c>
      <c r="F14151" s="58">
        <v>0.6596914045436311</v>
      </c>
    </row>
    <row r="14152">
      <c r="A14152" s="61">
        <v>1.511728458E9</v>
      </c>
      <c r="B14152" s="61">
        <v>1.0</v>
      </c>
      <c r="C14152" s="61">
        <v>299.0</v>
      </c>
      <c r="D14152" s="57" t="s">
        <v>375</v>
      </c>
      <c r="E14152" s="57" t="str">
        <f t="array" ref="E14152">E14151</f>
        <v>В</v>
      </c>
      <c r="F14152" s="58">
        <v>0.659736723892617</v>
      </c>
    </row>
    <row r="14153">
      <c r="A14153" s="61">
        <v>1.516737331E9</v>
      </c>
      <c r="B14153" s="61">
        <v>0.0</v>
      </c>
      <c r="C14153" s="61">
        <v>2615.0</v>
      </c>
      <c r="D14153" s="57" t="s">
        <v>371</v>
      </c>
      <c r="E14153" s="57" t="str">
        <f t="array" ref="E14153">E14152</f>
        <v>В</v>
      </c>
      <c r="F14153" s="58">
        <v>0.6597447149346294</v>
      </c>
    </row>
    <row r="14154">
      <c r="A14154" s="61">
        <v>1.512757603E9</v>
      </c>
      <c r="B14154" s="61">
        <v>1.0</v>
      </c>
      <c r="C14154" s="61">
        <v>1305.0</v>
      </c>
      <c r="D14154" s="57" t="s">
        <v>374</v>
      </c>
      <c r="E14154" s="57" t="str">
        <f t="array" ref="E14154">E14153</f>
        <v>В</v>
      </c>
      <c r="F14154" s="58">
        <v>0.659749274842965</v>
      </c>
    </row>
    <row r="14155">
      <c r="A14155" s="61">
        <v>1.513105065E9</v>
      </c>
      <c r="B14155" s="61">
        <v>1.0</v>
      </c>
      <c r="C14155" s="61">
        <v>3217.0</v>
      </c>
      <c r="D14155" s="57" t="s">
        <v>371</v>
      </c>
      <c r="E14155" s="57" t="str">
        <f t="array" ref="E14155">E14154</f>
        <v>В</v>
      </c>
      <c r="F14155" s="58">
        <v>0.6597701963411713</v>
      </c>
    </row>
    <row r="14156">
      <c r="A14156" s="61">
        <v>1.513170588E9</v>
      </c>
      <c r="B14156" s="61">
        <v>1.0</v>
      </c>
      <c r="C14156" s="61">
        <v>2787.0</v>
      </c>
      <c r="D14156" s="57" t="s">
        <v>374</v>
      </c>
      <c r="E14156" s="57" t="str">
        <f t="array" ref="E14156">E14155</f>
        <v>В</v>
      </c>
      <c r="F14156" s="58">
        <v>0.6599967089167607</v>
      </c>
    </row>
    <row r="14157">
      <c r="A14157" s="61">
        <v>1.519842771E9</v>
      </c>
      <c r="B14157" s="61">
        <v>0.0</v>
      </c>
      <c r="C14157" s="61">
        <v>121.0</v>
      </c>
      <c r="D14157" s="57" t="s">
        <v>374</v>
      </c>
      <c r="E14157" s="57" t="str">
        <f t="array" ref="E14157">E14156</f>
        <v>В</v>
      </c>
      <c r="F14157" s="58">
        <v>0.6600375586302663</v>
      </c>
    </row>
    <row r="14158">
      <c r="A14158" s="61">
        <v>1.515232911E9</v>
      </c>
      <c r="B14158" s="61">
        <v>0.0</v>
      </c>
      <c r="C14158" s="61">
        <v>2114.0</v>
      </c>
      <c r="D14158" s="57" t="s">
        <v>373</v>
      </c>
      <c r="E14158" s="57" t="str">
        <f t="array" ref="E14158">E14157</f>
        <v>В</v>
      </c>
      <c r="F14158" s="58">
        <v>0.6600737604175514</v>
      </c>
    </row>
    <row r="14159">
      <c r="A14159" s="61">
        <v>1.516524197E9</v>
      </c>
      <c r="B14159" s="61">
        <v>1.0</v>
      </c>
      <c r="C14159" s="61">
        <v>336.0</v>
      </c>
      <c r="D14159" s="57" t="s">
        <v>371</v>
      </c>
      <c r="E14159" s="57" t="str">
        <f t="array" ref="E14159">E14158</f>
        <v>В</v>
      </c>
      <c r="F14159" s="58">
        <v>0.6602345449978617</v>
      </c>
    </row>
    <row r="14160">
      <c r="A14160" s="61">
        <v>1.518847226E9</v>
      </c>
      <c r="B14160" s="61">
        <v>1.0</v>
      </c>
      <c r="C14160" s="61">
        <v>2200.0</v>
      </c>
      <c r="D14160" s="57" t="s">
        <v>373</v>
      </c>
      <c r="E14160" s="57" t="str">
        <f t="array" ref="E14160">E14159</f>
        <v>В</v>
      </c>
      <c r="F14160" s="58">
        <v>0.6603772530041014</v>
      </c>
    </row>
    <row r="14161">
      <c r="A14161" s="61">
        <v>1.51835363E9</v>
      </c>
      <c r="B14161" s="61">
        <v>0.0</v>
      </c>
      <c r="C14161" s="61">
        <v>544.0</v>
      </c>
      <c r="D14161" s="57" t="s">
        <v>371</v>
      </c>
      <c r="E14161" s="57" t="str">
        <f t="array" ref="E14161">E14160</f>
        <v>В</v>
      </c>
      <c r="F14161" s="58">
        <v>0.6603992613078364</v>
      </c>
    </row>
    <row r="14162">
      <c r="A14162" s="61">
        <v>1.514035348E9</v>
      </c>
      <c r="B14162" s="61">
        <v>1.0</v>
      </c>
      <c r="C14162" s="61">
        <v>1556.0</v>
      </c>
      <c r="D14162" s="57" t="s">
        <v>375</v>
      </c>
      <c r="E14162" s="57" t="str">
        <f t="array" ref="E14162">E14161</f>
        <v>В</v>
      </c>
      <c r="F14162" s="58">
        <v>0.6604090364143149</v>
      </c>
    </row>
    <row r="14163">
      <c r="A14163" s="61">
        <v>1.512671118E9</v>
      </c>
      <c r="B14163" s="61">
        <v>1.0</v>
      </c>
      <c r="C14163" s="61">
        <v>1284.0</v>
      </c>
      <c r="D14163" s="57" t="s">
        <v>371</v>
      </c>
      <c r="E14163" s="57" t="str">
        <f t="array" ref="E14163">E14162</f>
        <v>В</v>
      </c>
      <c r="F14163" s="58">
        <v>0.6604763305527604</v>
      </c>
    </row>
    <row r="14164">
      <c r="A14164" s="61">
        <v>1.514172938E9</v>
      </c>
      <c r="B14164" s="61">
        <v>1.0</v>
      </c>
      <c r="C14164" s="61">
        <v>4462.0</v>
      </c>
      <c r="D14164" s="57" t="s">
        <v>371</v>
      </c>
      <c r="E14164" s="57" t="str">
        <f t="array" ref="E14164">E14163</f>
        <v>В</v>
      </c>
      <c r="F14164" s="58">
        <v>0.6605706261380048</v>
      </c>
    </row>
    <row r="14165">
      <c r="A14165" s="61">
        <v>1.514445943E9</v>
      </c>
      <c r="B14165" s="61">
        <v>1.0</v>
      </c>
      <c r="C14165" s="61">
        <v>3810.0</v>
      </c>
      <c r="D14165" s="57" t="s">
        <v>371</v>
      </c>
      <c r="E14165" s="57" t="str">
        <f t="array" ref="E14165">E14164</f>
        <v>В</v>
      </c>
      <c r="F14165" s="58">
        <v>0.6606299156849943</v>
      </c>
    </row>
    <row r="14166">
      <c r="A14166" s="61">
        <v>1.513882883E9</v>
      </c>
      <c r="B14166" s="61">
        <v>1.0</v>
      </c>
      <c r="C14166" s="61">
        <v>1543.0</v>
      </c>
      <c r="D14166" s="57" t="s">
        <v>373</v>
      </c>
      <c r="E14166" s="57" t="str">
        <f t="array" ref="E14166">E14165</f>
        <v>В</v>
      </c>
      <c r="F14166" s="58">
        <v>0.6606576633565192</v>
      </c>
    </row>
    <row r="14167">
      <c r="A14167" s="61">
        <v>1.51130309E9</v>
      </c>
      <c r="B14167" s="61">
        <v>0.0</v>
      </c>
      <c r="C14167" s="61">
        <v>659.0</v>
      </c>
      <c r="D14167" s="57" t="s">
        <v>374</v>
      </c>
      <c r="E14167" s="57" t="str">
        <f t="array" ref="E14167">E14166</f>
        <v>В</v>
      </c>
      <c r="F14167" s="58">
        <v>0.6606576642086857</v>
      </c>
    </row>
    <row r="14168">
      <c r="A14168" s="61">
        <v>1.518899057E9</v>
      </c>
      <c r="B14168" s="61">
        <v>1.0</v>
      </c>
      <c r="C14168" s="61">
        <v>4237.0</v>
      </c>
      <c r="D14168" s="57" t="s">
        <v>371</v>
      </c>
      <c r="E14168" s="57" t="str">
        <f t="array" ref="E14168">E14167</f>
        <v>В</v>
      </c>
      <c r="F14168" s="58">
        <v>0.660670196562734</v>
      </c>
    </row>
    <row r="14169">
      <c r="A14169" s="61">
        <v>1.51778557E9</v>
      </c>
      <c r="B14169" s="61">
        <v>0.0</v>
      </c>
      <c r="C14169" s="61">
        <v>2116.0</v>
      </c>
      <c r="D14169" s="57" t="s">
        <v>371</v>
      </c>
      <c r="E14169" s="57" t="str">
        <f t="array" ref="E14169">E14168</f>
        <v>В</v>
      </c>
      <c r="F14169" s="58">
        <v>0.6606922811389905</v>
      </c>
    </row>
    <row r="14170">
      <c r="A14170" s="61">
        <v>1.513096456E9</v>
      </c>
      <c r="B14170" s="61">
        <v>1.0</v>
      </c>
      <c r="C14170" s="61">
        <v>647.0</v>
      </c>
      <c r="D14170" s="57" t="s">
        <v>374</v>
      </c>
      <c r="E14170" s="57" t="str">
        <f t="array" ref="E14170">E14169</f>
        <v>В</v>
      </c>
      <c r="F14170" s="58">
        <v>0.6607034102111218</v>
      </c>
    </row>
    <row r="14171">
      <c r="A14171" s="61">
        <v>1.511554844E9</v>
      </c>
      <c r="B14171" s="61">
        <v>1.0</v>
      </c>
      <c r="C14171" s="61">
        <v>1282.0</v>
      </c>
      <c r="D14171" s="57" t="s">
        <v>375</v>
      </c>
      <c r="E14171" s="57" t="str">
        <f t="array" ref="E14171">E14170</f>
        <v>В</v>
      </c>
      <c r="F14171" s="58">
        <v>0.660708774235909</v>
      </c>
    </row>
    <row r="14172">
      <c r="A14172" s="61">
        <v>1.513283779E9</v>
      </c>
      <c r="B14172" s="61">
        <v>1.0</v>
      </c>
      <c r="C14172" s="61">
        <v>391.0</v>
      </c>
      <c r="D14172" s="57" t="s">
        <v>374</v>
      </c>
      <c r="E14172" s="57" t="str">
        <f t="array" ref="E14172">E14171</f>
        <v>В</v>
      </c>
      <c r="F14172" s="58">
        <v>0.6607133341442445</v>
      </c>
    </row>
    <row r="14173">
      <c r="A14173" s="61">
        <v>1.512675158E9</v>
      </c>
      <c r="B14173" s="61">
        <v>1.0</v>
      </c>
      <c r="C14173" s="61">
        <v>174.0</v>
      </c>
      <c r="D14173" s="57" t="s">
        <v>374</v>
      </c>
      <c r="E14173" s="57" t="str">
        <f t="array" ref="E14173">E14172</f>
        <v>В</v>
      </c>
      <c r="F14173" s="58">
        <v>0.6607353424479794</v>
      </c>
    </row>
    <row r="14174">
      <c r="A14174" s="61">
        <v>1.515926775E9</v>
      </c>
      <c r="B14174" s="61">
        <v>1.0</v>
      </c>
      <c r="C14174" s="61">
        <v>869.0</v>
      </c>
      <c r="D14174" s="57" t="s">
        <v>374</v>
      </c>
      <c r="E14174" s="57" t="str">
        <f t="array" ref="E14174">E14173</f>
        <v>В</v>
      </c>
      <c r="F14174" s="58">
        <v>0.6607408577411064</v>
      </c>
    </row>
    <row r="14175">
      <c r="A14175" s="61">
        <v>1.512177572E9</v>
      </c>
      <c r="B14175" s="61">
        <v>0.0</v>
      </c>
      <c r="C14175" s="61">
        <v>2256.0</v>
      </c>
      <c r="D14175" s="57" t="s">
        <v>375</v>
      </c>
      <c r="E14175" s="57" t="str">
        <f t="array" ref="E14175">E14174</f>
        <v>В</v>
      </c>
      <c r="F14175" s="58">
        <v>0.6607519185477735</v>
      </c>
    </row>
    <row r="14176">
      <c r="A14176" s="61">
        <v>1.516444721E9</v>
      </c>
      <c r="B14176" s="61">
        <v>0.0</v>
      </c>
      <c r="C14176" s="61">
        <v>286.0</v>
      </c>
      <c r="D14176" s="57" t="s">
        <v>374</v>
      </c>
      <c r="E14176" s="57" t="str">
        <f t="array" ref="E14176">E14175</f>
        <v>В</v>
      </c>
      <c r="F14176" s="58">
        <v>0.6607967580029663</v>
      </c>
    </row>
    <row r="14177">
      <c r="A14177" s="61">
        <v>1.512344938E9</v>
      </c>
      <c r="B14177" s="61">
        <v>1.0</v>
      </c>
      <c r="C14177" s="61">
        <v>1371.0</v>
      </c>
      <c r="D14177" s="57" t="s">
        <v>371</v>
      </c>
      <c r="E14177" s="57" t="str">
        <f t="array" ref="E14177">E14176</f>
        <v>В</v>
      </c>
      <c r="F14177" s="58">
        <v>0.6608555753815979</v>
      </c>
    </row>
    <row r="14178">
      <c r="A14178" s="61">
        <v>1.514275407E9</v>
      </c>
      <c r="B14178" s="61">
        <v>1.0</v>
      </c>
      <c r="C14178" s="61">
        <v>2459.0</v>
      </c>
      <c r="D14178" s="57" t="s">
        <v>371</v>
      </c>
      <c r="E14178" s="57" t="str">
        <f t="array" ref="E14178">E14177</f>
        <v>В</v>
      </c>
      <c r="F14178" s="58">
        <v>0.6608799155794162</v>
      </c>
    </row>
    <row r="14179">
      <c r="A14179" s="61">
        <v>1.516443336E9</v>
      </c>
      <c r="B14179" s="61">
        <v>1.0</v>
      </c>
      <c r="C14179" s="61">
        <v>1148.0</v>
      </c>
      <c r="D14179" s="57" t="s">
        <v>373</v>
      </c>
      <c r="E14179" s="57" t="str">
        <f t="array" ref="E14179">E14178</f>
        <v>В</v>
      </c>
      <c r="F14179" s="58">
        <v>0.6609503266445098</v>
      </c>
    </row>
    <row r="14180">
      <c r="A14180" s="61">
        <v>1.513700696E9</v>
      </c>
      <c r="B14180" s="61">
        <v>1.0</v>
      </c>
      <c r="C14180" s="61">
        <v>2986.0</v>
      </c>
      <c r="D14180" s="57" t="s">
        <v>375</v>
      </c>
      <c r="E14180" s="57" t="str">
        <f t="array" ref="E14180">E14179</f>
        <v>В</v>
      </c>
      <c r="F14180" s="58">
        <v>0.660955145806327</v>
      </c>
    </row>
    <row r="14181">
      <c r="A14181" s="61">
        <v>1.516273224E9</v>
      </c>
      <c r="B14181" s="61">
        <v>1.0</v>
      </c>
      <c r="C14181" s="61">
        <v>2385.0</v>
      </c>
      <c r="D14181" s="57" t="s">
        <v>374</v>
      </c>
      <c r="E14181" s="57" t="str">
        <f t="array" ref="E14181">E14180</f>
        <v>В</v>
      </c>
      <c r="F14181" s="58">
        <v>0.6609670560952777</v>
      </c>
    </row>
    <row r="14182">
      <c r="A14182" s="61">
        <v>1.5152323E9</v>
      </c>
      <c r="B14182" s="61">
        <v>0.0</v>
      </c>
      <c r="C14182" s="61">
        <v>783.0</v>
      </c>
      <c r="D14182" s="57" t="s">
        <v>371</v>
      </c>
      <c r="E14182" s="57" t="str">
        <f t="array" ref="E14182">E14181</f>
        <v>В</v>
      </c>
      <c r="F14182" s="58">
        <v>0.6610082200932516</v>
      </c>
    </row>
    <row r="14183">
      <c r="A14183" s="61">
        <v>1.518874743E9</v>
      </c>
      <c r="B14183" s="61">
        <v>1.0</v>
      </c>
      <c r="C14183" s="61">
        <v>3989.0</v>
      </c>
      <c r="D14183" s="57" t="s">
        <v>371</v>
      </c>
      <c r="E14183" s="57" t="str">
        <f t="array" ref="E14183">E14182</f>
        <v>В</v>
      </c>
      <c r="F14183" s="58">
        <v>0.6610087108891128</v>
      </c>
    </row>
    <row r="14184">
      <c r="A14184" s="61">
        <v>1.512734911E9</v>
      </c>
      <c r="B14184" s="61">
        <v>0.0</v>
      </c>
      <c r="C14184" s="61">
        <v>2290.0</v>
      </c>
      <c r="D14184" s="57" t="s">
        <v>371</v>
      </c>
      <c r="E14184" s="57" t="str">
        <f t="array" ref="E14184">E14183</f>
        <v>В</v>
      </c>
      <c r="F14184" s="58">
        <v>0.6610325781756926</v>
      </c>
    </row>
    <row r="14185">
      <c r="A14185" s="61">
        <v>1.516788616E9</v>
      </c>
      <c r="B14185" s="61">
        <v>1.0</v>
      </c>
      <c r="C14185" s="61">
        <v>192.0</v>
      </c>
      <c r="D14185" s="57" t="s">
        <v>371</v>
      </c>
      <c r="E14185" s="57" t="str">
        <f t="array" ref="E14185">E14184</f>
        <v>В</v>
      </c>
      <c r="F14185" s="58">
        <v>0.6610911317997733</v>
      </c>
    </row>
    <row r="14186">
      <c r="A14186" s="61">
        <v>1.51988691E9</v>
      </c>
      <c r="B14186" s="61">
        <v>0.0</v>
      </c>
      <c r="C14186" s="61">
        <v>2946.0</v>
      </c>
      <c r="D14186" s="57" t="s">
        <v>371</v>
      </c>
      <c r="E14186" s="57" t="str">
        <f t="array" ref="E14186">E14185</f>
        <v>В</v>
      </c>
      <c r="F14186" s="58">
        <v>0.6610948997759466</v>
      </c>
    </row>
    <row r="14187">
      <c r="A14187" s="61">
        <v>1.513963098E9</v>
      </c>
      <c r="B14187" s="61">
        <v>1.0</v>
      </c>
      <c r="C14187" s="61">
        <v>159.0</v>
      </c>
      <c r="D14187" s="57" t="s">
        <v>373</v>
      </c>
      <c r="E14187" s="57" t="str">
        <f t="array" ref="E14187">E14186</f>
        <v>В</v>
      </c>
      <c r="F14187" s="58">
        <v>0.661118761287179</v>
      </c>
    </row>
    <row r="14188">
      <c r="A14188" s="61">
        <v>1.513842385E9</v>
      </c>
      <c r="B14188" s="61">
        <v>1.0</v>
      </c>
      <c r="C14188" s="61">
        <v>2659.0</v>
      </c>
      <c r="D14188" s="57" t="s">
        <v>374</v>
      </c>
      <c r="E14188" s="57" t="str">
        <f t="array" ref="E14188">E14187</f>
        <v>В</v>
      </c>
      <c r="F14188" s="58">
        <v>0.6611489984039686</v>
      </c>
    </row>
    <row r="14189">
      <c r="A14189" s="61">
        <v>1.515303526E9</v>
      </c>
      <c r="B14189" s="61">
        <v>1.0</v>
      </c>
      <c r="C14189" s="61">
        <v>2885.0</v>
      </c>
      <c r="D14189" s="57" t="s">
        <v>371</v>
      </c>
      <c r="E14189" s="57" t="str">
        <f t="array" ref="E14189">E14188</f>
        <v>В</v>
      </c>
      <c r="F14189" s="58">
        <v>0.6611860306989366</v>
      </c>
    </row>
    <row r="14190">
      <c r="A14190" s="61">
        <v>1.515475668E9</v>
      </c>
      <c r="B14190" s="61">
        <v>1.0</v>
      </c>
      <c r="C14190" s="61">
        <v>2338.0</v>
      </c>
      <c r="D14190" s="57" t="s">
        <v>374</v>
      </c>
      <c r="E14190" s="57" t="str">
        <f t="array" ref="E14190">E14189</f>
        <v>В</v>
      </c>
      <c r="F14190" s="58">
        <v>0.6612313851030659</v>
      </c>
    </row>
    <row r="14191">
      <c r="A14191" s="61">
        <v>1.517613575E9</v>
      </c>
      <c r="B14191" s="61">
        <v>1.0</v>
      </c>
      <c r="C14191" s="61">
        <v>2585.0</v>
      </c>
      <c r="D14191" s="57" t="s">
        <v>373</v>
      </c>
      <c r="E14191" s="57" t="str">
        <f t="array" ref="E14191">E14190</f>
        <v>В</v>
      </c>
      <c r="F14191" s="58">
        <v>0.6612873631694444</v>
      </c>
    </row>
    <row r="14192">
      <c r="A14192" s="61">
        <v>1.511802153E9</v>
      </c>
      <c r="B14192" s="61">
        <v>1.0</v>
      </c>
      <c r="C14192" s="61">
        <v>5637.0</v>
      </c>
      <c r="D14192" s="57" t="s">
        <v>373</v>
      </c>
      <c r="E14192" s="57" t="str">
        <f t="array" ref="E14192">E14191</f>
        <v>В</v>
      </c>
      <c r="F14192" s="58">
        <v>0.6613126272971523</v>
      </c>
    </row>
    <row r="14193">
      <c r="A14193" s="61">
        <v>1.516744935E9</v>
      </c>
      <c r="B14193" s="61">
        <v>1.0</v>
      </c>
      <c r="C14193" s="61">
        <v>522.0</v>
      </c>
      <c r="D14193" s="57" t="s">
        <v>375</v>
      </c>
      <c r="E14193" s="57" t="str">
        <f t="array" ref="E14193">E14192</f>
        <v>В</v>
      </c>
      <c r="F14193" s="58">
        <v>0.661352169340443</v>
      </c>
    </row>
    <row r="14194">
      <c r="A14194" s="61">
        <v>1.514995232E9</v>
      </c>
      <c r="B14194" s="61">
        <v>0.0</v>
      </c>
      <c r="C14194" s="61">
        <v>3949.0</v>
      </c>
      <c r="D14194" s="57" t="s">
        <v>374</v>
      </c>
      <c r="E14194" s="57" t="str">
        <f t="array" ref="E14194">E14193</f>
        <v>В</v>
      </c>
      <c r="F14194" s="58">
        <v>0.6613657164852381</v>
      </c>
    </row>
    <row r="14195">
      <c r="A14195" s="61">
        <v>1.513359279E9</v>
      </c>
      <c r="B14195" s="61">
        <v>1.0</v>
      </c>
      <c r="C14195" s="61">
        <v>3603.0</v>
      </c>
      <c r="D14195" s="57" t="s">
        <v>371</v>
      </c>
      <c r="E14195" s="57" t="str">
        <f t="array" ref="E14195">E14194</f>
        <v>В</v>
      </c>
      <c r="F14195" s="58">
        <v>0.6613908100660512</v>
      </c>
    </row>
    <row r="14196">
      <c r="A14196" s="61">
        <v>1.512393234E9</v>
      </c>
      <c r="B14196" s="61">
        <v>1.0</v>
      </c>
      <c r="C14196" s="61">
        <v>1019.0</v>
      </c>
      <c r="D14196" s="57" t="s">
        <v>375</v>
      </c>
      <c r="E14196" s="57" t="str">
        <f t="array" ref="E14196">E14195</f>
        <v>В</v>
      </c>
      <c r="F14196" s="58">
        <v>0.661452079479419</v>
      </c>
    </row>
    <row r="14197">
      <c r="A14197" s="61">
        <v>1.511892387E9</v>
      </c>
      <c r="B14197" s="61">
        <v>1.0</v>
      </c>
      <c r="C14197" s="61">
        <v>499.0</v>
      </c>
      <c r="D14197" s="57" t="s">
        <v>374</v>
      </c>
      <c r="E14197" s="57" t="str">
        <f t="array" ref="E14197">E14196</f>
        <v>В</v>
      </c>
      <c r="F14197" s="58">
        <v>0.6614614526481238</v>
      </c>
    </row>
    <row r="14198">
      <c r="A14198" s="61">
        <v>1.514927666E9</v>
      </c>
      <c r="B14198" s="61">
        <v>1.0</v>
      </c>
      <c r="C14198" s="61">
        <v>4159.0</v>
      </c>
      <c r="D14198" s="57" t="s">
        <v>371</v>
      </c>
      <c r="E14198" s="57" t="str">
        <f t="array" ref="E14198">E14197</f>
        <v>В</v>
      </c>
      <c r="F14198" s="58">
        <v>0.6615939770918833</v>
      </c>
    </row>
    <row r="14199">
      <c r="A14199" s="61">
        <v>1.519463197E9</v>
      </c>
      <c r="B14199" s="61">
        <v>1.0</v>
      </c>
      <c r="C14199" s="61">
        <v>2674.0</v>
      </c>
      <c r="D14199" s="57" t="s">
        <v>374</v>
      </c>
      <c r="E14199" s="57" t="str">
        <f t="array" ref="E14199">E14198</f>
        <v>В</v>
      </c>
      <c r="F14199" s="58">
        <v>0.6616216822638087</v>
      </c>
    </row>
    <row r="14200">
      <c r="A14200" s="61">
        <v>1.513237382E9</v>
      </c>
      <c r="B14200" s="61">
        <v>0.0</v>
      </c>
      <c r="C14200" s="61">
        <v>1860.0</v>
      </c>
      <c r="D14200" s="57" t="s">
        <v>373</v>
      </c>
      <c r="E14200" s="57" t="str">
        <f t="array" ref="E14200">E14199</f>
        <v>В</v>
      </c>
      <c r="F14200" s="58">
        <v>0.6616935475166124</v>
      </c>
    </row>
    <row r="14201">
      <c r="A14201" s="61">
        <v>1.519242256E9</v>
      </c>
      <c r="B14201" s="61">
        <v>1.0</v>
      </c>
      <c r="C14201" s="61">
        <v>1647.0</v>
      </c>
      <c r="D14201" s="57" t="s">
        <v>375</v>
      </c>
      <c r="E14201" s="57" t="str">
        <f t="array" ref="E14201">E14200</f>
        <v>В</v>
      </c>
      <c r="F14201" s="58">
        <v>0.6617291584583154</v>
      </c>
    </row>
    <row r="14202">
      <c r="A14202" s="61">
        <v>1.517780778E9</v>
      </c>
      <c r="B14202" s="61">
        <v>1.0</v>
      </c>
      <c r="C14202" s="61">
        <v>825.0</v>
      </c>
      <c r="D14202" s="57" t="s">
        <v>375</v>
      </c>
      <c r="E14202" s="57" t="str">
        <f t="array" ref="E14202">E14201</f>
        <v>В</v>
      </c>
      <c r="F14202" s="58">
        <v>0.6618107955843605</v>
      </c>
    </row>
    <row r="14203">
      <c r="A14203" s="61">
        <v>1.519309282E9</v>
      </c>
      <c r="B14203" s="61">
        <v>0.0</v>
      </c>
      <c r="C14203" s="61">
        <v>841.0</v>
      </c>
      <c r="D14203" s="57" t="s">
        <v>375</v>
      </c>
      <c r="E14203" s="57" t="str">
        <f t="array" ref="E14203">E14202</f>
        <v>В</v>
      </c>
      <c r="F14203" s="58">
        <v>0.6618207148927387</v>
      </c>
    </row>
    <row r="14204">
      <c r="A14204" s="61">
        <v>1.5112666E9</v>
      </c>
      <c r="B14204" s="61">
        <v>0.0</v>
      </c>
      <c r="C14204" s="61">
        <v>612.0</v>
      </c>
      <c r="D14204" s="57" t="s">
        <v>375</v>
      </c>
      <c r="E14204" s="57" t="str">
        <f t="array" ref="E14204">E14203</f>
        <v>В</v>
      </c>
      <c r="F14204" s="58">
        <v>0.6618657354354082</v>
      </c>
    </row>
    <row r="14205">
      <c r="A14205" s="61">
        <v>1.519823032E9</v>
      </c>
      <c r="B14205" s="61">
        <v>0.0</v>
      </c>
      <c r="C14205" s="61">
        <v>461.0</v>
      </c>
      <c r="D14205" s="57" t="s">
        <v>371</v>
      </c>
      <c r="E14205" s="57" t="str">
        <f t="array" ref="E14205">E14204</f>
        <v>В</v>
      </c>
      <c r="F14205" s="58">
        <v>0.6620657392679327</v>
      </c>
    </row>
    <row r="14206">
      <c r="A14206" s="61">
        <v>1.516576376E9</v>
      </c>
      <c r="B14206" s="61">
        <v>1.0</v>
      </c>
      <c r="C14206" s="61">
        <v>2185.0</v>
      </c>
      <c r="D14206" s="57" t="s">
        <v>374</v>
      </c>
      <c r="E14206" s="57" t="str">
        <f t="array" ref="E14206">E14205</f>
        <v>В</v>
      </c>
      <c r="F14206" s="58">
        <v>0.6621405664009489</v>
      </c>
    </row>
    <row r="14207">
      <c r="A14207" s="61">
        <v>1.516174984E9</v>
      </c>
      <c r="B14207" s="61">
        <v>1.0</v>
      </c>
      <c r="C14207" s="61">
        <v>1473.0</v>
      </c>
      <c r="D14207" s="57" t="s">
        <v>375</v>
      </c>
      <c r="E14207" s="57" t="str">
        <f t="array" ref="E14207">E14206</f>
        <v>В</v>
      </c>
      <c r="F14207" s="58">
        <v>0.6621648227180394</v>
      </c>
    </row>
    <row r="14208">
      <c r="A14208" s="61">
        <v>1.511915967E9</v>
      </c>
      <c r="B14208" s="61">
        <v>1.0</v>
      </c>
      <c r="C14208" s="61">
        <v>4210.0</v>
      </c>
      <c r="D14208" s="57" t="s">
        <v>374</v>
      </c>
      <c r="E14208" s="57" t="str">
        <f t="array" ref="E14208">E14207</f>
        <v>В</v>
      </c>
      <c r="F14208" s="58">
        <v>0.662180644798176</v>
      </c>
    </row>
    <row r="14209">
      <c r="A14209" s="61">
        <v>1.513501781E9</v>
      </c>
      <c r="B14209" s="61">
        <v>0.0</v>
      </c>
      <c r="C14209" s="61">
        <v>183.0</v>
      </c>
      <c r="D14209" s="57" t="s">
        <v>373</v>
      </c>
      <c r="E14209" s="57" t="str">
        <f t="array" ref="E14209">E14208</f>
        <v>В</v>
      </c>
      <c r="F14209" s="58">
        <v>0.6622354802012733</v>
      </c>
    </row>
    <row r="14210">
      <c r="A14210" s="61">
        <v>1.514092082E9</v>
      </c>
      <c r="B14210" s="61">
        <v>0.0</v>
      </c>
      <c r="C14210" s="61">
        <v>1532.0</v>
      </c>
      <c r="D14210" s="57" t="s">
        <v>375</v>
      </c>
      <c r="E14210" s="57" t="str">
        <f t="array" ref="E14210">E14209</f>
        <v>В</v>
      </c>
      <c r="F14210" s="58">
        <v>0.662241555447682</v>
      </c>
    </row>
    <row r="14211">
      <c r="A14211" s="61">
        <v>1.517141067E9</v>
      </c>
      <c r="B14211" s="61">
        <v>1.0</v>
      </c>
      <c r="C14211" s="61">
        <v>1053.0</v>
      </c>
      <c r="D14211" s="57" t="s">
        <v>371</v>
      </c>
      <c r="E14211" s="57" t="str">
        <f t="array" ref="E14211">E14210</f>
        <v>В</v>
      </c>
      <c r="F14211" s="58">
        <v>0.6622440216318278</v>
      </c>
    </row>
    <row r="14212">
      <c r="A14212" s="61">
        <v>1.519454161E9</v>
      </c>
      <c r="B14212" s="61">
        <v>0.0</v>
      </c>
      <c r="C14212" s="61">
        <v>651.0</v>
      </c>
      <c r="D14212" s="57" t="s">
        <v>371</v>
      </c>
      <c r="E14212" s="57" t="str">
        <f t="array" ref="E14212">E14211</f>
        <v>В</v>
      </c>
      <c r="F14212" s="58">
        <v>0.6622829913189753</v>
      </c>
    </row>
    <row r="14213">
      <c r="A14213" s="61">
        <v>1.514936698E9</v>
      </c>
      <c r="B14213" s="61">
        <v>1.0</v>
      </c>
      <c r="C14213" s="61">
        <v>88.0</v>
      </c>
      <c r="D14213" s="57" t="s">
        <v>374</v>
      </c>
      <c r="E14213" s="57" t="str">
        <f t="array" ref="E14213">E14212</f>
        <v>В</v>
      </c>
      <c r="F14213" s="58">
        <v>0.6623852387658953</v>
      </c>
    </row>
    <row r="14214">
      <c r="A14214" s="61">
        <v>1.512217507E9</v>
      </c>
      <c r="B14214" s="61">
        <v>1.0</v>
      </c>
      <c r="C14214" s="61">
        <v>645.0</v>
      </c>
      <c r="D14214" s="57" t="s">
        <v>371</v>
      </c>
      <c r="E14214" s="57" t="str">
        <f t="array" ref="E14214">E14213</f>
        <v>В</v>
      </c>
      <c r="F14214" s="58">
        <v>0.662436576451209</v>
      </c>
    </row>
    <row r="14215">
      <c r="A14215" s="61">
        <v>1.51723397E9</v>
      </c>
      <c r="B14215" s="61">
        <v>0.0</v>
      </c>
      <c r="C14215" s="61">
        <v>407.0</v>
      </c>
      <c r="D14215" s="57" t="s">
        <v>374</v>
      </c>
      <c r="E14215" s="57" t="str">
        <f t="array" ref="E14215">E14214</f>
        <v>В</v>
      </c>
      <c r="F14215" s="58">
        <v>0.6624528341811313</v>
      </c>
    </row>
    <row r="14216">
      <c r="A14216" s="61">
        <v>1.513060918E9</v>
      </c>
      <c r="B14216" s="61">
        <v>1.0</v>
      </c>
      <c r="C14216" s="61">
        <v>2411.0</v>
      </c>
      <c r="D14216" s="57" t="s">
        <v>375</v>
      </c>
      <c r="E14216" s="57" t="str">
        <f t="array" ref="E14216">E14215</f>
        <v>В</v>
      </c>
      <c r="F14216" s="58">
        <v>0.6624708049533939</v>
      </c>
    </row>
    <row r="14217">
      <c r="A14217" s="61">
        <v>1.518196068E9</v>
      </c>
      <c r="B14217" s="61">
        <v>1.0</v>
      </c>
      <c r="C14217" s="61">
        <v>1560.0</v>
      </c>
      <c r="D14217" s="57" t="s">
        <v>375</v>
      </c>
      <c r="E14217" s="57" t="str">
        <f t="array" ref="E14217">E14216</f>
        <v>В</v>
      </c>
      <c r="F14217" s="58">
        <v>0.6625580100481675</v>
      </c>
    </row>
    <row r="14218">
      <c r="A14218" s="61">
        <v>1.515906193E9</v>
      </c>
      <c r="B14218" s="61">
        <v>1.0</v>
      </c>
      <c r="C14218" s="61">
        <v>3356.0</v>
      </c>
      <c r="D14218" s="57" t="s">
        <v>371</v>
      </c>
      <c r="E14218" s="57" t="str">
        <f t="array" ref="E14218">E14217</f>
        <v>В</v>
      </c>
      <c r="F14218" s="58">
        <v>0.6626008437994808</v>
      </c>
    </row>
    <row r="14219">
      <c r="A14219" s="61">
        <v>1.515501064E9</v>
      </c>
      <c r="B14219" s="61">
        <v>1.0</v>
      </c>
      <c r="C14219" s="61">
        <v>4371.0</v>
      </c>
      <c r="D14219" s="57" t="s">
        <v>371</v>
      </c>
      <c r="E14219" s="57" t="str">
        <f t="array" ref="E14219">E14218</f>
        <v>В</v>
      </c>
      <c r="F14219" s="58">
        <v>0.662625009944416</v>
      </c>
    </row>
    <row r="14220">
      <c r="A14220" s="61">
        <v>1.519076964E9</v>
      </c>
      <c r="B14220" s="61">
        <v>1.0</v>
      </c>
      <c r="C14220" s="61">
        <v>1816.0</v>
      </c>
      <c r="D14220" s="57" t="s">
        <v>374</v>
      </c>
      <c r="E14220" s="57" t="str">
        <f t="array" ref="E14220">E14219</f>
        <v>В</v>
      </c>
      <c r="F14220" s="58">
        <v>0.6628295210583355</v>
      </c>
    </row>
    <row r="14221">
      <c r="A14221" s="61">
        <v>1.513576795E9</v>
      </c>
      <c r="B14221" s="61">
        <v>1.0</v>
      </c>
      <c r="C14221" s="61">
        <v>914.0</v>
      </c>
      <c r="D14221" s="57" t="s">
        <v>371</v>
      </c>
      <c r="E14221" s="57" t="str">
        <f t="array" ref="E14221">E14220</f>
        <v>В</v>
      </c>
      <c r="F14221" s="58">
        <v>0.6628384063515905</v>
      </c>
    </row>
    <row r="14222">
      <c r="A14222" s="61">
        <v>1.516422049E9</v>
      </c>
      <c r="B14222" s="61">
        <v>1.0</v>
      </c>
      <c r="C14222" s="61">
        <v>1488.0</v>
      </c>
      <c r="D14222" s="57" t="s">
        <v>374</v>
      </c>
      <c r="E14222" s="57" t="str">
        <f t="array" ref="E14222">E14221</f>
        <v>В</v>
      </c>
      <c r="F14222" s="58">
        <v>0.6628806043646875</v>
      </c>
    </row>
    <row r="14223">
      <c r="A14223" s="61">
        <v>1.517235136E9</v>
      </c>
      <c r="B14223" s="61">
        <v>1.0</v>
      </c>
      <c r="C14223" s="61">
        <v>3094.0</v>
      </c>
      <c r="D14223" s="57" t="s">
        <v>375</v>
      </c>
      <c r="E14223" s="57" t="str">
        <f t="array" ref="E14223">E14222</f>
        <v>В</v>
      </c>
      <c r="F14223" s="58">
        <v>0.6629701714368459</v>
      </c>
    </row>
    <row r="14224">
      <c r="A14224" s="61">
        <v>1.512718616E9</v>
      </c>
      <c r="B14224" s="61">
        <v>1.0</v>
      </c>
      <c r="C14224" s="61">
        <v>1239.0</v>
      </c>
      <c r="D14224" s="57" t="s">
        <v>373</v>
      </c>
      <c r="E14224" s="57" t="str">
        <f t="array" ref="E14224">E14223</f>
        <v>В</v>
      </c>
      <c r="F14224" s="58">
        <v>0.6630461932056538</v>
      </c>
    </row>
    <row r="14225">
      <c r="A14225" s="61">
        <v>1.517286561E9</v>
      </c>
      <c r="B14225" s="61">
        <v>0.0</v>
      </c>
      <c r="C14225" s="61">
        <v>4293.0</v>
      </c>
      <c r="D14225" s="57" t="s">
        <v>374</v>
      </c>
      <c r="E14225" s="57" t="str">
        <f t="array" ref="E14225">E14224</f>
        <v>В</v>
      </c>
      <c r="F14225" s="58">
        <v>0.6630498533515641</v>
      </c>
    </row>
    <row r="14226">
      <c r="A14226" s="61">
        <v>1.511266334E9</v>
      </c>
      <c r="B14226" s="61">
        <v>1.0</v>
      </c>
      <c r="C14226" s="61">
        <v>380.0</v>
      </c>
      <c r="D14226" s="57" t="s">
        <v>375</v>
      </c>
      <c r="E14226" s="57" t="str">
        <f t="array" ref="E14226">E14225</f>
        <v>В</v>
      </c>
      <c r="F14226" s="58">
        <v>0.6630741967339584</v>
      </c>
    </row>
    <row r="14227">
      <c r="A14227" s="61">
        <v>1.517330167E9</v>
      </c>
      <c r="B14227" s="61">
        <v>1.0</v>
      </c>
      <c r="C14227" s="61">
        <v>447.0</v>
      </c>
      <c r="D14227" s="57" t="s">
        <v>371</v>
      </c>
      <c r="E14227" s="57" t="str">
        <f t="array" ref="E14227">E14226</f>
        <v>В</v>
      </c>
      <c r="F14227" s="58">
        <v>0.6631168506888878</v>
      </c>
    </row>
    <row r="14228">
      <c r="A14228" s="61">
        <v>1.511302771E9</v>
      </c>
      <c r="B14228" s="61">
        <v>0.0</v>
      </c>
      <c r="C14228" s="61">
        <v>1661.0</v>
      </c>
      <c r="D14228" s="57" t="s">
        <v>371</v>
      </c>
      <c r="E14228" s="57" t="str">
        <f t="array" ref="E14228">E14227</f>
        <v>В</v>
      </c>
      <c r="F14228" s="58">
        <v>0.663159827500369</v>
      </c>
    </row>
    <row r="14229">
      <c r="A14229" s="61">
        <v>1.513566021E9</v>
      </c>
      <c r="B14229" s="61">
        <v>0.0</v>
      </c>
      <c r="C14229" s="61">
        <v>256.0</v>
      </c>
      <c r="D14229" s="57" t="s">
        <v>374</v>
      </c>
      <c r="E14229" s="57" t="str">
        <f t="array" ref="E14229">E14228</f>
        <v>В</v>
      </c>
      <c r="F14229" s="58">
        <v>0.6632024980632177</v>
      </c>
    </row>
    <row r="14230">
      <c r="A14230" s="61">
        <v>1.51257867E9</v>
      </c>
      <c r="B14230" s="61">
        <v>0.0</v>
      </c>
      <c r="C14230" s="61">
        <v>1036.0</v>
      </c>
      <c r="D14230" s="57" t="s">
        <v>374</v>
      </c>
      <c r="E14230" s="57" t="str">
        <f t="array" ref="E14230">E14229</f>
        <v>В</v>
      </c>
      <c r="F14230" s="58">
        <v>0.6632581828999378</v>
      </c>
    </row>
    <row r="14231">
      <c r="A14231" s="61">
        <v>1.517437042E9</v>
      </c>
      <c r="B14231" s="61">
        <v>0.0</v>
      </c>
      <c r="C14231" s="61">
        <v>4454.0</v>
      </c>
      <c r="D14231" s="57" t="s">
        <v>374</v>
      </c>
      <c r="E14231" s="57" t="str">
        <f t="array" ref="E14231">E14230</f>
        <v>В</v>
      </c>
      <c r="F14231" s="58">
        <v>0.6632966435793863</v>
      </c>
    </row>
    <row r="14232">
      <c r="A14232" s="61">
        <v>1.513999922E9</v>
      </c>
      <c r="B14232" s="61">
        <v>0.0</v>
      </c>
      <c r="C14232" s="61">
        <v>444.0</v>
      </c>
      <c r="D14232" s="57" t="s">
        <v>373</v>
      </c>
      <c r="E14232" s="57" t="str">
        <f t="array" ref="E14232">E14231</f>
        <v>В</v>
      </c>
      <c r="F14232" s="58">
        <v>0.6633020538365612</v>
      </c>
    </row>
    <row r="14233">
      <c r="A14233" s="61">
        <v>1.51523782E9</v>
      </c>
      <c r="B14233" s="61">
        <v>0.0</v>
      </c>
      <c r="C14233" s="61">
        <v>1797.0</v>
      </c>
      <c r="D14233" s="57" t="s">
        <v>374</v>
      </c>
      <c r="E14233" s="57" t="str">
        <f t="array" ref="E14233">E14232</f>
        <v>В</v>
      </c>
      <c r="F14233" s="58">
        <v>0.663332440821312</v>
      </c>
    </row>
    <row r="14234">
      <c r="A14234" s="61">
        <v>1.518042426E9</v>
      </c>
      <c r="B14234" s="61">
        <v>1.0</v>
      </c>
      <c r="C14234" s="61">
        <v>2719.0</v>
      </c>
      <c r="D14234" s="57" t="s">
        <v>375</v>
      </c>
      <c r="E14234" s="57" t="str">
        <f t="array" ref="E14234">E14233</f>
        <v>В</v>
      </c>
      <c r="F14234" s="58">
        <v>0.6633740871547745</v>
      </c>
    </row>
    <row r="14235">
      <c r="A14235" s="61">
        <v>1.518797836E9</v>
      </c>
      <c r="B14235" s="61">
        <v>1.0</v>
      </c>
      <c r="C14235" s="61">
        <v>654.0</v>
      </c>
      <c r="D14235" s="57" t="s">
        <v>371</v>
      </c>
      <c r="E14235" s="57" t="str">
        <f t="array" ref="E14235">E14234</f>
        <v>В</v>
      </c>
      <c r="F14235" s="58">
        <v>0.6633917303683016</v>
      </c>
    </row>
    <row r="14236">
      <c r="A14236" s="61">
        <v>1.516302588E9</v>
      </c>
      <c r="B14236" s="61">
        <v>1.0</v>
      </c>
      <c r="C14236" s="61">
        <v>1422.0</v>
      </c>
      <c r="D14236" s="57" t="s">
        <v>373</v>
      </c>
      <c r="E14236" s="57" t="str">
        <f t="array" ref="E14236">E14235</f>
        <v>В</v>
      </c>
      <c r="F14236" s="58">
        <v>0.6633991300021306</v>
      </c>
    </row>
    <row r="14237">
      <c r="A14237" s="61">
        <v>1.515702904E9</v>
      </c>
      <c r="B14237" s="61">
        <v>1.0</v>
      </c>
      <c r="C14237" s="61">
        <v>1993.0</v>
      </c>
      <c r="D14237" s="57" t="s">
        <v>374</v>
      </c>
      <c r="E14237" s="57" t="str">
        <f t="array" ref="E14237">E14236</f>
        <v>В</v>
      </c>
      <c r="F14237" s="58">
        <v>0.6634099029930001</v>
      </c>
    </row>
    <row r="14238">
      <c r="A14238" s="61">
        <v>1.516144682E9</v>
      </c>
      <c r="B14238" s="61">
        <v>0.0</v>
      </c>
      <c r="C14238" s="61">
        <v>2103.0</v>
      </c>
      <c r="D14238" s="57" t="s">
        <v>374</v>
      </c>
      <c r="E14238" s="57" t="str">
        <f t="array" ref="E14238">E14237</f>
        <v>В</v>
      </c>
      <c r="F14238" s="58">
        <v>0.6634514230722358</v>
      </c>
    </row>
    <row r="14239">
      <c r="A14239" s="61">
        <v>1.515270699E9</v>
      </c>
      <c r="B14239" s="61">
        <v>1.0</v>
      </c>
      <c r="C14239" s="61">
        <v>216.0</v>
      </c>
      <c r="D14239" s="57" t="s">
        <v>371</v>
      </c>
      <c r="E14239" s="57" t="str">
        <f t="array" ref="E14239">E14238</f>
        <v>В</v>
      </c>
      <c r="F14239" s="58">
        <v>0.6634663845127271</v>
      </c>
    </row>
    <row r="14240">
      <c r="A14240" s="61">
        <v>1.517920484E9</v>
      </c>
      <c r="B14240" s="61">
        <v>1.0</v>
      </c>
      <c r="C14240" s="61">
        <v>1118.0</v>
      </c>
      <c r="D14240" s="57" t="s">
        <v>373</v>
      </c>
      <c r="E14240" s="57" t="str">
        <f t="array" ref="E14240">E14239</f>
        <v>В</v>
      </c>
      <c r="F14240" s="58">
        <v>0.6634992065628081</v>
      </c>
    </row>
    <row r="14241">
      <c r="A14241" s="61">
        <v>1.518662839E9</v>
      </c>
      <c r="B14241" s="61">
        <v>1.0</v>
      </c>
      <c r="C14241" s="61">
        <v>409.0</v>
      </c>
      <c r="D14241" s="57" t="s">
        <v>375</v>
      </c>
      <c r="E14241" s="57" t="str">
        <f t="array" ref="E14241">E14240</f>
        <v>В</v>
      </c>
      <c r="F14241" s="58">
        <v>0.6635092815288843</v>
      </c>
    </row>
    <row r="14242">
      <c r="A14242" s="61">
        <v>1.513858083E9</v>
      </c>
      <c r="B14242" s="61">
        <v>1.0</v>
      </c>
      <c r="C14242" s="61">
        <v>2718.0</v>
      </c>
      <c r="D14242" s="57" t="s">
        <v>374</v>
      </c>
      <c r="E14242" s="57" t="str">
        <f t="array" ref="E14242">E14241</f>
        <v>В</v>
      </c>
      <c r="F14242" s="58">
        <v>0.6635517747137843</v>
      </c>
    </row>
    <row r="14243">
      <c r="A14243" s="61">
        <v>1.5162192E9</v>
      </c>
      <c r="B14243" s="61">
        <v>0.0</v>
      </c>
      <c r="C14243" s="61">
        <v>1946.0</v>
      </c>
      <c r="D14243" s="57" t="s">
        <v>373</v>
      </c>
      <c r="E14243" s="57" t="str">
        <f t="array" ref="E14243">E14242</f>
        <v>В</v>
      </c>
      <c r="F14243" s="58">
        <v>0.6635673735594603</v>
      </c>
    </row>
    <row r="14244">
      <c r="A14244" s="61">
        <v>1.518113461E9</v>
      </c>
      <c r="B14244" s="61">
        <v>0.0</v>
      </c>
      <c r="C14244" s="61">
        <v>1094.0</v>
      </c>
      <c r="D14244" s="57" t="s">
        <v>371</v>
      </c>
      <c r="E14244" s="57" t="str">
        <f t="array" ref="E14244">E14243</f>
        <v>В</v>
      </c>
      <c r="F14244" s="58">
        <v>0.663600983846565</v>
      </c>
    </row>
    <row r="14245">
      <c r="A14245" s="61">
        <v>1.515183868E9</v>
      </c>
      <c r="B14245" s="61">
        <v>1.0</v>
      </c>
      <c r="C14245" s="61">
        <v>848.0</v>
      </c>
      <c r="D14245" s="57" t="s">
        <v>371</v>
      </c>
      <c r="E14245" s="57" t="str">
        <f t="array" ref="E14245">E14244</f>
        <v>В</v>
      </c>
      <c r="F14245" s="58">
        <v>0.6636903675618874</v>
      </c>
    </row>
    <row r="14246">
      <c r="A14246" s="61">
        <v>1.512288511E9</v>
      </c>
      <c r="B14246" s="61">
        <v>0.0</v>
      </c>
      <c r="C14246" s="61">
        <v>0.0</v>
      </c>
      <c r="D14246" s="57" t="s">
        <v>371</v>
      </c>
      <c r="E14246" s="57" t="str">
        <f t="array" ref="E14246">E14245</f>
        <v>В</v>
      </c>
      <c r="F14246" s="58">
        <v>0.6637212264165596</v>
      </c>
    </row>
    <row r="14247">
      <c r="A14247" s="61">
        <v>1.516271892E9</v>
      </c>
      <c r="B14247" s="61">
        <v>0.0</v>
      </c>
      <c r="C14247" s="61">
        <v>3711.0</v>
      </c>
      <c r="D14247" s="57" t="s">
        <v>371</v>
      </c>
      <c r="E14247" s="57" t="str">
        <f t="array" ref="E14247">E14246</f>
        <v>В</v>
      </c>
      <c r="F14247" s="58">
        <v>0.6637361928090102</v>
      </c>
    </row>
    <row r="14248">
      <c r="A14248" s="61">
        <v>1.515365962E9</v>
      </c>
      <c r="B14248" s="61">
        <v>0.0</v>
      </c>
      <c r="C14248" s="61">
        <v>1561.0</v>
      </c>
      <c r="D14248" s="57" t="s">
        <v>375</v>
      </c>
      <c r="E14248" s="57" t="str">
        <f t="array" ref="E14248">E14247</f>
        <v>В</v>
      </c>
      <c r="F14248" s="58">
        <v>0.6638235284469539</v>
      </c>
    </row>
    <row r="14249">
      <c r="A14249" s="61">
        <v>1.516518056E9</v>
      </c>
      <c r="B14249" s="61">
        <v>1.0</v>
      </c>
      <c r="C14249" s="61">
        <v>226.0</v>
      </c>
      <c r="D14249" s="57" t="s">
        <v>374</v>
      </c>
      <c r="E14249" s="57" t="str">
        <f t="array" ref="E14249">E14248</f>
        <v>В</v>
      </c>
      <c r="F14249" s="58">
        <v>0.6638816496654972</v>
      </c>
    </row>
    <row r="14250">
      <c r="A14250" s="61">
        <v>1.516894836E9</v>
      </c>
      <c r="B14250" s="61">
        <v>1.0</v>
      </c>
      <c r="C14250" s="61">
        <v>1567.0</v>
      </c>
      <c r="D14250" s="57" t="s">
        <v>375</v>
      </c>
      <c r="E14250" s="57" t="str">
        <f t="array" ref="E14250">E14249</f>
        <v>В</v>
      </c>
      <c r="F14250" s="58">
        <v>0.6638904754034362</v>
      </c>
    </row>
    <row r="14251">
      <c r="A14251" s="61">
        <v>1.519945703E9</v>
      </c>
      <c r="B14251" s="61">
        <v>1.0</v>
      </c>
      <c r="C14251" s="61">
        <v>211.0</v>
      </c>
      <c r="D14251" s="57" t="s">
        <v>371</v>
      </c>
      <c r="E14251" s="57" t="str">
        <f t="array" ref="E14251">E14250</f>
        <v>В</v>
      </c>
      <c r="F14251" s="58">
        <v>0.6639091104994914</v>
      </c>
    </row>
    <row r="14252">
      <c r="A14252" s="61">
        <v>1.513326031E9</v>
      </c>
      <c r="B14252" s="61">
        <v>0.0</v>
      </c>
      <c r="C14252" s="61">
        <v>1207.0</v>
      </c>
      <c r="D14252" s="57" t="s">
        <v>373</v>
      </c>
      <c r="E14252" s="57" t="str">
        <f t="array" ref="E14252">E14251</f>
        <v>В</v>
      </c>
      <c r="F14252" s="58">
        <v>0.6639330205984965</v>
      </c>
    </row>
    <row r="14253">
      <c r="A14253" s="61">
        <v>1.5192127E9</v>
      </c>
      <c r="B14253" s="61">
        <v>0.0</v>
      </c>
      <c r="C14253" s="61">
        <v>2318.0</v>
      </c>
      <c r="D14253" s="57" t="s">
        <v>373</v>
      </c>
      <c r="E14253" s="57" t="str">
        <f t="array" ref="E14253">E14252</f>
        <v>В</v>
      </c>
      <c r="F14253" s="58">
        <v>0.6639577299140326</v>
      </c>
    </row>
    <row r="14254">
      <c r="A14254" s="61">
        <v>1.515764258E9</v>
      </c>
      <c r="B14254" s="61">
        <v>1.0</v>
      </c>
      <c r="C14254" s="61">
        <v>2351.0</v>
      </c>
      <c r="D14254" s="57" t="s">
        <v>374</v>
      </c>
      <c r="E14254" s="57" t="str">
        <f t="array" ref="E14254">E14253</f>
        <v>В</v>
      </c>
      <c r="F14254" s="58">
        <v>0.6640431238102285</v>
      </c>
    </row>
    <row r="14255">
      <c r="A14255" s="61">
        <v>1.511727305E9</v>
      </c>
      <c r="B14255" s="61">
        <v>1.0</v>
      </c>
      <c r="C14255" s="61">
        <v>2107.0</v>
      </c>
      <c r="D14255" s="57" t="s">
        <v>371</v>
      </c>
      <c r="E14255" s="57" t="str">
        <f t="array" ref="E14255">E14254</f>
        <v>В</v>
      </c>
      <c r="F14255" s="58">
        <v>0.6640550354046609</v>
      </c>
    </row>
    <row r="14256">
      <c r="A14256" s="61">
        <v>1.51201645E9</v>
      </c>
      <c r="B14256" s="61">
        <v>0.0</v>
      </c>
      <c r="C14256" s="61">
        <v>612.0</v>
      </c>
      <c r="D14256" s="57" t="s">
        <v>373</v>
      </c>
      <c r="E14256" s="57" t="str">
        <f t="array" ref="E14256">E14255</f>
        <v>В</v>
      </c>
      <c r="F14256" s="58">
        <v>0.664073680401257</v>
      </c>
    </row>
    <row r="14257">
      <c r="A14257" s="61">
        <v>1.512200127E9</v>
      </c>
      <c r="B14257" s="61">
        <v>1.0</v>
      </c>
      <c r="C14257" s="61">
        <v>3197.0</v>
      </c>
      <c r="D14257" s="57" t="s">
        <v>371</v>
      </c>
      <c r="E14257" s="57" t="str">
        <f t="array" ref="E14257">E14256</f>
        <v>В</v>
      </c>
      <c r="F14257" s="58">
        <v>0.6640917339266197</v>
      </c>
    </row>
    <row r="14258">
      <c r="A14258" s="61">
        <v>1.5161501E9</v>
      </c>
      <c r="B14258" s="61">
        <v>0.0</v>
      </c>
      <c r="C14258" s="61">
        <v>317.0</v>
      </c>
      <c r="D14258" s="57" t="s">
        <v>374</v>
      </c>
      <c r="E14258" s="57" t="str">
        <f t="array" ref="E14258">E14257</f>
        <v>В</v>
      </c>
      <c r="F14258" s="58">
        <v>0.6641593111676677</v>
      </c>
    </row>
    <row r="14259">
      <c r="A14259" s="61">
        <v>1.518511993E9</v>
      </c>
      <c r="B14259" s="61">
        <v>1.0</v>
      </c>
      <c r="C14259" s="61">
        <v>90.0</v>
      </c>
      <c r="D14259" s="57" t="s">
        <v>373</v>
      </c>
      <c r="E14259" s="57" t="str">
        <f t="array" ref="E14259">E14258</f>
        <v>В</v>
      </c>
      <c r="F14259" s="58">
        <v>0.6641744589714319</v>
      </c>
    </row>
    <row r="14260">
      <c r="A14260" s="61">
        <v>1.517714234E9</v>
      </c>
      <c r="B14260" s="61">
        <v>1.0</v>
      </c>
      <c r="C14260" s="61">
        <v>1758.0</v>
      </c>
      <c r="D14260" s="57" t="s">
        <v>373</v>
      </c>
      <c r="E14260" s="57" t="str">
        <f t="array" ref="E14260">E14259</f>
        <v>В</v>
      </c>
      <c r="F14260" s="58">
        <v>0.6641812719081326</v>
      </c>
    </row>
    <row r="14261">
      <c r="A14261" s="61">
        <v>1.515424051E9</v>
      </c>
      <c r="B14261" s="61">
        <v>0.0</v>
      </c>
      <c r="C14261" s="61">
        <v>2031.0</v>
      </c>
      <c r="D14261" s="57" t="s">
        <v>371</v>
      </c>
      <c r="E14261" s="57" t="str">
        <f t="array" ref="E14261">E14260</f>
        <v>В</v>
      </c>
      <c r="F14261" s="58">
        <v>0.6642448497190784</v>
      </c>
    </row>
    <row r="14262">
      <c r="A14262" s="61">
        <v>1.518107145E9</v>
      </c>
      <c r="B14262" s="61">
        <v>1.0</v>
      </c>
      <c r="C14262" s="61">
        <v>4000.0</v>
      </c>
      <c r="D14262" s="57" t="s">
        <v>373</v>
      </c>
      <c r="E14262" s="57" t="str">
        <f t="array" ref="E14262">E14261</f>
        <v>В</v>
      </c>
      <c r="F14262" s="58">
        <v>0.6643186306184101</v>
      </c>
    </row>
    <row r="14263">
      <c r="A14263" s="61">
        <v>1.511813946E9</v>
      </c>
      <c r="B14263" s="61">
        <v>1.0</v>
      </c>
      <c r="C14263" s="61">
        <v>2247.0</v>
      </c>
      <c r="D14263" s="57" t="s">
        <v>371</v>
      </c>
      <c r="E14263" s="57" t="str">
        <f t="array" ref="E14263">E14262</f>
        <v>В</v>
      </c>
      <c r="F14263" s="58">
        <v>0.6643656210118281</v>
      </c>
    </row>
    <row r="14264">
      <c r="A14264" s="61">
        <v>1.515657217E9</v>
      </c>
      <c r="B14264" s="61">
        <v>1.0</v>
      </c>
      <c r="C14264" s="61">
        <v>466.0</v>
      </c>
      <c r="D14264" s="57" t="s">
        <v>374</v>
      </c>
      <c r="E14264" s="57" t="str">
        <f t="array" ref="E14264">E14263</f>
        <v>В</v>
      </c>
      <c r="F14264" s="58">
        <v>0.6644219991224967</v>
      </c>
    </row>
    <row r="14265">
      <c r="A14265" s="61">
        <v>1.516531933E9</v>
      </c>
      <c r="B14265" s="61">
        <v>1.0</v>
      </c>
      <c r="C14265" s="61">
        <v>851.0</v>
      </c>
      <c r="D14265" s="57" t="s">
        <v>374</v>
      </c>
      <c r="E14265" s="57" t="str">
        <f t="array" ref="E14265">E14264</f>
        <v>В</v>
      </c>
      <c r="F14265" s="58">
        <v>0.6646130550856237</v>
      </c>
    </row>
    <row r="14266">
      <c r="A14266" s="61">
        <v>1.519431907E9</v>
      </c>
      <c r="B14266" s="61">
        <v>1.0</v>
      </c>
      <c r="C14266" s="61">
        <v>929.0</v>
      </c>
      <c r="D14266" s="57" t="s">
        <v>371</v>
      </c>
      <c r="E14266" s="57" t="str">
        <f t="array" ref="E14266">E14265</f>
        <v>В</v>
      </c>
      <c r="F14266" s="58">
        <v>0.664616823061797</v>
      </c>
    </row>
    <row r="14267">
      <c r="A14267" s="61">
        <v>1.515111822E9</v>
      </c>
      <c r="B14267" s="61">
        <v>0.0</v>
      </c>
      <c r="C14267" s="61">
        <v>937.0</v>
      </c>
      <c r="D14267" s="57" t="s">
        <v>371</v>
      </c>
      <c r="E14267" s="57" t="str">
        <f t="array" ref="E14267">E14266</f>
        <v>В</v>
      </c>
      <c r="F14267" s="58">
        <v>0.6646361818245503</v>
      </c>
    </row>
    <row r="14268">
      <c r="A14268" s="61">
        <v>1.511765255E9</v>
      </c>
      <c r="B14268" s="61">
        <v>1.0</v>
      </c>
      <c r="C14268" s="61">
        <v>4106.0</v>
      </c>
      <c r="D14268" s="57" t="s">
        <v>371</v>
      </c>
      <c r="E14268" s="57" t="str">
        <f t="array" ref="E14268">E14267</f>
        <v>В</v>
      </c>
      <c r="F14268" s="58">
        <v>0.6646408073044537</v>
      </c>
    </row>
    <row r="14269">
      <c r="A14269" s="61">
        <v>1.516886696E9</v>
      </c>
      <c r="B14269" s="61">
        <v>1.0</v>
      </c>
      <c r="C14269" s="61">
        <v>258.0</v>
      </c>
      <c r="D14269" s="57" t="s">
        <v>374</v>
      </c>
      <c r="E14269" s="57" t="str">
        <f t="array" ref="E14269">E14268</f>
        <v>В</v>
      </c>
      <c r="F14269" s="58">
        <v>0.6646735115606807</v>
      </c>
    </row>
    <row r="14270">
      <c r="A14270" s="61">
        <v>1.519684954E9</v>
      </c>
      <c r="B14270" s="61">
        <v>1.0</v>
      </c>
      <c r="C14270" s="61">
        <v>131.0</v>
      </c>
      <c r="D14270" s="57" t="s">
        <v>373</v>
      </c>
      <c r="E14270" s="57" t="str">
        <f t="array" ref="E14270">E14269</f>
        <v>В</v>
      </c>
      <c r="F14270" s="58">
        <v>0.6646753617847165</v>
      </c>
    </row>
    <row r="14271">
      <c r="A14271" s="61">
        <v>1.514861589E9</v>
      </c>
      <c r="B14271" s="61">
        <v>1.0</v>
      </c>
      <c r="C14271" s="61">
        <v>1257.0</v>
      </c>
      <c r="D14271" s="57" t="s">
        <v>375</v>
      </c>
      <c r="E14271" s="57" t="str">
        <f t="array" ref="E14271">E14270</f>
        <v>В</v>
      </c>
      <c r="F14271" s="58">
        <v>0.664711497748233</v>
      </c>
    </row>
    <row r="14272">
      <c r="A14272" s="61">
        <v>1.51863858E9</v>
      </c>
      <c r="B14272" s="61">
        <v>0.0</v>
      </c>
      <c r="C14272" s="61">
        <v>5825.0</v>
      </c>
      <c r="D14272" s="57" t="s">
        <v>373</v>
      </c>
      <c r="E14272" s="57" t="str">
        <f t="array" ref="E14272">E14271</f>
        <v>В</v>
      </c>
      <c r="F14272" s="58">
        <v>0.6647809473611973</v>
      </c>
    </row>
    <row r="14273">
      <c r="A14273" s="61">
        <v>1.512924056E9</v>
      </c>
      <c r="B14273" s="61">
        <v>1.0</v>
      </c>
      <c r="C14273" s="61">
        <v>1403.0</v>
      </c>
      <c r="D14273" s="57" t="s">
        <v>371</v>
      </c>
      <c r="E14273" s="57" t="str">
        <f t="array" ref="E14273">E14272</f>
        <v>В</v>
      </c>
      <c r="F14273" s="58">
        <v>0.664839269907225</v>
      </c>
    </row>
    <row r="14274">
      <c r="A14274" s="61">
        <v>1.517177674E9</v>
      </c>
      <c r="B14274" s="61">
        <v>1.0</v>
      </c>
      <c r="C14274" s="61">
        <v>566.0</v>
      </c>
      <c r="D14274" s="57" t="s">
        <v>371</v>
      </c>
      <c r="E14274" s="57" t="str">
        <f t="array" ref="E14274">E14273</f>
        <v>В</v>
      </c>
      <c r="F14274" s="58">
        <v>0.6648970535547807</v>
      </c>
    </row>
    <row r="14275">
      <c r="A14275" s="61">
        <v>1.518345385E9</v>
      </c>
      <c r="B14275" s="61">
        <v>1.0</v>
      </c>
      <c r="C14275" s="61">
        <v>1915.0</v>
      </c>
      <c r="D14275" s="57" t="s">
        <v>373</v>
      </c>
      <c r="E14275" s="57" t="str">
        <f t="array" ref="E14275">E14274</f>
        <v>В</v>
      </c>
      <c r="F14275" s="58">
        <v>0.6650322276656222</v>
      </c>
    </row>
    <row r="14276">
      <c r="A14276" s="61">
        <v>1.516870564E9</v>
      </c>
      <c r="B14276" s="61">
        <v>1.0</v>
      </c>
      <c r="C14276" s="61">
        <v>1019.0</v>
      </c>
      <c r="D14276" s="57" t="s">
        <v>371</v>
      </c>
      <c r="E14276" s="57" t="str">
        <f t="array" ref="E14276">E14275</f>
        <v>В</v>
      </c>
      <c r="F14276" s="58">
        <v>0.6650359807406343</v>
      </c>
    </row>
    <row r="14277">
      <c r="A14277" s="61">
        <v>1.51769214E9</v>
      </c>
      <c r="B14277" s="61">
        <v>0.0</v>
      </c>
      <c r="C14277" s="61">
        <v>1501.0</v>
      </c>
      <c r="D14277" s="57" t="s">
        <v>375</v>
      </c>
      <c r="E14277" s="57" t="str">
        <f t="array" ref="E14277">E14276</f>
        <v>В</v>
      </c>
      <c r="F14277" s="58">
        <v>0.6650503237282339</v>
      </c>
    </row>
    <row r="14278">
      <c r="A14278" s="61">
        <v>1.515000445E9</v>
      </c>
      <c r="B14278" s="61">
        <v>1.0</v>
      </c>
      <c r="C14278" s="61">
        <v>691.0</v>
      </c>
      <c r="D14278" s="57" t="s">
        <v>371</v>
      </c>
      <c r="E14278" s="57" t="str">
        <f t="array" ref="E14278">E14277</f>
        <v>В</v>
      </c>
      <c r="F14278" s="58">
        <v>0.6650524873215211</v>
      </c>
    </row>
    <row r="14279">
      <c r="A14279" s="61">
        <v>1.518411462E9</v>
      </c>
      <c r="B14279" s="61">
        <v>0.0</v>
      </c>
      <c r="C14279" s="61">
        <v>4844.0</v>
      </c>
      <c r="D14279" s="57" t="s">
        <v>371</v>
      </c>
      <c r="E14279" s="57" t="str">
        <f t="array" ref="E14279">E14278</f>
        <v>В</v>
      </c>
      <c r="F14279" s="58">
        <v>0.6651951953277608</v>
      </c>
    </row>
    <row r="14280">
      <c r="A14280" s="61">
        <v>1.517623102E9</v>
      </c>
      <c r="B14280" s="61">
        <v>0.0</v>
      </c>
      <c r="C14280" s="61">
        <v>3873.0</v>
      </c>
      <c r="D14280" s="57" t="s">
        <v>374</v>
      </c>
      <c r="E14280" s="57" t="str">
        <f t="array" ref="E14280">E14279</f>
        <v>В</v>
      </c>
      <c r="F14280" s="58">
        <v>0.6652364326172199</v>
      </c>
    </row>
    <row r="14281">
      <c r="A14281" s="61">
        <v>1.519596237E9</v>
      </c>
      <c r="B14281" s="61">
        <v>1.0</v>
      </c>
      <c r="C14281" s="61">
        <v>3494.0</v>
      </c>
      <c r="D14281" s="57" t="s">
        <v>374</v>
      </c>
      <c r="E14281" s="57" t="str">
        <f t="array" ref="E14281">E14280</f>
        <v>В</v>
      </c>
      <c r="F14281" s="58">
        <v>0.6652401421911052</v>
      </c>
    </row>
    <row r="14282">
      <c r="A14282" s="61">
        <v>1.519731585E9</v>
      </c>
      <c r="B14282" s="61">
        <v>1.0</v>
      </c>
      <c r="C14282" s="61">
        <v>1630.0</v>
      </c>
      <c r="D14282" s="57" t="s">
        <v>371</v>
      </c>
      <c r="E14282" s="57" t="str">
        <f t="array" ref="E14282">E14281</f>
        <v>В</v>
      </c>
      <c r="F14282" s="58">
        <v>0.6653885684616642</v>
      </c>
    </row>
    <row r="14283">
      <c r="A14283" s="61">
        <v>1.513550532E9</v>
      </c>
      <c r="B14283" s="61">
        <v>0.0</v>
      </c>
      <c r="C14283" s="61">
        <v>706.0</v>
      </c>
      <c r="D14283" s="57" t="s">
        <v>375</v>
      </c>
      <c r="E14283" s="57" t="str">
        <f t="array" ref="E14283">E14282</f>
        <v>В</v>
      </c>
      <c r="F14283" s="58">
        <v>0.6654141203167191</v>
      </c>
    </row>
    <row r="14284">
      <c r="A14284" s="61">
        <v>1.51552594E9</v>
      </c>
      <c r="B14284" s="61">
        <v>0.0</v>
      </c>
      <c r="C14284" s="61">
        <v>4709.0</v>
      </c>
      <c r="D14284" s="57" t="s">
        <v>374</v>
      </c>
      <c r="E14284" s="57" t="str">
        <f t="array" ref="E14284">E14283</f>
        <v>В</v>
      </c>
      <c r="F14284" s="58">
        <v>0.6654814144551646</v>
      </c>
    </row>
    <row r="14285">
      <c r="A14285" s="61">
        <v>1.513630271E9</v>
      </c>
      <c r="B14285" s="61">
        <v>0.0</v>
      </c>
      <c r="C14285" s="61">
        <v>780.0</v>
      </c>
      <c r="D14285" s="57" t="s">
        <v>375</v>
      </c>
      <c r="E14285" s="57" t="str">
        <f t="array" ref="E14285">E14284</f>
        <v>В</v>
      </c>
      <c r="F14285" s="58">
        <v>0.6655380732897902</v>
      </c>
    </row>
    <row r="14286">
      <c r="A14286" s="61">
        <v>1.515409359E9</v>
      </c>
      <c r="B14286" s="61">
        <v>1.0</v>
      </c>
      <c r="C14286" s="61">
        <v>1796.0</v>
      </c>
      <c r="D14286" s="57" t="s">
        <v>374</v>
      </c>
      <c r="E14286" s="57" t="str">
        <f t="array" ref="E14286">E14285</f>
        <v>В</v>
      </c>
      <c r="F14286" s="58">
        <v>0.6655403419190296</v>
      </c>
    </row>
    <row r="14287">
      <c r="A14287" s="61">
        <v>1.51215772E9</v>
      </c>
      <c r="B14287" s="61">
        <v>0.0</v>
      </c>
      <c r="C14287" s="61">
        <v>2874.0</v>
      </c>
      <c r="D14287" s="57" t="s">
        <v>374</v>
      </c>
      <c r="E14287" s="57" t="str">
        <f t="array" ref="E14287">E14286</f>
        <v>В</v>
      </c>
      <c r="F14287" s="58">
        <v>0.665626978505252</v>
      </c>
    </row>
    <row r="14288">
      <c r="A14288" s="61">
        <v>1.511868815E9</v>
      </c>
      <c r="B14288" s="61">
        <v>1.0</v>
      </c>
      <c r="C14288" s="61">
        <v>1.0</v>
      </c>
      <c r="D14288" s="57" t="s">
        <v>371</v>
      </c>
      <c r="E14288" s="57" t="str">
        <f t="array" ref="E14288">E14287</f>
        <v>В</v>
      </c>
      <c r="F14288" s="58">
        <v>0.665667279921436</v>
      </c>
    </row>
    <row r="14289">
      <c r="A14289" s="61">
        <v>1.515432941E9</v>
      </c>
      <c r="B14289" s="61">
        <v>0.0</v>
      </c>
      <c r="C14289" s="61">
        <v>3207.0</v>
      </c>
      <c r="D14289" s="57" t="s">
        <v>371</v>
      </c>
      <c r="E14289" s="57" t="str">
        <f t="array" ref="E14289">E14288</f>
        <v>В</v>
      </c>
      <c r="F14289" s="58">
        <v>0.665677766200875</v>
      </c>
    </row>
    <row r="14290">
      <c r="A14290" s="61">
        <v>1.517960143E9</v>
      </c>
      <c r="B14290" s="61">
        <v>1.0</v>
      </c>
      <c r="C14290" s="61">
        <v>1833.0</v>
      </c>
      <c r="D14290" s="57" t="s">
        <v>371</v>
      </c>
      <c r="E14290" s="57" t="str">
        <f t="array" ref="E14290">E14289</f>
        <v>В</v>
      </c>
      <c r="F14290" s="58">
        <v>0.6656913208133867</v>
      </c>
    </row>
    <row r="14291">
      <c r="A14291" s="61">
        <v>1.514904205E9</v>
      </c>
      <c r="B14291" s="61">
        <v>1.0</v>
      </c>
      <c r="C14291" s="61">
        <v>494.0</v>
      </c>
      <c r="D14291" s="57" t="s">
        <v>373</v>
      </c>
      <c r="E14291" s="57" t="str">
        <f t="array" ref="E14291">E14290</f>
        <v>В</v>
      </c>
      <c r="F14291" s="58">
        <v>0.6657351223572032</v>
      </c>
    </row>
    <row r="14292">
      <c r="A14292" s="61">
        <v>1.516889391E9</v>
      </c>
      <c r="B14292" s="61">
        <v>0.0</v>
      </c>
      <c r="C14292" s="61">
        <v>1508.0</v>
      </c>
      <c r="D14292" s="57" t="s">
        <v>371</v>
      </c>
      <c r="E14292" s="57" t="str">
        <f t="array" ref="E14292">E14291</f>
        <v>В</v>
      </c>
      <c r="F14292" s="58">
        <v>0.665768254067008</v>
      </c>
    </row>
    <row r="14293">
      <c r="A14293" s="61">
        <v>1.519652775E9</v>
      </c>
      <c r="B14293" s="61">
        <v>1.0</v>
      </c>
      <c r="C14293" s="61">
        <v>502.0</v>
      </c>
      <c r="D14293" s="57" t="s">
        <v>373</v>
      </c>
      <c r="E14293" s="57" t="str">
        <f t="array" ref="E14293">E14292</f>
        <v>В</v>
      </c>
      <c r="F14293" s="58">
        <v>0.6658207531236139</v>
      </c>
    </row>
    <row r="14294">
      <c r="A14294" s="61">
        <v>1.518755823E9</v>
      </c>
      <c r="B14294" s="61">
        <v>1.0</v>
      </c>
      <c r="C14294" s="61">
        <v>560.0</v>
      </c>
      <c r="D14294" s="57" t="s">
        <v>374</v>
      </c>
      <c r="E14294" s="57" t="str">
        <f t="array" ref="E14294">E14293</f>
        <v>В</v>
      </c>
      <c r="F14294" s="58">
        <v>0.6658328687624023</v>
      </c>
    </row>
    <row r="14295">
      <c r="A14295" s="61">
        <v>1.517776731E9</v>
      </c>
      <c r="B14295" s="61">
        <v>0.0</v>
      </c>
      <c r="C14295" s="61">
        <v>1856.0</v>
      </c>
      <c r="D14295" s="57" t="s">
        <v>375</v>
      </c>
      <c r="E14295" s="57" t="str">
        <f t="array" ref="E14295">E14294</f>
        <v>В</v>
      </c>
      <c r="F14295" s="58">
        <v>0.6658497845764432</v>
      </c>
    </row>
    <row r="14296">
      <c r="A14296" s="61">
        <v>1.518816677E9</v>
      </c>
      <c r="B14296" s="61">
        <v>1.0</v>
      </c>
      <c r="C14296" s="61">
        <v>1712.0</v>
      </c>
      <c r="D14296" s="57" t="s">
        <v>371</v>
      </c>
      <c r="E14296" s="57" t="str">
        <f t="array" ref="E14296">E14295</f>
        <v>В</v>
      </c>
      <c r="F14296" s="58">
        <v>0.6659024763366957</v>
      </c>
    </row>
    <row r="14297">
      <c r="A14297" s="61">
        <v>1.515084875E9</v>
      </c>
      <c r="B14297" s="61">
        <v>1.0</v>
      </c>
      <c r="C14297" s="61">
        <v>1060.0</v>
      </c>
      <c r="D14297" s="57" t="s">
        <v>374</v>
      </c>
      <c r="E14297" s="57" t="str">
        <f t="array" ref="E14297">E14296</f>
        <v>В</v>
      </c>
      <c r="F14297" s="58">
        <v>0.665914590747442</v>
      </c>
    </row>
    <row r="14298">
      <c r="A14298" s="61">
        <v>1.514585017E9</v>
      </c>
      <c r="B14298" s="61">
        <v>1.0</v>
      </c>
      <c r="C14298" s="61">
        <v>394.0</v>
      </c>
      <c r="D14298" s="57" t="s">
        <v>373</v>
      </c>
      <c r="E14298" s="57" t="str">
        <f t="array" ref="E14298">E14297</f>
        <v>В</v>
      </c>
      <c r="F14298" s="58">
        <v>0.6659446685744453</v>
      </c>
    </row>
    <row r="14299">
      <c r="A14299" s="61">
        <v>1.519396343E9</v>
      </c>
      <c r="B14299" s="61">
        <v>1.0</v>
      </c>
      <c r="C14299" s="61">
        <v>2015.0</v>
      </c>
      <c r="D14299" s="57" t="s">
        <v>371</v>
      </c>
      <c r="E14299" s="57" t="str">
        <f t="array" ref="E14299">E14298</f>
        <v>В</v>
      </c>
      <c r="F14299" s="58">
        <v>0.6660165466228007</v>
      </c>
    </row>
    <row r="14300">
      <c r="A14300" s="61">
        <v>1.513928161E9</v>
      </c>
      <c r="B14300" s="61">
        <v>0.0</v>
      </c>
      <c r="C14300" s="61">
        <v>11.0</v>
      </c>
      <c r="D14300" s="57" t="s">
        <v>371</v>
      </c>
      <c r="E14300" s="57" t="str">
        <f t="array" ref="E14300">E14299</f>
        <v>В</v>
      </c>
      <c r="F14300" s="58">
        <v>0.6660210339537532</v>
      </c>
    </row>
    <row r="14301">
      <c r="A14301" s="61">
        <v>1.517765461E9</v>
      </c>
      <c r="B14301" s="61">
        <v>0.0</v>
      </c>
      <c r="C14301" s="61">
        <v>157.0</v>
      </c>
      <c r="D14301" s="57" t="s">
        <v>374</v>
      </c>
      <c r="E14301" s="57" t="str">
        <f t="array" ref="E14301">E14300</f>
        <v>В</v>
      </c>
      <c r="F14301" s="58">
        <v>0.6661760339984634</v>
      </c>
    </row>
    <row r="14302">
      <c r="A14302" s="61">
        <v>1.51235311E9</v>
      </c>
      <c r="B14302" s="61">
        <v>0.0</v>
      </c>
      <c r="C14302" s="61">
        <v>3996.0</v>
      </c>
      <c r="D14302" s="57" t="s">
        <v>375</v>
      </c>
      <c r="E14302" s="57" t="str">
        <f t="array" ref="E14302">E14301</f>
        <v>В</v>
      </c>
      <c r="F14302" s="58">
        <v>0.6662561384668388</v>
      </c>
    </row>
    <row r="14303">
      <c r="A14303" s="61">
        <v>1.512366127E9</v>
      </c>
      <c r="B14303" s="61">
        <v>1.0</v>
      </c>
      <c r="C14303" s="61">
        <v>1686.0</v>
      </c>
      <c r="D14303" s="57" t="s">
        <v>374</v>
      </c>
      <c r="E14303" s="57" t="str">
        <f t="array" ref="E14303">E14302</f>
        <v>В</v>
      </c>
      <c r="F14303" s="58">
        <v>0.666266046222097</v>
      </c>
    </row>
    <row r="14304">
      <c r="A14304" s="61">
        <v>1.511806399E9</v>
      </c>
      <c r="B14304" s="61">
        <v>1.0</v>
      </c>
      <c r="C14304" s="61">
        <v>464.0</v>
      </c>
      <c r="D14304" s="57" t="s">
        <v>371</v>
      </c>
      <c r="E14304" s="57" t="str">
        <f t="array" ref="E14304">E14303</f>
        <v>В</v>
      </c>
      <c r="F14304" s="58">
        <v>0.6663540342150476</v>
      </c>
    </row>
    <row r="14305">
      <c r="A14305" s="61">
        <v>1.513728168E9</v>
      </c>
      <c r="B14305" s="61">
        <v>1.0</v>
      </c>
      <c r="C14305" s="61">
        <v>731.0</v>
      </c>
      <c r="D14305" s="57" t="s">
        <v>374</v>
      </c>
      <c r="E14305" s="57" t="str">
        <f t="array" ref="E14305">E14304</f>
        <v>В</v>
      </c>
      <c r="F14305" s="58">
        <v>0.6664087831784926</v>
      </c>
    </row>
    <row r="14306">
      <c r="A14306" s="61">
        <v>1.513760083E9</v>
      </c>
      <c r="B14306" s="61">
        <v>1.0</v>
      </c>
      <c r="C14306" s="61">
        <v>2083.0</v>
      </c>
      <c r="D14306" s="57" t="s">
        <v>371</v>
      </c>
      <c r="E14306" s="57" t="str">
        <f t="array" ref="E14306">E14305</f>
        <v>В</v>
      </c>
      <c r="F14306" s="58">
        <v>0.6664119194155427</v>
      </c>
    </row>
    <row r="14307">
      <c r="A14307" s="61">
        <v>1.51834064E9</v>
      </c>
      <c r="B14307" s="61">
        <v>0.0</v>
      </c>
      <c r="C14307" s="61">
        <v>2102.0</v>
      </c>
      <c r="D14307" s="57" t="s">
        <v>374</v>
      </c>
      <c r="E14307" s="57" t="str">
        <f t="array" ref="E14307">E14306</f>
        <v>В</v>
      </c>
      <c r="F14307" s="58">
        <v>0.6664133492922304</v>
      </c>
    </row>
    <row r="14308">
      <c r="A14308" s="61">
        <v>1.515194409E9</v>
      </c>
      <c r="B14308" s="61">
        <v>1.0</v>
      </c>
      <c r="C14308" s="61">
        <v>676.0</v>
      </c>
      <c r="D14308" s="57" t="s">
        <v>375</v>
      </c>
      <c r="E14308" s="57" t="str">
        <f t="array" ref="E14308">E14307</f>
        <v>В</v>
      </c>
      <c r="F14308" s="58">
        <v>0.6664907928676186</v>
      </c>
    </row>
    <row r="14309">
      <c r="A14309" s="61">
        <v>1.511525034E9</v>
      </c>
      <c r="B14309" s="61">
        <v>1.0</v>
      </c>
      <c r="C14309" s="61">
        <v>1137.0</v>
      </c>
      <c r="D14309" s="57" t="s">
        <v>371</v>
      </c>
      <c r="E14309" s="57" t="str">
        <f t="array" ref="E14309">E14308</f>
        <v>В</v>
      </c>
      <c r="F14309" s="58">
        <v>0.6664934164275168</v>
      </c>
    </row>
    <row r="14310">
      <c r="A14310" s="61">
        <v>1.519941413E9</v>
      </c>
      <c r="B14310" s="61">
        <v>1.0</v>
      </c>
      <c r="C14310" s="61">
        <v>974.0</v>
      </c>
      <c r="D14310" s="57" t="s">
        <v>375</v>
      </c>
      <c r="E14310" s="57" t="str">
        <f t="array" ref="E14310">E14309</f>
        <v>В</v>
      </c>
      <c r="F14310" s="58">
        <v>0.666518173415609</v>
      </c>
    </row>
    <row r="14311">
      <c r="A14311" s="61">
        <v>1.514644601E9</v>
      </c>
      <c r="B14311" s="61">
        <v>0.0</v>
      </c>
      <c r="C14311" s="61">
        <v>1941.0</v>
      </c>
      <c r="D14311" s="57" t="s">
        <v>375</v>
      </c>
      <c r="E14311" s="57" t="str">
        <f t="array" ref="E14311">E14310</f>
        <v>В</v>
      </c>
      <c r="F14311" s="58">
        <v>0.6665235008189841</v>
      </c>
    </row>
    <row r="14312">
      <c r="A14312" s="61">
        <v>1.513616249E9</v>
      </c>
      <c r="B14312" s="61">
        <v>1.0</v>
      </c>
      <c r="C14312" s="61">
        <v>1248.0</v>
      </c>
      <c r="D14312" s="57" t="s">
        <v>371</v>
      </c>
      <c r="E14312" s="57" t="str">
        <f t="array" ref="E14312">E14311</f>
        <v>В</v>
      </c>
      <c r="F14312" s="58">
        <v>0.666579084065115</v>
      </c>
    </row>
    <row r="14313">
      <c r="A14313" s="61">
        <v>1.519959154E9</v>
      </c>
      <c r="B14313" s="61">
        <v>1.0</v>
      </c>
      <c r="C14313" s="61">
        <v>304.0</v>
      </c>
      <c r="D14313" s="57" t="s">
        <v>375</v>
      </c>
      <c r="E14313" s="57" t="str">
        <f t="array" ref="E14313">E14312</f>
        <v>В</v>
      </c>
      <c r="F14313" s="58">
        <v>0.6666035636166662</v>
      </c>
    </row>
    <row r="14314">
      <c r="A14314" s="61">
        <v>1.516601437E9</v>
      </c>
      <c r="B14314" s="61">
        <v>1.0</v>
      </c>
      <c r="C14314" s="61">
        <v>1073.0</v>
      </c>
      <c r="D14314" s="57" t="s">
        <v>374</v>
      </c>
      <c r="E14314" s="57" t="str">
        <f t="array" ref="E14314">E14313</f>
        <v>В</v>
      </c>
      <c r="F14314" s="58">
        <v>0.6667689925024051</v>
      </c>
    </row>
    <row r="14315">
      <c r="A14315" s="61">
        <v>1.514421655E9</v>
      </c>
      <c r="B14315" s="61">
        <v>1.0</v>
      </c>
      <c r="C14315" s="61">
        <v>1437.0</v>
      </c>
      <c r="D14315" s="57" t="s">
        <v>374</v>
      </c>
      <c r="E14315" s="57" t="str">
        <f t="array" ref="E14315">E14314</f>
        <v>В</v>
      </c>
      <c r="F14315" s="58">
        <v>0.6667707704132226</v>
      </c>
    </row>
    <row r="14316">
      <c r="A14316" s="61">
        <v>1.511718814E9</v>
      </c>
      <c r="B14316" s="61">
        <v>1.0</v>
      </c>
      <c r="C14316" s="61">
        <v>4643.0</v>
      </c>
      <c r="D14316" s="57" t="s">
        <v>371</v>
      </c>
      <c r="E14316" s="57" t="str">
        <f t="array" ref="E14316">E14315</f>
        <v>В</v>
      </c>
      <c r="F14316" s="58">
        <v>0.6668268740077616</v>
      </c>
    </row>
    <row r="14317">
      <c r="A14317" s="61">
        <v>1.51448396E9</v>
      </c>
      <c r="B14317" s="61">
        <v>0.0</v>
      </c>
      <c r="C14317" s="61">
        <v>981.0</v>
      </c>
      <c r="D14317" s="57" t="s">
        <v>371</v>
      </c>
      <c r="E14317" s="57" t="str">
        <f t="array" ref="E14317">E14316</f>
        <v>В</v>
      </c>
      <c r="F14317" s="58">
        <v>0.666855550845183</v>
      </c>
    </row>
    <row r="14318">
      <c r="A14318" s="61">
        <v>1.518329519E9</v>
      </c>
      <c r="B14318" s="61">
        <v>1.0</v>
      </c>
      <c r="C14318" s="61">
        <v>1076.0</v>
      </c>
      <c r="D14318" s="57" t="s">
        <v>371</v>
      </c>
      <c r="E14318" s="57" t="str">
        <f t="array" ref="E14318">E14317</f>
        <v>В</v>
      </c>
      <c r="F14318" s="58">
        <v>0.666873116934022</v>
      </c>
    </row>
    <row r="14319">
      <c r="A14319" s="61">
        <v>1.512474631E9</v>
      </c>
      <c r="B14319" s="61">
        <v>0.0</v>
      </c>
      <c r="C14319" s="61">
        <v>2377.0</v>
      </c>
      <c r="D14319" s="57" t="s">
        <v>371</v>
      </c>
      <c r="E14319" s="57" t="str">
        <f t="array" ref="E14319">E14318</f>
        <v>В</v>
      </c>
      <c r="F14319" s="58">
        <v>0.6668979171104151</v>
      </c>
    </row>
    <row r="14320">
      <c r="A14320" s="61">
        <v>1.512719211E9</v>
      </c>
      <c r="B14320" s="61">
        <v>0.0</v>
      </c>
      <c r="C14320" s="61">
        <v>3106.0</v>
      </c>
      <c r="D14320" s="57" t="s">
        <v>373</v>
      </c>
      <c r="E14320" s="57" t="str">
        <f t="array" ref="E14320">E14319</f>
        <v>В</v>
      </c>
      <c r="F14320" s="58">
        <v>0.6670430567620226</v>
      </c>
    </row>
    <row r="14321">
      <c r="A14321" s="61">
        <v>1.512750811E9</v>
      </c>
      <c r="B14321" s="61">
        <v>0.0</v>
      </c>
      <c r="C14321" s="61">
        <v>443.0</v>
      </c>
      <c r="D14321" s="57" t="s">
        <v>375</v>
      </c>
      <c r="E14321" s="57" t="str">
        <f t="array" ref="E14321">E14320</f>
        <v>В</v>
      </c>
      <c r="F14321" s="58">
        <v>0.6670613011749879</v>
      </c>
    </row>
    <row r="14322">
      <c r="A14322" s="61">
        <v>1.519603106E9</v>
      </c>
      <c r="B14322" s="61">
        <v>1.0</v>
      </c>
      <c r="C14322" s="61">
        <v>1312.0</v>
      </c>
      <c r="D14322" s="57" t="s">
        <v>371</v>
      </c>
      <c r="E14322" s="57" t="str">
        <f t="array" ref="E14322">E14321</f>
        <v>В</v>
      </c>
      <c r="F14322" s="58">
        <v>0.6670914182141746</v>
      </c>
    </row>
    <row r="14323">
      <c r="A14323" s="61">
        <v>1.511814744E9</v>
      </c>
      <c r="B14323" s="61">
        <v>1.0</v>
      </c>
      <c r="C14323" s="61">
        <v>3209.0</v>
      </c>
      <c r="D14323" s="57" t="s">
        <v>373</v>
      </c>
      <c r="E14323" s="57" t="str">
        <f t="array" ref="E14323">E14322</f>
        <v>В</v>
      </c>
      <c r="F14323" s="58">
        <v>0.6671120922673129</v>
      </c>
    </row>
    <row r="14324">
      <c r="A14324" s="61">
        <v>1.515745755E9</v>
      </c>
      <c r="B14324" s="61">
        <v>1.0</v>
      </c>
      <c r="C14324" s="61">
        <v>838.0</v>
      </c>
      <c r="D14324" s="57" t="s">
        <v>374</v>
      </c>
      <c r="E14324" s="57" t="str">
        <f t="array" ref="E14324">E14323</f>
        <v>В</v>
      </c>
      <c r="F14324" s="58">
        <v>0.667136811532051</v>
      </c>
    </row>
    <row r="14325">
      <c r="A14325" s="61">
        <v>1.518493134E9</v>
      </c>
      <c r="B14325" s="61">
        <v>1.0</v>
      </c>
      <c r="C14325" s="61">
        <v>975.0</v>
      </c>
      <c r="D14325" s="57" t="s">
        <v>374</v>
      </c>
      <c r="E14325" s="57" t="str">
        <f t="array" ref="E14325">E14324</f>
        <v>В</v>
      </c>
      <c r="F14325" s="58">
        <v>0.6671404851876149</v>
      </c>
    </row>
    <row r="14326">
      <c r="A14326" s="61">
        <v>1.511510108E9</v>
      </c>
      <c r="B14326" s="61">
        <v>1.0</v>
      </c>
      <c r="C14326" s="61">
        <v>4538.0</v>
      </c>
      <c r="D14326" s="57" t="s">
        <v>371</v>
      </c>
      <c r="E14326" s="57" t="str">
        <f t="array" ref="E14326">E14325</f>
        <v>В</v>
      </c>
      <c r="F14326" s="58">
        <v>0.6672436969440256</v>
      </c>
    </row>
    <row r="14327">
      <c r="A14327" s="61">
        <v>1.518698689E9</v>
      </c>
      <c r="B14327" s="61">
        <v>1.0</v>
      </c>
      <c r="C14327" s="61">
        <v>3669.0</v>
      </c>
      <c r="D14327" s="57" t="s">
        <v>374</v>
      </c>
      <c r="E14327" s="57" t="str">
        <f t="array" ref="E14327">E14326</f>
        <v>В</v>
      </c>
      <c r="F14327" s="58">
        <v>0.6672684876211544</v>
      </c>
    </row>
    <row r="14328">
      <c r="A14328" s="61">
        <v>1.514820692E9</v>
      </c>
      <c r="B14328" s="61">
        <v>0.0</v>
      </c>
      <c r="C14328" s="61">
        <v>2091.0</v>
      </c>
      <c r="D14328" s="57" t="s">
        <v>375</v>
      </c>
      <c r="E14328" s="57" t="str">
        <f t="array" ref="E14328">E14327</f>
        <v>В</v>
      </c>
      <c r="F14328" s="58">
        <v>0.667272238315096</v>
      </c>
    </row>
    <row r="14329">
      <c r="A14329" s="61">
        <v>1.51967035E9</v>
      </c>
      <c r="B14329" s="61">
        <v>0.0</v>
      </c>
      <c r="C14329" s="61">
        <v>2037.0</v>
      </c>
      <c r="D14329" s="57" t="s">
        <v>374</v>
      </c>
      <c r="E14329" s="57" t="str">
        <f t="array" ref="E14329">E14328</f>
        <v>В</v>
      </c>
      <c r="F14329" s="58">
        <v>0.6672877355071327</v>
      </c>
    </row>
    <row r="14330">
      <c r="A14330" s="61">
        <v>1.51436325E9</v>
      </c>
      <c r="B14330" s="61">
        <v>0.0</v>
      </c>
      <c r="C14330" s="61">
        <v>4855.0</v>
      </c>
      <c r="D14330" s="57" t="s">
        <v>375</v>
      </c>
      <c r="E14330" s="57" t="str">
        <f t="array" ref="E14330">E14329</f>
        <v>В</v>
      </c>
      <c r="F14330" s="58">
        <v>0.66734052210436</v>
      </c>
    </row>
    <row r="14331">
      <c r="A14331" s="61">
        <v>1.511766383E9</v>
      </c>
      <c r="B14331" s="61">
        <v>1.0</v>
      </c>
      <c r="C14331" s="61">
        <v>1327.0</v>
      </c>
      <c r="D14331" s="57" t="s">
        <v>371</v>
      </c>
      <c r="E14331" s="57" t="str">
        <f t="array" ref="E14331">E14330</f>
        <v>В</v>
      </c>
      <c r="F14331" s="58">
        <v>0.6673759787168222</v>
      </c>
    </row>
    <row r="14332">
      <c r="A14332" s="61">
        <v>1.516840173E9</v>
      </c>
      <c r="B14332" s="61">
        <v>1.0</v>
      </c>
      <c r="C14332" s="61">
        <v>2133.0</v>
      </c>
      <c r="D14332" s="57" t="s">
        <v>371</v>
      </c>
      <c r="E14332" s="57" t="str">
        <f t="array" ref="E14332">E14331</f>
        <v>В</v>
      </c>
      <c r="F14332" s="58">
        <v>0.6673840595951891</v>
      </c>
    </row>
    <row r="14333">
      <c r="A14333" s="61">
        <v>1.512578633E9</v>
      </c>
      <c r="B14333" s="61">
        <v>1.0</v>
      </c>
      <c r="C14333" s="61">
        <v>792.0</v>
      </c>
      <c r="D14333" s="57" t="s">
        <v>373</v>
      </c>
      <c r="E14333" s="57" t="str">
        <f t="array" ref="E14333">E14332</f>
        <v>В</v>
      </c>
      <c r="F14333" s="58">
        <v>0.6674285319666372</v>
      </c>
    </row>
    <row r="14334">
      <c r="A14334" s="61">
        <v>1.517507757E9</v>
      </c>
      <c r="B14334" s="61">
        <v>1.0</v>
      </c>
      <c r="C14334" s="61">
        <v>1518.0</v>
      </c>
      <c r="D14334" s="57" t="s">
        <v>374</v>
      </c>
      <c r="E14334" s="57" t="str">
        <f t="array" ref="E14334">E14333</f>
        <v>В</v>
      </c>
      <c r="F14334" s="58">
        <v>0.6674979815796015</v>
      </c>
    </row>
    <row r="14335">
      <c r="A14335" s="61">
        <v>1.518302006E9</v>
      </c>
      <c r="B14335" s="61">
        <v>1.0</v>
      </c>
      <c r="C14335" s="61">
        <v>1273.0</v>
      </c>
      <c r="D14335" s="57" t="s">
        <v>374</v>
      </c>
      <c r="E14335" s="57" t="str">
        <f t="array" ref="E14335">E14334</f>
        <v>В</v>
      </c>
      <c r="F14335" s="58">
        <v>0.6675593849790773</v>
      </c>
    </row>
    <row r="14336">
      <c r="A14336" s="61">
        <v>1.518506734E9</v>
      </c>
      <c r="B14336" s="61">
        <v>1.0</v>
      </c>
      <c r="C14336" s="61">
        <v>137.0</v>
      </c>
      <c r="D14336" s="57" t="s">
        <v>374</v>
      </c>
      <c r="E14336" s="57" t="str">
        <f t="array" ref="E14336">E14335</f>
        <v>В</v>
      </c>
      <c r="F14336" s="58">
        <v>0.6675676229179458</v>
      </c>
    </row>
    <row r="14337">
      <c r="A14337" s="61">
        <v>1.519715026E9</v>
      </c>
      <c r="B14337" s="61">
        <v>1.0</v>
      </c>
      <c r="C14337" s="61">
        <v>4185.0</v>
      </c>
      <c r="D14337" s="57" t="s">
        <v>371</v>
      </c>
      <c r="E14337" s="57" t="str">
        <f t="array" ref="E14337">E14336</f>
        <v>В</v>
      </c>
      <c r="F14337" s="58">
        <v>0.6675761345461778</v>
      </c>
    </row>
    <row r="14338">
      <c r="A14338" s="61">
        <v>1.5121535E9</v>
      </c>
      <c r="B14338" s="61">
        <v>0.0</v>
      </c>
      <c r="C14338" s="61">
        <v>1800.0</v>
      </c>
      <c r="D14338" s="57" t="s">
        <v>371</v>
      </c>
      <c r="E14338" s="57" t="str">
        <f t="array" ref="E14338">E14337</f>
        <v>В</v>
      </c>
      <c r="F14338" s="58">
        <v>0.6676397023911075</v>
      </c>
    </row>
    <row r="14339">
      <c r="A14339" s="61">
        <v>1.515452358E9</v>
      </c>
      <c r="B14339" s="61">
        <v>1.0</v>
      </c>
      <c r="C14339" s="61">
        <v>1125.0</v>
      </c>
      <c r="D14339" s="57" t="s">
        <v>375</v>
      </c>
      <c r="E14339" s="57" t="str">
        <f t="array" ref="E14339">E14338</f>
        <v>В</v>
      </c>
      <c r="F14339" s="58">
        <v>0.6676502025328158</v>
      </c>
    </row>
    <row r="14340">
      <c r="A14340" s="61">
        <v>1.5136582E9</v>
      </c>
      <c r="B14340" s="61">
        <v>0.0</v>
      </c>
      <c r="C14340" s="61">
        <v>2545.0</v>
      </c>
      <c r="D14340" s="57" t="s">
        <v>374</v>
      </c>
      <c r="E14340" s="57" t="str">
        <f t="array" ref="E14340">E14339</f>
        <v>В</v>
      </c>
      <c r="F14340" s="58">
        <v>0.6678106441282777</v>
      </c>
    </row>
    <row r="14341">
      <c r="A14341" s="61">
        <v>1.516666923E9</v>
      </c>
      <c r="B14341" s="61">
        <v>1.0</v>
      </c>
      <c r="C14341" s="61">
        <v>76.0</v>
      </c>
      <c r="D14341" s="57" t="s">
        <v>371</v>
      </c>
      <c r="E14341" s="57" t="str">
        <f t="array" ref="E14341">E14340</f>
        <v>В</v>
      </c>
      <c r="F14341" s="58">
        <v>0.6679019232268599</v>
      </c>
    </row>
    <row r="14342">
      <c r="A14342" s="61">
        <v>1.518144617E9</v>
      </c>
      <c r="B14342" s="61">
        <v>1.0</v>
      </c>
      <c r="C14342" s="61">
        <v>3137.0</v>
      </c>
      <c r="D14342" s="57" t="s">
        <v>374</v>
      </c>
      <c r="E14342" s="57" t="str">
        <f t="array" ref="E14342">E14341</f>
        <v>В</v>
      </c>
      <c r="F14342" s="58">
        <v>0.6680107370686652</v>
      </c>
    </row>
    <row r="14343">
      <c r="A14343" s="61">
        <v>1.513870578E9</v>
      </c>
      <c r="B14343" s="61">
        <v>1.0</v>
      </c>
      <c r="C14343" s="61">
        <v>844.0</v>
      </c>
      <c r="D14343" s="57" t="s">
        <v>374</v>
      </c>
      <c r="E14343" s="57" t="str">
        <f t="array" ref="E14343">E14342</f>
        <v>В</v>
      </c>
      <c r="F14343" s="58">
        <v>0.668036948057742</v>
      </c>
    </row>
    <row r="14344">
      <c r="A14344" s="61">
        <v>1.516970221E9</v>
      </c>
      <c r="B14344" s="61">
        <v>0.0</v>
      </c>
      <c r="C14344" s="61">
        <v>1347.0</v>
      </c>
      <c r="D14344" s="57" t="s">
        <v>373</v>
      </c>
      <c r="E14344" s="57" t="str">
        <f t="array" ref="E14344">E14343</f>
        <v>В</v>
      </c>
      <c r="F14344" s="58">
        <v>0.6680385012308805</v>
      </c>
    </row>
    <row r="14345">
      <c r="A14345" s="61">
        <v>1.514612735E9</v>
      </c>
      <c r="B14345" s="61">
        <v>1.0</v>
      </c>
      <c r="C14345" s="61">
        <v>329.0</v>
      </c>
      <c r="D14345" s="57" t="s">
        <v>371</v>
      </c>
      <c r="E14345" s="57" t="str">
        <f t="array" ref="E14345">E14344</f>
        <v>В</v>
      </c>
      <c r="F14345" s="58">
        <v>0.6680650078450754</v>
      </c>
    </row>
    <row r="14346">
      <c r="A14346" s="61">
        <v>1.518602814E9</v>
      </c>
      <c r="B14346" s="61">
        <v>1.0</v>
      </c>
      <c r="C14346" s="61">
        <v>1547.0</v>
      </c>
      <c r="D14346" s="57" t="s">
        <v>374</v>
      </c>
      <c r="E14346" s="57" t="str">
        <f t="array" ref="E14346">E14345</f>
        <v>В</v>
      </c>
      <c r="F14346" s="58">
        <v>0.668131217297991</v>
      </c>
    </row>
    <row r="14347">
      <c r="A14347" s="61">
        <v>1.51942962E9</v>
      </c>
      <c r="B14347" s="61">
        <v>0.0</v>
      </c>
      <c r="C14347" s="61">
        <v>1593.0</v>
      </c>
      <c r="D14347" s="57" t="s">
        <v>373</v>
      </c>
      <c r="E14347" s="57" t="str">
        <f t="array" ref="E14347">E14346</f>
        <v>В</v>
      </c>
      <c r="F14347" s="58">
        <v>0.6682018598800636</v>
      </c>
    </row>
    <row r="14348">
      <c r="A14348" s="61">
        <v>1.517044005E9</v>
      </c>
      <c r="B14348" s="61">
        <v>1.0</v>
      </c>
      <c r="C14348" s="61">
        <v>3808.0</v>
      </c>
      <c r="D14348" s="57" t="s">
        <v>374</v>
      </c>
      <c r="E14348" s="57" t="str">
        <f t="array" ref="E14348">E14347</f>
        <v>В</v>
      </c>
      <c r="F14348" s="58">
        <v>0.668225037289397</v>
      </c>
    </row>
    <row r="14349">
      <c r="A14349" s="61">
        <v>1.514625923E9</v>
      </c>
      <c r="B14349" s="61">
        <v>1.0</v>
      </c>
      <c r="C14349" s="61">
        <v>1509.0</v>
      </c>
      <c r="D14349" s="57" t="s">
        <v>374</v>
      </c>
      <c r="E14349" s="57" t="str">
        <f t="array" ref="E14349">E14348</f>
        <v>В</v>
      </c>
      <c r="F14349" s="58">
        <v>0.6682573492044367</v>
      </c>
    </row>
    <row r="14350">
      <c r="A14350" s="61">
        <v>1.512692049E9</v>
      </c>
      <c r="B14350" s="61">
        <v>1.0</v>
      </c>
      <c r="C14350" s="61">
        <v>598.0</v>
      </c>
      <c r="D14350" s="57" t="s">
        <v>375</v>
      </c>
      <c r="E14350" s="57" t="str">
        <f t="array" ref="E14350">E14349</f>
        <v>В</v>
      </c>
      <c r="F14350" s="58">
        <v>0.6683375725854228</v>
      </c>
    </row>
    <row r="14351">
      <c r="A14351" s="61">
        <v>1.518060347E9</v>
      </c>
      <c r="B14351" s="61">
        <v>1.0</v>
      </c>
      <c r="C14351" s="61">
        <v>3938.0</v>
      </c>
      <c r="D14351" s="57" t="s">
        <v>373</v>
      </c>
      <c r="E14351" s="57" t="str">
        <f t="array" ref="E14351">E14350</f>
        <v>В</v>
      </c>
      <c r="F14351" s="58">
        <v>0.6683677452956367</v>
      </c>
    </row>
    <row r="14352">
      <c r="A14352" s="61">
        <v>1.51681989E9</v>
      </c>
      <c r="B14352" s="61">
        <v>0.0</v>
      </c>
      <c r="C14352" s="61">
        <v>2243.0</v>
      </c>
      <c r="D14352" s="57" t="s">
        <v>371</v>
      </c>
      <c r="E14352" s="57" t="str">
        <f t="array" ref="E14352">E14351</f>
        <v>В</v>
      </c>
      <c r="F14352" s="58">
        <v>0.6684450816143744</v>
      </c>
    </row>
    <row r="14353">
      <c r="A14353" s="61">
        <v>1.519671618E9</v>
      </c>
      <c r="B14353" s="61">
        <v>1.0</v>
      </c>
      <c r="C14353" s="61">
        <v>495.0</v>
      </c>
      <c r="D14353" s="57" t="s">
        <v>371</v>
      </c>
      <c r="E14353" s="57" t="str">
        <f t="array" ref="E14353">E14352</f>
        <v>В</v>
      </c>
      <c r="F14353" s="58">
        <v>0.6684716134691975</v>
      </c>
    </row>
    <row r="14354">
      <c r="A14354" s="61">
        <v>1.518356456E9</v>
      </c>
      <c r="B14354" s="61">
        <v>1.0</v>
      </c>
      <c r="C14354" s="61">
        <v>1745.0</v>
      </c>
      <c r="D14354" s="57" t="s">
        <v>371</v>
      </c>
      <c r="E14354" s="57" t="str">
        <f t="array" ref="E14354">E14353</f>
        <v>В</v>
      </c>
      <c r="F14354" s="58">
        <v>0.6684802954928237</v>
      </c>
    </row>
    <row r="14355">
      <c r="A14355" s="61">
        <v>1.512530748E9</v>
      </c>
      <c r="B14355" s="61">
        <v>1.0</v>
      </c>
      <c r="C14355" s="61">
        <v>355.0</v>
      </c>
      <c r="D14355" s="57" t="s">
        <v>374</v>
      </c>
      <c r="E14355" s="57" t="str">
        <f t="array" ref="E14355">E14354</f>
        <v>В</v>
      </c>
      <c r="F14355" s="58">
        <v>0.6685230132519377</v>
      </c>
    </row>
    <row r="14356">
      <c r="A14356" s="61">
        <v>1.51479837E9</v>
      </c>
      <c r="B14356" s="61">
        <v>0.0</v>
      </c>
      <c r="C14356" s="61">
        <v>2316.0</v>
      </c>
      <c r="D14356" s="57" t="s">
        <v>375</v>
      </c>
      <c r="E14356" s="57" t="str">
        <f t="array" ref="E14356">E14355</f>
        <v>В</v>
      </c>
      <c r="F14356" s="58">
        <v>0.6685640851610122</v>
      </c>
    </row>
    <row r="14357">
      <c r="A14357" s="61">
        <v>1.515720287E9</v>
      </c>
      <c r="B14357" s="61">
        <v>1.0</v>
      </c>
      <c r="C14357" s="61">
        <v>53.0</v>
      </c>
      <c r="D14357" s="57" t="s">
        <v>371</v>
      </c>
      <c r="E14357" s="57" t="str">
        <f t="array" ref="E14357">E14356</f>
        <v>В</v>
      </c>
      <c r="F14357" s="58">
        <v>0.6685678382360243</v>
      </c>
    </row>
    <row r="14358">
      <c r="A14358" s="61">
        <v>1.515826823E9</v>
      </c>
      <c r="B14358" s="61">
        <v>1.0</v>
      </c>
      <c r="C14358" s="61">
        <v>1097.0</v>
      </c>
      <c r="D14358" s="57" t="s">
        <v>375</v>
      </c>
      <c r="E14358" s="57" t="str">
        <f t="array" ref="E14358">E14357</f>
        <v>В</v>
      </c>
      <c r="F14358" s="58">
        <v>0.6686028923083218</v>
      </c>
    </row>
    <row r="14359">
      <c r="A14359" s="61">
        <v>1.519810242E9</v>
      </c>
      <c r="B14359" s="61">
        <v>0.0</v>
      </c>
      <c r="C14359" s="61">
        <v>337.0</v>
      </c>
      <c r="D14359" s="57" t="s">
        <v>371</v>
      </c>
      <c r="E14359" s="57" t="str">
        <f t="array" ref="E14359">E14358</f>
        <v>В</v>
      </c>
      <c r="F14359" s="58">
        <v>0.668689136992283</v>
      </c>
    </row>
    <row r="14360">
      <c r="A14360" s="61">
        <v>1.515454715E9</v>
      </c>
      <c r="B14360" s="61">
        <v>1.0</v>
      </c>
      <c r="C14360" s="61">
        <v>4227.0</v>
      </c>
      <c r="D14360" s="57" t="s">
        <v>374</v>
      </c>
      <c r="E14360" s="57" t="str">
        <f t="array" ref="E14360">E14359</f>
        <v>В</v>
      </c>
      <c r="F14360" s="58">
        <v>0.6687010481334004</v>
      </c>
    </row>
    <row r="14361">
      <c r="A14361" s="61">
        <v>1.516272755E9</v>
      </c>
      <c r="B14361" s="61">
        <v>1.0</v>
      </c>
      <c r="C14361" s="61">
        <v>2340.0</v>
      </c>
      <c r="D14361" s="57" t="s">
        <v>373</v>
      </c>
      <c r="E14361" s="57" t="str">
        <f t="array" ref="E14361">E14360</f>
        <v>В</v>
      </c>
      <c r="F14361" s="58">
        <v>0.668775672237692</v>
      </c>
    </row>
    <row r="14362">
      <c r="A14362" s="61">
        <v>1.518419488E9</v>
      </c>
      <c r="B14362" s="61">
        <v>1.0</v>
      </c>
      <c r="C14362" s="61">
        <v>1359.0</v>
      </c>
      <c r="D14362" s="57" t="s">
        <v>371</v>
      </c>
      <c r="E14362" s="57" t="str">
        <f t="array" ref="E14362">E14361</f>
        <v>В</v>
      </c>
      <c r="F14362" s="58">
        <v>0.6687802679152731</v>
      </c>
    </row>
    <row r="14363">
      <c r="A14363" s="61">
        <v>1.516837635E9</v>
      </c>
      <c r="B14363" s="61">
        <v>1.0</v>
      </c>
      <c r="C14363" s="61">
        <v>4187.0</v>
      </c>
      <c r="D14363" s="57" t="s">
        <v>374</v>
      </c>
      <c r="E14363" s="57" t="str">
        <f t="array" ref="E14363">E14362</f>
        <v>В</v>
      </c>
      <c r="F14363" s="58">
        <v>0.6688034095553608</v>
      </c>
    </row>
    <row r="14364">
      <c r="A14364" s="61">
        <v>1.516793627E9</v>
      </c>
      <c r="B14364" s="61">
        <v>1.0</v>
      </c>
      <c r="C14364" s="61">
        <v>784.0</v>
      </c>
      <c r="D14364" s="57" t="s">
        <v>371</v>
      </c>
      <c r="E14364" s="57" t="str">
        <f t="array" ref="E14364">E14363</f>
        <v>В</v>
      </c>
      <c r="F14364" s="58">
        <v>0.6688076946093405</v>
      </c>
    </row>
    <row r="14365">
      <c r="A14365" s="61">
        <v>1.516632262E9</v>
      </c>
      <c r="B14365" s="61">
        <v>0.0</v>
      </c>
      <c r="C14365" s="61">
        <v>166.0</v>
      </c>
      <c r="D14365" s="57" t="s">
        <v>374</v>
      </c>
      <c r="E14365" s="57" t="str">
        <f t="array" ref="E14365">E14364</f>
        <v>В</v>
      </c>
      <c r="F14365" s="58">
        <v>0.6688432744695926</v>
      </c>
    </row>
    <row r="14366">
      <c r="A14366" s="61">
        <v>1.513777125E9</v>
      </c>
      <c r="B14366" s="61">
        <v>1.0</v>
      </c>
      <c r="C14366" s="61">
        <v>153.0</v>
      </c>
      <c r="D14366" s="57" t="s">
        <v>374</v>
      </c>
      <c r="E14366" s="57" t="str">
        <f t="array" ref="E14366">E14365</f>
        <v>В</v>
      </c>
      <c r="F14366" s="58">
        <v>0.6688655514997204</v>
      </c>
    </row>
    <row r="14367">
      <c r="A14367" s="61">
        <v>1.518439103E9</v>
      </c>
      <c r="B14367" s="61">
        <v>1.0</v>
      </c>
      <c r="C14367" s="61">
        <v>2770.0</v>
      </c>
      <c r="D14367" s="57" t="s">
        <v>375</v>
      </c>
      <c r="E14367" s="57" t="str">
        <f t="array" ref="E14367">E14366</f>
        <v>В</v>
      </c>
      <c r="F14367" s="58">
        <v>0.6689633420084372</v>
      </c>
    </row>
    <row r="14368">
      <c r="A14368" s="61">
        <v>1.512012932E9</v>
      </c>
      <c r="B14368" s="61">
        <v>0.0</v>
      </c>
      <c r="C14368" s="61">
        <v>536.0</v>
      </c>
      <c r="D14368" s="57" t="s">
        <v>375</v>
      </c>
      <c r="E14368" s="57" t="str">
        <f t="array" ref="E14368">E14367</f>
        <v>В</v>
      </c>
      <c r="F14368" s="58">
        <v>0.6690009810140263</v>
      </c>
    </row>
    <row r="14369">
      <c r="A14369" s="61">
        <v>1.513562819E9</v>
      </c>
      <c r="B14369" s="61">
        <v>1.0</v>
      </c>
      <c r="C14369" s="61">
        <v>922.0</v>
      </c>
      <c r="D14369" s="57" t="s">
        <v>375</v>
      </c>
      <c r="E14369" s="57" t="str">
        <f t="array" ref="E14369">E14368</f>
        <v>В</v>
      </c>
      <c r="F14369" s="58">
        <v>0.669001320728273</v>
      </c>
    </row>
    <row r="14370">
      <c r="A14370" s="61">
        <v>1.512610056E9</v>
      </c>
      <c r="B14370" s="61">
        <v>1.0</v>
      </c>
      <c r="C14370" s="61">
        <v>3194.0</v>
      </c>
      <c r="D14370" s="57" t="s">
        <v>374</v>
      </c>
      <c r="E14370" s="57" t="str">
        <f t="array" ref="E14370">E14369</f>
        <v>В</v>
      </c>
      <c r="F14370" s="58">
        <v>0.6690355666131045</v>
      </c>
    </row>
    <row r="14371">
      <c r="A14371" s="61">
        <v>1.518642714E9</v>
      </c>
      <c r="B14371" s="61">
        <v>1.0</v>
      </c>
      <c r="C14371" s="61">
        <v>2498.0</v>
      </c>
      <c r="D14371" s="57" t="s">
        <v>374</v>
      </c>
      <c r="E14371" s="57" t="str">
        <f t="array" ref="E14371">E14370</f>
        <v>В</v>
      </c>
      <c r="F14371" s="58">
        <v>0.6690427991224261</v>
      </c>
    </row>
    <row r="14372">
      <c r="A14372" s="61">
        <v>1.511571495E9</v>
      </c>
      <c r="B14372" s="61">
        <v>1.0</v>
      </c>
      <c r="C14372" s="61">
        <v>371.0</v>
      </c>
      <c r="D14372" s="57" t="s">
        <v>374</v>
      </c>
      <c r="E14372" s="57" t="str">
        <f t="array" ref="E14372">E14371</f>
        <v>В</v>
      </c>
      <c r="F14372" s="58">
        <v>0.6690670405383556</v>
      </c>
    </row>
    <row r="14373">
      <c r="A14373" s="61">
        <v>1.513765307E9</v>
      </c>
      <c r="B14373" s="61">
        <v>1.0</v>
      </c>
      <c r="C14373" s="61">
        <v>1062.0</v>
      </c>
      <c r="D14373" s="57" t="s">
        <v>374</v>
      </c>
      <c r="E14373" s="57" t="str">
        <f t="array" ref="E14373">E14372</f>
        <v>В</v>
      </c>
      <c r="F14373" s="58">
        <v>0.6690784096882533</v>
      </c>
    </row>
    <row r="14374">
      <c r="A14374" s="61">
        <v>1.518811103E9</v>
      </c>
      <c r="B14374" s="61">
        <v>1.0</v>
      </c>
      <c r="C14374" s="61">
        <v>1527.0</v>
      </c>
      <c r="D14374" s="57" t="s">
        <v>371</v>
      </c>
      <c r="E14374" s="57" t="str">
        <f t="array" ref="E14374">E14373</f>
        <v>В</v>
      </c>
      <c r="F14374" s="58">
        <v>0.6691545496555698</v>
      </c>
    </row>
    <row r="14375">
      <c r="A14375" s="61">
        <v>1.515343717E9</v>
      </c>
      <c r="B14375" s="61">
        <v>1.0</v>
      </c>
      <c r="C14375" s="61">
        <v>416.0</v>
      </c>
      <c r="D14375" s="57" t="s">
        <v>371</v>
      </c>
      <c r="E14375" s="57" t="str">
        <f t="array" ref="E14375">E14374</f>
        <v>В</v>
      </c>
      <c r="F14375" s="58">
        <v>0.6692351927328519</v>
      </c>
    </row>
    <row r="14376">
      <c r="A14376" s="61">
        <v>1.51230831E9</v>
      </c>
      <c r="B14376" s="61">
        <v>0.0</v>
      </c>
      <c r="C14376" s="61">
        <v>4123.0</v>
      </c>
      <c r="D14376" s="57" t="s">
        <v>371</v>
      </c>
      <c r="E14376" s="57" t="str">
        <f t="array" ref="E14376">E14375</f>
        <v>В</v>
      </c>
      <c r="F14376" s="58">
        <v>0.669371072976244</v>
      </c>
    </row>
    <row r="14377">
      <c r="A14377" s="61">
        <v>1.514360606E9</v>
      </c>
      <c r="B14377" s="61">
        <v>1.0</v>
      </c>
      <c r="C14377" s="61">
        <v>3155.0</v>
      </c>
      <c r="D14377" s="57" t="s">
        <v>375</v>
      </c>
      <c r="E14377" s="57" t="str">
        <f t="array" ref="E14377">E14376</f>
        <v>В</v>
      </c>
      <c r="F14377" s="58">
        <v>0.669417597275088</v>
      </c>
    </row>
    <row r="14378">
      <c r="A14378" s="61">
        <v>1.515002326E9</v>
      </c>
      <c r="B14378" s="61">
        <v>1.0</v>
      </c>
      <c r="C14378" s="61">
        <v>1606.0</v>
      </c>
      <c r="D14378" s="57" t="s">
        <v>374</v>
      </c>
      <c r="E14378" s="57" t="str">
        <f t="array" ref="E14378">E14377</f>
        <v>В</v>
      </c>
      <c r="F14378" s="58">
        <v>0.6694327641915174</v>
      </c>
    </row>
    <row r="14379">
      <c r="A14379" s="61">
        <v>1.516064086E9</v>
      </c>
      <c r="B14379" s="61">
        <v>1.0</v>
      </c>
      <c r="C14379" s="61">
        <v>1486.0</v>
      </c>
      <c r="D14379" s="57" t="s">
        <v>375</v>
      </c>
      <c r="E14379" s="57" t="str">
        <f t="array" ref="E14379">E14378</f>
        <v>В</v>
      </c>
      <c r="F14379" s="58">
        <v>0.6695366618172103</v>
      </c>
    </row>
    <row r="14380">
      <c r="A14380" s="61">
        <v>1.514008322E9</v>
      </c>
      <c r="B14380" s="61">
        <v>0.0</v>
      </c>
      <c r="C14380" s="61">
        <v>245.0</v>
      </c>
      <c r="D14380" s="57" t="s">
        <v>375</v>
      </c>
      <c r="E14380" s="57" t="str">
        <f t="array" ref="E14380">E14379</f>
        <v>В</v>
      </c>
      <c r="F14380" s="58">
        <v>0.66954225634306</v>
      </c>
    </row>
    <row r="14381">
      <c r="A14381" s="61">
        <v>1.514412478E9</v>
      </c>
      <c r="B14381" s="61">
        <v>1.0</v>
      </c>
      <c r="C14381" s="61">
        <v>622.0</v>
      </c>
      <c r="D14381" s="57" t="s">
        <v>374</v>
      </c>
      <c r="E14381" s="57" t="str">
        <f t="array" ref="E14381">E14380</f>
        <v>В</v>
      </c>
      <c r="F14381" s="58">
        <v>0.6695752754087066</v>
      </c>
    </row>
    <row r="14382">
      <c r="A14382" s="61">
        <v>1.513805727E9</v>
      </c>
      <c r="B14382" s="61">
        <v>1.0</v>
      </c>
      <c r="C14382" s="61">
        <v>3238.0</v>
      </c>
      <c r="D14382" s="57" t="s">
        <v>373</v>
      </c>
      <c r="E14382" s="57" t="str">
        <f t="array" ref="E14382">E14381</f>
        <v>В</v>
      </c>
      <c r="F14382" s="58">
        <v>0.6695842998778405</v>
      </c>
    </row>
    <row r="14383">
      <c r="A14383" s="61">
        <v>1.511282305E9</v>
      </c>
      <c r="B14383" s="61">
        <v>1.0</v>
      </c>
      <c r="C14383" s="61">
        <v>4210.0</v>
      </c>
      <c r="D14383" s="57" t="s">
        <v>371</v>
      </c>
      <c r="E14383" s="57" t="str">
        <f t="array" ref="E14383">E14382</f>
        <v>В</v>
      </c>
      <c r="F14383" s="58">
        <v>0.6695989300788467</v>
      </c>
    </row>
    <row r="14384">
      <c r="A14384" s="61">
        <v>1.511890451E9</v>
      </c>
      <c r="B14384" s="61">
        <v>0.0</v>
      </c>
      <c r="C14384" s="61">
        <v>1345.0</v>
      </c>
      <c r="D14384" s="57" t="s">
        <v>371</v>
      </c>
      <c r="E14384" s="57" t="str">
        <f t="array" ref="E14384">E14383</f>
        <v>В</v>
      </c>
      <c r="F14384" s="58">
        <v>0.6696415803242484</v>
      </c>
    </row>
    <row r="14385">
      <c r="A14385" s="61">
        <v>1.513094838E9</v>
      </c>
      <c r="B14385" s="61">
        <v>1.0</v>
      </c>
      <c r="C14385" s="61">
        <v>1758.0</v>
      </c>
      <c r="D14385" s="57" t="s">
        <v>371</v>
      </c>
      <c r="E14385" s="57" t="str">
        <f t="array" ref="E14385">E14384</f>
        <v>В</v>
      </c>
      <c r="F14385" s="58">
        <v>0.669766299751042</v>
      </c>
    </row>
    <row r="14386">
      <c r="A14386" s="61">
        <v>1.516243866E9</v>
      </c>
      <c r="B14386" s="61">
        <v>1.0</v>
      </c>
      <c r="C14386" s="61">
        <v>1781.0</v>
      </c>
      <c r="D14386" s="57" t="s">
        <v>374</v>
      </c>
      <c r="E14386" s="57" t="str">
        <f t="array" ref="E14386">E14385</f>
        <v>В</v>
      </c>
      <c r="F14386" s="58">
        <v>0.6698161520753663</v>
      </c>
    </row>
    <row r="14387">
      <c r="A14387" s="61">
        <v>1.514580203E9</v>
      </c>
      <c r="B14387" s="61">
        <v>1.0</v>
      </c>
      <c r="C14387" s="61">
        <v>726.0</v>
      </c>
      <c r="D14387" s="57" t="s">
        <v>371</v>
      </c>
      <c r="E14387" s="57" t="str">
        <f t="array" ref="E14387">E14386</f>
        <v>В</v>
      </c>
      <c r="F14387" s="58">
        <v>0.6698170581206333</v>
      </c>
    </row>
    <row r="14388">
      <c r="A14388" s="61">
        <v>1.511264073E9</v>
      </c>
      <c r="B14388" s="61">
        <v>1.0</v>
      </c>
      <c r="C14388" s="61">
        <v>1574.0</v>
      </c>
      <c r="D14388" s="57" t="s">
        <v>371</v>
      </c>
      <c r="E14388" s="57" t="str">
        <f t="array" ref="E14388">E14387</f>
        <v>В</v>
      </c>
      <c r="F14388" s="58">
        <v>0.6698501699892816</v>
      </c>
    </row>
    <row r="14389">
      <c r="A14389" s="61">
        <v>1.517607322E9</v>
      </c>
      <c r="B14389" s="61">
        <v>0.0</v>
      </c>
      <c r="C14389" s="61">
        <v>625.0</v>
      </c>
      <c r="D14389" s="57" t="s">
        <v>373</v>
      </c>
      <c r="E14389" s="57" t="str">
        <f t="array" ref="E14389">E14388</f>
        <v>В</v>
      </c>
      <c r="F14389" s="58">
        <v>0.6698684579033736</v>
      </c>
    </row>
    <row r="14390">
      <c r="A14390" s="61">
        <v>1.514722518E9</v>
      </c>
      <c r="B14390" s="61">
        <v>1.0</v>
      </c>
      <c r="C14390" s="61">
        <v>342.0</v>
      </c>
      <c r="D14390" s="57" t="s">
        <v>371</v>
      </c>
      <c r="E14390" s="57" t="str">
        <f t="array" ref="E14390">E14389</f>
        <v>В</v>
      </c>
      <c r="F14390" s="58">
        <v>0.6698727429573533</v>
      </c>
    </row>
    <row r="14391">
      <c r="A14391" s="61">
        <v>1.515324548E9</v>
      </c>
      <c r="B14391" s="61">
        <v>1.0</v>
      </c>
      <c r="C14391" s="61">
        <v>2.0</v>
      </c>
      <c r="D14391" s="57" t="s">
        <v>371</v>
      </c>
      <c r="E14391" s="57" t="str">
        <f t="array" ref="E14391">E14390</f>
        <v>В</v>
      </c>
      <c r="F14391" s="58">
        <v>0.6699222461431806</v>
      </c>
    </row>
    <row r="14392">
      <c r="A14392" s="61">
        <v>1.511432276E9</v>
      </c>
      <c r="B14392" s="61">
        <v>1.0</v>
      </c>
      <c r="C14392" s="61">
        <v>1863.0</v>
      </c>
      <c r="D14392" s="57" t="s">
        <v>371</v>
      </c>
      <c r="E14392" s="57" t="str">
        <f t="array" ref="E14392">E14391</f>
        <v>В</v>
      </c>
      <c r="F14392" s="58">
        <v>0.670044009177969</v>
      </c>
    </row>
    <row r="14393">
      <c r="A14393" s="61">
        <v>1.512041775E9</v>
      </c>
      <c r="B14393" s="61">
        <v>1.0</v>
      </c>
      <c r="C14393" s="61">
        <v>26.0</v>
      </c>
      <c r="D14393" s="57" t="s">
        <v>375</v>
      </c>
      <c r="E14393" s="57" t="str">
        <f t="array" ref="E14393">E14392</f>
        <v>В</v>
      </c>
      <c r="F14393" s="58">
        <v>0.670075814784724</v>
      </c>
    </row>
    <row r="14394">
      <c r="A14394" s="61">
        <v>1.513535516E9</v>
      </c>
      <c r="B14394" s="61">
        <v>1.0</v>
      </c>
      <c r="C14394" s="61">
        <v>1847.0</v>
      </c>
      <c r="D14394" s="57" t="s">
        <v>373</v>
      </c>
      <c r="E14394" s="57" t="str">
        <f t="array" ref="E14394">E14393</f>
        <v>В</v>
      </c>
      <c r="F14394" s="58">
        <v>0.6703084072170774</v>
      </c>
    </row>
    <row r="14395">
      <c r="A14395" s="61">
        <v>1.516894506E9</v>
      </c>
      <c r="B14395" s="61">
        <v>1.0</v>
      </c>
      <c r="C14395" s="61">
        <v>2971.0</v>
      </c>
      <c r="D14395" s="57" t="s">
        <v>374</v>
      </c>
      <c r="E14395" s="57" t="str">
        <f t="array" ref="E14395">E14394</f>
        <v>В</v>
      </c>
      <c r="F14395" s="58">
        <v>0.6703148680198555</v>
      </c>
    </row>
    <row r="14396">
      <c r="A14396" s="61">
        <v>1.51207205E9</v>
      </c>
      <c r="B14396" s="61">
        <v>0.0</v>
      </c>
      <c r="C14396" s="61">
        <v>1290.0</v>
      </c>
      <c r="D14396" s="57" t="s">
        <v>374</v>
      </c>
      <c r="E14396" s="57" t="str">
        <f t="array" ref="E14396">E14395</f>
        <v>В</v>
      </c>
      <c r="F14396" s="58">
        <v>0.6703215878263397</v>
      </c>
    </row>
    <row r="14397">
      <c r="A14397" s="61">
        <v>1.513480691E9</v>
      </c>
      <c r="B14397" s="61">
        <v>0.0</v>
      </c>
      <c r="C14397" s="61">
        <v>2080.0</v>
      </c>
      <c r="D14397" s="57" t="s">
        <v>374</v>
      </c>
      <c r="E14397" s="57" t="str">
        <f t="array" ref="E14397">E14396</f>
        <v>В</v>
      </c>
      <c r="F14397" s="58">
        <v>0.6703666112894205</v>
      </c>
    </row>
    <row r="14398">
      <c r="A14398" s="61">
        <v>1.515058545E9</v>
      </c>
      <c r="B14398" s="61">
        <v>1.0</v>
      </c>
      <c r="C14398" s="61">
        <v>3406.0</v>
      </c>
      <c r="D14398" s="57" t="s">
        <v>373</v>
      </c>
      <c r="E14398" s="57" t="str">
        <f t="array" ref="E14398">E14397</f>
        <v>В</v>
      </c>
      <c r="F14398" s="58">
        <v>0.6703681234573068</v>
      </c>
    </row>
    <row r="14399">
      <c r="A14399" s="61">
        <v>1.516748076E9</v>
      </c>
      <c r="B14399" s="61">
        <v>1.0</v>
      </c>
      <c r="C14399" s="61">
        <v>2709.0</v>
      </c>
      <c r="D14399" s="57" t="s">
        <v>371</v>
      </c>
      <c r="E14399" s="57" t="str">
        <f t="array" ref="E14399">E14398</f>
        <v>В</v>
      </c>
      <c r="F14399" s="58">
        <v>0.6703775509915569</v>
      </c>
    </row>
    <row r="14400">
      <c r="A14400" s="61">
        <v>1.515989206E9</v>
      </c>
      <c r="B14400" s="61">
        <v>1.0</v>
      </c>
      <c r="C14400" s="61">
        <v>3381.0</v>
      </c>
      <c r="D14400" s="57" t="s">
        <v>374</v>
      </c>
      <c r="E14400" s="57" t="str">
        <f t="array" ref="E14400">E14399</f>
        <v>В</v>
      </c>
      <c r="F14400" s="58">
        <v>0.6705047163624885</v>
      </c>
    </row>
    <row r="14401">
      <c r="A14401" s="61">
        <v>1.513378813E9</v>
      </c>
      <c r="B14401" s="61">
        <v>1.0</v>
      </c>
      <c r="C14401" s="61">
        <v>1466.0</v>
      </c>
      <c r="D14401" s="57" t="s">
        <v>373</v>
      </c>
      <c r="E14401" s="57" t="str">
        <f t="array" ref="E14401">E14400</f>
        <v>В</v>
      </c>
      <c r="F14401" s="58">
        <v>0.6705201948321252</v>
      </c>
    </row>
    <row r="14402">
      <c r="A14402" s="61">
        <v>1.51352534E9</v>
      </c>
      <c r="B14402" s="61">
        <v>0.0</v>
      </c>
      <c r="C14402" s="61">
        <v>1367.0</v>
      </c>
      <c r="D14402" s="57" t="s">
        <v>374</v>
      </c>
      <c r="E14402" s="57" t="str">
        <f t="array" ref="E14402">E14401</f>
        <v>В</v>
      </c>
      <c r="F14402" s="58">
        <v>0.6705630918969434</v>
      </c>
    </row>
    <row r="14403">
      <c r="A14403" s="61">
        <v>1.519029583E9</v>
      </c>
      <c r="B14403" s="61">
        <v>1.0</v>
      </c>
      <c r="C14403" s="61">
        <v>2194.0</v>
      </c>
      <c r="D14403" s="57" t="s">
        <v>374</v>
      </c>
      <c r="E14403" s="57" t="str">
        <f t="array" ref="E14403">E14402</f>
        <v>В</v>
      </c>
      <c r="F14403" s="58">
        <v>0.6705642725844403</v>
      </c>
    </row>
    <row r="14404">
      <c r="A14404" s="61">
        <v>1.511252648E9</v>
      </c>
      <c r="B14404" s="61">
        <v>1.0</v>
      </c>
      <c r="C14404" s="61">
        <v>938.0</v>
      </c>
      <c r="D14404" s="57" t="s">
        <v>371</v>
      </c>
      <c r="E14404" s="57" t="str">
        <f t="array" ref="E14404">E14403</f>
        <v>В</v>
      </c>
      <c r="F14404" s="58">
        <v>0.6705936670842719</v>
      </c>
    </row>
    <row r="14405">
      <c r="A14405" s="61">
        <v>1.513016435E9</v>
      </c>
      <c r="B14405" s="61">
        <v>1.0</v>
      </c>
      <c r="C14405" s="61">
        <v>1098.0</v>
      </c>
      <c r="D14405" s="57" t="s">
        <v>371</v>
      </c>
      <c r="E14405" s="57" t="str">
        <f t="array" ref="E14405">E14404</f>
        <v>В</v>
      </c>
      <c r="F14405" s="58">
        <v>0.6706346442194216</v>
      </c>
    </row>
    <row r="14406">
      <c r="A14406" s="61">
        <v>1.511599218E9</v>
      </c>
      <c r="B14406" s="61">
        <v>1.0</v>
      </c>
      <c r="C14406" s="61">
        <v>990.0</v>
      </c>
      <c r="D14406" s="57" t="s">
        <v>371</v>
      </c>
      <c r="E14406" s="57" t="str">
        <f t="array" ref="E14406">E14405</f>
        <v>В</v>
      </c>
      <c r="F14406" s="58">
        <v>0.6706485015865418</v>
      </c>
    </row>
    <row r="14407">
      <c r="A14407" s="61">
        <v>1.517338256E9</v>
      </c>
      <c r="B14407" s="61">
        <v>1.0</v>
      </c>
      <c r="C14407" s="61">
        <v>1571.0</v>
      </c>
      <c r="D14407" s="57" t="s">
        <v>371</v>
      </c>
      <c r="E14407" s="57" t="str">
        <f t="array" ref="E14407">E14406</f>
        <v>В</v>
      </c>
      <c r="F14407" s="58">
        <v>0.6706576689664827</v>
      </c>
    </row>
    <row r="14408">
      <c r="A14408" s="61">
        <v>1.517842272E9</v>
      </c>
      <c r="B14408" s="61">
        <v>0.0</v>
      </c>
      <c r="C14408" s="61">
        <v>1347.0</v>
      </c>
      <c r="D14408" s="57" t="s">
        <v>373</v>
      </c>
      <c r="E14408" s="57" t="str">
        <f t="array" ref="E14408">E14407</f>
        <v>В</v>
      </c>
      <c r="F14408" s="58">
        <v>0.670753385904992</v>
      </c>
    </row>
    <row r="14409">
      <c r="A14409" s="61">
        <v>1.5170846E9</v>
      </c>
      <c r="B14409" s="61">
        <v>0.0</v>
      </c>
      <c r="C14409" s="61">
        <v>1804.0</v>
      </c>
      <c r="D14409" s="57" t="s">
        <v>375</v>
      </c>
      <c r="E14409" s="57" t="str">
        <f t="array" ref="E14409">E14408</f>
        <v>В</v>
      </c>
      <c r="F14409" s="58">
        <v>0.6708046202929586</v>
      </c>
    </row>
    <row r="14410">
      <c r="A14410" s="61">
        <v>1.516562635E9</v>
      </c>
      <c r="B14410" s="61">
        <v>1.0</v>
      </c>
      <c r="C14410" s="61">
        <v>432.0</v>
      </c>
      <c r="D14410" s="57" t="s">
        <v>371</v>
      </c>
      <c r="E14410" s="57" t="str">
        <f t="array" ref="E14410">E14409</f>
        <v>В</v>
      </c>
      <c r="F14410" s="58">
        <v>0.670872484635702</v>
      </c>
    </row>
    <row r="14411">
      <c r="A14411" s="61">
        <v>1.516788494E9</v>
      </c>
      <c r="B14411" s="61">
        <v>1.0</v>
      </c>
      <c r="C14411" s="61">
        <v>3011.0</v>
      </c>
      <c r="D14411" s="57" t="s">
        <v>371</v>
      </c>
      <c r="E14411" s="57" t="str">
        <f t="array" ref="E14411">E14410</f>
        <v>В</v>
      </c>
      <c r="F14411" s="58">
        <v>0.6708749359186866</v>
      </c>
    </row>
    <row r="14412">
      <c r="A14412" s="61">
        <v>1.519101752E9</v>
      </c>
      <c r="B14412" s="61">
        <v>0.0</v>
      </c>
      <c r="C14412" s="61">
        <v>1221.0</v>
      </c>
      <c r="D14412" s="57" t="s">
        <v>374</v>
      </c>
      <c r="E14412" s="57" t="str">
        <f t="array" ref="E14412">E14411</f>
        <v>В</v>
      </c>
      <c r="F14412" s="58">
        <v>0.6708874460761933</v>
      </c>
    </row>
    <row r="14413">
      <c r="A14413" s="61">
        <v>1.513322379E9</v>
      </c>
      <c r="B14413" s="61">
        <v>1.0</v>
      </c>
      <c r="C14413" s="61">
        <v>476.0</v>
      </c>
      <c r="D14413" s="57" t="s">
        <v>371</v>
      </c>
      <c r="E14413" s="57" t="str">
        <f t="array" ref="E14413">E14412</f>
        <v>В</v>
      </c>
      <c r="F14413" s="58">
        <v>0.6709273200387994</v>
      </c>
    </row>
    <row r="14414">
      <c r="A14414" s="61">
        <v>1.514443861E9</v>
      </c>
      <c r="B14414" s="61">
        <v>0.0</v>
      </c>
      <c r="C14414" s="61">
        <v>1405.0</v>
      </c>
      <c r="D14414" s="57" t="s">
        <v>371</v>
      </c>
      <c r="E14414" s="57" t="str">
        <f t="array" ref="E14414">E14413</f>
        <v>В</v>
      </c>
      <c r="F14414" s="58">
        <v>0.6709362202332156</v>
      </c>
    </row>
    <row r="14415">
      <c r="A14415" s="61">
        <v>1.513460517E9</v>
      </c>
      <c r="B14415" s="61">
        <v>1.0</v>
      </c>
      <c r="C14415" s="61">
        <v>471.0</v>
      </c>
      <c r="D14415" s="57" t="s">
        <v>371</v>
      </c>
      <c r="E14415" s="57" t="str">
        <f t="array" ref="E14415">E14414</f>
        <v>В</v>
      </c>
      <c r="F14415" s="58">
        <v>0.6709673984360265</v>
      </c>
    </row>
    <row r="14416">
      <c r="A14416" s="61">
        <v>1.512764568E9</v>
      </c>
      <c r="B14416" s="61">
        <v>1.0</v>
      </c>
      <c r="C14416" s="61">
        <v>2380.0</v>
      </c>
      <c r="D14416" s="57" t="s">
        <v>371</v>
      </c>
      <c r="E14416" s="57" t="str">
        <f t="array" ref="E14416">E14415</f>
        <v>В</v>
      </c>
      <c r="F14416" s="58">
        <v>0.6710251293473557</v>
      </c>
    </row>
    <row r="14417">
      <c r="A14417" s="61">
        <v>1.517019668E9</v>
      </c>
      <c r="B14417" s="61">
        <v>1.0</v>
      </c>
      <c r="C14417" s="61">
        <v>2105.0</v>
      </c>
      <c r="D14417" s="57" t="s">
        <v>371</v>
      </c>
      <c r="E14417" s="57" t="str">
        <f t="array" ref="E14417">E14416</f>
        <v>В</v>
      </c>
      <c r="F14417" s="58">
        <v>0.671060585959818</v>
      </c>
    </row>
    <row r="14418">
      <c r="A14418" s="61">
        <v>1.51867294E9</v>
      </c>
      <c r="B14418" s="61">
        <v>0.0</v>
      </c>
      <c r="C14418" s="61">
        <v>696.0</v>
      </c>
      <c r="D14418" s="57" t="s">
        <v>375</v>
      </c>
      <c r="E14418" s="57" t="str">
        <f t="array" ref="E14418">E14417</f>
        <v>В</v>
      </c>
      <c r="F14418" s="58">
        <v>0.6710820457541053</v>
      </c>
    </row>
    <row r="14419">
      <c r="A14419" s="61">
        <v>1.515271457E9</v>
      </c>
      <c r="B14419" s="61">
        <v>1.0</v>
      </c>
      <c r="C14419" s="61">
        <v>800.0</v>
      </c>
      <c r="D14419" s="57" t="s">
        <v>375</v>
      </c>
      <c r="E14419" s="57" t="str">
        <f t="array" ref="E14419">E14418</f>
        <v>В</v>
      </c>
      <c r="F14419" s="58">
        <v>0.6710851819911554</v>
      </c>
    </row>
    <row r="14420">
      <c r="A14420" s="61">
        <v>1.519574694E9</v>
      </c>
      <c r="B14420" s="61">
        <v>1.0</v>
      </c>
      <c r="C14420" s="61">
        <v>1502.0</v>
      </c>
      <c r="D14420" s="57" t="s">
        <v>375</v>
      </c>
      <c r="E14420" s="57" t="str">
        <f t="array" ref="E14420">E14419</f>
        <v>В</v>
      </c>
      <c r="F14420" s="58">
        <v>0.6711493398925509</v>
      </c>
    </row>
    <row r="14421">
      <c r="A14421" s="61">
        <v>1.512317929E9</v>
      </c>
      <c r="B14421" s="61">
        <v>1.0</v>
      </c>
      <c r="C14421" s="61">
        <v>424.0</v>
      </c>
      <c r="D14421" s="57" t="s">
        <v>371</v>
      </c>
      <c r="E14421" s="57" t="str">
        <f t="array" ref="E14421">E14420</f>
        <v>В</v>
      </c>
      <c r="F14421" s="58">
        <v>0.671176849440418</v>
      </c>
    </row>
    <row r="14422">
      <c r="A14422" s="61">
        <v>1.517982208E9</v>
      </c>
      <c r="B14422" s="61">
        <v>1.0</v>
      </c>
      <c r="C14422" s="61">
        <v>800.0</v>
      </c>
      <c r="D14422" s="57" t="s">
        <v>375</v>
      </c>
      <c r="E14422" s="57" t="str">
        <f t="array" ref="E14422">E14421</f>
        <v>В</v>
      </c>
      <c r="F14422" s="58">
        <v>0.6713287914394838</v>
      </c>
    </row>
    <row r="14423">
      <c r="A14423" s="61">
        <v>1.519113429E9</v>
      </c>
      <c r="B14423" s="61">
        <v>1.0</v>
      </c>
      <c r="C14423" s="61">
        <v>1768.0</v>
      </c>
      <c r="D14423" s="57" t="s">
        <v>375</v>
      </c>
      <c r="E14423" s="57" t="str">
        <f t="array" ref="E14423">E14422</f>
        <v>В</v>
      </c>
      <c r="F14423" s="58">
        <v>0.6713718695917785</v>
      </c>
    </row>
    <row r="14424">
      <c r="A14424" s="61">
        <v>1.519993668E9</v>
      </c>
      <c r="B14424" s="61">
        <v>1.0</v>
      </c>
      <c r="C14424" s="61">
        <v>1291.0</v>
      </c>
      <c r="D14424" s="57" t="s">
        <v>371</v>
      </c>
      <c r="E14424" s="57" t="str">
        <f t="array" ref="E14424">E14423</f>
        <v>В</v>
      </c>
      <c r="F14424" s="58">
        <v>0.6714425844384085</v>
      </c>
    </row>
    <row r="14425">
      <c r="A14425" s="61">
        <v>1.512394539E9</v>
      </c>
      <c r="B14425" s="61">
        <v>1.0</v>
      </c>
      <c r="C14425" s="61">
        <v>2949.0</v>
      </c>
      <c r="D14425" s="57" t="s">
        <v>371</v>
      </c>
      <c r="E14425" s="57" t="str">
        <f t="array" ref="E14425">E14424</f>
        <v>В</v>
      </c>
      <c r="F14425" s="58">
        <v>0.671512672569511</v>
      </c>
    </row>
    <row r="14426">
      <c r="A14426" s="61">
        <v>1.516268907E9</v>
      </c>
      <c r="B14426" s="61">
        <v>1.0</v>
      </c>
      <c r="C14426" s="61">
        <v>2900.0</v>
      </c>
      <c r="D14426" s="57" t="s">
        <v>375</v>
      </c>
      <c r="E14426" s="57" t="str">
        <f t="array" ref="E14426">E14425</f>
        <v>В</v>
      </c>
      <c r="F14426" s="58">
        <v>0.6715575196329099</v>
      </c>
    </row>
    <row r="14427">
      <c r="A14427" s="61">
        <v>1.513279176E9</v>
      </c>
      <c r="B14427" s="61">
        <v>1.0</v>
      </c>
      <c r="C14427" s="61">
        <v>1166.0</v>
      </c>
      <c r="D14427" s="57" t="s">
        <v>371</v>
      </c>
      <c r="E14427" s="57" t="str">
        <f t="array" ref="E14427">E14426</f>
        <v>В</v>
      </c>
      <c r="F14427" s="58">
        <v>0.6716073007483832</v>
      </c>
    </row>
    <row r="14428">
      <c r="A14428" s="61">
        <v>1.513848485E9</v>
      </c>
      <c r="B14428" s="61">
        <v>1.0</v>
      </c>
      <c r="C14428" s="61">
        <v>784.0</v>
      </c>
      <c r="D14428" s="57" t="s">
        <v>374</v>
      </c>
      <c r="E14428" s="57" t="str">
        <f t="array" ref="E14428">E14427</f>
        <v>В</v>
      </c>
      <c r="F14428" s="58">
        <v>0.6716342253288556</v>
      </c>
    </row>
    <row r="14429">
      <c r="A14429" s="61">
        <v>1.512467522E9</v>
      </c>
      <c r="B14429" s="61">
        <v>0.0</v>
      </c>
      <c r="C14429" s="61">
        <v>2181.0</v>
      </c>
      <c r="D14429" s="57" t="s">
        <v>371</v>
      </c>
      <c r="E14429" s="57" t="str">
        <f t="array" ref="E14429">E14428</f>
        <v>В</v>
      </c>
      <c r="F14429" s="58">
        <v>0.6716431165866087</v>
      </c>
    </row>
    <row r="14430">
      <c r="A14430" s="61">
        <v>1.518791422E9</v>
      </c>
      <c r="B14430" s="61">
        <v>0.0</v>
      </c>
      <c r="C14430" s="61">
        <v>472.0</v>
      </c>
      <c r="D14430" s="57" t="s">
        <v>374</v>
      </c>
      <c r="E14430" s="57" t="str">
        <f t="array" ref="E14430">E14429</f>
        <v>В</v>
      </c>
      <c r="F14430" s="58">
        <v>0.6716550417767206</v>
      </c>
    </row>
    <row r="14431">
      <c r="A14431" s="61">
        <v>1.516469739E9</v>
      </c>
      <c r="B14431" s="61">
        <v>1.0</v>
      </c>
      <c r="C14431" s="61">
        <v>409.0</v>
      </c>
      <c r="D14431" s="57" t="s">
        <v>374</v>
      </c>
      <c r="E14431" s="57" t="str">
        <f t="array" ref="E14431">E14430</f>
        <v>В</v>
      </c>
      <c r="F14431" s="58">
        <v>0.6716670324777755</v>
      </c>
    </row>
    <row r="14432">
      <c r="A14432" s="61">
        <v>1.519757157E9</v>
      </c>
      <c r="B14432" s="61">
        <v>1.0</v>
      </c>
      <c r="C14432" s="61">
        <v>1532.0</v>
      </c>
      <c r="D14432" s="57" t="s">
        <v>374</v>
      </c>
      <c r="E14432" s="57" t="str">
        <f t="array" ref="E14432">E14431</f>
        <v>В</v>
      </c>
      <c r="F14432" s="58">
        <v>0.6717229956429928</v>
      </c>
    </row>
    <row r="14433">
      <c r="A14433" s="61">
        <v>1.511648316E9</v>
      </c>
      <c r="B14433" s="61">
        <v>1.0</v>
      </c>
      <c r="C14433" s="61">
        <v>217.0</v>
      </c>
      <c r="D14433" s="57" t="s">
        <v>371</v>
      </c>
      <c r="E14433" s="57" t="str">
        <f t="array" ref="E14433">E14432</f>
        <v>В</v>
      </c>
      <c r="F14433" s="58">
        <v>0.6717256962014787</v>
      </c>
    </row>
    <row r="14434">
      <c r="A14434" s="61">
        <v>1.51916951E9</v>
      </c>
      <c r="B14434" s="61">
        <v>0.0</v>
      </c>
      <c r="C14434" s="61">
        <v>108.0</v>
      </c>
      <c r="D14434" s="57" t="s">
        <v>371</v>
      </c>
      <c r="E14434" s="57" t="str">
        <f t="array" ref="E14434">E14433</f>
        <v>В</v>
      </c>
      <c r="F14434" s="58">
        <v>0.6718657176982271</v>
      </c>
    </row>
    <row r="14435">
      <c r="A14435" s="61">
        <v>1.511571354E9</v>
      </c>
      <c r="B14435" s="61">
        <v>1.0</v>
      </c>
      <c r="C14435" s="61">
        <v>280.0</v>
      </c>
      <c r="D14435" s="57" t="s">
        <v>375</v>
      </c>
      <c r="E14435" s="57" t="str">
        <f t="array" ref="E14435">E14434</f>
        <v>В</v>
      </c>
      <c r="F14435" s="58">
        <v>0.6718752968678218</v>
      </c>
    </row>
    <row r="14436">
      <c r="A14436" s="61">
        <v>1.518128377E9</v>
      </c>
      <c r="B14436" s="61">
        <v>1.0</v>
      </c>
      <c r="C14436" s="61">
        <v>2646.0</v>
      </c>
      <c r="D14436" s="57" t="s">
        <v>373</v>
      </c>
      <c r="E14436" s="57" t="str">
        <f t="array" ref="E14436">E14435</f>
        <v>В</v>
      </c>
      <c r="F14436" s="58">
        <v>0.6718987227148792</v>
      </c>
    </row>
    <row r="14437">
      <c r="A14437" s="61">
        <v>1.515819693E9</v>
      </c>
      <c r="B14437" s="61">
        <v>1.0</v>
      </c>
      <c r="C14437" s="61">
        <v>417.0</v>
      </c>
      <c r="D14437" s="57" t="s">
        <v>375</v>
      </c>
      <c r="E14437" s="57" t="str">
        <f t="array" ref="E14437">E14436</f>
        <v>В</v>
      </c>
      <c r="F14437" s="58">
        <v>0.6719243705198622</v>
      </c>
    </row>
    <row r="14438">
      <c r="A14438" s="61">
        <v>1.511285301E9</v>
      </c>
      <c r="B14438" s="61">
        <v>0.0</v>
      </c>
      <c r="C14438" s="61">
        <v>583.0</v>
      </c>
      <c r="D14438" s="57" t="s">
        <v>375</v>
      </c>
      <c r="E14438" s="57" t="str">
        <f t="array" ref="E14438">E14437</f>
        <v>В</v>
      </c>
      <c r="F14438" s="58">
        <v>0.6719452470137232</v>
      </c>
    </row>
    <row r="14439">
      <c r="A14439" s="61">
        <v>1.514574205E9</v>
      </c>
      <c r="B14439" s="61">
        <v>1.0</v>
      </c>
      <c r="C14439" s="61">
        <v>742.0</v>
      </c>
      <c r="D14439" s="57" t="s">
        <v>371</v>
      </c>
      <c r="E14439" s="57" t="str">
        <f t="array" ref="E14439">E14438</f>
        <v>В</v>
      </c>
      <c r="F14439" s="58">
        <v>0.6720061074060629</v>
      </c>
    </row>
    <row r="14440">
      <c r="A14440" s="61">
        <v>1.511400039E9</v>
      </c>
      <c r="B14440" s="61">
        <v>1.0</v>
      </c>
      <c r="C14440" s="61">
        <v>963.0</v>
      </c>
      <c r="D14440" s="57" t="s">
        <v>374</v>
      </c>
      <c r="E14440" s="57" t="str">
        <f t="array" ref="E14440">E14439</f>
        <v>В</v>
      </c>
      <c r="F14440" s="58">
        <v>0.6720182081436903</v>
      </c>
    </row>
    <row r="14441">
      <c r="A14441" s="61">
        <v>1.513174318E9</v>
      </c>
      <c r="B14441" s="61">
        <v>1.0</v>
      </c>
      <c r="C14441" s="61">
        <v>261.0</v>
      </c>
      <c r="D14441" s="57" t="s">
        <v>374</v>
      </c>
      <c r="E14441" s="57" t="str">
        <f t="array" ref="E14441">E14440</f>
        <v>В</v>
      </c>
      <c r="F14441" s="58">
        <v>0.6720400131777964</v>
      </c>
    </row>
    <row r="14442">
      <c r="A14442" s="61">
        <v>1.517515416E9</v>
      </c>
      <c r="B14442" s="61">
        <v>1.0</v>
      </c>
      <c r="C14442" s="61">
        <v>296.0</v>
      </c>
      <c r="D14442" s="57" t="s">
        <v>373</v>
      </c>
      <c r="E14442" s="57" t="str">
        <f t="array" ref="E14442">E14441</f>
        <v>В</v>
      </c>
      <c r="F14442" s="58">
        <v>0.6720787659451716</v>
      </c>
    </row>
    <row r="14443">
      <c r="A14443" s="61">
        <v>1.519685609E9</v>
      </c>
      <c r="B14443" s="61">
        <v>1.0</v>
      </c>
      <c r="C14443" s="61">
        <v>198.0</v>
      </c>
      <c r="D14443" s="57" t="s">
        <v>375</v>
      </c>
      <c r="E14443" s="57" t="str">
        <f t="array" ref="E14443">E14442</f>
        <v>В</v>
      </c>
      <c r="F14443" s="58">
        <v>0.6721346314934922</v>
      </c>
    </row>
    <row r="14444">
      <c r="A14444" s="61">
        <v>1.5186173E9</v>
      </c>
      <c r="B14444" s="61">
        <v>0.0</v>
      </c>
      <c r="C14444" s="61">
        <v>2592.0</v>
      </c>
      <c r="D14444" s="57" t="s">
        <v>375</v>
      </c>
      <c r="E14444" s="57" t="str">
        <f t="array" ref="E14444">E14443</f>
        <v>В</v>
      </c>
      <c r="F14444" s="58">
        <v>0.6721362785109494</v>
      </c>
    </row>
    <row r="14445">
      <c r="A14445" s="61">
        <v>1.515571663E9</v>
      </c>
      <c r="B14445" s="61">
        <v>1.0</v>
      </c>
      <c r="C14445" s="61">
        <v>462.0</v>
      </c>
      <c r="D14445" s="57" t="s">
        <v>374</v>
      </c>
      <c r="E14445" s="57" t="str">
        <f t="array" ref="E14445">E14444</f>
        <v>В</v>
      </c>
      <c r="F14445" s="58">
        <v>0.6721602312102536</v>
      </c>
    </row>
    <row r="14446">
      <c r="A14446" s="61">
        <v>1.516827012E9</v>
      </c>
      <c r="B14446" s="61">
        <v>0.0</v>
      </c>
      <c r="C14446" s="61">
        <v>1725.0</v>
      </c>
      <c r="D14446" s="57" t="s">
        <v>371</v>
      </c>
      <c r="E14446" s="57" t="str">
        <f t="array" ref="E14446">E14445</f>
        <v>В</v>
      </c>
      <c r="F14446" s="58">
        <v>0.6722090608371886</v>
      </c>
    </row>
    <row r="14447">
      <c r="A14447" s="61">
        <v>1.517609113E9</v>
      </c>
      <c r="B14447" s="61">
        <v>1.0</v>
      </c>
      <c r="C14447" s="61">
        <v>353.0</v>
      </c>
      <c r="D14447" s="57" t="s">
        <v>371</v>
      </c>
      <c r="E14447" s="57" t="str">
        <f t="array" ref="E14447">E14446</f>
        <v>В</v>
      </c>
      <c r="F14447" s="58">
        <v>0.6723274503888362</v>
      </c>
    </row>
    <row r="14448">
      <c r="A14448" s="61">
        <v>1.513871174E9</v>
      </c>
      <c r="B14448" s="61">
        <v>1.0</v>
      </c>
      <c r="C14448" s="61">
        <v>2016.0</v>
      </c>
      <c r="D14448" s="57" t="s">
        <v>371</v>
      </c>
      <c r="E14448" s="57" t="str">
        <f t="array" ref="E14448">E14447</f>
        <v>В</v>
      </c>
      <c r="F14448" s="58">
        <v>0.6723276008824489</v>
      </c>
    </row>
    <row r="14449">
      <c r="A14449" s="61">
        <v>1.516771205E9</v>
      </c>
      <c r="B14449" s="61">
        <v>1.0</v>
      </c>
      <c r="C14449" s="61">
        <v>210.0</v>
      </c>
      <c r="D14449" s="57" t="s">
        <v>374</v>
      </c>
      <c r="E14449" s="57" t="str">
        <f t="array" ref="E14449">E14448</f>
        <v>В</v>
      </c>
      <c r="F14449" s="58">
        <v>0.6723811927721315</v>
      </c>
    </row>
    <row r="14450">
      <c r="A14450" s="61">
        <v>1.518592166E9</v>
      </c>
      <c r="B14450" s="61">
        <v>1.0</v>
      </c>
      <c r="C14450" s="61">
        <v>1293.0</v>
      </c>
      <c r="D14450" s="57" t="s">
        <v>374</v>
      </c>
      <c r="E14450" s="57" t="str">
        <f t="array" ref="E14450">E14449</f>
        <v>В</v>
      </c>
      <c r="F14450" s="58">
        <v>0.6723948950208944</v>
      </c>
    </row>
    <row r="14451">
      <c r="A14451" s="61">
        <v>1.511709317E9</v>
      </c>
      <c r="B14451" s="61">
        <v>1.0</v>
      </c>
      <c r="C14451" s="61">
        <v>2906.0</v>
      </c>
      <c r="D14451" s="57" t="s">
        <v>373</v>
      </c>
      <c r="E14451" s="57" t="str">
        <f t="array" ref="E14451">E14450</f>
        <v>В</v>
      </c>
      <c r="F14451" s="58">
        <v>0.6724050444578371</v>
      </c>
    </row>
    <row r="14452">
      <c r="A14452" s="61">
        <v>1.519195415E9</v>
      </c>
      <c r="B14452" s="61">
        <v>1.0</v>
      </c>
      <c r="C14452" s="61">
        <v>196.0</v>
      </c>
      <c r="D14452" s="57" t="s">
        <v>371</v>
      </c>
      <c r="E14452" s="57" t="str">
        <f t="array" ref="E14452">E14451</f>
        <v>В</v>
      </c>
      <c r="F14452" s="58">
        <v>0.6724077537518718</v>
      </c>
    </row>
    <row r="14453">
      <c r="A14453" s="61">
        <v>1.51808223E9</v>
      </c>
      <c r="B14453" s="61">
        <v>0.0</v>
      </c>
      <c r="C14453" s="61">
        <v>369.0</v>
      </c>
      <c r="D14453" s="57" t="s">
        <v>373</v>
      </c>
      <c r="E14453" s="57" t="str">
        <f t="array" ref="E14453">E14452</f>
        <v>В</v>
      </c>
      <c r="F14453" s="58">
        <v>0.6724693718648106</v>
      </c>
    </row>
    <row r="14454">
      <c r="A14454" s="61">
        <v>1.519217439E9</v>
      </c>
      <c r="B14454" s="61">
        <v>1.0</v>
      </c>
      <c r="C14454" s="61">
        <v>2390.0</v>
      </c>
      <c r="D14454" s="57" t="s">
        <v>371</v>
      </c>
      <c r="E14454" s="57" t="str">
        <f t="array" ref="E14454">E14453</f>
        <v>В</v>
      </c>
      <c r="F14454" s="58">
        <v>0.6725762278246531</v>
      </c>
    </row>
    <row r="14455">
      <c r="A14455" s="61">
        <v>1.514850258E9</v>
      </c>
      <c r="B14455" s="61">
        <v>1.0</v>
      </c>
      <c r="C14455" s="61">
        <v>684.0</v>
      </c>
      <c r="D14455" s="57" t="s">
        <v>373</v>
      </c>
      <c r="E14455" s="57" t="str">
        <f t="array" ref="E14455">E14454</f>
        <v>В</v>
      </c>
      <c r="F14455" s="58">
        <v>0.6726257933258358</v>
      </c>
    </row>
    <row r="14456">
      <c r="A14456" s="61">
        <v>1.515464098E9</v>
      </c>
      <c r="B14456" s="61">
        <v>1.0</v>
      </c>
      <c r="C14456" s="61">
        <v>347.0</v>
      </c>
      <c r="D14456" s="57" t="s">
        <v>371</v>
      </c>
      <c r="E14456" s="57" t="str">
        <f t="array" ref="E14456">E14455</f>
        <v>В</v>
      </c>
      <c r="F14456" s="58">
        <v>0.6726401670676715</v>
      </c>
    </row>
    <row r="14457">
      <c r="A14457" s="61">
        <v>1.514482479E9</v>
      </c>
      <c r="B14457" s="61">
        <v>1.0</v>
      </c>
      <c r="C14457" s="61">
        <v>2311.0</v>
      </c>
      <c r="D14457" s="57" t="s">
        <v>371</v>
      </c>
      <c r="E14457" s="57" t="str">
        <f t="array" ref="E14457">E14456</f>
        <v>В</v>
      </c>
      <c r="F14457" s="58">
        <v>0.6726527781270656</v>
      </c>
    </row>
    <row r="14458">
      <c r="A14458" s="61">
        <v>1.515944248E9</v>
      </c>
      <c r="B14458" s="61">
        <v>1.0</v>
      </c>
      <c r="C14458" s="61">
        <v>952.0</v>
      </c>
      <c r="D14458" s="57" t="s">
        <v>373</v>
      </c>
      <c r="E14458" s="57" t="str">
        <f t="array" ref="E14458">E14457</f>
        <v>В</v>
      </c>
      <c r="F14458" s="58">
        <v>0.6726606388781087</v>
      </c>
    </row>
    <row r="14459">
      <c r="A14459" s="61">
        <v>1.515241454E9</v>
      </c>
      <c r="B14459" s="61">
        <v>1.0</v>
      </c>
      <c r="C14459" s="61">
        <v>2049.0</v>
      </c>
      <c r="D14459" s="57" t="s">
        <v>374</v>
      </c>
      <c r="E14459" s="57" t="str">
        <f t="array" ref="E14459">E14458</f>
        <v>В</v>
      </c>
      <c r="F14459" s="58">
        <v>0.6726686903419931</v>
      </c>
    </row>
    <row r="14460">
      <c r="A14460" s="61">
        <v>1.517594983E9</v>
      </c>
      <c r="B14460" s="61">
        <v>1.0</v>
      </c>
      <c r="C14460" s="61">
        <v>1274.0</v>
      </c>
      <c r="D14460" s="57" t="s">
        <v>371</v>
      </c>
      <c r="E14460" s="57" t="str">
        <f t="array" ref="E14460">E14459</f>
        <v>В</v>
      </c>
      <c r="F14460" s="58">
        <v>0.6726805273881197</v>
      </c>
    </row>
    <row r="14461">
      <c r="A14461" s="61">
        <v>1.519621371E9</v>
      </c>
      <c r="B14461" s="61">
        <v>0.0</v>
      </c>
      <c r="C14461" s="61">
        <v>266.0</v>
      </c>
      <c r="D14461" s="57" t="s">
        <v>371</v>
      </c>
      <c r="E14461" s="57" t="str">
        <f t="array" ref="E14461">E14460</f>
        <v>В</v>
      </c>
      <c r="F14461" s="58">
        <v>0.6726836636251697</v>
      </c>
    </row>
    <row r="14462">
      <c r="A14462" s="61">
        <v>1.519116254E9</v>
      </c>
      <c r="B14462" s="61">
        <v>1.0</v>
      </c>
      <c r="C14462" s="61">
        <v>699.0</v>
      </c>
      <c r="D14462" s="57" t="s">
        <v>375</v>
      </c>
      <c r="E14462" s="57" t="str">
        <f t="array" ref="E14462">E14461</f>
        <v>В</v>
      </c>
      <c r="F14462" s="58">
        <v>0.6728806203285073</v>
      </c>
    </row>
    <row r="14463">
      <c r="A14463" s="61">
        <v>1.515831922E9</v>
      </c>
      <c r="B14463" s="61">
        <v>0.0</v>
      </c>
      <c r="C14463" s="61">
        <v>3594.0</v>
      </c>
      <c r="D14463" s="57" t="s">
        <v>373</v>
      </c>
      <c r="E14463" s="57" t="str">
        <f t="array" ref="E14463">E14462</f>
        <v>В</v>
      </c>
      <c r="F14463" s="58">
        <v>0.6729345408644783</v>
      </c>
    </row>
    <row r="14464">
      <c r="A14464" s="61">
        <v>1.515594443E9</v>
      </c>
      <c r="B14464" s="61">
        <v>1.0</v>
      </c>
      <c r="C14464" s="61">
        <v>2695.0</v>
      </c>
      <c r="D14464" s="57" t="s">
        <v>373</v>
      </c>
      <c r="E14464" s="57" t="str">
        <f t="array" ref="E14464">E14463</f>
        <v>В</v>
      </c>
      <c r="F14464" s="58">
        <v>0.6729686091736243</v>
      </c>
    </row>
    <row r="14465">
      <c r="A14465" s="61">
        <v>1.514039064E9</v>
      </c>
      <c r="B14465" s="61">
        <v>1.0</v>
      </c>
      <c r="C14465" s="61">
        <v>3147.0</v>
      </c>
      <c r="D14465" s="57" t="s">
        <v>374</v>
      </c>
      <c r="E14465" s="57" t="str">
        <f t="array" ref="E14465">E14464</f>
        <v>В</v>
      </c>
      <c r="F14465" s="58">
        <v>0.6730660174938955</v>
      </c>
    </row>
    <row r="14466">
      <c r="A14466" s="61">
        <v>1.513943913E9</v>
      </c>
      <c r="B14466" s="61">
        <v>1.0</v>
      </c>
      <c r="C14466" s="61">
        <v>998.0</v>
      </c>
      <c r="D14466" s="57" t="s">
        <v>375</v>
      </c>
      <c r="E14466" s="57" t="str">
        <f t="array" ref="E14466">E14465</f>
        <v>В</v>
      </c>
      <c r="F14466" s="58">
        <v>0.673092414510444</v>
      </c>
    </row>
    <row r="14467">
      <c r="A14467" s="61">
        <v>1.51691178E9</v>
      </c>
      <c r="B14467" s="61">
        <v>0.0</v>
      </c>
      <c r="C14467" s="61">
        <v>744.0</v>
      </c>
      <c r="D14467" s="57" t="s">
        <v>374</v>
      </c>
      <c r="E14467" s="57" t="str">
        <f t="array" ref="E14467">E14466</f>
        <v>В</v>
      </c>
      <c r="F14467" s="58">
        <v>0.673122676328521</v>
      </c>
    </row>
    <row r="14468">
      <c r="A14468" s="61">
        <v>1.513770864E9</v>
      </c>
      <c r="B14468" s="61">
        <v>1.0</v>
      </c>
      <c r="C14468" s="61">
        <v>4182.0</v>
      </c>
      <c r="D14468" s="57" t="s">
        <v>375</v>
      </c>
      <c r="E14468" s="57" t="str">
        <f t="array" ref="E14468">E14467</f>
        <v>В</v>
      </c>
      <c r="F14468" s="58">
        <v>0.6731753345512379</v>
      </c>
    </row>
    <row r="14469">
      <c r="A14469" s="61">
        <v>1.51316127E9</v>
      </c>
      <c r="B14469" s="61">
        <v>0.0</v>
      </c>
      <c r="C14469" s="61">
        <v>2127.0</v>
      </c>
      <c r="D14469" s="57" t="s">
        <v>371</v>
      </c>
      <c r="E14469" s="57" t="str">
        <f t="array" ref="E14469">E14468</f>
        <v>В</v>
      </c>
      <c r="F14469" s="58">
        <v>0.6731899704669666</v>
      </c>
    </row>
    <row r="14470">
      <c r="A14470" s="61">
        <v>1.517571122E9</v>
      </c>
      <c r="B14470" s="61">
        <v>0.0</v>
      </c>
      <c r="C14470" s="61">
        <v>824.0</v>
      </c>
      <c r="D14470" s="57" t="s">
        <v>374</v>
      </c>
      <c r="E14470" s="57" t="str">
        <f t="array" ref="E14470">E14469</f>
        <v>В</v>
      </c>
      <c r="F14470" s="58">
        <v>0.6732041655917996</v>
      </c>
    </row>
    <row r="14471">
      <c r="A14471" s="61">
        <v>1.513579848E9</v>
      </c>
      <c r="B14471" s="61">
        <v>1.0</v>
      </c>
      <c r="C14471" s="61">
        <v>2146.0</v>
      </c>
      <c r="D14471" s="57" t="s">
        <v>371</v>
      </c>
      <c r="E14471" s="57" t="str">
        <f t="array" ref="E14471">E14470</f>
        <v>В</v>
      </c>
      <c r="F14471" s="58">
        <v>0.673262032195995</v>
      </c>
    </row>
    <row r="14472">
      <c r="A14472" s="61">
        <v>1.515564169E9</v>
      </c>
      <c r="B14472" s="61">
        <v>1.0</v>
      </c>
      <c r="C14472" s="61">
        <v>4087.0</v>
      </c>
      <c r="D14472" s="57" t="s">
        <v>375</v>
      </c>
      <c r="E14472" s="57" t="str">
        <f t="array" ref="E14472">E14471</f>
        <v>В</v>
      </c>
      <c r="F14472" s="58">
        <v>0.6732802906579549</v>
      </c>
    </row>
    <row r="14473">
      <c r="A14473" s="61">
        <v>1.51458958E9</v>
      </c>
      <c r="B14473" s="61">
        <v>0.0</v>
      </c>
      <c r="C14473" s="61">
        <v>2705.0</v>
      </c>
      <c r="D14473" s="57" t="s">
        <v>373</v>
      </c>
      <c r="E14473" s="57" t="str">
        <f t="array" ref="E14473">E14472</f>
        <v>В</v>
      </c>
      <c r="F14473" s="58">
        <v>0.6734042585321872</v>
      </c>
    </row>
    <row r="14474">
      <c r="A14474" s="61">
        <v>1.511341806E9</v>
      </c>
      <c r="B14474" s="61">
        <v>1.0</v>
      </c>
      <c r="C14474" s="61">
        <v>2478.0</v>
      </c>
      <c r="D14474" s="57" t="s">
        <v>371</v>
      </c>
      <c r="E14474" s="57" t="str">
        <f t="array" ref="E14474">E14473</f>
        <v>В</v>
      </c>
      <c r="F14474" s="58">
        <v>0.6734088184405227</v>
      </c>
    </row>
    <row r="14475">
      <c r="A14475" s="61">
        <v>1.512511157E9</v>
      </c>
      <c r="B14475" s="61">
        <v>1.0</v>
      </c>
      <c r="C14475" s="61">
        <v>1356.0</v>
      </c>
      <c r="D14475" s="57" t="s">
        <v>375</v>
      </c>
      <c r="E14475" s="57" t="str">
        <f t="array" ref="E14475">E14474</f>
        <v>В</v>
      </c>
      <c r="F14475" s="58">
        <v>0.6734691135431593</v>
      </c>
    </row>
    <row r="14476">
      <c r="A14476" s="61">
        <v>1.513552254E9</v>
      </c>
      <c r="B14476" s="61">
        <v>1.0</v>
      </c>
      <c r="C14476" s="61">
        <v>2006.0</v>
      </c>
      <c r="D14476" s="57" t="s">
        <v>374</v>
      </c>
      <c r="E14476" s="57" t="str">
        <f t="array" ref="E14476">E14475</f>
        <v>В</v>
      </c>
      <c r="F14476" s="58">
        <v>0.6734728020998845</v>
      </c>
    </row>
    <row r="14477">
      <c r="A14477" s="61">
        <v>1.518586157E9</v>
      </c>
      <c r="B14477" s="61">
        <v>1.0</v>
      </c>
      <c r="C14477" s="61">
        <v>357.0</v>
      </c>
      <c r="D14477" s="57" t="s">
        <v>371</v>
      </c>
      <c r="E14477" s="57" t="str">
        <f t="array" ref="E14477">E14476</f>
        <v>В</v>
      </c>
      <c r="F14477" s="58">
        <v>0.6734876918925986</v>
      </c>
    </row>
    <row r="14478">
      <c r="A14478" s="61">
        <v>1.514522037E9</v>
      </c>
      <c r="B14478" s="61">
        <v>1.0</v>
      </c>
      <c r="C14478" s="61">
        <v>642.0</v>
      </c>
      <c r="D14478" s="57" t="s">
        <v>371</v>
      </c>
      <c r="E14478" s="57" t="str">
        <f t="array" ref="E14478">E14477</f>
        <v>В</v>
      </c>
      <c r="F14478" s="58">
        <v>0.6735181805165996</v>
      </c>
    </row>
    <row r="14479">
      <c r="A14479" s="61">
        <v>1.517984581E9</v>
      </c>
      <c r="B14479" s="61">
        <v>0.0</v>
      </c>
      <c r="C14479" s="61">
        <v>196.0</v>
      </c>
      <c r="D14479" s="57" t="s">
        <v>373</v>
      </c>
      <c r="E14479" s="57" t="str">
        <f t="array" ref="E14479">E14478</f>
        <v>В</v>
      </c>
      <c r="F14479" s="58">
        <v>0.6735566226603734</v>
      </c>
    </row>
    <row r="14480">
      <c r="A14480" s="61">
        <v>1.513741938E9</v>
      </c>
      <c r="B14480" s="61">
        <v>1.0</v>
      </c>
      <c r="C14480" s="61">
        <v>1131.0</v>
      </c>
      <c r="D14480" s="57" t="s">
        <v>374</v>
      </c>
      <c r="E14480" s="57" t="str">
        <f t="array" ref="E14480">E14479</f>
        <v>В</v>
      </c>
      <c r="F14480" s="58">
        <v>0.6736521727351622</v>
      </c>
    </row>
    <row r="14481">
      <c r="A14481" s="61">
        <v>1.517733414E9</v>
      </c>
      <c r="B14481" s="61">
        <v>1.0</v>
      </c>
      <c r="C14481" s="61">
        <v>2683.0</v>
      </c>
      <c r="D14481" s="57" t="s">
        <v>371</v>
      </c>
      <c r="E14481" s="57" t="str">
        <f t="array" ref="E14481">E14480</f>
        <v>В</v>
      </c>
      <c r="F14481" s="58">
        <v>0.6736717497063551</v>
      </c>
    </row>
    <row r="14482">
      <c r="A14482" s="61">
        <v>1.513119151E9</v>
      </c>
      <c r="B14482" s="61">
        <v>0.0</v>
      </c>
      <c r="C14482" s="61">
        <v>969.0</v>
      </c>
      <c r="D14482" s="57" t="s">
        <v>371</v>
      </c>
      <c r="E14482" s="57" t="str">
        <f t="array" ref="E14482">E14481</f>
        <v>В</v>
      </c>
      <c r="F14482" s="58">
        <v>0.6737146280487732</v>
      </c>
    </row>
    <row r="14483">
      <c r="A14483" s="61">
        <v>1.515208633E9</v>
      </c>
      <c r="B14483" s="61">
        <v>1.0</v>
      </c>
      <c r="C14483" s="61">
        <v>747.0</v>
      </c>
      <c r="D14483" s="57" t="s">
        <v>374</v>
      </c>
      <c r="E14483" s="57" t="str">
        <f t="array" ref="E14483">E14482</f>
        <v>В</v>
      </c>
      <c r="F14483" s="58">
        <v>0.6737331131275066</v>
      </c>
    </row>
    <row r="14484">
      <c r="A14484" s="61">
        <v>1.512285818E9</v>
      </c>
      <c r="B14484" s="61">
        <v>1.0</v>
      </c>
      <c r="C14484" s="61">
        <v>3257.0</v>
      </c>
      <c r="D14484" s="57" t="s">
        <v>373</v>
      </c>
      <c r="E14484" s="57" t="str">
        <f t="array" ref="E14484">E14483</f>
        <v>В</v>
      </c>
      <c r="F14484" s="58">
        <v>0.6737671821507547</v>
      </c>
    </row>
    <row r="14485">
      <c r="A14485" s="61">
        <v>1.517926316E9</v>
      </c>
      <c r="B14485" s="61">
        <v>1.0</v>
      </c>
      <c r="C14485" s="61">
        <v>216.0</v>
      </c>
      <c r="D14485" s="57" t="s">
        <v>371</v>
      </c>
      <c r="E14485" s="57" t="str">
        <f t="array" ref="E14485">E14484</f>
        <v>В</v>
      </c>
      <c r="F14485" s="58">
        <v>0.6738100612822892</v>
      </c>
    </row>
    <row r="14486">
      <c r="A14486" s="61">
        <v>1.516299768E9</v>
      </c>
      <c r="B14486" s="61">
        <v>1.0</v>
      </c>
      <c r="C14486" s="61">
        <v>264.0</v>
      </c>
      <c r="D14486" s="57" t="s">
        <v>373</v>
      </c>
      <c r="E14486" s="57" t="str">
        <f t="array" ref="E14486">E14485</f>
        <v>В</v>
      </c>
      <c r="F14486" s="58">
        <v>0.6738718575479039</v>
      </c>
    </row>
    <row r="14487">
      <c r="A14487" s="61">
        <v>1.515570781E9</v>
      </c>
      <c r="B14487" s="61">
        <v>0.0</v>
      </c>
      <c r="C14487" s="61">
        <v>966.0</v>
      </c>
      <c r="D14487" s="57" t="s">
        <v>374</v>
      </c>
      <c r="E14487" s="57" t="str">
        <f t="array" ref="E14487">E14486</f>
        <v>В</v>
      </c>
      <c r="F14487" s="58">
        <v>0.6739265916101878</v>
      </c>
    </row>
    <row r="14488">
      <c r="A14488" s="61">
        <v>1.511881073E9</v>
      </c>
      <c r="B14488" s="61">
        <v>1.0</v>
      </c>
      <c r="C14488" s="61">
        <v>1282.0</v>
      </c>
      <c r="D14488" s="57" t="s">
        <v>371</v>
      </c>
      <c r="E14488" s="57" t="str">
        <f t="array" ref="E14488">E14487</f>
        <v>В</v>
      </c>
      <c r="F14488" s="58">
        <v>0.6739791089416813</v>
      </c>
    </row>
    <row r="14489">
      <c r="A14489" s="61">
        <v>1.518827737E9</v>
      </c>
      <c r="B14489" s="61">
        <v>1.0</v>
      </c>
      <c r="C14489" s="61">
        <v>1434.0</v>
      </c>
      <c r="D14489" s="57" t="s">
        <v>374</v>
      </c>
      <c r="E14489" s="57" t="str">
        <f t="array" ref="E14489">E14488</f>
        <v>В</v>
      </c>
      <c r="F14489" s="58">
        <v>0.6740145655541436</v>
      </c>
    </row>
    <row r="14490">
      <c r="A14490" s="61">
        <v>1.517205696E9</v>
      </c>
      <c r="B14490" s="61">
        <v>1.0</v>
      </c>
      <c r="C14490" s="61">
        <v>5470.0</v>
      </c>
      <c r="D14490" s="57" t="s">
        <v>371</v>
      </c>
      <c r="E14490" s="57" t="str">
        <f t="array" ref="E14490">E14489</f>
        <v>В</v>
      </c>
      <c r="F14490" s="58">
        <v>0.6740447876436717</v>
      </c>
    </row>
    <row r="14491">
      <c r="A14491" s="61">
        <v>1.514658033E9</v>
      </c>
      <c r="B14491" s="61">
        <v>1.0</v>
      </c>
      <c r="C14491" s="61">
        <v>1109.0</v>
      </c>
      <c r="D14491" s="57" t="s">
        <v>375</v>
      </c>
      <c r="E14491" s="57" t="str">
        <f t="array" ref="E14491">E14490</f>
        <v>В</v>
      </c>
      <c r="F14491" s="58">
        <v>0.6741115395411221</v>
      </c>
    </row>
    <row r="14492">
      <c r="A14492" s="61">
        <v>1.516981511E9</v>
      </c>
      <c r="B14492" s="61">
        <v>0.0</v>
      </c>
      <c r="C14492" s="61">
        <v>2807.0</v>
      </c>
      <c r="D14492" s="57" t="s">
        <v>374</v>
      </c>
      <c r="E14492" s="57" t="str">
        <f t="array" ref="E14492">E14491</f>
        <v>В</v>
      </c>
      <c r="F14492" s="58">
        <v>0.6741154520950711</v>
      </c>
    </row>
    <row r="14493">
      <c r="A14493" s="61">
        <v>1.512064291E9</v>
      </c>
      <c r="B14493" s="61">
        <v>0.0</v>
      </c>
      <c r="C14493" s="61">
        <v>1211.0</v>
      </c>
      <c r="D14493" s="57" t="s">
        <v>371</v>
      </c>
      <c r="E14493" s="57" t="str">
        <f t="array" ref="E14493">E14492</f>
        <v>В</v>
      </c>
      <c r="F14493" s="58">
        <v>0.674131050940747</v>
      </c>
    </row>
    <row r="14494">
      <c r="A14494" s="61">
        <v>1.512222328E9</v>
      </c>
      <c r="B14494" s="61">
        <v>1.0</v>
      </c>
      <c r="C14494" s="61">
        <v>3433.0</v>
      </c>
      <c r="D14494" s="57" t="s">
        <v>374</v>
      </c>
      <c r="E14494" s="57" t="str">
        <f t="array" ref="E14494">E14493</f>
        <v>В</v>
      </c>
      <c r="F14494" s="58">
        <v>0.6741916364787309</v>
      </c>
    </row>
    <row r="14495">
      <c r="A14495" s="61">
        <v>1.511990835E9</v>
      </c>
      <c r="B14495" s="61">
        <v>1.0</v>
      </c>
      <c r="C14495" s="61">
        <v>1351.0</v>
      </c>
      <c r="D14495" s="57" t="s">
        <v>374</v>
      </c>
      <c r="E14495" s="57" t="str">
        <f t="array" ref="E14495">E14494</f>
        <v>В</v>
      </c>
      <c r="F14495" s="58">
        <v>0.6742247691524135</v>
      </c>
    </row>
    <row r="14496">
      <c r="A14496" s="61">
        <v>1.513223459E9</v>
      </c>
      <c r="B14496" s="61">
        <v>1.0</v>
      </c>
      <c r="C14496" s="61">
        <v>61.0</v>
      </c>
      <c r="D14496" s="57" t="s">
        <v>375</v>
      </c>
      <c r="E14496" s="57" t="str">
        <f t="array" ref="E14496">E14495</f>
        <v>В</v>
      </c>
      <c r="F14496" s="58">
        <v>0.6744105375037645</v>
      </c>
    </row>
    <row r="14497">
      <c r="A14497" s="61">
        <v>1.514260976E9</v>
      </c>
      <c r="B14497" s="61">
        <v>1.0</v>
      </c>
      <c r="C14497" s="61">
        <v>342.0</v>
      </c>
      <c r="D14497" s="57" t="s">
        <v>374</v>
      </c>
      <c r="E14497" s="57" t="str">
        <f t="array" ref="E14497">E14496</f>
        <v>В</v>
      </c>
      <c r="F14497" s="58">
        <v>0.67441144724417</v>
      </c>
    </row>
    <row r="14498">
      <c r="A14498" s="61">
        <v>1.517342013E9</v>
      </c>
      <c r="B14498" s="61">
        <v>1.0</v>
      </c>
      <c r="C14498" s="61">
        <v>1935.0</v>
      </c>
      <c r="D14498" s="57" t="s">
        <v>371</v>
      </c>
      <c r="E14498" s="57" t="str">
        <f t="array" ref="E14498">E14497</f>
        <v>В</v>
      </c>
      <c r="F14498" s="58">
        <v>0.6744208896795815</v>
      </c>
    </row>
    <row r="14499">
      <c r="A14499" s="61">
        <v>1.512391274E9</v>
      </c>
      <c r="B14499" s="61">
        <v>1.0</v>
      </c>
      <c r="C14499" s="61">
        <v>1604.0</v>
      </c>
      <c r="D14499" s="57" t="s">
        <v>371</v>
      </c>
      <c r="E14499" s="57" t="str">
        <f t="array" ref="E14499">E14498</f>
        <v>В</v>
      </c>
      <c r="F14499" s="58">
        <v>0.6744686885246303</v>
      </c>
    </row>
    <row r="14500">
      <c r="A14500" s="61">
        <v>1.512713411E9</v>
      </c>
      <c r="B14500" s="61">
        <v>0.0</v>
      </c>
      <c r="C14500" s="61">
        <v>2090.0</v>
      </c>
      <c r="D14500" s="57" t="s">
        <v>374</v>
      </c>
      <c r="E14500" s="57" t="str">
        <f t="array" ref="E14500">E14499</f>
        <v>В</v>
      </c>
      <c r="F14500" s="58">
        <v>0.674512356857066</v>
      </c>
    </row>
    <row r="14501">
      <c r="A14501" s="61">
        <v>1.519829125E9</v>
      </c>
      <c r="B14501" s="61">
        <v>1.0</v>
      </c>
      <c r="C14501" s="61">
        <v>968.0</v>
      </c>
      <c r="D14501" s="57" t="s">
        <v>371</v>
      </c>
      <c r="E14501" s="57" t="str">
        <f t="array" ref="E14501">E14500</f>
        <v>В</v>
      </c>
      <c r="F14501" s="58">
        <v>0.6745341618911721</v>
      </c>
    </row>
    <row r="14502">
      <c r="A14502" s="61">
        <v>1.513789265E9</v>
      </c>
      <c r="B14502" s="61">
        <v>1.0</v>
      </c>
      <c r="C14502" s="61">
        <v>1437.0</v>
      </c>
      <c r="D14502" s="57" t="s">
        <v>371</v>
      </c>
      <c r="E14502" s="57" t="str">
        <f t="array" ref="E14502">E14501</f>
        <v>В</v>
      </c>
      <c r="F14502" s="58">
        <v>0.6746661617263585</v>
      </c>
    </row>
    <row r="14503">
      <c r="A14503" s="61">
        <v>1.514497448E9</v>
      </c>
      <c r="B14503" s="61">
        <v>1.0</v>
      </c>
      <c r="C14503" s="61">
        <v>2066.0</v>
      </c>
      <c r="D14503" s="57" t="s">
        <v>371</v>
      </c>
      <c r="E14503" s="57" t="str">
        <f t="array" ref="E14503">E14502</f>
        <v>В</v>
      </c>
      <c r="F14503" s="58">
        <v>0.6746770880682018</v>
      </c>
    </row>
    <row r="14504">
      <c r="A14504" s="61">
        <v>1.518804291E9</v>
      </c>
      <c r="B14504" s="61">
        <v>0.0</v>
      </c>
      <c r="C14504" s="61">
        <v>2833.0</v>
      </c>
      <c r="D14504" s="57" t="s">
        <v>373</v>
      </c>
      <c r="E14504" s="57" t="str">
        <f t="array" ref="E14504">E14503</f>
        <v>В</v>
      </c>
      <c r="F14504" s="58">
        <v>0.6749092534482537</v>
      </c>
    </row>
    <row r="14505">
      <c r="A14505" s="61">
        <v>1.513377736E9</v>
      </c>
      <c r="B14505" s="61">
        <v>1.0</v>
      </c>
      <c r="C14505" s="61">
        <v>201.0</v>
      </c>
      <c r="D14505" s="57" t="s">
        <v>371</v>
      </c>
      <c r="E14505" s="57" t="str">
        <f t="array" ref="E14505">E14504</f>
        <v>В</v>
      </c>
      <c r="F14505" s="58">
        <v>0.6749948504019524</v>
      </c>
    </row>
    <row r="14506">
      <c r="A14506" s="61">
        <v>1.519619151E9</v>
      </c>
      <c r="B14506" s="61">
        <v>0.0</v>
      </c>
      <c r="C14506" s="61">
        <v>1053.0</v>
      </c>
      <c r="D14506" s="57" t="s">
        <v>374</v>
      </c>
      <c r="E14506" s="57" t="str">
        <f t="array" ref="E14506">E14505</f>
        <v>В</v>
      </c>
      <c r="F14506" s="58">
        <v>0.6750396974653513</v>
      </c>
    </row>
    <row r="14507">
      <c r="A14507" s="61">
        <v>1.511294697E9</v>
      </c>
      <c r="B14507" s="61">
        <v>1.0</v>
      </c>
      <c r="C14507" s="61">
        <v>2257.0</v>
      </c>
      <c r="D14507" s="57" t="s">
        <v>374</v>
      </c>
      <c r="E14507" s="57" t="str">
        <f t="array" ref="E14507">E14506</f>
        <v>В</v>
      </c>
      <c r="F14507" s="58">
        <v>0.6750519763556546</v>
      </c>
    </row>
    <row r="14508">
      <c r="A14508" s="61">
        <v>1.517871803E9</v>
      </c>
      <c r="B14508" s="61">
        <v>1.0</v>
      </c>
      <c r="C14508" s="61">
        <v>3676.0</v>
      </c>
      <c r="D14508" s="57" t="s">
        <v>375</v>
      </c>
      <c r="E14508" s="57" t="str">
        <f t="array" ref="E14508">E14507</f>
        <v>В</v>
      </c>
      <c r="F14508" s="58">
        <v>0.6751281842756096</v>
      </c>
    </row>
    <row r="14509">
      <c r="A14509" s="61">
        <v>1.517490772E9</v>
      </c>
      <c r="B14509" s="61">
        <v>0.0</v>
      </c>
      <c r="C14509" s="61">
        <v>676.0</v>
      </c>
      <c r="D14509" s="57" t="s">
        <v>371</v>
      </c>
      <c r="E14509" s="57" t="str">
        <f t="array" ref="E14509">E14508</f>
        <v>В</v>
      </c>
      <c r="F14509" s="58">
        <v>0.6752009887840011</v>
      </c>
    </row>
    <row r="14510">
      <c r="A14510" s="61">
        <v>1.51411803E9</v>
      </c>
      <c r="B14510" s="61">
        <v>0.0</v>
      </c>
      <c r="C14510" s="61">
        <v>744.0</v>
      </c>
      <c r="D14510" s="57" t="s">
        <v>371</v>
      </c>
      <c r="E14510" s="57" t="str">
        <f t="array" ref="E14510">E14509</f>
        <v>В</v>
      </c>
      <c r="F14510" s="58">
        <v>0.6752055449971981</v>
      </c>
    </row>
    <row r="14511">
      <c r="A14511" s="61">
        <v>1.512602787E9</v>
      </c>
      <c r="B14511" s="61">
        <v>1.0</v>
      </c>
      <c r="C14511" s="61">
        <v>3592.0</v>
      </c>
      <c r="D14511" s="57" t="s">
        <v>374</v>
      </c>
      <c r="E14511" s="57" t="str">
        <f t="array" ref="E14511">E14510</f>
        <v>В</v>
      </c>
      <c r="F14511" s="58">
        <v>0.6752281385037141</v>
      </c>
    </row>
    <row r="14512">
      <c r="A14512" s="61">
        <v>1.512156996E9</v>
      </c>
      <c r="B14512" s="61">
        <v>1.0</v>
      </c>
      <c r="C14512" s="61">
        <v>4503.0</v>
      </c>
      <c r="D14512" s="57" t="s">
        <v>371</v>
      </c>
      <c r="E14512" s="57" t="str">
        <f t="array" ref="E14512">E14511</f>
        <v>В</v>
      </c>
      <c r="F14512" s="58">
        <v>0.6752499584389814</v>
      </c>
    </row>
    <row r="14513">
      <c r="A14513" s="61">
        <v>1.519317265E9</v>
      </c>
      <c r="B14513" s="61">
        <v>1.0</v>
      </c>
      <c r="C14513" s="61">
        <v>2864.0</v>
      </c>
      <c r="D14513" s="57" t="s">
        <v>374</v>
      </c>
      <c r="E14513" s="57" t="str">
        <f t="array" ref="E14513">E14512</f>
        <v>В</v>
      </c>
      <c r="F14513" s="58">
        <v>0.6752523948208047</v>
      </c>
    </row>
    <row r="14514">
      <c r="A14514" s="61">
        <v>1.514622327E9</v>
      </c>
      <c r="B14514" s="61">
        <v>1.0</v>
      </c>
      <c r="C14514" s="61">
        <v>2325.0</v>
      </c>
      <c r="D14514" s="57" t="s">
        <v>371</v>
      </c>
      <c r="E14514" s="57" t="str">
        <f t="array" ref="E14514">E14513</f>
        <v>В</v>
      </c>
      <c r="F14514" s="58">
        <v>0.6754179836617711</v>
      </c>
    </row>
    <row r="14515">
      <c r="A14515" s="61">
        <v>1.512004151E9</v>
      </c>
      <c r="B14515" s="61">
        <v>0.0</v>
      </c>
      <c r="C14515" s="61">
        <v>5629.0</v>
      </c>
      <c r="D14515" s="57" t="s">
        <v>371</v>
      </c>
      <c r="E14515" s="57" t="str">
        <f t="array" ref="E14515">E14514</f>
        <v>В</v>
      </c>
      <c r="F14515" s="58">
        <v>0.675470324280757</v>
      </c>
    </row>
    <row r="14516">
      <c r="A14516" s="61">
        <v>1.51630641E9</v>
      </c>
      <c r="B14516" s="61">
        <v>0.0</v>
      </c>
      <c r="C14516" s="61">
        <v>628.0</v>
      </c>
      <c r="D14516" s="57" t="s">
        <v>374</v>
      </c>
      <c r="E14516" s="57" t="str">
        <f t="array" ref="E14516">E14515</f>
        <v>В</v>
      </c>
      <c r="F14516" s="58">
        <v>0.6755312123722349</v>
      </c>
    </row>
    <row r="14517">
      <c r="A14517" s="61">
        <v>1.517186026E9</v>
      </c>
      <c r="B14517" s="61">
        <v>1.0</v>
      </c>
      <c r="C14517" s="61">
        <v>2639.0</v>
      </c>
      <c r="D14517" s="57" t="s">
        <v>375</v>
      </c>
      <c r="E14517" s="57" t="str">
        <f t="array" ref="E14517">E14516</f>
        <v>В</v>
      </c>
      <c r="F14517" s="58">
        <v>0.6756161647028079</v>
      </c>
    </row>
    <row r="14518">
      <c r="A14518" s="61">
        <v>1.519367785E9</v>
      </c>
      <c r="B14518" s="61">
        <v>1.0</v>
      </c>
      <c r="C14518" s="61">
        <v>26.0</v>
      </c>
      <c r="D14518" s="57" t="s">
        <v>371</v>
      </c>
      <c r="E14518" s="57" t="str">
        <f t="array" ref="E14518">E14517</f>
        <v>В</v>
      </c>
      <c r="F14518" s="58">
        <v>0.675653715641851</v>
      </c>
    </row>
    <row r="14519">
      <c r="A14519" s="61">
        <v>1.516227706E9</v>
      </c>
      <c r="B14519" s="61">
        <v>1.0</v>
      </c>
      <c r="C14519" s="61">
        <v>3862.0</v>
      </c>
      <c r="D14519" s="57" t="s">
        <v>374</v>
      </c>
      <c r="E14519" s="57" t="str">
        <f t="array" ref="E14519">E14518</f>
        <v>В</v>
      </c>
      <c r="F14519" s="58">
        <v>0.6757458310889387</v>
      </c>
    </row>
    <row r="14520">
      <c r="A14520" s="61">
        <v>1.516143401E9</v>
      </c>
      <c r="B14520" s="61">
        <v>0.0</v>
      </c>
      <c r="C14520" s="61">
        <v>2870.0</v>
      </c>
      <c r="D14520" s="57" t="s">
        <v>374</v>
      </c>
      <c r="E14520" s="57" t="str">
        <f t="array" ref="E14520">E14519</f>
        <v>В</v>
      </c>
      <c r="F14520" s="58">
        <v>0.6757657009625752</v>
      </c>
    </row>
    <row r="14521">
      <c r="A14521" s="61">
        <v>1.514103905E9</v>
      </c>
      <c r="B14521" s="61">
        <v>1.0</v>
      </c>
      <c r="C14521" s="61">
        <v>368.0</v>
      </c>
      <c r="D14521" s="57" t="s">
        <v>371</v>
      </c>
      <c r="E14521" s="57" t="str">
        <f t="array" ref="E14521">E14520</f>
        <v>В</v>
      </c>
      <c r="F14521" s="58">
        <v>0.675816161615828</v>
      </c>
    </row>
    <row r="14522">
      <c r="A14522" s="61">
        <v>1.51218397E9</v>
      </c>
      <c r="B14522" s="61">
        <v>0.0</v>
      </c>
      <c r="C14522" s="61">
        <v>2345.0</v>
      </c>
      <c r="D14522" s="57" t="s">
        <v>373</v>
      </c>
      <c r="E14522" s="57" t="str">
        <f t="array" ref="E14522">E14521</f>
        <v>В</v>
      </c>
      <c r="F14522" s="58">
        <v>0.6759538022866911</v>
      </c>
    </row>
    <row r="14523">
      <c r="A14523" s="61">
        <v>1.516523922E9</v>
      </c>
      <c r="B14523" s="61">
        <v>0.0</v>
      </c>
      <c r="C14523" s="61">
        <v>3456.0</v>
      </c>
      <c r="D14523" s="57" t="s">
        <v>371</v>
      </c>
      <c r="E14523" s="57" t="str">
        <f t="array" ref="E14523">E14522</f>
        <v>В</v>
      </c>
      <c r="F14523" s="58">
        <v>0.6759658738850121</v>
      </c>
    </row>
    <row r="14524">
      <c r="A14524" s="61">
        <v>1.519841543E9</v>
      </c>
      <c r="B14524" s="61">
        <v>1.0</v>
      </c>
      <c r="C14524" s="61">
        <v>3113.0</v>
      </c>
      <c r="D14524" s="57" t="s">
        <v>371</v>
      </c>
      <c r="E14524" s="57" t="str">
        <f t="array" ref="E14524">E14523</f>
        <v>В</v>
      </c>
      <c r="F14524" s="58">
        <v>0.6761213146575676</v>
      </c>
    </row>
    <row r="14525">
      <c r="A14525" s="61">
        <v>1.513796001E9</v>
      </c>
      <c r="B14525" s="61">
        <v>0.0</v>
      </c>
      <c r="C14525" s="61">
        <v>1629.0</v>
      </c>
      <c r="D14525" s="57" t="s">
        <v>375</v>
      </c>
      <c r="E14525" s="57" t="str">
        <f t="array" ref="E14525">E14524</f>
        <v>В</v>
      </c>
      <c r="F14525" s="58">
        <v>0.6761808431803813</v>
      </c>
    </row>
    <row r="14526">
      <c r="A14526" s="61">
        <v>1.51454375E9</v>
      </c>
      <c r="B14526" s="61">
        <v>0.0</v>
      </c>
      <c r="C14526" s="61">
        <v>808.0</v>
      </c>
      <c r="D14526" s="57" t="s">
        <v>371</v>
      </c>
      <c r="E14526" s="57" t="str">
        <f t="array" ref="E14526">E14525</f>
        <v>В</v>
      </c>
      <c r="F14526" s="58">
        <v>0.6761857587454418</v>
      </c>
    </row>
    <row r="14527">
      <c r="A14527" s="61">
        <v>1.515090355E9</v>
      </c>
      <c r="B14527" s="61">
        <v>1.0</v>
      </c>
      <c r="C14527" s="61">
        <v>2694.0</v>
      </c>
      <c r="D14527" s="57" t="s">
        <v>373</v>
      </c>
      <c r="E14527" s="57" t="str">
        <f t="array" ref="E14527">E14526</f>
        <v>В</v>
      </c>
      <c r="F14527" s="58">
        <v>0.6762375020150069</v>
      </c>
    </row>
    <row r="14528">
      <c r="A14528" s="61">
        <v>1.512413798E9</v>
      </c>
      <c r="B14528" s="61">
        <v>1.0</v>
      </c>
      <c r="C14528" s="61">
        <v>186.0</v>
      </c>
      <c r="D14528" s="57" t="s">
        <v>371</v>
      </c>
      <c r="E14528" s="57" t="str">
        <f t="array" ref="E14528">E14527</f>
        <v>В</v>
      </c>
      <c r="F14528" s="58">
        <v>0.6762594627554718</v>
      </c>
    </row>
    <row r="14529">
      <c r="A14529" s="61">
        <v>1.513287696E9</v>
      </c>
      <c r="B14529" s="61">
        <v>1.0</v>
      </c>
      <c r="C14529" s="61">
        <v>1907.0</v>
      </c>
      <c r="D14529" s="57" t="s">
        <v>375</v>
      </c>
      <c r="E14529" s="57" t="str">
        <f t="array" ref="E14529">E14528</f>
        <v>В</v>
      </c>
      <c r="F14529" s="58">
        <v>0.6762605267620679</v>
      </c>
    </row>
    <row r="14530">
      <c r="A14530" s="61">
        <v>1.517884377E9</v>
      </c>
      <c r="B14530" s="61">
        <v>1.0</v>
      </c>
      <c r="C14530" s="61">
        <v>1757.0</v>
      </c>
      <c r="D14530" s="57" t="s">
        <v>371</v>
      </c>
      <c r="E14530" s="57" t="str">
        <f t="array" ref="E14530">E14529</f>
        <v>В</v>
      </c>
      <c r="F14530" s="58">
        <v>0.6762660582872384</v>
      </c>
    </row>
    <row r="14531">
      <c r="A14531" s="61">
        <v>1.511587772E9</v>
      </c>
      <c r="B14531" s="61">
        <v>0.0</v>
      </c>
      <c r="C14531" s="61">
        <v>6133.0</v>
      </c>
      <c r="D14531" s="57" t="s">
        <v>371</v>
      </c>
      <c r="E14531" s="57" t="str">
        <f t="array" ref="E14531">E14530</f>
        <v>В</v>
      </c>
      <c r="F14531" s="58">
        <v>0.6765353726287698</v>
      </c>
    </row>
    <row r="14532">
      <c r="A14532" s="61">
        <v>1.519257925E9</v>
      </c>
      <c r="B14532" s="61">
        <v>1.0</v>
      </c>
      <c r="C14532" s="61">
        <v>4640.0</v>
      </c>
      <c r="D14532" s="57" t="s">
        <v>374</v>
      </c>
      <c r="E14532" s="57" t="str">
        <f t="array" ref="E14532">E14531</f>
        <v>В</v>
      </c>
      <c r="F14532" s="58">
        <v>0.676538995175001</v>
      </c>
    </row>
    <row r="14533">
      <c r="A14533" s="61">
        <v>1.516585521E9</v>
      </c>
      <c r="B14533" s="61">
        <v>0.0</v>
      </c>
      <c r="C14533" s="61">
        <v>505.0</v>
      </c>
      <c r="D14533" s="57" t="s">
        <v>373</v>
      </c>
      <c r="E14533" s="57" t="str">
        <f t="array" ref="E14533">E14532</f>
        <v>В</v>
      </c>
      <c r="F14533" s="58">
        <v>0.6765962181199484</v>
      </c>
    </row>
    <row r="14534">
      <c r="A14534" s="61">
        <v>1.519749834E9</v>
      </c>
      <c r="B14534" s="61">
        <v>1.0</v>
      </c>
      <c r="C14534" s="61">
        <v>2082.0</v>
      </c>
      <c r="D14534" s="57" t="s">
        <v>374</v>
      </c>
      <c r="E14534" s="57" t="str">
        <f t="array" ref="E14534">E14533</f>
        <v>В</v>
      </c>
      <c r="F14534" s="58">
        <v>0.6767796243822035</v>
      </c>
    </row>
    <row r="14535">
      <c r="A14535" s="61">
        <v>1.512793153E9</v>
      </c>
      <c r="B14535" s="61">
        <v>1.0</v>
      </c>
      <c r="C14535" s="61">
        <v>306.0</v>
      </c>
      <c r="D14535" s="57" t="s">
        <v>371</v>
      </c>
      <c r="E14535" s="57" t="str">
        <f t="array" ref="E14535">E14534</f>
        <v>В</v>
      </c>
      <c r="F14535" s="58">
        <v>0.6767849020303885</v>
      </c>
    </row>
    <row r="14536">
      <c r="A14536" s="61">
        <v>1.514463006E9</v>
      </c>
      <c r="B14536" s="61">
        <v>1.0</v>
      </c>
      <c r="C14536" s="61">
        <v>3542.0</v>
      </c>
      <c r="D14536" s="57" t="s">
        <v>371</v>
      </c>
      <c r="E14536" s="57" t="str">
        <f t="array" ref="E14536">E14535</f>
        <v>В</v>
      </c>
      <c r="F14536" s="58">
        <v>0.6767860851849816</v>
      </c>
    </row>
    <row r="14537">
      <c r="A14537" s="61">
        <v>1.514595646E9</v>
      </c>
      <c r="B14537" s="61">
        <v>1.0</v>
      </c>
      <c r="C14537" s="61">
        <v>2192.0</v>
      </c>
      <c r="D14537" s="57" t="s">
        <v>375</v>
      </c>
      <c r="E14537" s="57" t="str">
        <f t="array" ref="E14537">E14536</f>
        <v>В</v>
      </c>
      <c r="F14537" s="58">
        <v>0.6770270435548379</v>
      </c>
    </row>
    <row r="14538">
      <c r="A14538" s="61">
        <v>1.518904883E9</v>
      </c>
      <c r="B14538" s="61">
        <v>1.0</v>
      </c>
      <c r="C14538" s="61">
        <v>1254.0</v>
      </c>
      <c r="D14538" s="57" t="s">
        <v>375</v>
      </c>
      <c r="E14538" s="57" t="str">
        <f t="array" ref="E14538">E14537</f>
        <v>В</v>
      </c>
      <c r="F14538" s="58">
        <v>0.677040908202949</v>
      </c>
    </row>
    <row r="14539">
      <c r="A14539" s="61">
        <v>1.51146547E9</v>
      </c>
      <c r="B14539" s="61">
        <v>0.0</v>
      </c>
      <c r="C14539" s="61">
        <v>1376.0</v>
      </c>
      <c r="D14539" s="57" t="s">
        <v>371</v>
      </c>
      <c r="E14539" s="57" t="str">
        <f t="array" ref="E14539">E14538</f>
        <v>В</v>
      </c>
      <c r="F14539" s="58">
        <v>0.6770544553477442</v>
      </c>
    </row>
    <row r="14540">
      <c r="A14540" s="61">
        <v>1.518033891E9</v>
      </c>
      <c r="B14540" s="61">
        <v>0.0</v>
      </c>
      <c r="C14540" s="61">
        <v>649.0</v>
      </c>
      <c r="D14540" s="57" t="s">
        <v>373</v>
      </c>
      <c r="E14540" s="57" t="str">
        <f t="array" ref="E14540">E14539</f>
        <v>В</v>
      </c>
      <c r="F14540" s="58">
        <v>0.6771551956671881</v>
      </c>
    </row>
    <row r="14541">
      <c r="A14541" s="61">
        <v>1.517587406E9</v>
      </c>
      <c r="B14541" s="61">
        <v>1.0</v>
      </c>
      <c r="C14541" s="61">
        <v>207.0</v>
      </c>
      <c r="D14541" s="57" t="s">
        <v>371</v>
      </c>
      <c r="E14541" s="57" t="str">
        <f t="array" ref="E14541">E14540</f>
        <v>В</v>
      </c>
      <c r="F14541" s="58">
        <v>0.6772511691765791</v>
      </c>
    </row>
    <row r="14542">
      <c r="A14542" s="61">
        <v>1.513243768E9</v>
      </c>
      <c r="B14542" s="61">
        <v>1.0</v>
      </c>
      <c r="C14542" s="61">
        <v>3017.0</v>
      </c>
      <c r="D14542" s="57" t="s">
        <v>374</v>
      </c>
      <c r="E14542" s="57" t="str">
        <f t="array" ref="E14542">E14541</f>
        <v>В</v>
      </c>
      <c r="F14542" s="58">
        <v>0.6772920477021763</v>
      </c>
    </row>
    <row r="14543">
      <c r="A14543" s="61">
        <v>1.511462653E9</v>
      </c>
      <c r="B14543" s="61">
        <v>1.0</v>
      </c>
      <c r="C14543" s="61">
        <v>3582.0</v>
      </c>
      <c r="D14543" s="57" t="s">
        <v>374</v>
      </c>
      <c r="E14543" s="57" t="str">
        <f t="array" ref="E14543">E14542</f>
        <v>В</v>
      </c>
      <c r="F14543" s="58">
        <v>0.6773560313615381</v>
      </c>
    </row>
    <row r="14544">
      <c r="A14544" s="61">
        <v>1.515421216E9</v>
      </c>
      <c r="B14544" s="61">
        <v>1.0</v>
      </c>
      <c r="C14544" s="61">
        <v>804.0</v>
      </c>
      <c r="D14544" s="57" t="s">
        <v>375</v>
      </c>
      <c r="E14544" s="57" t="str">
        <f t="array" ref="E14544">E14543</f>
        <v>В</v>
      </c>
      <c r="F14544" s="58">
        <v>0.6774562980436774</v>
      </c>
    </row>
    <row r="14545">
      <c r="A14545" s="61">
        <v>1.514102687E9</v>
      </c>
      <c r="B14545" s="61">
        <v>1.0</v>
      </c>
      <c r="C14545" s="61">
        <v>1572.0</v>
      </c>
      <c r="D14545" s="57" t="s">
        <v>375</v>
      </c>
      <c r="E14545" s="57" t="str">
        <f t="array" ref="E14545">E14544</f>
        <v>В</v>
      </c>
      <c r="F14545" s="58">
        <v>0.6774775886075628</v>
      </c>
    </row>
    <row r="14546">
      <c r="A14546" s="61">
        <v>1.516116535E9</v>
      </c>
      <c r="B14546" s="61">
        <v>1.0</v>
      </c>
      <c r="C14546" s="61">
        <v>3031.0</v>
      </c>
      <c r="D14546" s="57" t="s">
        <v>371</v>
      </c>
      <c r="E14546" s="57" t="str">
        <f t="array" ref="E14546">E14545</f>
        <v>В</v>
      </c>
      <c r="F14546" s="58">
        <v>0.6775324231098326</v>
      </c>
    </row>
    <row r="14547">
      <c r="A14547" s="61">
        <v>1.516139908E9</v>
      </c>
      <c r="B14547" s="61">
        <v>1.0</v>
      </c>
      <c r="C14547" s="61">
        <v>482.0</v>
      </c>
      <c r="D14547" s="57" t="s">
        <v>371</v>
      </c>
      <c r="E14547" s="57" t="str">
        <f t="array" ref="E14547">E14546</f>
        <v>В</v>
      </c>
      <c r="F14547" s="58">
        <v>0.6775510493065894</v>
      </c>
    </row>
    <row r="14548">
      <c r="A14548" s="61">
        <v>1.518596921E9</v>
      </c>
      <c r="B14548" s="61">
        <v>0.0</v>
      </c>
      <c r="C14548" s="61">
        <v>1483.0</v>
      </c>
      <c r="D14548" s="57" t="s">
        <v>371</v>
      </c>
      <c r="E14548" s="57" t="str">
        <f t="array" ref="E14548">E14547</f>
        <v>В</v>
      </c>
      <c r="F14548" s="58">
        <v>0.6776712822402078</v>
      </c>
    </row>
    <row r="14549">
      <c r="A14549" s="61">
        <v>1.512244329E9</v>
      </c>
      <c r="B14549" s="61">
        <v>1.0</v>
      </c>
      <c r="C14549" s="61">
        <v>656.0</v>
      </c>
      <c r="D14549" s="57" t="s">
        <v>374</v>
      </c>
      <c r="E14549" s="57" t="str">
        <f t="array" ref="E14549">E14548</f>
        <v>В</v>
      </c>
      <c r="F14549" s="58">
        <v>0.6776833389373675</v>
      </c>
    </row>
    <row r="14550">
      <c r="A14550" s="61">
        <v>1.515015251E9</v>
      </c>
      <c r="B14550" s="61">
        <v>0.0</v>
      </c>
      <c r="C14550" s="61">
        <v>52.0</v>
      </c>
      <c r="D14550" s="57" t="s">
        <v>371</v>
      </c>
      <c r="E14550" s="57" t="str">
        <f t="array" ref="E14550">E14549</f>
        <v>В</v>
      </c>
      <c r="F14550" s="58">
        <v>0.677686818535142</v>
      </c>
    </row>
    <row r="14551">
      <c r="A14551" s="61">
        <v>1.513897224E9</v>
      </c>
      <c r="B14551" s="61">
        <v>1.0</v>
      </c>
      <c r="C14551" s="61">
        <v>1222.0</v>
      </c>
      <c r="D14551" s="57" t="s">
        <v>371</v>
      </c>
      <c r="E14551" s="57" t="str">
        <f t="array" ref="E14551">E14550</f>
        <v>В</v>
      </c>
      <c r="F14551" s="58">
        <v>0.6776978504522783</v>
      </c>
    </row>
    <row r="14552">
      <c r="A14552" s="61">
        <v>1.516265861E9</v>
      </c>
      <c r="B14552" s="61">
        <v>0.0</v>
      </c>
      <c r="C14552" s="61">
        <v>2029.0</v>
      </c>
      <c r="D14552" s="57" t="s">
        <v>375</v>
      </c>
      <c r="E14552" s="57" t="str">
        <f t="array" ref="E14552">E14551</f>
        <v>В</v>
      </c>
      <c r="F14552" s="58">
        <v>0.6777711923791837</v>
      </c>
    </row>
    <row r="14553">
      <c r="A14553" s="61">
        <v>1.519063457E9</v>
      </c>
      <c r="B14553" s="61">
        <v>1.0</v>
      </c>
      <c r="C14553" s="61">
        <v>3044.0</v>
      </c>
      <c r="D14553" s="57" t="s">
        <v>375</v>
      </c>
      <c r="E14553" s="57" t="str">
        <f t="array" ref="E14553">E14552</f>
        <v>В</v>
      </c>
      <c r="F14553" s="58">
        <v>0.677801514581483</v>
      </c>
    </row>
    <row r="14554">
      <c r="A14554" s="61">
        <v>1.518179586E9</v>
      </c>
      <c r="B14554" s="61">
        <v>1.0</v>
      </c>
      <c r="C14554" s="61">
        <v>1766.0</v>
      </c>
      <c r="D14554" s="57" t="s">
        <v>375</v>
      </c>
      <c r="E14554" s="57" t="str">
        <f t="array" ref="E14554">E14553</f>
        <v>В</v>
      </c>
      <c r="F14554" s="58">
        <v>0.677840984173491</v>
      </c>
    </row>
    <row r="14555">
      <c r="A14555" s="61">
        <v>1.519292937E9</v>
      </c>
      <c r="B14555" s="61">
        <v>1.0</v>
      </c>
      <c r="C14555" s="61">
        <v>3243.0</v>
      </c>
      <c r="D14555" s="57" t="s">
        <v>374</v>
      </c>
      <c r="E14555" s="57" t="str">
        <f t="array" ref="E14555">E14554</f>
        <v>В</v>
      </c>
      <c r="F14555" s="58">
        <v>0.6778604420453479</v>
      </c>
    </row>
    <row r="14556">
      <c r="A14556" s="61">
        <v>1.516451662E9</v>
      </c>
      <c r="B14556" s="61">
        <v>0.0</v>
      </c>
      <c r="C14556" s="61">
        <v>1328.0</v>
      </c>
      <c r="D14556" s="57" t="s">
        <v>371</v>
      </c>
      <c r="E14556" s="57" t="str">
        <f t="array" ref="E14556">E14555</f>
        <v>В</v>
      </c>
      <c r="F14556" s="58">
        <v>0.6779662274317054</v>
      </c>
    </row>
    <row r="14557">
      <c r="A14557" s="61">
        <v>1.511673792E9</v>
      </c>
      <c r="B14557" s="61">
        <v>0.0</v>
      </c>
      <c r="C14557" s="61">
        <v>1581.0</v>
      </c>
      <c r="D14557" s="57" t="s">
        <v>375</v>
      </c>
      <c r="E14557" s="57" t="str">
        <f t="array" ref="E14557">E14556</f>
        <v>В</v>
      </c>
      <c r="F14557" s="58">
        <v>0.6781022977965591</v>
      </c>
    </row>
    <row r="14558">
      <c r="A14558" s="61">
        <v>1.51701015E9</v>
      </c>
      <c r="B14558" s="61">
        <v>0.0</v>
      </c>
      <c r="C14558" s="61">
        <v>1988.0</v>
      </c>
      <c r="D14558" s="57" t="s">
        <v>371</v>
      </c>
      <c r="E14558" s="57" t="str">
        <f t="array" ref="E14558">E14557</f>
        <v>В</v>
      </c>
      <c r="F14558" s="58">
        <v>0.678107288420488</v>
      </c>
    </row>
    <row r="14559">
      <c r="A14559" s="61">
        <v>1.514491955E9</v>
      </c>
      <c r="B14559" s="61">
        <v>1.0</v>
      </c>
      <c r="C14559" s="61">
        <v>2827.0</v>
      </c>
      <c r="D14559" s="57" t="s">
        <v>374</v>
      </c>
      <c r="E14559" s="57" t="str">
        <f t="array" ref="E14559">E14558</f>
        <v>В</v>
      </c>
      <c r="F14559" s="58">
        <v>0.6783273476466265</v>
      </c>
    </row>
    <row r="14560">
      <c r="A14560" s="61">
        <v>1.51633741E9</v>
      </c>
      <c r="B14560" s="61">
        <v>0.0</v>
      </c>
      <c r="C14560" s="61">
        <v>3425.0</v>
      </c>
      <c r="D14560" s="57" t="s">
        <v>371</v>
      </c>
      <c r="E14560" s="57" t="str">
        <f t="array" ref="E14560">E14559</f>
        <v>В</v>
      </c>
      <c r="F14560" s="58">
        <v>0.6783802734595223</v>
      </c>
    </row>
    <row r="14561">
      <c r="A14561" s="61">
        <v>1.51538877E9</v>
      </c>
      <c r="B14561" s="61">
        <v>0.0</v>
      </c>
      <c r="C14561" s="61">
        <v>1234.0</v>
      </c>
      <c r="D14561" s="57" t="s">
        <v>375</v>
      </c>
      <c r="E14561" s="57" t="str">
        <f t="array" ref="E14561">E14560</f>
        <v>В</v>
      </c>
      <c r="F14561" s="58">
        <v>0.6784380192720127</v>
      </c>
    </row>
    <row r="14562">
      <c r="A14562" s="61">
        <v>1.51925722E9</v>
      </c>
      <c r="B14562" s="61">
        <v>0.0</v>
      </c>
      <c r="C14562" s="61">
        <v>3256.0</v>
      </c>
      <c r="D14562" s="57" t="s">
        <v>374</v>
      </c>
      <c r="E14562" s="57" t="str">
        <f t="array" ref="E14562">E14561</f>
        <v>В</v>
      </c>
      <c r="F14562" s="58">
        <v>0.678522113183639</v>
      </c>
    </row>
    <row r="14563">
      <c r="A14563" s="61">
        <v>1.519488673E9</v>
      </c>
      <c r="B14563" s="61">
        <v>1.0</v>
      </c>
      <c r="C14563" s="61">
        <v>646.0</v>
      </c>
      <c r="D14563" s="57" t="s">
        <v>374</v>
      </c>
      <c r="E14563" s="57" t="str">
        <f t="array" ref="E14563">E14562</f>
        <v>В</v>
      </c>
      <c r="F14563" s="58">
        <v>0.6785838338510445</v>
      </c>
    </row>
    <row r="14564">
      <c r="A14564" s="61">
        <v>1.514862749E9</v>
      </c>
      <c r="B14564" s="61">
        <v>1.0</v>
      </c>
      <c r="C14564" s="61">
        <v>1273.0</v>
      </c>
      <c r="D14564" s="57" t="s">
        <v>371</v>
      </c>
      <c r="E14564" s="57" t="str">
        <f t="array" ref="E14564">E14563</f>
        <v>В</v>
      </c>
      <c r="F14564" s="58">
        <v>0.6786004503448286</v>
      </c>
    </row>
    <row r="14565">
      <c r="A14565" s="61">
        <v>1.512233469E9</v>
      </c>
      <c r="B14565" s="61">
        <v>1.0</v>
      </c>
      <c r="C14565" s="61">
        <v>497.0</v>
      </c>
      <c r="D14565" s="57" t="s">
        <v>371</v>
      </c>
      <c r="E14565" s="57" t="str">
        <f t="array" ref="E14565">E14564</f>
        <v>В</v>
      </c>
      <c r="F14565" s="58">
        <v>0.6786255251888523</v>
      </c>
    </row>
    <row r="14566">
      <c r="A14566" s="61">
        <v>1.519332443E9</v>
      </c>
      <c r="B14566" s="61">
        <v>1.0</v>
      </c>
      <c r="C14566" s="61">
        <v>910.0</v>
      </c>
      <c r="D14566" s="57" t="s">
        <v>374</v>
      </c>
      <c r="E14566" s="57" t="str">
        <f t="array" ref="E14566">E14565</f>
        <v>В</v>
      </c>
      <c r="F14566" s="58">
        <v>0.6787288163160501</v>
      </c>
    </row>
    <row r="14567">
      <c r="A14567" s="61">
        <v>1.514966216E9</v>
      </c>
      <c r="B14567" s="61">
        <v>1.0</v>
      </c>
      <c r="C14567" s="61">
        <v>926.0</v>
      </c>
      <c r="D14567" s="57" t="s">
        <v>375</v>
      </c>
      <c r="E14567" s="57" t="str">
        <f t="array" ref="E14567">E14566</f>
        <v>В</v>
      </c>
      <c r="F14567" s="58">
        <v>0.6788443731624084</v>
      </c>
    </row>
    <row r="14568">
      <c r="A14568" s="61">
        <v>1.51820646E9</v>
      </c>
      <c r="B14568" s="61">
        <v>0.0</v>
      </c>
      <c r="C14568" s="61">
        <v>2168.0</v>
      </c>
      <c r="D14568" s="57" t="s">
        <v>373</v>
      </c>
      <c r="E14568" s="57" t="str">
        <f t="array" ref="E14568">E14567</f>
        <v>В</v>
      </c>
      <c r="F14568" s="58">
        <v>0.678871027751081</v>
      </c>
    </row>
    <row r="14569">
      <c r="A14569" s="61">
        <v>1.516856396E9</v>
      </c>
      <c r="B14569" s="61">
        <v>1.0</v>
      </c>
      <c r="C14569" s="61">
        <v>2585.0</v>
      </c>
      <c r="D14569" s="57" t="s">
        <v>371</v>
      </c>
      <c r="E14569" s="57" t="str">
        <f t="array" ref="E14569">E14568</f>
        <v>В</v>
      </c>
      <c r="F14569" s="58">
        <v>0.679059978195994</v>
      </c>
    </row>
    <row r="14570">
      <c r="A14570" s="61">
        <v>1.519497709E9</v>
      </c>
      <c r="B14570" s="61">
        <v>1.0</v>
      </c>
      <c r="C14570" s="61">
        <v>2278.0</v>
      </c>
      <c r="D14570" s="57" t="s">
        <v>374</v>
      </c>
      <c r="E14570" s="57" t="str">
        <f t="array" ref="E14570">E14569</f>
        <v>В</v>
      </c>
      <c r="F14570" s="58">
        <v>0.6791627630868284</v>
      </c>
    </row>
    <row r="14571">
      <c r="A14571" s="61">
        <v>1.512111452E9</v>
      </c>
      <c r="B14571" s="61">
        <v>0.0</v>
      </c>
      <c r="C14571" s="61">
        <v>316.0</v>
      </c>
      <c r="D14571" s="57" t="s">
        <v>371</v>
      </c>
      <c r="E14571" s="57" t="str">
        <f t="array" ref="E14571">E14570</f>
        <v>В</v>
      </c>
      <c r="F14571" s="58">
        <v>0.6793154077984822</v>
      </c>
    </row>
    <row r="14572">
      <c r="A14572" s="61">
        <v>1.517473064E9</v>
      </c>
      <c r="B14572" s="61">
        <v>1.0</v>
      </c>
      <c r="C14572" s="61">
        <v>2395.0</v>
      </c>
      <c r="D14572" s="57" t="s">
        <v>373</v>
      </c>
      <c r="E14572" s="57" t="str">
        <f t="array" ref="E14572">E14571</f>
        <v>В</v>
      </c>
      <c r="F14572" s="58">
        <v>0.6793222504624911</v>
      </c>
    </row>
    <row r="14573">
      <c r="A14573" s="61">
        <v>1.516384395E9</v>
      </c>
      <c r="B14573" s="61">
        <v>1.0</v>
      </c>
      <c r="C14573" s="61">
        <v>936.0</v>
      </c>
      <c r="D14573" s="57" t="s">
        <v>373</v>
      </c>
      <c r="E14573" s="57" t="str">
        <f t="array" ref="E14573">E14572</f>
        <v>В</v>
      </c>
      <c r="F14573" s="58">
        <v>0.6794010385648928</v>
      </c>
    </row>
    <row r="14574">
      <c r="A14574" s="61">
        <v>1.512705401E9</v>
      </c>
      <c r="B14574" s="61">
        <v>0.0</v>
      </c>
      <c r="C14574" s="61">
        <v>1412.0</v>
      </c>
      <c r="D14574" s="57" t="s">
        <v>371</v>
      </c>
      <c r="E14574" s="57" t="str">
        <f t="array" ref="E14574">E14573</f>
        <v>В</v>
      </c>
      <c r="F14574" s="58">
        <v>0.679433091631105</v>
      </c>
    </row>
    <row r="14575">
      <c r="A14575" s="61">
        <v>1.513274193E9</v>
      </c>
      <c r="B14575" s="61">
        <v>1.0</v>
      </c>
      <c r="C14575" s="61">
        <v>3211.0</v>
      </c>
      <c r="D14575" s="57" t="s">
        <v>371</v>
      </c>
      <c r="E14575" s="57" t="str">
        <f t="array" ref="E14575">E14574</f>
        <v>В</v>
      </c>
      <c r="F14575" s="58">
        <v>0.6795369449035045</v>
      </c>
    </row>
    <row r="14576">
      <c r="A14576" s="61">
        <v>1.513648373E9</v>
      </c>
      <c r="B14576" s="61">
        <v>1.0</v>
      </c>
      <c r="C14576" s="61">
        <v>3486.0</v>
      </c>
      <c r="D14576" s="57" t="s">
        <v>371</v>
      </c>
      <c r="E14576" s="57" t="str">
        <f t="array" ref="E14576">E14575</f>
        <v>В</v>
      </c>
      <c r="F14576" s="58">
        <v>0.6795662850377907</v>
      </c>
    </row>
    <row r="14577">
      <c r="A14577" s="61">
        <v>1.517441384E9</v>
      </c>
      <c r="B14577" s="61">
        <v>1.0</v>
      </c>
      <c r="C14577" s="61">
        <v>511.0</v>
      </c>
      <c r="D14577" s="57" t="s">
        <v>371</v>
      </c>
      <c r="E14577" s="57" t="str">
        <f t="array" ref="E14577">E14576</f>
        <v>В</v>
      </c>
      <c r="F14577" s="58">
        <v>0.6795883446862448</v>
      </c>
    </row>
    <row r="14578">
      <c r="A14578" s="61">
        <v>1.516000662E9</v>
      </c>
      <c r="B14578" s="61">
        <v>0.0</v>
      </c>
      <c r="C14578" s="61">
        <v>1464.0</v>
      </c>
      <c r="D14578" s="57" t="s">
        <v>374</v>
      </c>
      <c r="E14578" s="57" t="str">
        <f t="array" ref="E14578">E14577</f>
        <v>В</v>
      </c>
      <c r="F14578" s="58">
        <v>0.6795896128146364</v>
      </c>
    </row>
    <row r="14579">
      <c r="A14579" s="61">
        <v>1.519446128E9</v>
      </c>
      <c r="B14579" s="61">
        <v>1.0</v>
      </c>
      <c r="C14579" s="61">
        <v>1266.0</v>
      </c>
      <c r="D14579" s="57" t="s">
        <v>371</v>
      </c>
      <c r="E14579" s="57" t="str">
        <f t="array" ref="E14579">E14578</f>
        <v>В</v>
      </c>
      <c r="F14579" s="58">
        <v>0.679594049200006</v>
      </c>
    </row>
    <row r="14580">
      <c r="A14580" s="61">
        <v>1.512073299E9</v>
      </c>
      <c r="B14580" s="61">
        <v>1.0</v>
      </c>
      <c r="C14580" s="61">
        <v>679.0</v>
      </c>
      <c r="D14580" s="57" t="s">
        <v>374</v>
      </c>
      <c r="E14580" s="57" t="str">
        <f t="array" ref="E14580">E14579</f>
        <v>В</v>
      </c>
      <c r="F14580" s="58">
        <v>0.6796520868506475</v>
      </c>
    </row>
    <row r="14581">
      <c r="A14581" s="61">
        <v>1.513826232E9</v>
      </c>
      <c r="B14581" s="61">
        <v>0.0</v>
      </c>
      <c r="C14581" s="61">
        <v>2854.0</v>
      </c>
      <c r="D14581" s="57" t="s">
        <v>374</v>
      </c>
      <c r="E14581" s="57" t="str">
        <f t="array" ref="E14581">E14580</f>
        <v>В</v>
      </c>
      <c r="F14581" s="58">
        <v>0.6796531508572435</v>
      </c>
    </row>
    <row r="14582">
      <c r="A14582" s="61">
        <v>1.516376988E9</v>
      </c>
      <c r="B14582" s="61">
        <v>1.0</v>
      </c>
      <c r="C14582" s="61">
        <v>3311.0</v>
      </c>
      <c r="D14582" s="57" t="s">
        <v>374</v>
      </c>
      <c r="E14582" s="57" t="str">
        <f t="array" ref="E14582">E14581</f>
        <v>В</v>
      </c>
      <c r="F14582" s="58">
        <v>0.6796544678256085</v>
      </c>
    </row>
    <row r="14583">
      <c r="A14583" s="61">
        <v>1.517494472E9</v>
      </c>
      <c r="B14583" s="61">
        <v>0.0</v>
      </c>
      <c r="C14583" s="61">
        <v>608.0</v>
      </c>
      <c r="D14583" s="57" t="s">
        <v>374</v>
      </c>
      <c r="E14583" s="57" t="str">
        <f t="array" ref="E14583">E14582</f>
        <v>В</v>
      </c>
      <c r="F14583" s="58">
        <v>0.6797343969500083</v>
      </c>
    </row>
    <row r="14584">
      <c r="A14584" s="61">
        <v>1.514637809E9</v>
      </c>
      <c r="B14584" s="61">
        <v>1.0</v>
      </c>
      <c r="C14584" s="61">
        <v>1046.0</v>
      </c>
      <c r="D14584" s="57" t="s">
        <v>371</v>
      </c>
      <c r="E14584" s="57" t="str">
        <f t="array" ref="E14584">E14583</f>
        <v>В</v>
      </c>
      <c r="F14584" s="58">
        <v>0.6797530609962195</v>
      </c>
    </row>
    <row r="14585">
      <c r="A14585" s="61">
        <v>1.51288142E9</v>
      </c>
      <c r="B14585" s="61">
        <v>0.0</v>
      </c>
      <c r="C14585" s="61">
        <v>1791.0</v>
      </c>
      <c r="D14585" s="57" t="s">
        <v>371</v>
      </c>
      <c r="E14585" s="57" t="str">
        <f t="array" ref="E14585">E14584</f>
        <v>В</v>
      </c>
      <c r="F14585" s="58">
        <v>0.6797547006950359</v>
      </c>
    </row>
    <row r="14586">
      <c r="A14586" s="61">
        <v>1.51984633E9</v>
      </c>
      <c r="B14586" s="61">
        <v>0.0</v>
      </c>
      <c r="C14586" s="61">
        <v>1678.0</v>
      </c>
      <c r="D14586" s="57" t="s">
        <v>375</v>
      </c>
      <c r="E14586" s="57" t="str">
        <f t="array" ref="E14586">E14585</f>
        <v>В</v>
      </c>
      <c r="F14586" s="58">
        <v>0.6797843134057322</v>
      </c>
    </row>
    <row r="14587">
      <c r="A14587" s="61">
        <v>1.51286638E9</v>
      </c>
      <c r="B14587" s="61">
        <v>0.0</v>
      </c>
      <c r="C14587" s="61">
        <v>391.0</v>
      </c>
      <c r="D14587" s="57" t="s">
        <v>373</v>
      </c>
      <c r="E14587" s="57" t="str">
        <f t="array" ref="E14587">E14586</f>
        <v>В</v>
      </c>
      <c r="F14587" s="58">
        <v>0.6798200566665747</v>
      </c>
    </row>
    <row r="14588">
      <c r="A14588" s="61">
        <v>1.515256996E9</v>
      </c>
      <c r="B14588" s="61">
        <v>1.0</v>
      </c>
      <c r="C14588" s="61">
        <v>1206.0</v>
      </c>
      <c r="D14588" s="57" t="s">
        <v>371</v>
      </c>
      <c r="E14588" s="57" t="str">
        <f t="array" ref="E14588">E14587</f>
        <v>В</v>
      </c>
      <c r="F14588" s="58">
        <v>0.6798421949110888</v>
      </c>
    </row>
    <row r="14589">
      <c r="A14589" s="61">
        <v>1.51755732E9</v>
      </c>
      <c r="B14589" s="61">
        <v>0.0</v>
      </c>
      <c r="C14589" s="61">
        <v>6.0</v>
      </c>
      <c r="D14589" s="57" t="s">
        <v>374</v>
      </c>
      <c r="E14589" s="57" t="str">
        <f t="array" ref="E14589">E14588</f>
        <v>В</v>
      </c>
      <c r="F14589" s="58">
        <v>0.6798687558908291</v>
      </c>
    </row>
    <row r="14590">
      <c r="A14590" s="61">
        <v>1.512596014E9</v>
      </c>
      <c r="B14590" s="61">
        <v>1.0</v>
      </c>
      <c r="C14590" s="61">
        <v>1671.0</v>
      </c>
      <c r="D14590" s="57" t="s">
        <v>374</v>
      </c>
      <c r="E14590" s="57" t="str">
        <f t="array" ref="E14590">E14589</f>
        <v>В</v>
      </c>
      <c r="F14590" s="58">
        <v>0.6799224982741242</v>
      </c>
    </row>
    <row r="14591">
      <c r="A14591" s="61">
        <v>1.517585888E9</v>
      </c>
      <c r="B14591" s="61">
        <v>1.0</v>
      </c>
      <c r="C14591" s="61">
        <v>957.0</v>
      </c>
      <c r="D14591" s="57" t="s">
        <v>374</v>
      </c>
      <c r="E14591" s="57" t="str">
        <f t="array" ref="E14591">E14590</f>
        <v>В</v>
      </c>
      <c r="F14591" s="58">
        <v>0.6800288841170394</v>
      </c>
    </row>
    <row r="14592">
      <c r="A14592" s="61">
        <v>1.519310345E9</v>
      </c>
      <c r="B14592" s="61">
        <v>1.0</v>
      </c>
      <c r="C14592" s="61">
        <v>4496.0</v>
      </c>
      <c r="D14592" s="57" t="s">
        <v>374</v>
      </c>
      <c r="E14592" s="57" t="str">
        <f t="array" ref="E14592">E14591</f>
        <v>В</v>
      </c>
      <c r="F14592" s="58">
        <v>0.6800683267760503</v>
      </c>
    </row>
    <row r="14593">
      <c r="A14593" s="61">
        <v>1.513209175E9</v>
      </c>
      <c r="B14593" s="61">
        <v>1.0</v>
      </c>
      <c r="C14593" s="61">
        <v>2596.0</v>
      </c>
      <c r="D14593" s="57" t="s">
        <v>374</v>
      </c>
      <c r="E14593" s="57" t="str">
        <f t="array" ref="E14593">E14592</f>
        <v>В</v>
      </c>
      <c r="F14593" s="58">
        <v>0.680143601757531</v>
      </c>
    </row>
    <row r="14594">
      <c r="A14594" s="61">
        <v>1.513010067E9</v>
      </c>
      <c r="B14594" s="61">
        <v>1.0</v>
      </c>
      <c r="C14594" s="61">
        <v>375.0</v>
      </c>
      <c r="D14594" s="57" t="s">
        <v>371</v>
      </c>
      <c r="E14594" s="57" t="str">
        <f t="array" ref="E14594">E14593</f>
        <v>В</v>
      </c>
      <c r="F14594" s="58">
        <v>0.680171182717789</v>
      </c>
    </row>
    <row r="14595">
      <c r="A14595" s="61">
        <v>1.518112204E9</v>
      </c>
      <c r="B14595" s="61">
        <v>1.0</v>
      </c>
      <c r="C14595" s="61">
        <v>68.0</v>
      </c>
      <c r="D14595" s="57" t="s">
        <v>374</v>
      </c>
      <c r="E14595" s="57" t="str">
        <f t="array" ref="E14595">E14594</f>
        <v>В</v>
      </c>
      <c r="F14595" s="58">
        <v>0.6802839318096359</v>
      </c>
    </row>
    <row r="14596">
      <c r="A14596" s="61">
        <v>1.519832733E9</v>
      </c>
      <c r="B14596" s="61">
        <v>1.0</v>
      </c>
      <c r="C14596" s="61">
        <v>2195.0</v>
      </c>
      <c r="D14596" s="57" t="s">
        <v>371</v>
      </c>
      <c r="E14596" s="57" t="str">
        <f t="array" ref="E14596">E14595</f>
        <v>В</v>
      </c>
      <c r="F14596" s="58">
        <v>0.6802863097637707</v>
      </c>
    </row>
    <row r="14597">
      <c r="A14597" s="61">
        <v>1.517787467E9</v>
      </c>
      <c r="B14597" s="61">
        <v>1.0</v>
      </c>
      <c r="C14597" s="61">
        <v>2136.0</v>
      </c>
      <c r="D14597" s="57" t="s">
        <v>371</v>
      </c>
      <c r="E14597" s="57" t="str">
        <f t="array" ref="E14597">E14596</f>
        <v>В</v>
      </c>
      <c r="F14597" s="58">
        <v>0.6803716999648279</v>
      </c>
    </row>
    <row r="14598">
      <c r="A14598" s="61">
        <v>1.519896761E9</v>
      </c>
      <c r="B14598" s="61">
        <v>0.0</v>
      </c>
      <c r="C14598" s="61">
        <v>1350.0</v>
      </c>
      <c r="D14598" s="57" t="s">
        <v>373</v>
      </c>
      <c r="E14598" s="57" t="str">
        <f t="array" ref="E14598">E14597</f>
        <v>В</v>
      </c>
      <c r="F14598" s="58">
        <v>0.6804660274693005</v>
      </c>
    </row>
    <row r="14599">
      <c r="A14599" s="61">
        <v>1.512412047E9</v>
      </c>
      <c r="B14599" s="61">
        <v>1.0</v>
      </c>
      <c r="C14599" s="61">
        <v>1149.0</v>
      </c>
      <c r="D14599" s="57" t="s">
        <v>374</v>
      </c>
      <c r="E14599" s="57" t="str">
        <f t="array" ref="E14599">E14598</f>
        <v>В</v>
      </c>
      <c r="F14599" s="58">
        <v>0.6805092551999912</v>
      </c>
    </row>
    <row r="14600">
      <c r="A14600" s="61">
        <v>1.515952925E9</v>
      </c>
      <c r="B14600" s="61">
        <v>1.0</v>
      </c>
      <c r="C14600" s="61">
        <v>97.0</v>
      </c>
      <c r="D14600" s="57" t="s">
        <v>375</v>
      </c>
      <c r="E14600" s="57" t="str">
        <f t="array" ref="E14600">E14599</f>
        <v>В</v>
      </c>
      <c r="F14600" s="58">
        <v>0.6805269530199678</v>
      </c>
    </row>
    <row r="14601">
      <c r="A14601" s="61">
        <v>1.512159285E9</v>
      </c>
      <c r="B14601" s="61">
        <v>1.0</v>
      </c>
      <c r="C14601" s="61">
        <v>5173.0</v>
      </c>
      <c r="D14601" s="57" t="s">
        <v>371</v>
      </c>
      <c r="E14601" s="57" t="str">
        <f t="array" ref="E14601">E14600</f>
        <v>В</v>
      </c>
      <c r="F14601" s="58">
        <v>0.6805358234120616</v>
      </c>
    </row>
    <row r="14602">
      <c r="A14602" s="61">
        <v>1.512862135E9</v>
      </c>
      <c r="B14602" s="61">
        <v>1.0</v>
      </c>
      <c r="C14602" s="61">
        <v>621.0</v>
      </c>
      <c r="D14602" s="57" t="s">
        <v>374</v>
      </c>
      <c r="E14602" s="57" t="str">
        <f t="array" ref="E14602">E14601</f>
        <v>В</v>
      </c>
      <c r="F14602" s="58">
        <v>0.6805829012840238</v>
      </c>
    </row>
    <row r="14603">
      <c r="A14603" s="61">
        <v>1.514326237E9</v>
      </c>
      <c r="B14603" s="61">
        <v>1.0</v>
      </c>
      <c r="C14603" s="61">
        <v>2547.0</v>
      </c>
      <c r="D14603" s="57" t="s">
        <v>371</v>
      </c>
      <c r="E14603" s="57" t="str">
        <f t="array" ref="E14603">E14602</f>
        <v>В</v>
      </c>
      <c r="F14603" s="58">
        <v>0.680662853643857</v>
      </c>
    </row>
    <row r="14604">
      <c r="A14604" s="61">
        <v>1.515470535E9</v>
      </c>
      <c r="B14604" s="61">
        <v>1.0</v>
      </c>
      <c r="C14604" s="61">
        <v>3954.0</v>
      </c>
      <c r="D14604" s="57" t="s">
        <v>374</v>
      </c>
      <c r="E14604" s="57" t="str">
        <f t="array" ref="E14604">E14603</f>
        <v>В</v>
      </c>
      <c r="F14604" s="58">
        <v>0.6807025854584191</v>
      </c>
    </row>
    <row r="14605">
      <c r="A14605" s="61">
        <v>1.517521355E9</v>
      </c>
      <c r="B14605" s="61">
        <v>1.0</v>
      </c>
      <c r="C14605" s="61">
        <v>2113.0</v>
      </c>
      <c r="D14605" s="57" t="s">
        <v>375</v>
      </c>
      <c r="E14605" s="57" t="str">
        <f t="array" ref="E14605">E14604</f>
        <v>В</v>
      </c>
      <c r="F14605" s="58">
        <v>0.6807153762367579</v>
      </c>
    </row>
    <row r="14606">
      <c r="A14606" s="61">
        <v>1.514323633E9</v>
      </c>
      <c r="B14606" s="61">
        <v>1.0</v>
      </c>
      <c r="C14606" s="61">
        <v>6113.0</v>
      </c>
      <c r="D14606" s="57" t="s">
        <v>371</v>
      </c>
      <c r="E14606" s="57" t="str">
        <f t="array" ref="E14606">E14605</f>
        <v>В</v>
      </c>
      <c r="F14606" s="58">
        <v>0.6807195161736211</v>
      </c>
    </row>
    <row r="14607">
      <c r="A14607" s="61">
        <v>1.517256941E9</v>
      </c>
      <c r="B14607" s="61">
        <v>0.0</v>
      </c>
      <c r="C14607" s="61">
        <v>2288.0</v>
      </c>
      <c r="D14607" s="57" t="s">
        <v>373</v>
      </c>
      <c r="E14607" s="57" t="str">
        <f t="array" ref="E14607">E14606</f>
        <v>В</v>
      </c>
      <c r="F14607" s="58">
        <v>0.680799455247223</v>
      </c>
    </row>
    <row r="14608">
      <c r="A14608" s="61">
        <v>1.519400535E9</v>
      </c>
      <c r="B14608" s="61">
        <v>1.0</v>
      </c>
      <c r="C14608" s="61">
        <v>307.0</v>
      </c>
      <c r="D14608" s="57" t="s">
        <v>371</v>
      </c>
      <c r="E14608" s="57" t="str">
        <f t="array" ref="E14608">E14607</f>
        <v>В</v>
      </c>
      <c r="F14608" s="58">
        <v>0.6808746038339872</v>
      </c>
    </row>
    <row r="14609">
      <c r="A14609" s="61">
        <v>1.518997525E9</v>
      </c>
      <c r="B14609" s="61">
        <v>1.0</v>
      </c>
      <c r="C14609" s="61">
        <v>3022.0</v>
      </c>
      <c r="D14609" s="57" t="s">
        <v>374</v>
      </c>
      <c r="E14609" s="57" t="str">
        <f t="array" ref="E14609">E14608</f>
        <v>В</v>
      </c>
      <c r="F14609" s="58">
        <v>0.6808869643644371</v>
      </c>
    </row>
    <row r="14610">
      <c r="A14610" s="61">
        <v>1.516539909E9</v>
      </c>
      <c r="B14610" s="61">
        <v>1.0</v>
      </c>
      <c r="C14610" s="61">
        <v>1744.0</v>
      </c>
      <c r="D14610" s="57" t="s">
        <v>375</v>
      </c>
      <c r="E14610" s="57" t="str">
        <f t="array" ref="E14610">E14609</f>
        <v>В</v>
      </c>
      <c r="F14610" s="58">
        <v>0.6809181904920046</v>
      </c>
    </row>
    <row r="14611">
      <c r="A14611" s="61">
        <v>1.51433274E9</v>
      </c>
      <c r="B14611" s="61">
        <v>0.0</v>
      </c>
      <c r="C14611" s="61">
        <v>894.0</v>
      </c>
      <c r="D14611" s="57" t="s">
        <v>375</v>
      </c>
      <c r="E14611" s="57" t="str">
        <f t="array" ref="E14611">E14610</f>
        <v>В</v>
      </c>
      <c r="F14611" s="58">
        <v>0.6810608984982444</v>
      </c>
    </row>
    <row r="14612">
      <c r="A14612" s="61">
        <v>1.512476364E9</v>
      </c>
      <c r="B14612" s="61">
        <v>1.0</v>
      </c>
      <c r="C14612" s="61">
        <v>2224.0</v>
      </c>
      <c r="D14612" s="57" t="s">
        <v>374</v>
      </c>
      <c r="E14612" s="57" t="str">
        <f t="array" ref="E14612">E14611</f>
        <v>В</v>
      </c>
      <c r="F14612" s="58">
        <v>0.6810791718613655</v>
      </c>
    </row>
    <row r="14613">
      <c r="A14613" s="61">
        <v>1.514042425E9</v>
      </c>
      <c r="B14613" s="61">
        <v>1.0</v>
      </c>
      <c r="C14613" s="61">
        <v>1903.0</v>
      </c>
      <c r="D14613" s="57" t="s">
        <v>374</v>
      </c>
      <c r="E14613" s="57" t="str">
        <f t="array" ref="E14613">E14612</f>
        <v>В</v>
      </c>
      <c r="F14613" s="58">
        <v>0.6811121909270121</v>
      </c>
    </row>
    <row r="14614">
      <c r="A14614" s="61">
        <v>1.511927507E9</v>
      </c>
      <c r="B14614" s="61">
        <v>1.0</v>
      </c>
      <c r="C14614" s="61">
        <v>1325.0</v>
      </c>
      <c r="D14614" s="57" t="s">
        <v>375</v>
      </c>
      <c r="E14614" s="57" t="str">
        <f t="array" ref="E14614">E14613</f>
        <v>В</v>
      </c>
      <c r="F14614" s="58">
        <v>0.6811382497181433</v>
      </c>
    </row>
    <row r="14615">
      <c r="A14615" s="61">
        <v>1.514919753E9</v>
      </c>
      <c r="B14615" s="61">
        <v>1.0</v>
      </c>
      <c r="C14615" s="61">
        <v>854.0</v>
      </c>
      <c r="D14615" s="57" t="s">
        <v>371</v>
      </c>
      <c r="E14615" s="57" t="str">
        <f t="array" ref="E14615">E14614</f>
        <v>В</v>
      </c>
      <c r="F14615" s="58">
        <v>0.6811575251771592</v>
      </c>
    </row>
    <row r="14616">
      <c r="A14616" s="61">
        <v>1.518845766E9</v>
      </c>
      <c r="B14616" s="61">
        <v>1.0</v>
      </c>
      <c r="C14616" s="61">
        <v>236.0</v>
      </c>
      <c r="D14616" s="57" t="s">
        <v>373</v>
      </c>
      <c r="E14616" s="57" t="str">
        <f t="array" ref="E14616">E14615</f>
        <v>В</v>
      </c>
      <c r="F14616" s="58">
        <v>0.6811655013180106</v>
      </c>
    </row>
    <row r="14617">
      <c r="A14617" s="61">
        <v>1.515825951E9</v>
      </c>
      <c r="B14617" s="61">
        <v>0.0</v>
      </c>
      <c r="C14617" s="61">
        <v>970.0</v>
      </c>
      <c r="D14617" s="57" t="s">
        <v>374</v>
      </c>
      <c r="E14617" s="57" t="str">
        <f t="array" ref="E14617">E14616</f>
        <v>В</v>
      </c>
      <c r="F14617" s="58">
        <v>0.6812216830785547</v>
      </c>
    </row>
    <row r="14618">
      <c r="A14618" s="61">
        <v>1.518455791E9</v>
      </c>
      <c r="B14618" s="61">
        <v>0.0</v>
      </c>
      <c r="C14618" s="61">
        <v>3449.0</v>
      </c>
      <c r="D14618" s="57" t="s">
        <v>373</v>
      </c>
      <c r="E14618" s="57" t="str">
        <f t="array" ref="E14618">E14617</f>
        <v>В</v>
      </c>
      <c r="F14618" s="58">
        <v>0.6813804706133798</v>
      </c>
    </row>
    <row r="14619">
      <c r="A14619" s="61">
        <v>1.518392115E9</v>
      </c>
      <c r="B14619" s="61">
        <v>1.0</v>
      </c>
      <c r="C14619" s="61">
        <v>294.0</v>
      </c>
      <c r="D14619" s="57" t="s">
        <v>374</v>
      </c>
      <c r="E14619" s="57" t="str">
        <f t="array" ref="E14619">E14618</f>
        <v>В</v>
      </c>
      <c r="F14619" s="58">
        <v>0.681413756526325</v>
      </c>
    </row>
    <row r="14620">
      <c r="A14620" s="61">
        <v>1.515864494E9</v>
      </c>
      <c r="B14620" s="61">
        <v>1.0</v>
      </c>
      <c r="C14620" s="61">
        <v>1580.0</v>
      </c>
      <c r="D14620" s="57" t="s">
        <v>374</v>
      </c>
      <c r="E14620" s="57" t="str">
        <f t="array" ref="E14620">E14619</f>
        <v>В</v>
      </c>
      <c r="F14620" s="58">
        <v>0.6814359599377527</v>
      </c>
    </row>
    <row r="14621">
      <c r="A14621" s="61">
        <v>1.513258545E9</v>
      </c>
      <c r="B14621" s="61">
        <v>1.0</v>
      </c>
      <c r="C14621" s="61">
        <v>624.0</v>
      </c>
      <c r="D14621" s="57" t="s">
        <v>371</v>
      </c>
      <c r="E14621" s="57" t="str">
        <f t="array" ref="E14621">E14620</f>
        <v>В</v>
      </c>
      <c r="F14621" s="58">
        <v>0.6814442276789435</v>
      </c>
    </row>
    <row r="14622">
      <c r="A14622" s="61">
        <v>1.518917051E9</v>
      </c>
      <c r="B14622" s="61">
        <v>0.0</v>
      </c>
      <c r="C14622" s="61">
        <v>2486.0</v>
      </c>
      <c r="D14622" s="57" t="s">
        <v>375</v>
      </c>
      <c r="E14622" s="57" t="str">
        <f t="array" ref="E14622">E14621</f>
        <v>В</v>
      </c>
      <c r="F14622" s="58">
        <v>0.6814965627579684</v>
      </c>
    </row>
    <row r="14623">
      <c r="A14623" s="61">
        <v>1.515166948E9</v>
      </c>
      <c r="B14623" s="61">
        <v>1.0</v>
      </c>
      <c r="C14623" s="61">
        <v>4851.0</v>
      </c>
      <c r="D14623" s="57" t="s">
        <v>374</v>
      </c>
      <c r="E14623" s="57" t="str">
        <f t="array" ref="E14623">E14622</f>
        <v>В</v>
      </c>
      <c r="F14623" s="58">
        <v>0.6814998976145024</v>
      </c>
    </row>
    <row r="14624">
      <c r="A14624" s="61">
        <v>1.517241651E9</v>
      </c>
      <c r="B14624" s="61">
        <v>0.0</v>
      </c>
      <c r="C14624" s="61">
        <v>998.0</v>
      </c>
      <c r="D14624" s="57" t="s">
        <v>371</v>
      </c>
      <c r="E14624" s="57" t="str">
        <f t="array" ref="E14624">E14623</f>
        <v>В</v>
      </c>
      <c r="F14624" s="58">
        <v>0.6815009616210985</v>
      </c>
    </row>
    <row r="14625">
      <c r="A14625" s="61">
        <v>1.515772772E9</v>
      </c>
      <c r="B14625" s="61">
        <v>0.0</v>
      </c>
      <c r="C14625" s="61">
        <v>3683.0</v>
      </c>
      <c r="D14625" s="57" t="s">
        <v>374</v>
      </c>
      <c r="E14625" s="57" t="str">
        <f t="array" ref="E14625">E14624</f>
        <v>В</v>
      </c>
      <c r="F14625" s="58">
        <v>0.6815231935207807</v>
      </c>
    </row>
    <row r="14626">
      <c r="A14626" s="61">
        <v>1.513054734E9</v>
      </c>
      <c r="B14626" s="61">
        <v>1.0</v>
      </c>
      <c r="C14626" s="61">
        <v>1342.0</v>
      </c>
      <c r="D14626" s="57" t="s">
        <v>375</v>
      </c>
      <c r="E14626" s="57" t="str">
        <f t="array" ref="E14626">E14625</f>
        <v>В</v>
      </c>
      <c r="F14626" s="58">
        <v>0.6815296421680477</v>
      </c>
    </row>
    <row r="14627">
      <c r="A14627" s="61">
        <v>1.515305538E9</v>
      </c>
      <c r="B14627" s="61">
        <v>1.0</v>
      </c>
      <c r="C14627" s="61">
        <v>739.0</v>
      </c>
      <c r="D14627" s="57" t="s">
        <v>373</v>
      </c>
      <c r="E14627" s="57" t="str">
        <f t="array" ref="E14627">E14626</f>
        <v>В</v>
      </c>
      <c r="F14627" s="58">
        <v>0.6815700477967956</v>
      </c>
    </row>
    <row r="14628">
      <c r="A14628" s="61">
        <v>1.519210733E9</v>
      </c>
      <c r="B14628" s="61">
        <v>1.0</v>
      </c>
      <c r="C14628" s="61">
        <v>507.0</v>
      </c>
      <c r="D14628" s="57" t="s">
        <v>371</v>
      </c>
      <c r="E14628" s="57" t="str">
        <f t="array" ref="E14628">E14627</f>
        <v>В</v>
      </c>
      <c r="F14628" s="58">
        <v>0.6816479496320366</v>
      </c>
    </row>
    <row r="14629">
      <c r="A14629" s="61">
        <v>1.516046682E9</v>
      </c>
      <c r="B14629" s="61">
        <v>0.0</v>
      </c>
      <c r="C14629" s="61">
        <v>2139.0</v>
      </c>
      <c r="D14629" s="57" t="s">
        <v>371</v>
      </c>
      <c r="E14629" s="57" t="str">
        <f t="array" ref="E14629">E14628</f>
        <v>В</v>
      </c>
      <c r="F14629" s="58">
        <v>0.6816553313812429</v>
      </c>
    </row>
    <row r="14630">
      <c r="A14630" s="61">
        <v>1.512150565E9</v>
      </c>
      <c r="B14630" s="61">
        <v>1.0</v>
      </c>
      <c r="C14630" s="61">
        <v>3132.0</v>
      </c>
      <c r="D14630" s="57" t="s">
        <v>375</v>
      </c>
      <c r="E14630" s="57" t="str">
        <f t="array" ref="E14630">E14629</f>
        <v>В</v>
      </c>
      <c r="F14630" s="58">
        <v>0.6816722059491273</v>
      </c>
    </row>
    <row r="14631">
      <c r="A14631" s="61">
        <v>1.515747826E9</v>
      </c>
      <c r="B14631" s="61">
        <v>1.0</v>
      </c>
      <c r="C14631" s="61">
        <v>4006.0</v>
      </c>
      <c r="D14631" s="57" t="s">
        <v>371</v>
      </c>
      <c r="E14631" s="57" t="str">
        <f t="array" ref="E14631">E14630</f>
        <v>В</v>
      </c>
      <c r="F14631" s="58">
        <v>0.6817127558030353</v>
      </c>
    </row>
    <row r="14632">
      <c r="A14632" s="61">
        <v>1.511276789E9</v>
      </c>
      <c r="B14632" s="61">
        <v>1.0</v>
      </c>
      <c r="C14632" s="61">
        <v>3338.0</v>
      </c>
      <c r="D14632" s="57" t="s">
        <v>375</v>
      </c>
      <c r="E14632" s="57" t="str">
        <f t="array" ref="E14632">E14631</f>
        <v>В</v>
      </c>
      <c r="F14632" s="58">
        <v>0.6817146209282323</v>
      </c>
    </row>
    <row r="14633">
      <c r="A14633" s="61">
        <v>1.518520452E9</v>
      </c>
      <c r="B14633" s="61">
        <v>0.0</v>
      </c>
      <c r="C14633" s="61">
        <v>1678.0</v>
      </c>
      <c r="D14633" s="57" t="s">
        <v>371</v>
      </c>
      <c r="E14633" s="57" t="str">
        <f t="array" ref="E14633">E14632</f>
        <v>В</v>
      </c>
      <c r="F14633" s="58">
        <v>0.6817724726312665</v>
      </c>
    </row>
    <row r="14634">
      <c r="A14634" s="61">
        <v>1.516327565E9</v>
      </c>
      <c r="B14634" s="61">
        <v>1.0</v>
      </c>
      <c r="C14634" s="61">
        <v>844.0</v>
      </c>
      <c r="D14634" s="57" t="s">
        <v>374</v>
      </c>
      <c r="E14634" s="57" t="str">
        <f t="array" ref="E14634">E14633</f>
        <v>В</v>
      </c>
      <c r="F14634" s="58">
        <v>0.6817980393874826</v>
      </c>
    </row>
    <row r="14635">
      <c r="A14635" s="61">
        <v>1.511550546E9</v>
      </c>
      <c r="B14635" s="61">
        <v>1.0</v>
      </c>
      <c r="C14635" s="61">
        <v>3313.0</v>
      </c>
      <c r="D14635" s="57" t="s">
        <v>373</v>
      </c>
      <c r="E14635" s="57" t="str">
        <f t="array" ref="E14635">E14634</f>
        <v>В</v>
      </c>
      <c r="F14635" s="58">
        <v>0.6818699666284268</v>
      </c>
    </row>
    <row r="14636">
      <c r="A14636" s="61">
        <v>1.515069571E9</v>
      </c>
      <c r="B14636" s="61">
        <v>0.0</v>
      </c>
      <c r="C14636" s="61">
        <v>2728.0</v>
      </c>
      <c r="D14636" s="57" t="s">
        <v>371</v>
      </c>
      <c r="E14636" s="57" t="str">
        <f t="array" ref="E14636">E14635</f>
        <v>В</v>
      </c>
      <c r="F14636" s="58">
        <v>0.6819283608366208</v>
      </c>
    </row>
    <row r="14637">
      <c r="A14637" s="61">
        <v>1.5155406E9</v>
      </c>
      <c r="B14637" s="61">
        <v>0.0</v>
      </c>
      <c r="C14637" s="61">
        <v>3277.0</v>
      </c>
      <c r="D14637" s="57" t="s">
        <v>374</v>
      </c>
      <c r="E14637" s="57" t="str">
        <f t="array" ref="E14637">E14636</f>
        <v>В</v>
      </c>
      <c r="F14637" s="58">
        <v>0.6819422816807107</v>
      </c>
    </row>
    <row r="14638">
      <c r="A14638" s="61">
        <v>1.511354745E9</v>
      </c>
      <c r="B14638" s="61">
        <v>1.0</v>
      </c>
      <c r="C14638" s="61">
        <v>753.0</v>
      </c>
      <c r="D14638" s="57" t="s">
        <v>371</v>
      </c>
      <c r="E14638" s="57" t="str">
        <f t="array" ref="E14638">E14637</f>
        <v>В</v>
      </c>
      <c r="F14638" s="58">
        <v>0.6820939347764259</v>
      </c>
    </row>
    <row r="14639">
      <c r="A14639" s="61">
        <v>1.516194229E9</v>
      </c>
      <c r="B14639" s="61">
        <v>1.0</v>
      </c>
      <c r="C14639" s="61">
        <v>2182.0</v>
      </c>
      <c r="D14639" s="57" t="s">
        <v>374</v>
      </c>
      <c r="E14639" s="57" t="str">
        <f t="array" ref="E14639">E14638</f>
        <v>В</v>
      </c>
      <c r="F14639" s="58">
        <v>0.6822337036472067</v>
      </c>
    </row>
    <row r="14640">
      <c r="A14640" s="61">
        <v>1.513455266E9</v>
      </c>
      <c r="B14640" s="61">
        <v>1.0</v>
      </c>
      <c r="C14640" s="61">
        <v>1998.0</v>
      </c>
      <c r="D14640" s="57" t="s">
        <v>375</v>
      </c>
      <c r="E14640" s="57" t="str">
        <f t="array" ref="E14640">E14639</f>
        <v>В</v>
      </c>
      <c r="F14640" s="58">
        <v>0.6823701850756477</v>
      </c>
    </row>
    <row r="14641">
      <c r="A14641" s="61">
        <v>1.519396896E9</v>
      </c>
      <c r="B14641" s="61">
        <v>1.0</v>
      </c>
      <c r="C14641" s="61">
        <v>2166.0</v>
      </c>
      <c r="D14641" s="57" t="s">
        <v>375</v>
      </c>
      <c r="E14641" s="57" t="str">
        <f t="array" ref="E14641">E14640</f>
        <v>В</v>
      </c>
      <c r="F14641" s="58">
        <v>0.6823941228737909</v>
      </c>
    </row>
    <row r="14642">
      <c r="A14642" s="61">
        <v>1.515837313E9</v>
      </c>
      <c r="B14642" s="61">
        <v>1.0</v>
      </c>
      <c r="C14642" s="61">
        <v>2375.0</v>
      </c>
      <c r="D14642" s="57" t="s">
        <v>375</v>
      </c>
      <c r="E14642" s="57" t="str">
        <f t="array" ref="E14642">E14641</f>
        <v>В</v>
      </c>
      <c r="F14642" s="58">
        <v>0.6824328756411661</v>
      </c>
    </row>
    <row r="14643">
      <c r="A14643" s="61">
        <v>1.519052325E9</v>
      </c>
      <c r="B14643" s="61">
        <v>1.0</v>
      </c>
      <c r="C14643" s="61">
        <v>984.0</v>
      </c>
      <c r="D14643" s="57" t="s">
        <v>374</v>
      </c>
      <c r="E14643" s="57" t="str">
        <f t="array" ref="E14643">E14642</f>
        <v>В</v>
      </c>
      <c r="F14643" s="58">
        <v>0.6824526022911696</v>
      </c>
    </row>
    <row r="14644">
      <c r="A14644" s="61">
        <v>1.514057421E9</v>
      </c>
      <c r="B14644" s="61">
        <v>0.0</v>
      </c>
      <c r="C14644" s="61">
        <v>2906.0</v>
      </c>
      <c r="D14644" s="57" t="s">
        <v>374</v>
      </c>
      <c r="E14644" s="57" t="str">
        <f t="array" ref="E14644">E14643</f>
        <v>В</v>
      </c>
      <c r="F14644" s="58">
        <v>0.6824670631126981</v>
      </c>
    </row>
    <row r="14645">
      <c r="A14645" s="61">
        <v>1.516325598E9</v>
      </c>
      <c r="B14645" s="61">
        <v>1.0</v>
      </c>
      <c r="C14645" s="61">
        <v>348.0</v>
      </c>
      <c r="D14645" s="57" t="s">
        <v>375</v>
      </c>
      <c r="E14645" s="57" t="str">
        <f t="array" ref="E14645">E14644</f>
        <v>В</v>
      </c>
      <c r="F14645" s="58">
        <v>0.6824854094400895</v>
      </c>
    </row>
    <row r="14646">
      <c r="A14646" s="61">
        <v>1.516932307E9</v>
      </c>
      <c r="B14646" s="61">
        <v>1.0</v>
      </c>
      <c r="C14646" s="61">
        <v>3112.0</v>
      </c>
      <c r="D14646" s="57" t="s">
        <v>373</v>
      </c>
      <c r="E14646" s="57" t="str">
        <f t="array" ref="E14646">E14645</f>
        <v>В</v>
      </c>
      <c r="F14646" s="58">
        <v>0.6824973495313627</v>
      </c>
    </row>
    <row r="14647">
      <c r="A14647" s="61">
        <v>1.517591026E9</v>
      </c>
      <c r="B14647" s="61">
        <v>1.0</v>
      </c>
      <c r="C14647" s="61">
        <v>552.0</v>
      </c>
      <c r="D14647" s="57" t="s">
        <v>373</v>
      </c>
      <c r="E14647" s="57" t="str">
        <f t="array" ref="E14647">E14646</f>
        <v>В</v>
      </c>
      <c r="F14647" s="58">
        <v>0.6825092611257951</v>
      </c>
    </row>
    <row r="14648">
      <c r="A14648" s="61">
        <v>1.512113339E9</v>
      </c>
      <c r="B14648" s="61">
        <v>1.0</v>
      </c>
      <c r="C14648" s="61">
        <v>3905.0</v>
      </c>
      <c r="D14648" s="57" t="s">
        <v>374</v>
      </c>
      <c r="E14648" s="57" t="str">
        <f t="array" ref="E14648">E14647</f>
        <v>В</v>
      </c>
      <c r="F14648" s="58">
        <v>0.6825104659375889</v>
      </c>
    </row>
    <row r="14649">
      <c r="A14649" s="61">
        <v>1.515050821E9</v>
      </c>
      <c r="B14649" s="61">
        <v>0.0</v>
      </c>
      <c r="C14649" s="61">
        <v>172.0</v>
      </c>
      <c r="D14649" s="57" t="s">
        <v>371</v>
      </c>
      <c r="E14649" s="57" t="str">
        <f t="array" ref="E14649">E14648</f>
        <v>В</v>
      </c>
      <c r="F14649" s="58">
        <v>0.6825322858728562</v>
      </c>
    </row>
    <row r="14650">
      <c r="A14650" s="61">
        <v>1.516319192E9</v>
      </c>
      <c r="B14650" s="61">
        <v>0.0</v>
      </c>
      <c r="C14650" s="61">
        <v>1747.0</v>
      </c>
      <c r="D14650" s="57" t="s">
        <v>375</v>
      </c>
      <c r="E14650" s="57" t="str">
        <f t="array" ref="E14650">E14649</f>
        <v>В</v>
      </c>
      <c r="F14650" s="58">
        <v>0.6825765552642407</v>
      </c>
    </row>
    <row r="14651">
      <c r="A14651" s="61">
        <v>1.513851444E9</v>
      </c>
      <c r="B14651" s="61">
        <v>1.0</v>
      </c>
      <c r="C14651" s="61">
        <v>2880.0</v>
      </c>
      <c r="D14651" s="57" t="s">
        <v>371</v>
      </c>
      <c r="E14651" s="57" t="str">
        <f t="array" ref="E14651">E14650</f>
        <v>В</v>
      </c>
      <c r="F14651" s="58">
        <v>0.6825942126672518</v>
      </c>
    </row>
    <row r="14652">
      <c r="A14652" s="61">
        <v>1.513034871E9</v>
      </c>
      <c r="B14652" s="61">
        <v>0.0</v>
      </c>
      <c r="C14652" s="61">
        <v>3605.0</v>
      </c>
      <c r="D14652" s="57" t="s">
        <v>371</v>
      </c>
      <c r="E14652" s="57" t="str">
        <f t="array" ref="E14652">E14651</f>
        <v>В</v>
      </c>
      <c r="F14652" s="58">
        <v>0.6825976068523019</v>
      </c>
    </row>
    <row r="14653">
      <c r="A14653" s="61">
        <v>1.51260237E9</v>
      </c>
      <c r="B14653" s="61">
        <v>0.0</v>
      </c>
      <c r="C14653" s="61">
        <v>3876.0</v>
      </c>
      <c r="D14653" s="57" t="s">
        <v>371</v>
      </c>
      <c r="E14653" s="57" t="str">
        <f t="array" ref="E14653">E14652</f>
        <v>В</v>
      </c>
      <c r="F14653" s="58">
        <v>0.682720726911219</v>
      </c>
    </row>
    <row r="14654">
      <c r="A14654" s="61">
        <v>1.515158301E9</v>
      </c>
      <c r="B14654" s="61">
        <v>0.0</v>
      </c>
      <c r="C14654" s="61">
        <v>1723.0</v>
      </c>
      <c r="D14654" s="57" t="s">
        <v>375</v>
      </c>
      <c r="E14654" s="57" t="str">
        <f t="array" ref="E14654">E14653</f>
        <v>В</v>
      </c>
      <c r="F14654" s="58">
        <v>0.6827358747149832</v>
      </c>
    </row>
    <row r="14655">
      <c r="A14655" s="61">
        <v>1.515137242E9</v>
      </c>
      <c r="B14655" s="61">
        <v>0.0</v>
      </c>
      <c r="C14655" s="61">
        <v>346.0</v>
      </c>
      <c r="D14655" s="57" t="s">
        <v>375</v>
      </c>
      <c r="E14655" s="57" t="str">
        <f t="array" ref="E14655">E14654</f>
        <v>В</v>
      </c>
      <c r="F14655" s="58">
        <v>0.682811581548271</v>
      </c>
    </row>
    <row r="14656">
      <c r="A14656" s="61">
        <v>1.511539176E9</v>
      </c>
      <c r="B14656" s="61">
        <v>1.0</v>
      </c>
      <c r="C14656" s="61">
        <v>1056.0</v>
      </c>
      <c r="D14656" s="57" t="s">
        <v>375</v>
      </c>
      <c r="E14656" s="57" t="str">
        <f t="array" ref="E14656">E14655</f>
        <v>В</v>
      </c>
      <c r="F14656" s="58">
        <v>0.6828161921270133</v>
      </c>
    </row>
    <row r="14657">
      <c r="A14657" s="61">
        <v>1.512600037E9</v>
      </c>
      <c r="B14657" s="61">
        <v>1.0</v>
      </c>
      <c r="C14657" s="61">
        <v>1023.0</v>
      </c>
      <c r="D14657" s="57" t="s">
        <v>374</v>
      </c>
      <c r="E14657" s="57" t="str">
        <f t="array" ref="E14657">E14656</f>
        <v>В</v>
      </c>
      <c r="F14657" s="58">
        <v>0.6828348230746148</v>
      </c>
    </row>
    <row r="14658">
      <c r="A14658" s="61">
        <v>1.512896647E9</v>
      </c>
      <c r="B14658" s="61">
        <v>1.0</v>
      </c>
      <c r="C14658" s="61">
        <v>3135.0</v>
      </c>
      <c r="D14658" s="57" t="s">
        <v>373</v>
      </c>
      <c r="E14658" s="57" t="str">
        <f t="array" ref="E14658">E14657</f>
        <v>В</v>
      </c>
      <c r="F14658" s="58">
        <v>0.682847355428663</v>
      </c>
    </row>
    <row r="14659">
      <c r="A14659" s="61">
        <v>1.519399086E9</v>
      </c>
      <c r="B14659" s="61">
        <v>1.0</v>
      </c>
      <c r="C14659" s="61">
        <v>2518.0</v>
      </c>
      <c r="D14659" s="57" t="s">
        <v>371</v>
      </c>
      <c r="E14659" s="57" t="str">
        <f t="array" ref="E14659">E14658</f>
        <v>В</v>
      </c>
      <c r="F14659" s="58">
        <v>0.6828764919174445</v>
      </c>
    </row>
    <row r="14660">
      <c r="A14660" s="61">
        <v>1.515204172E9</v>
      </c>
      <c r="B14660" s="61">
        <v>0.0</v>
      </c>
      <c r="C14660" s="61">
        <v>440.0</v>
      </c>
      <c r="D14660" s="57" t="s">
        <v>374</v>
      </c>
      <c r="E14660" s="57" t="str">
        <f t="array" ref="E14660">E14659</f>
        <v>В</v>
      </c>
      <c r="F14660" s="58">
        <v>0.6828859480029993</v>
      </c>
    </row>
    <row r="14661">
      <c r="A14661" s="61">
        <v>1.517584903E9</v>
      </c>
      <c r="B14661" s="61">
        <v>1.0</v>
      </c>
      <c r="C14661" s="61">
        <v>161.0</v>
      </c>
      <c r="D14661" s="57" t="s">
        <v>374</v>
      </c>
      <c r="E14661" s="57" t="str">
        <f t="array" ref="E14661">E14660</f>
        <v>В</v>
      </c>
      <c r="F14661" s="58">
        <v>0.6829146248404206</v>
      </c>
    </row>
    <row r="14662">
      <c r="A14662" s="61">
        <v>1.516562388E9</v>
      </c>
      <c r="B14662" s="61">
        <v>1.0</v>
      </c>
      <c r="C14662" s="61">
        <v>6156.0</v>
      </c>
      <c r="D14662" s="57" t="s">
        <v>373</v>
      </c>
      <c r="E14662" s="57" t="str">
        <f t="array" ref="E14662">E14661</f>
        <v>В</v>
      </c>
      <c r="F14662" s="58">
        <v>0.682995084951132</v>
      </c>
    </row>
    <row r="14663">
      <c r="A14663" s="61">
        <v>1.515542808E9</v>
      </c>
      <c r="B14663" s="61">
        <v>1.0</v>
      </c>
      <c r="C14663" s="61">
        <v>359.0</v>
      </c>
      <c r="D14663" s="57" t="s">
        <v>371</v>
      </c>
      <c r="E14663" s="57" t="str">
        <f t="array" ref="E14663">E14662</f>
        <v>В</v>
      </c>
      <c r="F14663" s="58">
        <v>0.6829998699874117</v>
      </c>
    </row>
    <row r="14664">
      <c r="A14664" s="61">
        <v>1.513418681E9</v>
      </c>
      <c r="B14664" s="61">
        <v>0.0</v>
      </c>
      <c r="C14664" s="61">
        <v>1990.0</v>
      </c>
      <c r="D14664" s="57" t="s">
        <v>371</v>
      </c>
      <c r="E14664" s="57" t="str">
        <f t="array" ref="E14664">E14663</f>
        <v>В</v>
      </c>
      <c r="F14664" s="58">
        <v>0.6830385778134918</v>
      </c>
    </row>
    <row r="14665">
      <c r="A14665" s="61">
        <v>1.516765738E9</v>
      </c>
      <c r="B14665" s="61">
        <v>1.0</v>
      </c>
      <c r="C14665" s="61">
        <v>2147.0</v>
      </c>
      <c r="D14665" s="57" t="s">
        <v>371</v>
      </c>
      <c r="E14665" s="57" t="str">
        <f t="array" ref="E14665">E14664</f>
        <v>В</v>
      </c>
      <c r="F14665" s="58">
        <v>0.6830740493271152</v>
      </c>
    </row>
    <row r="14666">
      <c r="A14666" s="61">
        <v>1.516145894E9</v>
      </c>
      <c r="B14666" s="61">
        <v>1.0</v>
      </c>
      <c r="C14666" s="61">
        <v>928.0</v>
      </c>
      <c r="D14666" s="57" t="s">
        <v>374</v>
      </c>
      <c r="E14666" s="57" t="str">
        <f t="array" ref="E14666">E14665</f>
        <v>В</v>
      </c>
      <c r="F14666" s="58">
        <v>0.6831143338999935</v>
      </c>
    </row>
    <row r="14667">
      <c r="A14667" s="61">
        <v>1.514748372E9</v>
      </c>
      <c r="B14667" s="61">
        <v>0.0</v>
      </c>
      <c r="C14667" s="61">
        <v>426.0</v>
      </c>
      <c r="D14667" s="57" t="s">
        <v>375</v>
      </c>
      <c r="E14667" s="57" t="str">
        <f t="array" ref="E14667">E14666</f>
        <v>В</v>
      </c>
      <c r="F14667" s="58">
        <v>0.6831424819430235</v>
      </c>
    </row>
    <row r="14668">
      <c r="A14668" s="61">
        <v>1.515906405E9</v>
      </c>
      <c r="B14668" s="61">
        <v>1.0</v>
      </c>
      <c r="C14668" s="61">
        <v>232.0</v>
      </c>
      <c r="D14668" s="57" t="s">
        <v>374</v>
      </c>
      <c r="E14668" s="57" t="str">
        <f t="array" ref="E14668">E14667</f>
        <v>В</v>
      </c>
      <c r="F14668" s="58">
        <v>0.6831739594660912</v>
      </c>
    </row>
    <row r="14669">
      <c r="A14669" s="61">
        <v>1.516750991E9</v>
      </c>
      <c r="B14669" s="61">
        <v>0.0</v>
      </c>
      <c r="C14669" s="61">
        <v>2162.0</v>
      </c>
      <c r="D14669" s="57" t="s">
        <v>371</v>
      </c>
      <c r="E14669" s="57" t="str">
        <f t="array" ref="E14669">E14668</f>
        <v>В</v>
      </c>
      <c r="F14669" s="58">
        <v>0.6832574406882092</v>
      </c>
    </row>
    <row r="14670">
      <c r="A14670" s="61">
        <v>1.514311669E9</v>
      </c>
      <c r="B14670" s="61">
        <v>1.0</v>
      </c>
      <c r="C14670" s="61">
        <v>2658.0</v>
      </c>
      <c r="D14670" s="57" t="s">
        <v>375</v>
      </c>
      <c r="E14670" s="57" t="str">
        <f t="array" ref="E14670">E14669</f>
        <v>В</v>
      </c>
      <c r="F14670" s="58">
        <v>0.6832710097255913</v>
      </c>
    </row>
    <row r="14671">
      <c r="A14671" s="61">
        <v>1.513343355E9</v>
      </c>
      <c r="B14671" s="61">
        <v>1.0</v>
      </c>
      <c r="C14671" s="61">
        <v>4063.0</v>
      </c>
      <c r="D14671" s="57" t="s">
        <v>371</v>
      </c>
      <c r="E14671" s="57" t="str">
        <f t="array" ref="E14671">E14670</f>
        <v>В</v>
      </c>
      <c r="F14671" s="58">
        <v>0.68329173585194</v>
      </c>
    </row>
    <row r="14672">
      <c r="A14672" s="61">
        <v>1.516187416E9</v>
      </c>
      <c r="B14672" s="61">
        <v>1.0</v>
      </c>
      <c r="C14672" s="61">
        <v>574.0</v>
      </c>
      <c r="D14672" s="57" t="s">
        <v>371</v>
      </c>
      <c r="E14672" s="57" t="str">
        <f t="array" ref="E14672">E14671</f>
        <v>В</v>
      </c>
      <c r="F14672" s="58">
        <v>0.6833816813509775</v>
      </c>
    </row>
    <row r="14673">
      <c r="A14673" s="61">
        <v>1.519064894E9</v>
      </c>
      <c r="B14673" s="61">
        <v>1.0</v>
      </c>
      <c r="C14673" s="61">
        <v>2603.0</v>
      </c>
      <c r="D14673" s="57" t="s">
        <v>371</v>
      </c>
      <c r="E14673" s="57" t="str">
        <f t="array" ref="E14673">E14672</f>
        <v>В</v>
      </c>
      <c r="F14673" s="58">
        <v>0.68344225405362</v>
      </c>
    </row>
    <row r="14674">
      <c r="A14674" s="61">
        <v>1.516452328E9</v>
      </c>
      <c r="B14674" s="61">
        <v>1.0</v>
      </c>
      <c r="C14674" s="61">
        <v>210.0</v>
      </c>
      <c r="D14674" s="57" t="s">
        <v>373</v>
      </c>
      <c r="E14674" s="57" t="str">
        <f t="array" ref="E14674">E14673</f>
        <v>В</v>
      </c>
      <c r="F14674" s="58">
        <v>0.6834745018516492</v>
      </c>
    </row>
    <row r="14675">
      <c r="A14675" s="61">
        <v>1.515827446E9</v>
      </c>
      <c r="B14675" s="61">
        <v>1.0</v>
      </c>
      <c r="C14675" s="61">
        <v>2374.0</v>
      </c>
      <c r="D14675" s="57" t="s">
        <v>371</v>
      </c>
      <c r="E14675" s="57" t="str">
        <f t="array" ref="E14675">E14674</f>
        <v>В</v>
      </c>
      <c r="F14675" s="58">
        <v>0.6835031158001025</v>
      </c>
    </row>
    <row r="14676">
      <c r="A14676" s="61">
        <v>1.512642864E9</v>
      </c>
      <c r="B14676" s="61">
        <v>1.0</v>
      </c>
      <c r="C14676" s="61">
        <v>1861.0</v>
      </c>
      <c r="D14676" s="57" t="s">
        <v>374</v>
      </c>
      <c r="E14676" s="57" t="str">
        <f t="array" ref="E14676">E14675</f>
        <v>В</v>
      </c>
      <c r="F14676" s="58">
        <v>0.6835791333974813</v>
      </c>
    </row>
    <row r="14677">
      <c r="A14677" s="61">
        <v>1.512764277E9</v>
      </c>
      <c r="B14677" s="61">
        <v>1.0</v>
      </c>
      <c r="C14677" s="61">
        <v>3915.0</v>
      </c>
      <c r="D14677" s="57" t="s">
        <v>375</v>
      </c>
      <c r="E14677" s="57" t="str">
        <f t="array" ref="E14677">E14676</f>
        <v>В</v>
      </c>
      <c r="F14677" s="58">
        <v>0.6835837588773848</v>
      </c>
    </row>
    <row r="14678">
      <c r="A14678" s="61">
        <v>1.512252634E9</v>
      </c>
      <c r="B14678" s="61">
        <v>1.0</v>
      </c>
      <c r="C14678" s="61">
        <v>2058.0</v>
      </c>
      <c r="D14678" s="57" t="s">
        <v>371</v>
      </c>
      <c r="E14678" s="57" t="str">
        <f t="array" ref="E14678">E14677</f>
        <v>В</v>
      </c>
      <c r="F14678" s="58">
        <v>0.6836149370801957</v>
      </c>
    </row>
    <row r="14679">
      <c r="A14679" s="61">
        <v>1.51872863E9</v>
      </c>
      <c r="B14679" s="61">
        <v>0.0</v>
      </c>
      <c r="C14679" s="61">
        <v>2424.0</v>
      </c>
      <c r="D14679" s="57" t="s">
        <v>375</v>
      </c>
      <c r="E14679" s="57" t="str">
        <f t="array" ref="E14679">E14678</f>
        <v>В</v>
      </c>
      <c r="F14679" s="58">
        <v>0.6836608244271702</v>
      </c>
    </row>
    <row r="14680">
      <c r="A14680" s="61">
        <v>1.515772839E9</v>
      </c>
      <c r="B14680" s="61">
        <v>1.0</v>
      </c>
      <c r="C14680" s="61">
        <v>1410.0</v>
      </c>
      <c r="D14680" s="57" t="s">
        <v>374</v>
      </c>
      <c r="E14680" s="57" t="str">
        <f t="array" ref="E14680">E14679</f>
        <v>В</v>
      </c>
      <c r="F14680" s="58">
        <v>0.6836941568620684</v>
      </c>
    </row>
    <row r="14681">
      <c r="A14681" s="61">
        <v>1.518051676E9</v>
      </c>
      <c r="B14681" s="61">
        <v>1.0</v>
      </c>
      <c r="C14681" s="61">
        <v>2966.0</v>
      </c>
      <c r="D14681" s="57" t="s">
        <v>374</v>
      </c>
      <c r="E14681" s="57" t="str">
        <f t="array" ref="E14681">E14680</f>
        <v>В</v>
      </c>
      <c r="F14681" s="58">
        <v>0.6838074744768556</v>
      </c>
    </row>
    <row r="14682">
      <c r="A14682" s="61">
        <v>1.511587634E9</v>
      </c>
      <c r="B14682" s="61">
        <v>1.0</v>
      </c>
      <c r="C14682" s="61">
        <v>4316.0</v>
      </c>
      <c r="D14682" s="57" t="s">
        <v>374</v>
      </c>
      <c r="E14682" s="57" t="str">
        <f t="array" ref="E14682">E14681</f>
        <v>В</v>
      </c>
      <c r="F14682" s="58">
        <v>0.6838255407371449</v>
      </c>
    </row>
    <row r="14683">
      <c r="A14683" s="61">
        <v>1.517380133E9</v>
      </c>
      <c r="B14683" s="61">
        <v>1.0</v>
      </c>
      <c r="C14683" s="61">
        <v>4671.0</v>
      </c>
      <c r="D14683" s="57" t="s">
        <v>373</v>
      </c>
      <c r="E14683" s="57" t="str">
        <f t="array" ref="E14683">E14682</f>
        <v>В</v>
      </c>
      <c r="F14683" s="58">
        <v>0.6838686932198167</v>
      </c>
    </row>
    <row r="14684">
      <c r="A14684" s="61">
        <v>1.519315853E9</v>
      </c>
      <c r="B14684" s="61">
        <v>1.0</v>
      </c>
      <c r="C14684" s="61">
        <v>253.0</v>
      </c>
      <c r="D14684" s="57" t="s">
        <v>371</v>
      </c>
      <c r="E14684" s="57" t="str">
        <f t="array" ref="E14684">E14683</f>
        <v>В</v>
      </c>
      <c r="F14684" s="58">
        <v>0.6838812255738649</v>
      </c>
    </row>
    <row r="14685">
      <c r="A14685" s="61">
        <v>1.514291816E9</v>
      </c>
      <c r="B14685" s="61">
        <v>1.0</v>
      </c>
      <c r="C14685" s="61">
        <v>535.0</v>
      </c>
      <c r="D14685" s="57" t="s">
        <v>375</v>
      </c>
      <c r="E14685" s="57" t="str">
        <f t="array" ref="E14685">E14684</f>
        <v>В</v>
      </c>
      <c r="F14685" s="58">
        <v>0.684045796327797</v>
      </c>
    </row>
    <row r="14686">
      <c r="A14686" s="61">
        <v>1.517874651E9</v>
      </c>
      <c r="B14686" s="61">
        <v>0.0</v>
      </c>
      <c r="C14686" s="61">
        <v>50.0</v>
      </c>
      <c r="D14686" s="57" t="s">
        <v>373</v>
      </c>
      <c r="E14686" s="57" t="str">
        <f t="array" ref="E14686">E14685</f>
        <v>В</v>
      </c>
      <c r="F14686" s="58">
        <v>0.6840552238620472</v>
      </c>
    </row>
    <row r="14687">
      <c r="A14687" s="61">
        <v>1.518324841E9</v>
      </c>
      <c r="B14687" s="61">
        <v>0.0</v>
      </c>
      <c r="C14687" s="61">
        <v>245.0</v>
      </c>
      <c r="D14687" s="57" t="s">
        <v>375</v>
      </c>
      <c r="E14687" s="57" t="str">
        <f t="array" ref="E14687">E14686</f>
        <v>В</v>
      </c>
      <c r="F14687" s="58">
        <v>0.6841313489282025</v>
      </c>
    </row>
    <row r="14688">
      <c r="A14688" s="61">
        <v>1.519599358E9</v>
      </c>
      <c r="B14688" s="61">
        <v>1.0</v>
      </c>
      <c r="C14688" s="61">
        <v>2285.0</v>
      </c>
      <c r="D14688" s="57" t="s">
        <v>371</v>
      </c>
      <c r="E14688" s="57" t="str">
        <f t="array" ref="E14688">E14687</f>
        <v>В</v>
      </c>
      <c r="F14688" s="58">
        <v>0.6841402331801405</v>
      </c>
    </row>
    <row r="14689">
      <c r="A14689" s="61">
        <v>1.51838679E9</v>
      </c>
      <c r="B14689" s="61">
        <v>0.0</v>
      </c>
      <c r="C14689" s="61">
        <v>1964.0</v>
      </c>
      <c r="D14689" s="57" t="s">
        <v>371</v>
      </c>
      <c r="E14689" s="57" t="str">
        <f t="array" ref="E14689">E14688</f>
        <v>В</v>
      </c>
      <c r="F14689" s="58">
        <v>0.684171009947154</v>
      </c>
    </row>
    <row r="14690">
      <c r="A14690" s="61">
        <v>1.513229294E9</v>
      </c>
      <c r="B14690" s="61">
        <v>1.0</v>
      </c>
      <c r="C14690" s="61">
        <v>746.0</v>
      </c>
      <c r="D14690" s="57" t="s">
        <v>373</v>
      </c>
      <c r="E14690" s="57" t="str">
        <f t="array" ref="E14690">E14689</f>
        <v>В</v>
      </c>
      <c r="F14690" s="58">
        <v>0.6842130006052185</v>
      </c>
    </row>
    <row r="14691">
      <c r="A14691" s="61">
        <v>1.515243777E9</v>
      </c>
      <c r="B14691" s="61">
        <v>1.0</v>
      </c>
      <c r="C14691" s="61">
        <v>1692.0</v>
      </c>
      <c r="D14691" s="57" t="s">
        <v>374</v>
      </c>
      <c r="E14691" s="57" t="str">
        <f t="array" ref="E14691">E14690</f>
        <v>В</v>
      </c>
      <c r="F14691" s="58">
        <v>0.6842226354945011</v>
      </c>
    </row>
    <row r="14692">
      <c r="A14692" s="61">
        <v>1.515267033E9</v>
      </c>
      <c r="B14692" s="61">
        <v>1.0</v>
      </c>
      <c r="C14692" s="61">
        <v>451.0</v>
      </c>
      <c r="D14692" s="57" t="s">
        <v>374</v>
      </c>
      <c r="E14692" s="57" t="str">
        <f t="array" ref="E14692">E14691</f>
        <v>В</v>
      </c>
      <c r="F14692" s="58">
        <v>0.6842236995010973</v>
      </c>
    </row>
    <row r="14693">
      <c r="A14693" s="61">
        <v>1.513854904E9</v>
      </c>
      <c r="B14693" s="61">
        <v>1.0</v>
      </c>
      <c r="C14693" s="61">
        <v>211.0</v>
      </c>
      <c r="D14693" s="57" t="s">
        <v>373</v>
      </c>
      <c r="E14693" s="57" t="str">
        <f t="array" ref="E14693">E14692</f>
        <v>В</v>
      </c>
      <c r="F14693" s="58">
        <v>0.684239196693134</v>
      </c>
    </row>
    <row r="14694">
      <c r="A14694" s="61">
        <v>1.518615905E9</v>
      </c>
      <c r="B14694" s="61">
        <v>1.0</v>
      </c>
      <c r="C14694" s="61">
        <v>3716.0</v>
      </c>
      <c r="D14694" s="57" t="s">
        <v>371</v>
      </c>
      <c r="E14694" s="57" t="str">
        <f t="array" ref="E14694">E14693</f>
        <v>В</v>
      </c>
      <c r="F14694" s="58">
        <v>0.6842407647674338</v>
      </c>
    </row>
    <row r="14695">
      <c r="A14695" s="61">
        <v>1.515711627E9</v>
      </c>
      <c r="B14695" s="61">
        <v>1.0</v>
      </c>
      <c r="C14695" s="61">
        <v>1923.0</v>
      </c>
      <c r="D14695" s="57" t="s">
        <v>373</v>
      </c>
      <c r="E14695" s="57" t="str">
        <f t="array" ref="E14695">E14694</f>
        <v>В</v>
      </c>
      <c r="F14695" s="58">
        <v>0.6842740718356034</v>
      </c>
    </row>
    <row r="14696">
      <c r="A14696" s="61">
        <v>1.5130514E9</v>
      </c>
      <c r="B14696" s="61">
        <v>0.0</v>
      </c>
      <c r="C14696" s="61">
        <v>389.0</v>
      </c>
      <c r="D14696" s="57" t="s">
        <v>374</v>
      </c>
      <c r="E14696" s="57" t="str">
        <f t="array" ref="E14696">E14695</f>
        <v>В</v>
      </c>
      <c r="F14696" s="58">
        <v>0.6843273785314632</v>
      </c>
    </row>
    <row r="14697">
      <c r="A14697" s="61">
        <v>1.519249377E9</v>
      </c>
      <c r="B14697" s="61">
        <v>1.0</v>
      </c>
      <c r="C14697" s="61">
        <v>1813.0</v>
      </c>
      <c r="D14697" s="57" t="s">
        <v>375</v>
      </c>
      <c r="E14697" s="57" t="str">
        <f t="array" ref="E14697">E14696</f>
        <v>В</v>
      </c>
      <c r="F14697" s="58">
        <v>0.6843529303865181</v>
      </c>
    </row>
    <row r="14698">
      <c r="A14698" s="61">
        <v>1.511594874E9</v>
      </c>
      <c r="B14698" s="61">
        <v>1.0</v>
      </c>
      <c r="C14698" s="61">
        <v>1733.0</v>
      </c>
      <c r="D14698" s="57" t="s">
        <v>371</v>
      </c>
      <c r="E14698" s="57" t="str">
        <f t="array" ref="E14698">E14697</f>
        <v>В</v>
      </c>
      <c r="F14698" s="58">
        <v>0.6843976776267112</v>
      </c>
    </row>
    <row r="14699">
      <c r="A14699" s="61">
        <v>1.517411367E9</v>
      </c>
      <c r="B14699" s="61">
        <v>1.0</v>
      </c>
      <c r="C14699" s="61">
        <v>928.0</v>
      </c>
      <c r="D14699" s="57" t="s">
        <v>375</v>
      </c>
      <c r="E14699" s="57" t="str">
        <f t="array" ref="E14699">E14698</f>
        <v>В</v>
      </c>
      <c r="F14699" s="58">
        <v>0.6844118036339135</v>
      </c>
    </row>
    <row r="14700">
      <c r="A14700" s="61">
        <v>1.516609305E9</v>
      </c>
      <c r="B14700" s="61">
        <v>1.0</v>
      </c>
      <c r="C14700" s="61">
        <v>2393.0</v>
      </c>
      <c r="D14700" s="57" t="s">
        <v>371</v>
      </c>
      <c r="E14700" s="57" t="str">
        <f t="array" ref="E14700">E14699</f>
        <v>В</v>
      </c>
      <c r="F14700" s="58">
        <v>0.6844527700769809</v>
      </c>
    </row>
    <row r="14701">
      <c r="A14701" s="61">
        <v>1.519708833E9</v>
      </c>
      <c r="B14701" s="61">
        <v>1.0</v>
      </c>
      <c r="C14701" s="61">
        <v>2934.0</v>
      </c>
      <c r="D14701" s="57" t="s">
        <v>374</v>
      </c>
      <c r="E14701" s="57" t="str">
        <f t="array" ref="E14701">E14700</f>
        <v>В</v>
      </c>
      <c r="F14701" s="58">
        <v>0.6844588815058756</v>
      </c>
    </row>
    <row r="14702">
      <c r="A14702" s="61">
        <v>1.512363709E9</v>
      </c>
      <c r="B14702" s="61">
        <v>1.0</v>
      </c>
      <c r="C14702" s="61">
        <v>946.0</v>
      </c>
      <c r="D14702" s="57" t="s">
        <v>371</v>
      </c>
      <c r="E14702" s="57" t="str">
        <f t="array" ref="E14702">E14701</f>
        <v>В</v>
      </c>
      <c r="F14702" s="58">
        <v>0.6845807874891209</v>
      </c>
    </row>
    <row r="14703">
      <c r="A14703" s="61">
        <v>1.518948868E9</v>
      </c>
      <c r="B14703" s="61">
        <v>1.0</v>
      </c>
      <c r="C14703" s="61">
        <v>3036.0</v>
      </c>
      <c r="D14703" s="57" t="s">
        <v>371</v>
      </c>
      <c r="E14703" s="57" t="str">
        <f t="array" ref="E14703">E14702</f>
        <v>В</v>
      </c>
      <c r="F14703" s="58">
        <v>0.6846846729449135</v>
      </c>
    </row>
    <row r="14704">
      <c r="A14704" s="61">
        <v>1.516656908E9</v>
      </c>
      <c r="B14704" s="61">
        <v>1.0</v>
      </c>
      <c r="C14704" s="61">
        <v>3101.0</v>
      </c>
      <c r="D14704" s="57" t="s">
        <v>371</v>
      </c>
      <c r="E14704" s="57" t="str">
        <f t="array" ref="E14704">E14703</f>
        <v>В</v>
      </c>
      <c r="F14704" s="58">
        <v>0.6846942522406084</v>
      </c>
    </row>
    <row r="14705">
      <c r="A14705" s="61">
        <v>1.512404893E9</v>
      </c>
      <c r="B14705" s="61">
        <v>1.0</v>
      </c>
      <c r="C14705" s="61">
        <v>3886.0</v>
      </c>
      <c r="D14705" s="57" t="s">
        <v>373</v>
      </c>
      <c r="E14705" s="57" t="str">
        <f t="array" ref="E14705">E14704</f>
        <v>В</v>
      </c>
      <c r="F14705" s="58">
        <v>0.6848294317135569</v>
      </c>
    </row>
    <row r="14706">
      <c r="A14706" s="61">
        <v>1.511334637E9</v>
      </c>
      <c r="B14706" s="61">
        <v>1.0</v>
      </c>
      <c r="C14706" s="61">
        <v>1495.0</v>
      </c>
      <c r="D14706" s="57" t="s">
        <v>375</v>
      </c>
      <c r="E14706" s="57" t="str">
        <f t="array" ref="E14706">E14705</f>
        <v>В</v>
      </c>
      <c r="F14706" s="58">
        <v>0.6848807100933301</v>
      </c>
    </row>
    <row r="14707">
      <c r="A14707" s="61">
        <v>1.516952803E9</v>
      </c>
      <c r="B14707" s="61">
        <v>1.0</v>
      </c>
      <c r="C14707" s="61">
        <v>3904.0</v>
      </c>
      <c r="D14707" s="57" t="s">
        <v>373</v>
      </c>
      <c r="E14707" s="57" t="str">
        <f t="array" ref="E14707">E14706</f>
        <v>В</v>
      </c>
      <c r="F14707" s="58">
        <v>0.6849303331556457</v>
      </c>
    </row>
    <row r="14708">
      <c r="A14708" s="61">
        <v>1.511304124E9</v>
      </c>
      <c r="B14708" s="61">
        <v>1.0</v>
      </c>
      <c r="C14708" s="61">
        <v>903.0</v>
      </c>
      <c r="D14708" s="57" t="s">
        <v>371</v>
      </c>
      <c r="E14708" s="57" t="str">
        <f t="array" ref="E14708">E14707</f>
        <v>В</v>
      </c>
      <c r="F14708" s="58">
        <v>0.6850523178442368</v>
      </c>
    </row>
    <row r="14709">
      <c r="A14709" s="61">
        <v>1.51613697E9</v>
      </c>
      <c r="B14709" s="61">
        <v>0.0</v>
      </c>
      <c r="C14709" s="61">
        <v>278.0</v>
      </c>
      <c r="D14709" s="57" t="s">
        <v>374</v>
      </c>
      <c r="E14709" s="57" t="str">
        <f t="array" ref="E14709">E14708</f>
        <v>В</v>
      </c>
      <c r="F14709" s="58">
        <v>0.6850798969884506</v>
      </c>
    </row>
    <row r="14710">
      <c r="A14710" s="61">
        <v>1.515034967E9</v>
      </c>
      <c r="B14710" s="61">
        <v>1.0</v>
      </c>
      <c r="C14710" s="61">
        <v>2224.0</v>
      </c>
      <c r="D14710" s="57" t="s">
        <v>373</v>
      </c>
      <c r="E14710" s="57" t="str">
        <f t="array" ref="E14710">E14709</f>
        <v>В</v>
      </c>
      <c r="F14710" s="58">
        <v>0.685240326953353</v>
      </c>
    </row>
    <row r="14711">
      <c r="A14711" s="61">
        <v>1.515184739E9</v>
      </c>
      <c r="B14711" s="61">
        <v>1.0</v>
      </c>
      <c r="C14711" s="61">
        <v>1161.0</v>
      </c>
      <c r="D14711" s="57" t="s">
        <v>375</v>
      </c>
      <c r="E14711" s="57" t="str">
        <f t="array" ref="E14711">E14710</f>
        <v>В</v>
      </c>
      <c r="F14711" s="58">
        <v>0.6852640971250125</v>
      </c>
    </row>
    <row r="14712">
      <c r="A14712" s="61">
        <v>1.512227873E9</v>
      </c>
      <c r="B14712" s="61">
        <v>1.0</v>
      </c>
      <c r="C14712" s="61">
        <v>71.0</v>
      </c>
      <c r="D14712" s="57" t="s">
        <v>371</v>
      </c>
      <c r="E14712" s="57" t="str">
        <f t="array" ref="E14712">E14711</f>
        <v>В</v>
      </c>
      <c r="F14712" s="58">
        <v>0.6852969857879785</v>
      </c>
    </row>
    <row r="14713">
      <c r="A14713" s="61">
        <v>1.511830548E9</v>
      </c>
      <c r="B14713" s="61">
        <v>1.0</v>
      </c>
      <c r="C14713" s="61">
        <v>5626.0</v>
      </c>
      <c r="D14713" s="57" t="s">
        <v>371</v>
      </c>
      <c r="E14713" s="57" t="str">
        <f t="array" ref="E14713">E14712</f>
        <v>В</v>
      </c>
      <c r="F14713" s="58">
        <v>0.68534025199349</v>
      </c>
    </row>
    <row r="14714">
      <c r="A14714" s="61">
        <v>1.515486317E9</v>
      </c>
      <c r="B14714" s="61">
        <v>1.0</v>
      </c>
      <c r="C14714" s="61">
        <v>4420.0</v>
      </c>
      <c r="D14714" s="57" t="s">
        <v>371</v>
      </c>
      <c r="E14714" s="57" t="str">
        <f t="array" ref="E14714">E14713</f>
        <v>В</v>
      </c>
      <c r="F14714" s="58">
        <v>0.6853538069818775</v>
      </c>
    </row>
    <row r="14715">
      <c r="A14715" s="61">
        <v>1.516500256E9</v>
      </c>
      <c r="B14715" s="61">
        <v>1.0</v>
      </c>
      <c r="C14715" s="61">
        <v>3862.0</v>
      </c>
      <c r="D14715" s="57" t="s">
        <v>374</v>
      </c>
      <c r="E14715" s="57" t="str">
        <f t="array" ref="E14715">E14714</f>
        <v>В</v>
      </c>
      <c r="F14715" s="58">
        <v>0.685395390865298</v>
      </c>
    </row>
    <row r="14716">
      <c r="A14716" s="61">
        <v>1.516692293E9</v>
      </c>
      <c r="B14716" s="61">
        <v>1.0</v>
      </c>
      <c r="C14716" s="61">
        <v>2258.0</v>
      </c>
      <c r="D14716" s="57" t="s">
        <v>374</v>
      </c>
      <c r="E14716" s="57" t="str">
        <f t="array" ref="E14716">E14715</f>
        <v>В</v>
      </c>
      <c r="F14716" s="58">
        <v>0.6854219590773685</v>
      </c>
    </row>
    <row r="14717">
      <c r="A14717" s="61">
        <v>1.513532143E9</v>
      </c>
      <c r="B14717" s="61">
        <v>1.0</v>
      </c>
      <c r="C14717" s="61">
        <v>3226.0</v>
      </c>
      <c r="D14717" s="57" t="s">
        <v>374</v>
      </c>
      <c r="E14717" s="57" t="str">
        <f t="array" ref="E14717">E14716</f>
        <v>В</v>
      </c>
      <c r="F14717" s="58">
        <v>0.6854476728928456</v>
      </c>
    </row>
    <row r="14718">
      <c r="A14718" s="61">
        <v>1.514054336E9</v>
      </c>
      <c r="B14718" s="61">
        <v>1.0</v>
      </c>
      <c r="C14718" s="61">
        <v>2940.0</v>
      </c>
      <c r="D14718" s="57" t="s">
        <v>375</v>
      </c>
      <c r="E14718" s="57" t="str">
        <f t="array" ref="E14718">E14717</f>
        <v>В</v>
      </c>
      <c r="F14718" s="58">
        <v>0.6854642049665611</v>
      </c>
    </row>
    <row r="14719">
      <c r="A14719" s="61">
        <v>1.511764022E9</v>
      </c>
      <c r="B14719" s="61">
        <v>0.0</v>
      </c>
      <c r="C14719" s="61">
        <v>1183.0</v>
      </c>
      <c r="D14719" s="57" t="s">
        <v>371</v>
      </c>
      <c r="E14719" s="57" t="str">
        <f t="array" ref="E14719">E14718</f>
        <v>В</v>
      </c>
      <c r="F14719" s="58">
        <v>0.6856001931663167</v>
      </c>
    </row>
    <row r="14720">
      <c r="A14720" s="61">
        <v>1.515860839E9</v>
      </c>
      <c r="B14720" s="61">
        <v>1.0</v>
      </c>
      <c r="C14720" s="61">
        <v>2426.0</v>
      </c>
      <c r="D14720" s="57" t="s">
        <v>375</v>
      </c>
      <c r="E14720" s="57" t="str">
        <f t="array" ref="E14720">E14719</f>
        <v>В</v>
      </c>
      <c r="F14720" s="58">
        <v>0.6856020433903525</v>
      </c>
    </row>
    <row r="14721">
      <c r="A14721" s="61">
        <v>1.516575545E9</v>
      </c>
      <c r="B14721" s="61">
        <v>1.0</v>
      </c>
      <c r="C14721" s="61">
        <v>355.0</v>
      </c>
      <c r="D14721" s="57" t="s">
        <v>371</v>
      </c>
      <c r="E14721" s="57" t="str">
        <f t="array" ref="E14721">E14720</f>
        <v>В</v>
      </c>
      <c r="F14721" s="58">
        <v>0.6856285819381649</v>
      </c>
    </row>
    <row r="14722">
      <c r="A14722" s="61">
        <v>1.515952644E9</v>
      </c>
      <c r="B14722" s="61">
        <v>1.0</v>
      </c>
      <c r="C14722" s="61">
        <v>3240.0</v>
      </c>
      <c r="D14722" s="57" t="s">
        <v>375</v>
      </c>
      <c r="E14722" s="57" t="str">
        <f t="array" ref="E14722">E14721</f>
        <v>В</v>
      </c>
      <c r="F14722" s="58">
        <v>0.6856316590588248</v>
      </c>
    </row>
    <row r="14723">
      <c r="A14723" s="61">
        <v>1.511717594E9</v>
      </c>
      <c r="B14723" s="61">
        <v>1.0</v>
      </c>
      <c r="C14723" s="61">
        <v>854.0</v>
      </c>
      <c r="D14723" s="57" t="s">
        <v>374</v>
      </c>
      <c r="E14723" s="57" t="str">
        <f t="array" ref="E14723">E14722</f>
        <v>В</v>
      </c>
      <c r="F14723" s="58">
        <v>0.6856656510036208</v>
      </c>
    </row>
    <row r="14724">
      <c r="A14724" s="61">
        <v>1.519346088E9</v>
      </c>
      <c r="B14724" s="61">
        <v>1.0</v>
      </c>
      <c r="C14724" s="61">
        <v>865.0</v>
      </c>
      <c r="D14724" s="57" t="s">
        <v>374</v>
      </c>
      <c r="E14724" s="57" t="str">
        <f t="array" ref="E14724">E14723</f>
        <v>В</v>
      </c>
      <c r="F14724" s="58">
        <v>0.685755612031896</v>
      </c>
    </row>
    <row r="14725">
      <c r="A14725" s="61">
        <v>1.511864553E9</v>
      </c>
      <c r="B14725" s="61">
        <v>1.0</v>
      </c>
      <c r="C14725" s="61">
        <v>381.0</v>
      </c>
      <c r="D14725" s="57" t="s">
        <v>371</v>
      </c>
      <c r="E14725" s="57" t="str">
        <f t="array" ref="E14725">E14724</f>
        <v>В</v>
      </c>
      <c r="F14725" s="58">
        <v>0.685759170696503</v>
      </c>
    </row>
    <row r="14726">
      <c r="A14726" s="61">
        <v>1.515171679E9</v>
      </c>
      <c r="B14726" s="61">
        <v>1.0</v>
      </c>
      <c r="C14726" s="61">
        <v>264.0</v>
      </c>
      <c r="D14726" s="57" t="s">
        <v>371</v>
      </c>
      <c r="E14726" s="57" t="str">
        <f t="array" ref="E14726">E14725</f>
        <v>В</v>
      </c>
      <c r="F14726" s="58">
        <v>0.6858151773628471</v>
      </c>
    </row>
    <row r="14727">
      <c r="A14727" s="61">
        <v>1.519578969E9</v>
      </c>
      <c r="B14727" s="61">
        <v>1.0</v>
      </c>
      <c r="C14727" s="61">
        <v>4145.0</v>
      </c>
      <c r="D14727" s="57" t="s">
        <v>373</v>
      </c>
      <c r="E14727" s="57" t="str">
        <f t="array" ref="E14727">E14726</f>
        <v>В</v>
      </c>
      <c r="F14727" s="58">
        <v>0.6858158295311286</v>
      </c>
    </row>
    <row r="14728">
      <c r="A14728" s="61">
        <v>1.513297645E9</v>
      </c>
      <c r="B14728" s="61">
        <v>1.0</v>
      </c>
      <c r="C14728" s="61">
        <v>953.0</v>
      </c>
      <c r="D14728" s="57" t="s">
        <v>373</v>
      </c>
      <c r="E14728" s="57" t="str">
        <f t="array" ref="E14728">E14727</f>
        <v>В</v>
      </c>
      <c r="F14728" s="58">
        <v>0.6858170275868829</v>
      </c>
    </row>
    <row r="14729">
      <c r="A14729" s="61">
        <v>1.516854164E9</v>
      </c>
      <c r="B14729" s="61">
        <v>1.0</v>
      </c>
      <c r="C14729" s="61">
        <v>3289.0</v>
      </c>
      <c r="D14729" s="57" t="s">
        <v>375</v>
      </c>
      <c r="E14729" s="57" t="str">
        <f t="array" ref="E14729">E14728</f>
        <v>В</v>
      </c>
      <c r="F14729" s="58">
        <v>0.6858380292474179</v>
      </c>
    </row>
    <row r="14730">
      <c r="A14730" s="61">
        <v>1.512262827E9</v>
      </c>
      <c r="B14730" s="61">
        <v>1.0</v>
      </c>
      <c r="C14730" s="61">
        <v>2645.0</v>
      </c>
      <c r="D14730" s="57" t="s">
        <v>371</v>
      </c>
      <c r="E14730" s="57" t="str">
        <f t="array" ref="E14730">E14729</f>
        <v>В</v>
      </c>
      <c r="F14730" s="58">
        <v>0.6859197512324574</v>
      </c>
    </row>
    <row r="14731">
      <c r="A14731" s="61">
        <v>1.513286404E9</v>
      </c>
      <c r="B14731" s="61">
        <v>1.0</v>
      </c>
      <c r="C14731" s="61">
        <v>3781.0</v>
      </c>
      <c r="D14731" s="57" t="s">
        <v>371</v>
      </c>
      <c r="E14731" s="57" t="str">
        <f t="array" ref="E14731">E14730</f>
        <v>В</v>
      </c>
      <c r="F14731" s="58">
        <v>0.6859817438968575</v>
      </c>
    </row>
    <row r="14732">
      <c r="A14732" s="61">
        <v>1.517306428E9</v>
      </c>
      <c r="B14732" s="61">
        <v>1.0</v>
      </c>
      <c r="C14732" s="61">
        <v>3162.0</v>
      </c>
      <c r="D14732" s="57" t="s">
        <v>371</v>
      </c>
      <c r="E14732" s="57" t="str">
        <f t="array" ref="E14732">E14731</f>
        <v>В</v>
      </c>
      <c r="F14732" s="58">
        <v>0.6860347281750916</v>
      </c>
    </row>
    <row r="14733">
      <c r="A14733" s="61">
        <v>1.516429933E9</v>
      </c>
      <c r="B14733" s="61">
        <v>1.0</v>
      </c>
      <c r="C14733" s="61">
        <v>1419.0</v>
      </c>
      <c r="D14733" s="57" t="s">
        <v>375</v>
      </c>
      <c r="E14733" s="57" t="str">
        <f t="array" ref="E14733">E14732</f>
        <v>В</v>
      </c>
      <c r="F14733" s="58">
        <v>0.6860396254022141</v>
      </c>
    </row>
    <row r="14734">
      <c r="A14734" s="61">
        <v>1.512426368E9</v>
      </c>
      <c r="B14734" s="61">
        <v>1.0</v>
      </c>
      <c r="C14734" s="61">
        <v>299.0</v>
      </c>
      <c r="D14734" s="57" t="s">
        <v>375</v>
      </c>
      <c r="E14734" s="57" t="str">
        <f t="array" ref="E14734">E14733</f>
        <v>В</v>
      </c>
      <c r="F14734" s="58">
        <v>0.6860573482387289</v>
      </c>
    </row>
    <row r="14735">
      <c r="A14735" s="61">
        <v>1.518987893E9</v>
      </c>
      <c r="B14735" s="61">
        <v>1.0</v>
      </c>
      <c r="C14735" s="61">
        <v>2478.0</v>
      </c>
      <c r="D14735" s="57" t="s">
        <v>374</v>
      </c>
      <c r="E14735" s="57" t="str">
        <f t="array" ref="E14735">E14734</f>
        <v>В</v>
      </c>
      <c r="F14735" s="58">
        <v>0.6861173077899616</v>
      </c>
    </row>
    <row r="14736">
      <c r="A14736" s="61">
        <v>1.519594176E9</v>
      </c>
      <c r="B14736" s="61">
        <v>1.0</v>
      </c>
      <c r="C14736" s="61">
        <v>843.0</v>
      </c>
      <c r="D14736" s="57" t="s">
        <v>371</v>
      </c>
      <c r="E14736" s="57" t="str">
        <f t="array" ref="E14736">E14735</f>
        <v>В</v>
      </c>
      <c r="F14736" s="58">
        <v>0.6861229784910109</v>
      </c>
    </row>
    <row r="14737">
      <c r="A14737" s="61">
        <v>1.515109165E9</v>
      </c>
      <c r="B14737" s="61">
        <v>1.0</v>
      </c>
      <c r="C14737" s="61">
        <v>1292.0</v>
      </c>
      <c r="D14737" s="57" t="s">
        <v>373</v>
      </c>
      <c r="E14737" s="57" t="str">
        <f t="array" ref="E14737">E14736</f>
        <v>В</v>
      </c>
      <c r="F14737" s="58">
        <v>0.6861433336205475</v>
      </c>
    </row>
    <row r="14738">
      <c r="A14738" s="61">
        <v>1.51990828E9</v>
      </c>
      <c r="B14738" s="61">
        <v>0.0</v>
      </c>
      <c r="C14738" s="61">
        <v>414.0</v>
      </c>
      <c r="D14738" s="57" t="s">
        <v>371</v>
      </c>
      <c r="E14738" s="57" t="str">
        <f t="array" ref="E14738">E14737</f>
        <v>В</v>
      </c>
      <c r="F14738" s="58">
        <v>0.6862029047436604</v>
      </c>
    </row>
    <row r="14739">
      <c r="A14739" s="61">
        <v>1.518395892E9</v>
      </c>
      <c r="B14739" s="61">
        <v>0.0</v>
      </c>
      <c r="C14739" s="61">
        <v>789.0</v>
      </c>
      <c r="D14739" s="57" t="s">
        <v>375</v>
      </c>
      <c r="E14739" s="57" t="str">
        <f t="array" ref="E14739">E14738</f>
        <v>В</v>
      </c>
      <c r="F14739" s="58">
        <v>0.6863621815941036</v>
      </c>
    </row>
    <row r="14740">
      <c r="A14740" s="61">
        <v>1.517545812E9</v>
      </c>
      <c r="B14740" s="61">
        <v>0.0</v>
      </c>
      <c r="C14740" s="61">
        <v>977.0</v>
      </c>
      <c r="D14740" s="57" t="s">
        <v>374</v>
      </c>
      <c r="E14740" s="57" t="str">
        <f t="array" ref="E14740">E14739</f>
        <v>В</v>
      </c>
      <c r="F14740" s="58">
        <v>0.6864135270743487</v>
      </c>
    </row>
    <row r="14741">
      <c r="A14741" s="61">
        <v>1.515560628E9</v>
      </c>
      <c r="B14741" s="61">
        <v>1.0</v>
      </c>
      <c r="C14741" s="61">
        <v>976.0</v>
      </c>
      <c r="D14741" s="57" t="s">
        <v>374</v>
      </c>
      <c r="E14741" s="57" t="str">
        <f t="array" ref="E14741">E14740</f>
        <v>В</v>
      </c>
      <c r="F14741" s="58">
        <v>0.6864254344428881</v>
      </c>
    </row>
    <row r="14742">
      <c r="A14742" s="61">
        <v>1.516698922E9</v>
      </c>
      <c r="B14742" s="61">
        <v>0.0</v>
      </c>
      <c r="C14742" s="61">
        <v>2259.0</v>
      </c>
      <c r="D14742" s="57" t="s">
        <v>371</v>
      </c>
      <c r="E14742" s="57" t="str">
        <f t="array" ref="E14742">E14741</f>
        <v>В</v>
      </c>
      <c r="F14742" s="58">
        <v>0.6864714085797052</v>
      </c>
    </row>
    <row r="14743">
      <c r="A14743" s="61">
        <v>1.511869539E9</v>
      </c>
      <c r="B14743" s="61">
        <v>1.0</v>
      </c>
      <c r="C14743" s="61">
        <v>438.0</v>
      </c>
      <c r="D14743" s="57" t="s">
        <v>374</v>
      </c>
      <c r="E14743" s="57" t="str">
        <f t="array" ref="E14743">E14742</f>
        <v>В</v>
      </c>
      <c r="F14743" s="58">
        <v>0.6864808212127943</v>
      </c>
    </row>
    <row r="14744">
      <c r="A14744" s="61">
        <v>1.5166053E9</v>
      </c>
      <c r="B14744" s="61">
        <v>0.0</v>
      </c>
      <c r="C14744" s="61">
        <v>2359.0</v>
      </c>
      <c r="D14744" s="57" t="s">
        <v>371</v>
      </c>
      <c r="E14744" s="57" t="str">
        <f t="array" ref="E14744">E14743</f>
        <v>В</v>
      </c>
      <c r="F14744" s="58">
        <v>0.6865148263057572</v>
      </c>
    </row>
    <row r="14745">
      <c r="A14745" s="61">
        <v>1.512345264E9</v>
      </c>
      <c r="B14745" s="61">
        <v>1.0</v>
      </c>
      <c r="C14745" s="61">
        <v>387.0</v>
      </c>
      <c r="D14745" s="57" t="s">
        <v>375</v>
      </c>
      <c r="E14745" s="57" t="str">
        <f t="array" ref="E14745">E14744</f>
        <v>В</v>
      </c>
      <c r="F14745" s="58">
        <v>0.6866780314405017</v>
      </c>
    </row>
    <row r="14746">
      <c r="A14746" s="61">
        <v>1.51128851E9</v>
      </c>
      <c r="B14746" s="61">
        <v>0.0</v>
      </c>
      <c r="C14746" s="61">
        <v>6162.0</v>
      </c>
      <c r="D14746" s="57" t="s">
        <v>375</v>
      </c>
      <c r="E14746" s="57" t="str">
        <f t="array" ref="E14746">E14745</f>
        <v>В</v>
      </c>
      <c r="F14746" s="58">
        <v>0.6866783935236261</v>
      </c>
    </row>
    <row r="14747">
      <c r="A14747" s="61">
        <v>1.519439755E9</v>
      </c>
      <c r="B14747" s="61">
        <v>1.0</v>
      </c>
      <c r="C14747" s="61">
        <v>124.0</v>
      </c>
      <c r="D14747" s="57" t="s">
        <v>371</v>
      </c>
      <c r="E14747" s="57" t="str">
        <f t="array" ref="E14747">E14746</f>
        <v>В</v>
      </c>
      <c r="F14747" s="58">
        <v>0.6867685193066346</v>
      </c>
    </row>
    <row r="14748">
      <c r="A14748" s="61">
        <v>1.518169119E9</v>
      </c>
      <c r="B14748" s="61">
        <v>1.0</v>
      </c>
      <c r="C14748" s="61">
        <v>2766.0</v>
      </c>
      <c r="D14748" s="57" t="s">
        <v>374</v>
      </c>
      <c r="E14748" s="57" t="str">
        <f t="array" ref="E14748">E14747</f>
        <v>В</v>
      </c>
      <c r="F14748" s="58">
        <v>0.6867832526014485</v>
      </c>
    </row>
    <row r="14749">
      <c r="A14749" s="61">
        <v>1.519146957E9</v>
      </c>
      <c r="B14749" s="61">
        <v>1.0</v>
      </c>
      <c r="C14749" s="61">
        <v>2261.0</v>
      </c>
      <c r="D14749" s="57" t="s">
        <v>375</v>
      </c>
      <c r="E14749" s="57" t="str">
        <f t="array" ref="E14749">E14748</f>
        <v>В</v>
      </c>
      <c r="F14749" s="58">
        <v>0.6868242041433547</v>
      </c>
    </row>
    <row r="14750">
      <c r="A14750" s="61">
        <v>1.514877116E9</v>
      </c>
      <c r="B14750" s="61">
        <v>1.0</v>
      </c>
      <c r="C14750" s="61">
        <v>2397.0</v>
      </c>
      <c r="D14750" s="57" t="s">
        <v>371</v>
      </c>
      <c r="E14750" s="57" t="str">
        <f t="array" ref="E14750">E14749</f>
        <v>В</v>
      </c>
      <c r="F14750" s="58">
        <v>0.6868306761521554</v>
      </c>
    </row>
    <row r="14751">
      <c r="A14751" s="61">
        <v>1.514170568E9</v>
      </c>
      <c r="B14751" s="61">
        <v>1.0</v>
      </c>
      <c r="C14751" s="61">
        <v>975.0</v>
      </c>
      <c r="D14751" s="57" t="s">
        <v>375</v>
      </c>
      <c r="E14751" s="57" t="str">
        <f t="array" ref="E14751">E14750</f>
        <v>В</v>
      </c>
      <c r="F14751" s="58">
        <v>0.6868348632476344</v>
      </c>
    </row>
    <row r="14752">
      <c r="A14752" s="61">
        <v>1.512112263E9</v>
      </c>
      <c r="B14752" s="61">
        <v>1.0</v>
      </c>
      <c r="C14752" s="61">
        <v>730.0</v>
      </c>
      <c r="D14752" s="57" t="s">
        <v>373</v>
      </c>
      <c r="E14752" s="57" t="str">
        <f t="array" ref="E14752">E14751</f>
        <v>В</v>
      </c>
      <c r="F14752" s="58">
        <v>0.6869556345403841</v>
      </c>
    </row>
    <row r="14753">
      <c r="A14753" s="61">
        <v>1.513006374E9</v>
      </c>
      <c r="B14753" s="61">
        <v>1.0</v>
      </c>
      <c r="C14753" s="61">
        <v>810.0</v>
      </c>
      <c r="D14753" s="57" t="s">
        <v>371</v>
      </c>
      <c r="E14753" s="57" t="str">
        <f t="array" ref="E14753">E14752</f>
        <v>В</v>
      </c>
      <c r="F14753" s="58">
        <v>0.6870173720510955</v>
      </c>
    </row>
    <row r="14754">
      <c r="A14754" s="61">
        <v>1.517256424E9</v>
      </c>
      <c r="B14754" s="61">
        <v>1.0</v>
      </c>
      <c r="C14754" s="61">
        <v>2523.0</v>
      </c>
      <c r="D14754" s="57" t="s">
        <v>374</v>
      </c>
      <c r="E14754" s="57" t="str">
        <f t="array" ref="E14754">E14753</f>
        <v>В</v>
      </c>
      <c r="F14754" s="58">
        <v>0.6870470026207289</v>
      </c>
    </row>
    <row r="14755">
      <c r="A14755" s="61">
        <v>1.516572305E9</v>
      </c>
      <c r="B14755" s="61">
        <v>1.0</v>
      </c>
      <c r="C14755" s="61">
        <v>2698.0</v>
      </c>
      <c r="D14755" s="57" t="s">
        <v>374</v>
      </c>
      <c r="E14755" s="57" t="str">
        <f t="array" ref="E14755">E14754</f>
        <v>В</v>
      </c>
      <c r="F14755" s="58">
        <v>0.6871011647003203</v>
      </c>
    </row>
    <row r="14756">
      <c r="A14756" s="61">
        <v>1.514769211E9</v>
      </c>
      <c r="B14756" s="61">
        <v>0.0</v>
      </c>
      <c r="C14756" s="61">
        <v>4767.0</v>
      </c>
      <c r="D14756" s="57" t="s">
        <v>371</v>
      </c>
      <c r="E14756" s="57" t="str">
        <f t="array" ref="E14756">E14755</f>
        <v>В</v>
      </c>
      <c r="F14756" s="58">
        <v>0.6871046153479389</v>
      </c>
    </row>
    <row r="14757">
      <c r="A14757" s="61">
        <v>1.513378684E9</v>
      </c>
      <c r="B14757" s="61">
        <v>1.0</v>
      </c>
      <c r="C14757" s="61">
        <v>1469.0</v>
      </c>
      <c r="D14757" s="57" t="s">
        <v>371</v>
      </c>
      <c r="E14757" s="57" t="str">
        <f t="array" ref="E14757">E14756</f>
        <v>В</v>
      </c>
      <c r="F14757" s="58">
        <v>0.6871136957002257</v>
      </c>
    </row>
    <row r="14758">
      <c r="A14758" s="61">
        <v>1.511689038E9</v>
      </c>
      <c r="B14758" s="61">
        <v>1.0</v>
      </c>
      <c r="C14758" s="61">
        <v>1291.0</v>
      </c>
      <c r="D14758" s="57" t="s">
        <v>371</v>
      </c>
      <c r="E14758" s="57" t="str">
        <f t="array" ref="E14758">E14757</f>
        <v>В</v>
      </c>
      <c r="F14758" s="58">
        <v>0.6871709592889387</v>
      </c>
    </row>
    <row r="14759">
      <c r="A14759" s="61">
        <v>1.512924642E9</v>
      </c>
      <c r="B14759" s="61">
        <v>0.0</v>
      </c>
      <c r="C14759" s="61">
        <v>423.0</v>
      </c>
      <c r="D14759" s="57" t="s">
        <v>373</v>
      </c>
      <c r="E14759" s="57" t="str">
        <f t="array" ref="E14759">E14758</f>
        <v>В</v>
      </c>
      <c r="F14759" s="58">
        <v>0.6871974762426005</v>
      </c>
    </row>
    <row r="14760">
      <c r="A14760" s="61">
        <v>1.511843034E9</v>
      </c>
      <c r="B14760" s="61">
        <v>1.0</v>
      </c>
      <c r="C14760" s="61">
        <v>353.0</v>
      </c>
      <c r="D14760" s="57" t="s">
        <v>375</v>
      </c>
      <c r="E14760" s="57" t="str">
        <f t="array" ref="E14760">E14759</f>
        <v>В</v>
      </c>
      <c r="F14760" s="58">
        <v>0.6872192663755454</v>
      </c>
    </row>
    <row r="14761">
      <c r="A14761" s="61">
        <v>1.513197679E9</v>
      </c>
      <c r="B14761" s="61">
        <v>1.0</v>
      </c>
      <c r="C14761" s="61">
        <v>471.0</v>
      </c>
      <c r="D14761" s="57" t="s">
        <v>374</v>
      </c>
      <c r="E14761" s="57" t="str">
        <f t="array" ref="E14761">E14760</f>
        <v>В</v>
      </c>
      <c r="F14761" s="58">
        <v>0.6872564037064655</v>
      </c>
    </row>
    <row r="14762">
      <c r="A14762" s="61">
        <v>1.512443796E9</v>
      </c>
      <c r="B14762" s="61">
        <v>1.0</v>
      </c>
      <c r="C14762" s="61">
        <v>81.0</v>
      </c>
      <c r="D14762" s="57" t="s">
        <v>375</v>
      </c>
      <c r="E14762" s="57" t="str">
        <f t="array" ref="E14762">E14761</f>
        <v>В</v>
      </c>
      <c r="F14762" s="58">
        <v>0.6872705297136678</v>
      </c>
    </row>
    <row r="14763">
      <c r="A14763" s="61">
        <v>1.511637175E9</v>
      </c>
      <c r="B14763" s="61">
        <v>1.0</v>
      </c>
      <c r="C14763" s="61">
        <v>3895.0</v>
      </c>
      <c r="D14763" s="57" t="s">
        <v>371</v>
      </c>
      <c r="E14763" s="57" t="str">
        <f t="array" ref="E14763">E14762</f>
        <v>В</v>
      </c>
      <c r="F14763" s="58">
        <v>0.687393827988311</v>
      </c>
    </row>
    <row r="14764">
      <c r="A14764" s="61">
        <v>1.519059305E9</v>
      </c>
      <c r="B14764" s="61">
        <v>1.0</v>
      </c>
      <c r="C14764" s="61">
        <v>3420.0</v>
      </c>
      <c r="D14764" s="57" t="s">
        <v>373</v>
      </c>
      <c r="E14764" s="57" t="str">
        <f t="array" ref="E14764">E14763</f>
        <v>В</v>
      </c>
      <c r="F14764" s="58">
        <v>0.6876027470767851</v>
      </c>
    </row>
    <row r="14765">
      <c r="A14765" s="61">
        <v>1.512568636E9</v>
      </c>
      <c r="B14765" s="61">
        <v>1.0</v>
      </c>
      <c r="C14765" s="61">
        <v>237.0</v>
      </c>
      <c r="D14765" s="57" t="s">
        <v>373</v>
      </c>
      <c r="E14765" s="57" t="str">
        <f t="array" ref="E14765">E14764</f>
        <v>В</v>
      </c>
      <c r="F14765" s="58">
        <v>0.6877023277923201</v>
      </c>
    </row>
    <row r="14766">
      <c r="A14766" s="61">
        <v>1.51721973E9</v>
      </c>
      <c r="B14766" s="61">
        <v>0.0</v>
      </c>
      <c r="C14766" s="61">
        <v>55.0</v>
      </c>
      <c r="D14766" s="57" t="s">
        <v>371</v>
      </c>
      <c r="E14766" s="57" t="str">
        <f t="array" ref="E14766">E14765</f>
        <v>В</v>
      </c>
      <c r="F14766" s="58">
        <v>0.6877351498424012</v>
      </c>
    </row>
    <row r="14767">
      <c r="A14767" s="61">
        <v>1.518683605E9</v>
      </c>
      <c r="B14767" s="61">
        <v>1.0</v>
      </c>
      <c r="C14767" s="61">
        <v>152.0</v>
      </c>
      <c r="D14767" s="57" t="s">
        <v>375</v>
      </c>
      <c r="E14767" s="57" t="str">
        <f t="array" ref="E14767">E14766</f>
        <v>В</v>
      </c>
      <c r="F14767" s="58">
        <v>0.6877683359177514</v>
      </c>
    </row>
    <row r="14768">
      <c r="A14768" s="61">
        <v>1.518401659E9</v>
      </c>
      <c r="B14768" s="61">
        <v>1.0</v>
      </c>
      <c r="C14768" s="61">
        <v>1340.0</v>
      </c>
      <c r="D14768" s="57" t="s">
        <v>371</v>
      </c>
      <c r="E14768" s="57" t="str">
        <f t="array" ref="E14768">E14767</f>
        <v>В</v>
      </c>
      <c r="F14768" s="58">
        <v>0.6877768365554646</v>
      </c>
    </row>
    <row r="14769">
      <c r="A14769" s="61">
        <v>1.515595919E9</v>
      </c>
      <c r="B14769" s="61">
        <v>1.0</v>
      </c>
      <c r="C14769" s="61">
        <v>2397.0</v>
      </c>
      <c r="D14769" s="57" t="s">
        <v>374</v>
      </c>
      <c r="E14769" s="57" t="str">
        <f t="array" ref="E14769">E14768</f>
        <v>В</v>
      </c>
      <c r="F14769" s="58">
        <v>0.6878023894518365</v>
      </c>
    </row>
    <row r="14770">
      <c r="A14770" s="61">
        <v>1.514213181E9</v>
      </c>
      <c r="B14770" s="61">
        <v>0.0</v>
      </c>
      <c r="C14770" s="61">
        <v>3751.0</v>
      </c>
      <c r="D14770" s="57" t="s">
        <v>371</v>
      </c>
      <c r="E14770" s="57" t="str">
        <f t="array" ref="E14770">E14769</f>
        <v>В</v>
      </c>
      <c r="F14770" s="58">
        <v>0.6878381931345509</v>
      </c>
    </row>
    <row r="14771">
      <c r="A14771" s="61">
        <v>1.517695649E9</v>
      </c>
      <c r="B14771" s="61">
        <v>1.0</v>
      </c>
      <c r="C14771" s="61">
        <v>1809.0</v>
      </c>
      <c r="D14771" s="57" t="s">
        <v>375</v>
      </c>
      <c r="E14771" s="57" t="str">
        <f t="array" ref="E14771">E14770</f>
        <v>В</v>
      </c>
      <c r="F14771" s="58">
        <v>0.6878582869193854</v>
      </c>
    </row>
    <row r="14772">
      <c r="A14772" s="61">
        <v>1.511626408E9</v>
      </c>
      <c r="B14772" s="61">
        <v>1.0</v>
      </c>
      <c r="C14772" s="61">
        <v>1812.0</v>
      </c>
      <c r="D14772" s="57" t="s">
        <v>371</v>
      </c>
      <c r="E14772" s="57" t="str">
        <f t="array" ref="E14772">E14771</f>
        <v>В</v>
      </c>
      <c r="F14772" s="58">
        <v>0.6878843127499712</v>
      </c>
    </row>
    <row r="14773">
      <c r="A14773" s="61">
        <v>1.516682237E9</v>
      </c>
      <c r="B14773" s="61">
        <v>1.0</v>
      </c>
      <c r="C14773" s="61">
        <v>4673.0</v>
      </c>
      <c r="D14773" s="57" t="s">
        <v>374</v>
      </c>
      <c r="E14773" s="57" t="str">
        <f t="array" ref="E14773">E14772</f>
        <v>В</v>
      </c>
      <c r="F14773" s="58">
        <v>0.6878876963203782</v>
      </c>
    </row>
    <row r="14774">
      <c r="A14774" s="61">
        <v>1.519941217E9</v>
      </c>
      <c r="B14774" s="61">
        <v>1.0</v>
      </c>
      <c r="C14774" s="61">
        <v>175.0</v>
      </c>
      <c r="D14774" s="57" t="s">
        <v>375</v>
      </c>
      <c r="E14774" s="57" t="str">
        <f t="array" ref="E14774">E14773</f>
        <v>В</v>
      </c>
      <c r="F14774" s="58">
        <v>0.6879950455719565</v>
      </c>
    </row>
    <row r="14775">
      <c r="A14775" s="61">
        <v>1.516618259E9</v>
      </c>
      <c r="B14775" s="61">
        <v>1.0</v>
      </c>
      <c r="C14775" s="61">
        <v>1351.0</v>
      </c>
      <c r="D14775" s="57" t="s">
        <v>374</v>
      </c>
      <c r="E14775" s="57" t="str">
        <f t="array" ref="E14775">E14774</f>
        <v>В</v>
      </c>
      <c r="F14775" s="58">
        <v>0.6880532562111886</v>
      </c>
    </row>
    <row r="14776">
      <c r="A14776" s="61">
        <v>1.517299468E9</v>
      </c>
      <c r="B14776" s="61">
        <v>1.0</v>
      </c>
      <c r="C14776" s="61">
        <v>279.0</v>
      </c>
      <c r="D14776" s="57" t="s">
        <v>375</v>
      </c>
      <c r="E14776" s="57" t="str">
        <f t="array" ref="E14776">E14775</f>
        <v>В</v>
      </c>
      <c r="F14776" s="58">
        <v>0.6880532702601834</v>
      </c>
    </row>
    <row r="14777">
      <c r="A14777" s="61">
        <v>1.518757841E9</v>
      </c>
      <c r="B14777" s="61">
        <v>0.0</v>
      </c>
      <c r="C14777" s="61">
        <v>289.0</v>
      </c>
      <c r="D14777" s="57" t="s">
        <v>375</v>
      </c>
      <c r="E14777" s="57" t="str">
        <f t="array" ref="E14777">E14776</f>
        <v>В</v>
      </c>
      <c r="F14777" s="58">
        <v>0.6880646125655346</v>
      </c>
    </row>
    <row r="14778">
      <c r="A14778" s="61">
        <v>1.517053239E9</v>
      </c>
      <c r="B14778" s="61">
        <v>1.0</v>
      </c>
      <c r="C14778" s="61">
        <v>581.0</v>
      </c>
      <c r="D14778" s="57" t="s">
        <v>373</v>
      </c>
      <c r="E14778" s="57" t="str">
        <f t="array" ref="E14778">E14777</f>
        <v>В</v>
      </c>
      <c r="F14778" s="58">
        <v>0.6880700960024835</v>
      </c>
    </row>
    <row r="14779">
      <c r="A14779" s="61">
        <v>1.51611151E9</v>
      </c>
      <c r="B14779" s="61">
        <v>0.0</v>
      </c>
      <c r="C14779" s="61">
        <v>4259.0</v>
      </c>
      <c r="D14779" s="57" t="s">
        <v>371</v>
      </c>
      <c r="E14779" s="57" t="str">
        <f t="array" ref="E14779">E14778</f>
        <v>В</v>
      </c>
      <c r="F14779" s="58">
        <v>0.6880909056967341</v>
      </c>
    </row>
    <row r="14780">
      <c r="A14780" s="61">
        <v>1.519371229E9</v>
      </c>
      <c r="B14780" s="61">
        <v>1.0</v>
      </c>
      <c r="C14780" s="61">
        <v>4320.0</v>
      </c>
      <c r="D14780" s="57" t="s">
        <v>375</v>
      </c>
      <c r="E14780" s="57" t="str">
        <f t="array" ref="E14780">E14779</f>
        <v>В</v>
      </c>
      <c r="F14780" s="58">
        <v>0.6881111517655398</v>
      </c>
    </row>
    <row r="14781">
      <c r="A14781" s="61">
        <v>1.51665784E9</v>
      </c>
      <c r="B14781" s="61">
        <v>0.0</v>
      </c>
      <c r="C14781" s="61">
        <v>1687.0</v>
      </c>
      <c r="D14781" s="57" t="s">
        <v>371</v>
      </c>
      <c r="E14781" s="57" t="str">
        <f t="array" ref="E14781">E14780</f>
        <v>В</v>
      </c>
      <c r="F14781" s="58">
        <v>0.6881194619689657</v>
      </c>
    </row>
    <row r="14782">
      <c r="A14782" s="61">
        <v>1.511748822E9</v>
      </c>
      <c r="B14782" s="61">
        <v>0.0</v>
      </c>
      <c r="C14782" s="61">
        <v>309.0</v>
      </c>
      <c r="D14782" s="57" t="s">
        <v>374</v>
      </c>
      <c r="E14782" s="57" t="str">
        <f t="array" ref="E14782">E14781</f>
        <v>В</v>
      </c>
      <c r="F14782" s="58">
        <v>0.6882001190952426</v>
      </c>
    </row>
    <row r="14783">
      <c r="A14783" s="61">
        <v>1.513513039E9</v>
      </c>
      <c r="B14783" s="61">
        <v>1.0</v>
      </c>
      <c r="C14783" s="61">
        <v>3040.0</v>
      </c>
      <c r="D14783" s="57" t="s">
        <v>374</v>
      </c>
      <c r="E14783" s="57" t="str">
        <f t="array" ref="E14783">E14782</f>
        <v>В</v>
      </c>
      <c r="F14783" s="58">
        <v>0.6882625096894521</v>
      </c>
    </row>
    <row r="14784">
      <c r="A14784" s="61">
        <v>1.517204552E9</v>
      </c>
      <c r="B14784" s="61">
        <v>0.0</v>
      </c>
      <c r="C14784" s="61">
        <v>897.0</v>
      </c>
      <c r="D14784" s="57" t="s">
        <v>374</v>
      </c>
      <c r="E14784" s="57" t="str">
        <f t="array" ref="E14784">E14783</f>
        <v>В</v>
      </c>
      <c r="F14784" s="58">
        <v>0.6883276601850529</v>
      </c>
    </row>
    <row r="14785">
      <c r="A14785" s="61">
        <v>1.511512889E9</v>
      </c>
      <c r="B14785" s="61">
        <v>1.0</v>
      </c>
      <c r="C14785" s="61">
        <v>3620.0</v>
      </c>
      <c r="D14785" s="57" t="s">
        <v>374</v>
      </c>
      <c r="E14785" s="57" t="str">
        <f t="array" ref="E14785">E14784</f>
        <v>В</v>
      </c>
      <c r="F14785" s="58">
        <v>0.6883428271014823</v>
      </c>
    </row>
    <row r="14786">
      <c r="A14786" s="61">
        <v>1.51535642E9</v>
      </c>
      <c r="B14786" s="61">
        <v>0.0</v>
      </c>
      <c r="C14786" s="61">
        <v>445.0</v>
      </c>
      <c r="D14786" s="57" t="s">
        <v>375</v>
      </c>
      <c r="E14786" s="57" t="str">
        <f t="array" ref="E14786">E14785</f>
        <v>В</v>
      </c>
      <c r="F14786" s="58">
        <v>0.6883893514003263</v>
      </c>
    </row>
    <row r="14787">
      <c r="A14787" s="61">
        <v>1.518739555E9</v>
      </c>
      <c r="B14787" s="61">
        <v>1.0</v>
      </c>
      <c r="C14787" s="61">
        <v>3345.0</v>
      </c>
      <c r="D14787" s="57" t="s">
        <v>373</v>
      </c>
      <c r="E14787" s="57" t="str">
        <f t="array" ref="E14787">E14786</f>
        <v>В</v>
      </c>
      <c r="F14787" s="58">
        <v>0.6884502719017123</v>
      </c>
    </row>
    <row r="14788">
      <c r="A14788" s="61">
        <v>1.516810488E9</v>
      </c>
      <c r="B14788" s="61">
        <v>1.0</v>
      </c>
      <c r="C14788" s="61">
        <v>926.0</v>
      </c>
      <c r="D14788" s="57" t="s">
        <v>374</v>
      </c>
      <c r="E14788" s="57" t="str">
        <f t="array" ref="E14788">E14787</f>
        <v>В</v>
      </c>
      <c r="F14788" s="58">
        <v>0.688542934943031</v>
      </c>
    </row>
    <row r="14789">
      <c r="A14789" s="61">
        <v>1.518918142E9</v>
      </c>
      <c r="B14789" s="61">
        <v>0.0</v>
      </c>
      <c r="C14789" s="61">
        <v>1990.0</v>
      </c>
      <c r="D14789" s="57" t="s">
        <v>371</v>
      </c>
      <c r="E14789" s="57" t="str">
        <f t="array" ref="E14789">E14788</f>
        <v>В</v>
      </c>
      <c r="F14789" s="58">
        <v>0.6887591036482973</v>
      </c>
    </row>
    <row r="14790">
      <c r="A14790" s="61">
        <v>1.513104773E9</v>
      </c>
      <c r="B14790" s="61">
        <v>1.0</v>
      </c>
      <c r="C14790" s="61">
        <v>4712.0</v>
      </c>
      <c r="D14790" s="57" t="s">
        <v>373</v>
      </c>
      <c r="E14790" s="57" t="str">
        <f t="array" ref="E14790">E14789</f>
        <v>В</v>
      </c>
      <c r="F14790" s="58">
        <v>0.6887822593373797</v>
      </c>
    </row>
    <row r="14791">
      <c r="A14791" s="61">
        <v>1.514145028E9</v>
      </c>
      <c r="B14791" s="61">
        <v>1.0</v>
      </c>
      <c r="C14791" s="61">
        <v>2972.0</v>
      </c>
      <c r="D14791" s="57" t="s">
        <v>374</v>
      </c>
      <c r="E14791" s="57" t="str">
        <f t="array" ref="E14791">E14790</f>
        <v>В</v>
      </c>
      <c r="F14791" s="58">
        <v>0.6887970972692943</v>
      </c>
    </row>
    <row r="14792">
      <c r="A14792" s="61">
        <v>1.512226257E9</v>
      </c>
      <c r="B14792" s="61">
        <v>1.0</v>
      </c>
      <c r="C14792" s="61">
        <v>294.0</v>
      </c>
      <c r="D14792" s="57" t="s">
        <v>375</v>
      </c>
      <c r="E14792" s="57" t="str">
        <f t="array" ref="E14792">E14791</f>
        <v>В</v>
      </c>
      <c r="F14792" s="58">
        <v>0.6888161297787936</v>
      </c>
    </row>
    <row r="14793">
      <c r="A14793" s="61">
        <v>1.512705605E9</v>
      </c>
      <c r="B14793" s="61">
        <v>1.0</v>
      </c>
      <c r="C14793" s="61">
        <v>2565.0</v>
      </c>
      <c r="D14793" s="57" t="s">
        <v>371</v>
      </c>
      <c r="E14793" s="57" t="str">
        <f t="array" ref="E14793">E14792</f>
        <v>В</v>
      </c>
      <c r="F14793" s="58">
        <v>0.6888208370105547</v>
      </c>
    </row>
    <row r="14794">
      <c r="A14794" s="61">
        <v>1.513933027E9</v>
      </c>
      <c r="B14794" s="61">
        <v>1.0</v>
      </c>
      <c r="C14794" s="61">
        <v>1482.0</v>
      </c>
      <c r="D14794" s="57" t="s">
        <v>375</v>
      </c>
      <c r="E14794" s="57" t="str">
        <f t="array" ref="E14794">E14793</f>
        <v>В</v>
      </c>
      <c r="F14794" s="58">
        <v>0.6888969769778712</v>
      </c>
    </row>
    <row r="14795">
      <c r="A14795" s="61">
        <v>1.519889486E9</v>
      </c>
      <c r="B14795" s="61">
        <v>1.0</v>
      </c>
      <c r="C14795" s="61">
        <v>889.0</v>
      </c>
      <c r="D14795" s="57" t="s">
        <v>374</v>
      </c>
      <c r="E14795" s="57" t="str">
        <f t="array" ref="E14795">E14794</f>
        <v>В</v>
      </c>
      <c r="F14795" s="58">
        <v>0.6889801564612972</v>
      </c>
    </row>
    <row r="14796">
      <c r="A14796" s="61">
        <v>1.512104383E9</v>
      </c>
      <c r="B14796" s="61">
        <v>1.0</v>
      </c>
      <c r="C14796" s="61">
        <v>243.0</v>
      </c>
      <c r="D14796" s="57" t="s">
        <v>371</v>
      </c>
      <c r="E14796" s="57" t="str">
        <f t="array" ref="E14796">E14795</f>
        <v>В</v>
      </c>
      <c r="F14796" s="58">
        <v>0.6890327097111122</v>
      </c>
    </row>
    <row r="14797">
      <c r="A14797" s="61">
        <v>1.517518058E9</v>
      </c>
      <c r="B14797" s="61">
        <v>1.0</v>
      </c>
      <c r="C14797" s="61">
        <v>3301.0</v>
      </c>
      <c r="D14797" s="57" t="s">
        <v>375</v>
      </c>
      <c r="E14797" s="57" t="str">
        <f t="array" ref="E14797">E14796</f>
        <v>В</v>
      </c>
      <c r="F14797" s="58">
        <v>0.6890712873842872</v>
      </c>
    </row>
    <row r="14798">
      <c r="A14798" s="61">
        <v>1.518141263E9</v>
      </c>
      <c r="B14798" s="61">
        <v>1.0</v>
      </c>
      <c r="C14798" s="61">
        <v>2181.0</v>
      </c>
      <c r="D14798" s="57" t="s">
        <v>373</v>
      </c>
      <c r="E14798" s="57" t="str">
        <f t="array" ref="E14798">E14797</f>
        <v>В</v>
      </c>
      <c r="F14798" s="58">
        <v>0.6891708578090163</v>
      </c>
    </row>
    <row r="14799">
      <c r="A14799" s="61">
        <v>1.51744632E9</v>
      </c>
      <c r="B14799" s="61">
        <v>0.0</v>
      </c>
      <c r="C14799" s="61">
        <v>2558.0</v>
      </c>
      <c r="D14799" s="57" t="s">
        <v>374</v>
      </c>
      <c r="E14799" s="57" t="str">
        <f t="array" ref="E14799">E14798</f>
        <v>В</v>
      </c>
      <c r="F14799" s="58">
        <v>0.6892783489046842</v>
      </c>
    </row>
    <row r="14800">
      <c r="A14800" s="61">
        <v>1.518944059E9</v>
      </c>
      <c r="B14800" s="61">
        <v>1.0</v>
      </c>
      <c r="C14800" s="61">
        <v>3942.0</v>
      </c>
      <c r="D14800" s="57" t="s">
        <v>371</v>
      </c>
      <c r="E14800" s="57" t="str">
        <f t="array" ref="E14800">E14799</f>
        <v>В</v>
      </c>
      <c r="F14800" s="58">
        <v>0.6893987149116191</v>
      </c>
    </row>
    <row r="14801">
      <c r="A14801" s="61">
        <v>1.517200516E9</v>
      </c>
      <c r="B14801" s="61">
        <v>1.0</v>
      </c>
      <c r="C14801" s="61">
        <v>1921.0</v>
      </c>
      <c r="D14801" s="57" t="s">
        <v>374</v>
      </c>
      <c r="E14801" s="57" t="str">
        <f t="array" ref="E14801">E14800</f>
        <v>В</v>
      </c>
      <c r="F14801" s="58">
        <v>0.6895030751721336</v>
      </c>
    </row>
    <row r="14802">
      <c r="A14802" s="61">
        <v>1.517476016E9</v>
      </c>
      <c r="B14802" s="61">
        <v>1.0</v>
      </c>
      <c r="C14802" s="61">
        <v>3654.0</v>
      </c>
      <c r="D14802" s="57" t="s">
        <v>371</v>
      </c>
      <c r="E14802" s="57" t="str">
        <f t="array" ref="E14802">E14801</f>
        <v>В</v>
      </c>
      <c r="F14802" s="58">
        <v>0.6896039578143829</v>
      </c>
    </row>
    <row r="14803">
      <c r="A14803" s="61">
        <v>1.513637748E9</v>
      </c>
      <c r="B14803" s="61">
        <v>1.0</v>
      </c>
      <c r="C14803" s="61">
        <v>3022.0</v>
      </c>
      <c r="D14803" s="57" t="s">
        <v>374</v>
      </c>
      <c r="E14803" s="57" t="str">
        <f t="array" ref="E14803">E14802</f>
        <v>В</v>
      </c>
      <c r="F14803" s="58">
        <v>0.689704105724401</v>
      </c>
    </row>
    <row r="14804">
      <c r="A14804" s="61">
        <v>1.517361275E9</v>
      </c>
      <c r="B14804" s="61">
        <v>1.0</v>
      </c>
      <c r="C14804" s="61">
        <v>2838.0</v>
      </c>
      <c r="D14804" s="57" t="s">
        <v>371</v>
      </c>
      <c r="E14804" s="57" t="str">
        <f t="array" ref="E14804">E14803</f>
        <v>В</v>
      </c>
      <c r="F14804" s="58">
        <v>0.689732256725207</v>
      </c>
    </row>
    <row r="14805">
      <c r="A14805" s="61">
        <v>1.511675119E9</v>
      </c>
      <c r="B14805" s="61">
        <v>1.0</v>
      </c>
      <c r="C14805" s="61">
        <v>2604.0</v>
      </c>
      <c r="D14805" s="57" t="s">
        <v>374</v>
      </c>
      <c r="E14805" s="57" t="str">
        <f t="array" ref="E14805">E14804</f>
        <v>В</v>
      </c>
      <c r="F14805" s="58">
        <v>0.6897463186386593</v>
      </c>
    </row>
    <row r="14806">
      <c r="A14806" s="61">
        <v>1.512515462E9</v>
      </c>
      <c r="B14806" s="61">
        <v>0.0</v>
      </c>
      <c r="C14806" s="61">
        <v>3601.0</v>
      </c>
      <c r="D14806" s="57" t="s">
        <v>375</v>
      </c>
      <c r="E14806" s="57" t="str">
        <f t="array" ref="E14806">E14805</f>
        <v>В</v>
      </c>
      <c r="F14806" s="58">
        <v>0.6897701950510527</v>
      </c>
    </row>
    <row r="14807">
      <c r="A14807" s="61">
        <v>1.517461886E9</v>
      </c>
      <c r="B14807" s="61">
        <v>1.0</v>
      </c>
      <c r="C14807" s="61">
        <v>1874.0</v>
      </c>
      <c r="D14807" s="57" t="s">
        <v>373</v>
      </c>
      <c r="E14807" s="57" t="str">
        <f t="array" ref="E14807">E14806</f>
        <v>В</v>
      </c>
      <c r="F14807" s="58">
        <v>0.6898097039957338</v>
      </c>
    </row>
    <row r="14808">
      <c r="A14808" s="61">
        <v>1.515489909E9</v>
      </c>
      <c r="B14808" s="61">
        <v>1.0</v>
      </c>
      <c r="C14808" s="61">
        <v>3139.0</v>
      </c>
      <c r="D14808" s="57" t="s">
        <v>374</v>
      </c>
      <c r="E14808" s="57" t="str">
        <f t="array" ref="E14808">E14807</f>
        <v>В</v>
      </c>
      <c r="F14808" s="58">
        <v>0.6898304125502854</v>
      </c>
    </row>
    <row r="14809">
      <c r="A14809" s="61">
        <v>1.514707001E9</v>
      </c>
      <c r="B14809" s="61">
        <v>0.0</v>
      </c>
      <c r="C14809" s="61">
        <v>178.0</v>
      </c>
      <c r="D14809" s="57" t="s">
        <v>374</v>
      </c>
      <c r="E14809" s="57" t="str">
        <f t="array" ref="E14809">E14808</f>
        <v>В</v>
      </c>
      <c r="F14809" s="58">
        <v>0.6898585011497104</v>
      </c>
    </row>
    <row r="14810">
      <c r="A14810" s="61">
        <v>1.516396473E9</v>
      </c>
      <c r="B14810" s="61">
        <v>1.0</v>
      </c>
      <c r="C14810" s="61">
        <v>40.0</v>
      </c>
      <c r="D14810" s="57" t="s">
        <v>375</v>
      </c>
      <c r="E14810" s="57" t="str">
        <f t="array" ref="E14810">E14809</f>
        <v>В</v>
      </c>
      <c r="F14810" s="58">
        <v>0.6898702865128915</v>
      </c>
    </row>
    <row r="14811">
      <c r="A14811" s="61">
        <v>1.511463157E9</v>
      </c>
      <c r="B14811" s="61">
        <v>1.0</v>
      </c>
      <c r="C14811" s="61">
        <v>1914.0</v>
      </c>
      <c r="D14811" s="57" t="s">
        <v>373</v>
      </c>
      <c r="E14811" s="57" t="str">
        <f t="array" ref="E14811">E14810</f>
        <v>В</v>
      </c>
      <c r="F14811" s="58">
        <v>0.6899410841756717</v>
      </c>
    </row>
    <row r="14812">
      <c r="A14812" s="61">
        <v>1.517025789E9</v>
      </c>
      <c r="B14812" s="61">
        <v>1.0</v>
      </c>
      <c r="C14812" s="61">
        <v>1035.0</v>
      </c>
      <c r="D14812" s="57" t="s">
        <v>371</v>
      </c>
      <c r="E14812" s="57" t="str">
        <f t="array" ref="E14812">E14811</f>
        <v>В</v>
      </c>
      <c r="F14812" s="58">
        <v>0.689946426480208</v>
      </c>
    </row>
    <row r="14813">
      <c r="A14813" s="61">
        <v>1.518796468E9</v>
      </c>
      <c r="B14813" s="61">
        <v>1.0</v>
      </c>
      <c r="C14813" s="61">
        <v>1486.0</v>
      </c>
      <c r="D14813" s="57" t="s">
        <v>375</v>
      </c>
      <c r="E14813" s="57" t="str">
        <f t="array" ref="E14813">E14812</f>
        <v>В</v>
      </c>
      <c r="F14813" s="58">
        <v>0.6900500943045513</v>
      </c>
    </row>
    <row r="14814">
      <c r="A14814" s="61">
        <v>1.51912692E9</v>
      </c>
      <c r="B14814" s="61">
        <v>0.0</v>
      </c>
      <c r="C14814" s="61">
        <v>230.0</v>
      </c>
      <c r="D14814" s="57" t="s">
        <v>371</v>
      </c>
      <c r="E14814" s="57" t="str">
        <f t="array" ref="E14814">E14813</f>
        <v>В</v>
      </c>
      <c r="F14814" s="58">
        <v>0.6901841202871648</v>
      </c>
    </row>
    <row r="14815">
      <c r="A14815" s="61">
        <v>1.513820392E9</v>
      </c>
      <c r="B14815" s="61">
        <v>0.0</v>
      </c>
      <c r="C14815" s="61">
        <v>2297.0</v>
      </c>
      <c r="D14815" s="57" t="s">
        <v>373</v>
      </c>
      <c r="E14815" s="57" t="str">
        <f t="array" ref="E14815">E14814</f>
        <v>В</v>
      </c>
      <c r="F14815" s="58">
        <v>0.6901928163597857</v>
      </c>
    </row>
    <row r="14816">
      <c r="A14816" s="61">
        <v>1.511786713E9</v>
      </c>
      <c r="B14816" s="61">
        <v>1.0</v>
      </c>
      <c r="C14816" s="61">
        <v>1235.0</v>
      </c>
      <c r="D14816" s="57" t="s">
        <v>375</v>
      </c>
      <c r="E14816" s="57" t="str">
        <f t="array" ref="E14816">E14815</f>
        <v>В</v>
      </c>
      <c r="F14816" s="58">
        <v>0.6903630280124448</v>
      </c>
    </row>
    <row r="14817">
      <c r="A14817" s="61">
        <v>1.519541194E9</v>
      </c>
      <c r="B14817" s="61">
        <v>1.0</v>
      </c>
      <c r="C14817" s="61">
        <v>512.0</v>
      </c>
      <c r="D14817" s="57" t="s">
        <v>374</v>
      </c>
      <c r="E14817" s="57" t="str">
        <f t="array" ref="E14817">E14816</f>
        <v>В</v>
      </c>
      <c r="F14817" s="58">
        <v>0.6903844605609093</v>
      </c>
    </row>
    <row r="14818">
      <c r="A14818" s="61">
        <v>1.516115263E9</v>
      </c>
      <c r="B14818" s="61">
        <v>1.0</v>
      </c>
      <c r="C14818" s="61">
        <v>949.0</v>
      </c>
      <c r="D14818" s="57" t="s">
        <v>375</v>
      </c>
      <c r="E14818" s="57" t="str">
        <f t="array" ref="E14818">E14817</f>
        <v>В</v>
      </c>
      <c r="F14818" s="58">
        <v>0.6903875818967982</v>
      </c>
    </row>
    <row r="14819">
      <c r="A14819" s="61">
        <v>1.512031432E9</v>
      </c>
      <c r="B14819" s="61">
        <v>0.0</v>
      </c>
      <c r="C14819" s="61">
        <v>1155.0</v>
      </c>
      <c r="D14819" s="57" t="s">
        <v>371</v>
      </c>
      <c r="E14819" s="57" t="str">
        <f t="array" ref="E14819">E14818</f>
        <v>В</v>
      </c>
      <c r="F14819" s="58">
        <v>0.6904079897769503</v>
      </c>
    </row>
    <row r="14820">
      <c r="A14820" s="61">
        <v>1.51881893E9</v>
      </c>
      <c r="B14820" s="61">
        <v>0.0</v>
      </c>
      <c r="C14820" s="61">
        <v>2380.0</v>
      </c>
      <c r="D14820" s="57" t="s">
        <v>373</v>
      </c>
      <c r="E14820" s="57" t="str">
        <f t="array" ref="E14820">E14819</f>
        <v>В</v>
      </c>
      <c r="F14820" s="58">
        <v>0.6904247192277182</v>
      </c>
    </row>
    <row r="14821">
      <c r="A14821" s="61">
        <v>1.518434762E9</v>
      </c>
      <c r="B14821" s="61">
        <v>0.0</v>
      </c>
      <c r="C14821" s="61">
        <v>1235.0</v>
      </c>
      <c r="D14821" s="57" t="s">
        <v>375</v>
      </c>
      <c r="E14821" s="57" t="str">
        <f t="array" ref="E14821">E14820</f>
        <v>В</v>
      </c>
      <c r="F14821" s="58">
        <v>0.6904297799098952</v>
      </c>
    </row>
    <row r="14822">
      <c r="A14822" s="61">
        <v>1.51577586E9</v>
      </c>
      <c r="B14822" s="61">
        <v>0.0</v>
      </c>
      <c r="C14822" s="61">
        <v>113.0</v>
      </c>
      <c r="D14822" s="57" t="s">
        <v>371</v>
      </c>
      <c r="E14822" s="57" t="str">
        <f t="array" ref="E14822">E14821</f>
        <v>В</v>
      </c>
      <c r="F14822" s="58">
        <v>0.6904391530786</v>
      </c>
    </row>
    <row r="14823">
      <c r="A14823" s="61">
        <v>1.518990311E9</v>
      </c>
      <c r="B14823" s="61">
        <v>0.0</v>
      </c>
      <c r="C14823" s="61">
        <v>1315.0</v>
      </c>
      <c r="D14823" s="57" t="s">
        <v>375</v>
      </c>
      <c r="E14823" s="57" t="str">
        <f t="array" ref="E14823">E14822</f>
        <v>В</v>
      </c>
      <c r="F14823" s="58">
        <v>0.6904669172408152</v>
      </c>
    </row>
    <row r="14824">
      <c r="A14824" s="61">
        <v>1.511439672E9</v>
      </c>
      <c r="B14824" s="61">
        <v>0.0</v>
      </c>
      <c r="C14824" s="61">
        <v>1997.0</v>
      </c>
      <c r="D14824" s="57" t="s">
        <v>371</v>
      </c>
      <c r="E14824" s="57" t="str">
        <f t="array" ref="E14824">E14823</f>
        <v>В</v>
      </c>
      <c r="F14824" s="58">
        <v>0.6905194704906302</v>
      </c>
    </row>
    <row r="14825">
      <c r="A14825" s="61">
        <v>1.514153715E9</v>
      </c>
      <c r="B14825" s="61">
        <v>1.0</v>
      </c>
      <c r="C14825" s="61">
        <v>722.0</v>
      </c>
      <c r="D14825" s="57" t="s">
        <v>375</v>
      </c>
      <c r="E14825" s="57" t="str">
        <f t="array" ref="E14825">E14824</f>
        <v>В</v>
      </c>
      <c r="F14825" s="58">
        <v>0.6905816132871563</v>
      </c>
    </row>
    <row r="14826">
      <c r="A14826" s="61">
        <v>1.512986639E9</v>
      </c>
      <c r="B14826" s="61">
        <v>1.0</v>
      </c>
      <c r="C14826" s="61">
        <v>953.0</v>
      </c>
      <c r="D14826" s="57" t="s">
        <v>371</v>
      </c>
      <c r="E14826" s="57" t="str">
        <f t="array" ref="E14826">E14825</f>
        <v>В</v>
      </c>
      <c r="F14826" s="58">
        <v>0.6906199391889554</v>
      </c>
    </row>
    <row r="14827">
      <c r="A14827" s="61">
        <v>1.513025454E9</v>
      </c>
      <c r="B14827" s="61">
        <v>1.0</v>
      </c>
      <c r="C14827" s="61">
        <v>1319.0</v>
      </c>
      <c r="D14827" s="57" t="s">
        <v>374</v>
      </c>
      <c r="E14827" s="57" t="str">
        <f t="array" ref="E14827">E14826</f>
        <v>В</v>
      </c>
      <c r="F14827" s="58">
        <v>0.6906559715710773</v>
      </c>
    </row>
    <row r="14828">
      <c r="A14828" s="61">
        <v>1.51379692E9</v>
      </c>
      <c r="B14828" s="61">
        <v>0.0</v>
      </c>
      <c r="C14828" s="61">
        <v>2228.0</v>
      </c>
      <c r="D14828" s="57" t="s">
        <v>371</v>
      </c>
      <c r="E14828" s="57" t="str">
        <f t="array" ref="E14828">E14827</f>
        <v>В</v>
      </c>
      <c r="F14828" s="58">
        <v>0.6906826023338895</v>
      </c>
    </row>
    <row r="14829">
      <c r="A14829" s="61">
        <v>1.518386294E9</v>
      </c>
      <c r="B14829" s="61">
        <v>1.0</v>
      </c>
      <c r="C14829" s="61">
        <v>4784.0</v>
      </c>
      <c r="D14829" s="57" t="s">
        <v>375</v>
      </c>
      <c r="E14829" s="57" t="str">
        <f t="array" ref="E14829">E14828</f>
        <v>В</v>
      </c>
      <c r="F14829" s="58">
        <v>0.6906865722512345</v>
      </c>
    </row>
    <row r="14830">
      <c r="A14830" s="61">
        <v>1.517300074E9</v>
      </c>
      <c r="B14830" s="61">
        <v>1.0</v>
      </c>
      <c r="C14830" s="61">
        <v>2438.0</v>
      </c>
      <c r="D14830" s="57" t="s">
        <v>375</v>
      </c>
      <c r="E14830" s="57" t="str">
        <f t="array" ref="E14830">E14829</f>
        <v>В</v>
      </c>
      <c r="F14830" s="58">
        <v>0.6906991232015824</v>
      </c>
    </row>
    <row r="14831">
      <c r="A14831" s="61">
        <v>1.518849134E9</v>
      </c>
      <c r="B14831" s="61">
        <v>1.0</v>
      </c>
      <c r="C14831" s="61">
        <v>769.0</v>
      </c>
      <c r="D14831" s="57" t="s">
        <v>371</v>
      </c>
      <c r="E14831" s="57" t="str">
        <f t="array" ref="E14831">E14830</f>
        <v>В</v>
      </c>
      <c r="F14831" s="58">
        <v>0.6907074334050083</v>
      </c>
    </row>
    <row r="14832">
      <c r="A14832" s="61">
        <v>1.514009311E9</v>
      </c>
      <c r="B14832" s="61">
        <v>0.0</v>
      </c>
      <c r="C14832" s="61">
        <v>256.0</v>
      </c>
      <c r="D14832" s="57" t="s">
        <v>371</v>
      </c>
      <c r="E14832" s="57" t="str">
        <f t="array" ref="E14832">E14831</f>
        <v>В</v>
      </c>
      <c r="F14832" s="58">
        <v>0.6907173825157089</v>
      </c>
    </row>
    <row r="14833">
      <c r="A14833" s="61">
        <v>1.515062029E9</v>
      </c>
      <c r="B14833" s="61">
        <v>1.0</v>
      </c>
      <c r="C14833" s="61">
        <v>149.0</v>
      </c>
      <c r="D14833" s="57" t="s">
        <v>374</v>
      </c>
      <c r="E14833" s="57" t="str">
        <f t="array" ref="E14833">E14832</f>
        <v>В</v>
      </c>
      <c r="F14833" s="58">
        <v>0.6907306257155028</v>
      </c>
    </row>
    <row r="14834">
      <c r="A14834" s="61">
        <v>1.513189032E9</v>
      </c>
      <c r="B14834" s="61">
        <v>0.0</v>
      </c>
      <c r="C14834" s="61">
        <v>2243.0</v>
      </c>
      <c r="D14834" s="57" t="s">
        <v>371</v>
      </c>
      <c r="E14834" s="57" t="str">
        <f t="array" ref="E14834">E14833</f>
        <v>В</v>
      </c>
      <c r="F14834" s="58">
        <v>0.6908555665319345</v>
      </c>
    </row>
    <row r="14835">
      <c r="A14835" s="61">
        <v>1.519241385E9</v>
      </c>
      <c r="B14835" s="61">
        <v>1.0</v>
      </c>
      <c r="C14835" s="61">
        <v>1076.0</v>
      </c>
      <c r="D14835" s="57" t="s">
        <v>371</v>
      </c>
      <c r="E14835" s="57" t="str">
        <f t="array" ref="E14835">E14834</f>
        <v>В</v>
      </c>
      <c r="F14835" s="58">
        <v>0.6908591534980706</v>
      </c>
    </row>
    <row r="14836">
      <c r="A14836" s="61">
        <v>1.516175126E9</v>
      </c>
      <c r="B14836" s="61">
        <v>1.0</v>
      </c>
      <c r="C14836" s="61">
        <v>4641.0</v>
      </c>
      <c r="D14836" s="57" t="s">
        <v>375</v>
      </c>
      <c r="E14836" s="57" t="str">
        <f t="array" ref="E14836">E14835</f>
        <v>В</v>
      </c>
      <c r="F14836" s="58">
        <v>0.6909424661928775</v>
      </c>
    </row>
    <row r="14837">
      <c r="A14837" s="61">
        <v>1.517558086E9</v>
      </c>
      <c r="B14837" s="61">
        <v>1.0</v>
      </c>
      <c r="C14837" s="61">
        <v>1988.0</v>
      </c>
      <c r="D14837" s="57" t="s">
        <v>375</v>
      </c>
      <c r="E14837" s="57" t="str">
        <f t="array" ref="E14837">E14836</f>
        <v>В</v>
      </c>
      <c r="F14837" s="58">
        <v>0.690963042726441</v>
      </c>
    </row>
    <row r="14838">
      <c r="A14838" s="61">
        <v>1.519893227E9</v>
      </c>
      <c r="B14838" s="61">
        <v>1.0</v>
      </c>
      <c r="C14838" s="61">
        <v>2101.0</v>
      </c>
      <c r="D14838" s="57" t="s">
        <v>371</v>
      </c>
      <c r="E14838" s="57" t="str">
        <f t="array" ref="E14838">E14837</f>
        <v>В</v>
      </c>
      <c r="F14838" s="58">
        <v>0.6910155600579346</v>
      </c>
    </row>
    <row r="14839">
      <c r="A14839" s="61">
        <v>1.511505733E9</v>
      </c>
      <c r="B14839" s="61">
        <v>1.0</v>
      </c>
      <c r="C14839" s="61">
        <v>859.0</v>
      </c>
      <c r="D14839" s="57" t="s">
        <v>375</v>
      </c>
      <c r="E14839" s="57" t="str">
        <f t="array" ref="E14839">E14838</f>
        <v>В</v>
      </c>
      <c r="F14839" s="58">
        <v>0.6910281110082827</v>
      </c>
    </row>
    <row r="14840">
      <c r="A14840" s="61">
        <v>1.516296895E9</v>
      </c>
      <c r="B14840" s="61">
        <v>1.0</v>
      </c>
      <c r="C14840" s="61">
        <v>2094.0</v>
      </c>
      <c r="D14840" s="57" t="s">
        <v>371</v>
      </c>
      <c r="E14840" s="57" t="str">
        <f t="array" ref="E14840">E14839</f>
        <v>В</v>
      </c>
      <c r="F14840" s="58">
        <v>0.6910702941202185</v>
      </c>
    </row>
    <row r="14841">
      <c r="A14841" s="61">
        <v>1.518464403E9</v>
      </c>
      <c r="B14841" s="61">
        <v>1.0</v>
      </c>
      <c r="C14841" s="61">
        <v>824.0</v>
      </c>
      <c r="D14841" s="57" t="s">
        <v>371</v>
      </c>
      <c r="E14841" s="57" t="str">
        <f t="array" ref="E14841">E14840</f>
        <v>В</v>
      </c>
      <c r="F14841" s="58">
        <v>0.6910734415632912</v>
      </c>
    </row>
    <row r="14842">
      <c r="A14842" s="61">
        <v>1.513769048E9</v>
      </c>
      <c r="B14842" s="61">
        <v>1.0</v>
      </c>
      <c r="C14842" s="61">
        <v>1131.0</v>
      </c>
      <c r="D14842" s="57" t="s">
        <v>374</v>
      </c>
      <c r="E14842" s="57" t="str">
        <f t="array" ref="E14842">E14841</f>
        <v>В</v>
      </c>
      <c r="F14842" s="58">
        <v>0.6910944782501912</v>
      </c>
    </row>
    <row r="14843">
      <c r="A14843" s="61">
        <v>1.516382085E9</v>
      </c>
      <c r="B14843" s="61">
        <v>1.0</v>
      </c>
      <c r="C14843" s="61">
        <v>935.0</v>
      </c>
      <c r="D14843" s="57" t="s">
        <v>371</v>
      </c>
      <c r="E14843" s="57" t="str">
        <f t="array" ref="E14843">E14842</f>
        <v>В</v>
      </c>
      <c r="F14843" s="58">
        <v>0.6911011908243453</v>
      </c>
    </row>
    <row r="14844">
      <c r="A14844" s="61">
        <v>1.512979657E9</v>
      </c>
      <c r="B14844" s="61">
        <v>1.0</v>
      </c>
      <c r="C14844" s="61">
        <v>112.0</v>
      </c>
      <c r="D14844" s="57" t="s">
        <v>371</v>
      </c>
      <c r="E14844" s="57" t="str">
        <f t="array" ref="E14844">E14843</f>
        <v>В</v>
      </c>
      <c r="F14844" s="58">
        <v>0.6911865661242413</v>
      </c>
    </row>
    <row r="14845">
      <c r="A14845" s="61">
        <v>1.517167929E9</v>
      </c>
      <c r="B14845" s="61">
        <v>1.0</v>
      </c>
      <c r="C14845" s="61">
        <v>1576.0</v>
      </c>
      <c r="D14845" s="57" t="s">
        <v>375</v>
      </c>
      <c r="E14845" s="57" t="str">
        <f t="array" ref="E14845">E14844</f>
        <v>В</v>
      </c>
      <c r="F14845" s="58">
        <v>0.6912369384587473</v>
      </c>
    </row>
    <row r="14846">
      <c r="A14846" s="61">
        <v>1.516125315E9</v>
      </c>
      <c r="B14846" s="61">
        <v>1.0</v>
      </c>
      <c r="C14846" s="61">
        <v>160.0</v>
      </c>
      <c r="D14846" s="57" t="s">
        <v>374</v>
      </c>
      <c r="E14846" s="57" t="str">
        <f t="array" ref="E14846">E14845</f>
        <v>В</v>
      </c>
      <c r="F14846" s="58">
        <v>0.6912422509609613</v>
      </c>
    </row>
    <row r="14847">
      <c r="A14847" s="61">
        <v>1.513990425E9</v>
      </c>
      <c r="B14847" s="61">
        <v>1.0</v>
      </c>
      <c r="C14847" s="61">
        <v>358.0</v>
      </c>
      <c r="D14847" s="57" t="s">
        <v>375</v>
      </c>
      <c r="E14847" s="57" t="str">
        <f t="array" ref="E14847">E14846</f>
        <v>В</v>
      </c>
      <c r="F14847" s="58">
        <v>0.6912809085298751</v>
      </c>
    </row>
    <row r="14848">
      <c r="A14848" s="61">
        <v>1.516292721E9</v>
      </c>
      <c r="B14848" s="61">
        <v>0.0</v>
      </c>
      <c r="C14848" s="61">
        <v>328.0</v>
      </c>
      <c r="D14848" s="57" t="s">
        <v>371</v>
      </c>
      <c r="E14848" s="57" t="str">
        <f t="array" ref="E14848">E14847</f>
        <v>В</v>
      </c>
      <c r="F14848" s="58">
        <v>0.6913516411980777</v>
      </c>
    </row>
    <row r="14849">
      <c r="A14849" s="61">
        <v>1.518244411E9</v>
      </c>
      <c r="B14849" s="61">
        <v>0.0</v>
      </c>
      <c r="C14849" s="61">
        <v>401.0</v>
      </c>
      <c r="D14849" s="57" t="s">
        <v>375</v>
      </c>
      <c r="E14849" s="57" t="str">
        <f t="array" ref="E14849">E14848</f>
        <v>В</v>
      </c>
      <c r="F14849" s="58">
        <v>0.6913565384252003</v>
      </c>
    </row>
    <row r="14850">
      <c r="A14850" s="61">
        <v>1.516690173E9</v>
      </c>
      <c r="B14850" s="61">
        <v>1.0</v>
      </c>
      <c r="C14850" s="61">
        <v>3595.0</v>
      </c>
      <c r="D14850" s="57" t="s">
        <v>371</v>
      </c>
      <c r="E14850" s="57" t="str">
        <f t="array" ref="E14850">E14849</f>
        <v>В</v>
      </c>
      <c r="F14850" s="58">
        <v>0.6913811807519755</v>
      </c>
    </row>
    <row r="14851">
      <c r="A14851" s="61">
        <v>1.519941162E9</v>
      </c>
      <c r="B14851" s="61">
        <v>0.0</v>
      </c>
      <c r="C14851" s="61">
        <v>1132.0</v>
      </c>
      <c r="D14851" s="57" t="s">
        <v>371</v>
      </c>
      <c r="E14851" s="57" t="str">
        <f t="array" ref="E14851">E14850</f>
        <v>В</v>
      </c>
      <c r="F14851" s="58">
        <v>0.6914370313991349</v>
      </c>
    </row>
    <row r="14852">
      <c r="A14852" s="61">
        <v>1.51228892E9</v>
      </c>
      <c r="B14852" s="61">
        <v>0.0</v>
      </c>
      <c r="C14852" s="61">
        <v>108.0</v>
      </c>
      <c r="D14852" s="57" t="s">
        <v>371</v>
      </c>
      <c r="E14852" s="57" t="str">
        <f t="array" ref="E14852">E14851</f>
        <v>В</v>
      </c>
      <c r="F14852" s="58">
        <v>0.6914835297919097</v>
      </c>
    </row>
    <row r="14853">
      <c r="A14853" s="61">
        <v>1.519094553E9</v>
      </c>
      <c r="B14853" s="61">
        <v>1.0</v>
      </c>
      <c r="C14853" s="61">
        <v>155.0</v>
      </c>
      <c r="D14853" s="57" t="s">
        <v>374</v>
      </c>
      <c r="E14853" s="57" t="str">
        <f t="array" ref="E14853">E14852</f>
        <v>В</v>
      </c>
      <c r="F14853" s="58">
        <v>0.6914911546023439</v>
      </c>
    </row>
    <row r="14854">
      <c r="A14854" s="61">
        <v>1.511334554E9</v>
      </c>
      <c r="B14854" s="61">
        <v>1.0</v>
      </c>
      <c r="C14854" s="61">
        <v>1539.0</v>
      </c>
      <c r="D14854" s="57" t="s">
        <v>374</v>
      </c>
      <c r="E14854" s="57" t="str">
        <f t="array" ref="E14854">E14853</f>
        <v>В</v>
      </c>
      <c r="F14854" s="58">
        <v>0.6915042859097315</v>
      </c>
    </row>
    <row r="14855">
      <c r="A14855" s="61">
        <v>1.513180491E9</v>
      </c>
      <c r="B14855" s="61">
        <v>0.0</v>
      </c>
      <c r="C14855" s="61">
        <v>1779.0</v>
      </c>
      <c r="D14855" s="57" t="s">
        <v>374</v>
      </c>
      <c r="E14855" s="57" t="str">
        <f t="array" ref="E14855">E14854</f>
        <v>В</v>
      </c>
      <c r="F14855" s="58">
        <v>0.691525591374778</v>
      </c>
    </row>
    <row r="14856">
      <c r="A14856" s="61">
        <v>1.515978807E9</v>
      </c>
      <c r="B14856" s="61">
        <v>1.0</v>
      </c>
      <c r="C14856" s="61">
        <v>1537.0</v>
      </c>
      <c r="D14856" s="57" t="s">
        <v>374</v>
      </c>
      <c r="E14856" s="57" t="str">
        <f t="array" ref="E14856">E14855</f>
        <v>В</v>
      </c>
      <c r="F14856" s="58">
        <v>0.6915845188386429</v>
      </c>
    </row>
    <row r="14857">
      <c r="A14857" s="61">
        <v>1.517838239E9</v>
      </c>
      <c r="B14857" s="61">
        <v>1.0</v>
      </c>
      <c r="C14857" s="61">
        <v>85.0</v>
      </c>
      <c r="D14857" s="57" t="s">
        <v>373</v>
      </c>
      <c r="E14857" s="57" t="str">
        <f t="array" ref="E14857">E14856</f>
        <v>В</v>
      </c>
      <c r="F14857" s="58">
        <v>0.6915909655924264</v>
      </c>
    </row>
    <row r="14858">
      <c r="A14858" s="61">
        <v>1.516925102E9</v>
      </c>
      <c r="B14858" s="61">
        <v>0.0</v>
      </c>
      <c r="C14858" s="61">
        <v>5489.0</v>
      </c>
      <c r="D14858" s="57" t="s">
        <v>371</v>
      </c>
      <c r="E14858" s="57" t="str">
        <f t="array" ref="E14858">E14857</f>
        <v>В</v>
      </c>
      <c r="F14858" s="58">
        <v>0.6915922844542748</v>
      </c>
    </row>
    <row r="14859">
      <c r="A14859" s="61">
        <v>1.519138794E9</v>
      </c>
      <c r="B14859" s="61">
        <v>1.0</v>
      </c>
      <c r="C14859" s="61">
        <v>968.0</v>
      </c>
      <c r="D14859" s="57" t="s">
        <v>374</v>
      </c>
      <c r="E14859" s="57" t="str">
        <f t="array" ref="E14859">E14858</f>
        <v>В</v>
      </c>
      <c r="F14859" s="58">
        <v>0.691607497666142</v>
      </c>
    </row>
    <row r="14860">
      <c r="A14860" s="61">
        <v>1.512670132E9</v>
      </c>
      <c r="B14860" s="61">
        <v>0.0</v>
      </c>
      <c r="C14860" s="61">
        <v>2405.0</v>
      </c>
      <c r="D14860" s="57" t="s">
        <v>371</v>
      </c>
      <c r="E14860" s="57" t="str">
        <f t="array" ref="E14860">E14859</f>
        <v>В</v>
      </c>
      <c r="F14860" s="58">
        <v>0.6917350073616757</v>
      </c>
    </row>
    <row r="14861">
      <c r="A14861" s="61">
        <v>1.51951071E9</v>
      </c>
      <c r="B14861" s="61">
        <v>0.0</v>
      </c>
      <c r="C14861" s="61">
        <v>540.0</v>
      </c>
      <c r="D14861" s="57" t="s">
        <v>374</v>
      </c>
      <c r="E14861" s="57" t="str">
        <f t="array" ref="E14861">E14860</f>
        <v>В</v>
      </c>
      <c r="F14861" s="58">
        <v>0.691791058532814</v>
      </c>
    </row>
    <row r="14862">
      <c r="A14862" s="61">
        <v>1.513600619E9</v>
      </c>
      <c r="B14862" s="61">
        <v>1.0</v>
      </c>
      <c r="C14862" s="61">
        <v>464.0</v>
      </c>
      <c r="D14862" s="57" t="s">
        <v>374</v>
      </c>
      <c r="E14862" s="57" t="str">
        <f t="array" ref="E14862">E14861</f>
        <v>В</v>
      </c>
      <c r="F14862" s="58">
        <v>0.6918263456396982</v>
      </c>
    </row>
    <row r="14863">
      <c r="A14863" s="61">
        <v>1.513867345E9</v>
      </c>
      <c r="B14863" s="61">
        <v>1.0</v>
      </c>
      <c r="C14863" s="61">
        <v>3447.0</v>
      </c>
      <c r="D14863" s="57" t="s">
        <v>373</v>
      </c>
      <c r="E14863" s="57" t="str">
        <f t="array" ref="E14863">E14862</f>
        <v>В</v>
      </c>
      <c r="F14863" s="58">
        <v>0.6919300275130362</v>
      </c>
    </row>
    <row r="14864">
      <c r="A14864" s="61">
        <v>1.51553034E9</v>
      </c>
      <c r="B14864" s="61">
        <v>0.0</v>
      </c>
      <c r="C14864" s="61">
        <v>963.0</v>
      </c>
      <c r="D14864" s="57" t="s">
        <v>374</v>
      </c>
      <c r="E14864" s="57" t="str">
        <f t="array" ref="E14864">E14863</f>
        <v>В</v>
      </c>
      <c r="F14864" s="58">
        <v>0.6920154036650987</v>
      </c>
    </row>
    <row r="14865">
      <c r="A14865" s="61">
        <v>1.518473279E9</v>
      </c>
      <c r="B14865" s="61">
        <v>1.0</v>
      </c>
      <c r="C14865" s="61">
        <v>1750.0</v>
      </c>
      <c r="D14865" s="57" t="s">
        <v>371</v>
      </c>
      <c r="E14865" s="57" t="str">
        <f t="array" ref="E14865">E14864</f>
        <v>В</v>
      </c>
      <c r="F14865" s="58">
        <v>0.6920233686287057</v>
      </c>
    </row>
    <row r="14866">
      <c r="A14866" s="61">
        <v>1.512130582E9</v>
      </c>
      <c r="B14866" s="61">
        <v>0.0</v>
      </c>
      <c r="C14866" s="61">
        <v>1810.0</v>
      </c>
      <c r="D14866" s="57" t="s">
        <v>374</v>
      </c>
      <c r="E14866" s="57" t="str">
        <f t="array" ref="E14866">E14865</f>
        <v>В</v>
      </c>
      <c r="F14866" s="58">
        <v>0.6920826730768564</v>
      </c>
    </row>
    <row r="14867">
      <c r="A14867" s="61">
        <v>1.5156577E9</v>
      </c>
      <c r="B14867" s="61">
        <v>0.0</v>
      </c>
      <c r="C14867" s="61">
        <v>3211.0</v>
      </c>
      <c r="D14867" s="57" t="s">
        <v>371</v>
      </c>
      <c r="E14867" s="57" t="str">
        <f t="array" ref="E14867">E14866</f>
        <v>В</v>
      </c>
      <c r="F14867" s="58">
        <v>0.6920900578095243</v>
      </c>
    </row>
    <row r="14868">
      <c r="A14868" s="61">
        <v>1.514240437E9</v>
      </c>
      <c r="B14868" s="61">
        <v>1.0</v>
      </c>
      <c r="C14868" s="61">
        <v>864.0</v>
      </c>
      <c r="D14868" s="57" t="s">
        <v>374</v>
      </c>
      <c r="E14868" s="57" t="str">
        <f t="array" ref="E14868">E14867</f>
        <v>В</v>
      </c>
      <c r="F14868" s="58">
        <v>0.6922815127900137</v>
      </c>
    </row>
    <row r="14869">
      <c r="A14869" s="61">
        <v>1.512348466E9</v>
      </c>
      <c r="B14869" s="61">
        <v>1.0</v>
      </c>
      <c r="C14869" s="61">
        <v>1520.0</v>
      </c>
      <c r="D14869" s="57" t="s">
        <v>374</v>
      </c>
      <c r="E14869" s="57" t="str">
        <f t="array" ref="E14869">E14868</f>
        <v>В</v>
      </c>
      <c r="F14869" s="58">
        <v>0.6922870145128618</v>
      </c>
    </row>
    <row r="14870">
      <c r="A14870" s="61">
        <v>1.515814316E9</v>
      </c>
      <c r="B14870" s="61">
        <v>1.0</v>
      </c>
      <c r="C14870" s="61">
        <v>4845.0</v>
      </c>
      <c r="D14870" s="57" t="s">
        <v>375</v>
      </c>
      <c r="E14870" s="57" t="str">
        <f t="array" ref="E14870">E14869</f>
        <v>В</v>
      </c>
      <c r="F14870" s="58">
        <v>0.6923463189610124</v>
      </c>
    </row>
    <row r="14871">
      <c r="A14871" s="61">
        <v>1.514809646E9</v>
      </c>
      <c r="B14871" s="61">
        <v>1.0</v>
      </c>
      <c r="C14871" s="61">
        <v>3080.0</v>
      </c>
      <c r="D14871" s="57" t="s">
        <v>371</v>
      </c>
      <c r="E14871" s="57" t="str">
        <f t="array" ref="E14871">E14870</f>
        <v>В</v>
      </c>
      <c r="F14871" s="58">
        <v>0.6924197985859787</v>
      </c>
    </row>
    <row r="14872">
      <c r="A14872" s="61">
        <v>1.51503195E9</v>
      </c>
      <c r="B14872" s="61">
        <v>0.0</v>
      </c>
      <c r="C14872" s="61">
        <v>1991.0</v>
      </c>
      <c r="D14872" s="57" t="s">
        <v>374</v>
      </c>
      <c r="E14872" s="57" t="str">
        <f t="array" ref="E14872">E14871</f>
        <v>В</v>
      </c>
      <c r="F14872" s="58">
        <v>0.6924315876442985</v>
      </c>
    </row>
    <row r="14873">
      <c r="A14873" s="61">
        <v>1.51315704E9</v>
      </c>
      <c r="B14873" s="61">
        <v>0.0</v>
      </c>
      <c r="C14873" s="61">
        <v>822.0</v>
      </c>
      <c r="D14873" s="57" t="s">
        <v>373</v>
      </c>
      <c r="E14873" s="57" t="str">
        <f t="array" ref="E14873">E14872</f>
        <v>В</v>
      </c>
      <c r="F14873" s="58">
        <v>0.6924401686166765</v>
      </c>
    </row>
    <row r="14874">
      <c r="A14874" s="61">
        <v>1.511377306E9</v>
      </c>
      <c r="B14874" s="61">
        <v>1.0</v>
      </c>
      <c r="C14874" s="61">
        <v>3879.0</v>
      </c>
      <c r="D14874" s="57" t="s">
        <v>371</v>
      </c>
      <c r="E14874" s="57" t="str">
        <f t="array" ref="E14874">E14873</f>
        <v>В</v>
      </c>
      <c r="F14874" s="58">
        <v>0.6924462290999883</v>
      </c>
    </row>
    <row r="14875">
      <c r="A14875" s="61">
        <v>1.516431326E9</v>
      </c>
      <c r="B14875" s="61">
        <v>1.0</v>
      </c>
      <c r="C14875" s="61">
        <v>1177.0</v>
      </c>
      <c r="D14875" s="57" t="s">
        <v>371</v>
      </c>
      <c r="E14875" s="57" t="str">
        <f t="array" ref="E14875">E14874</f>
        <v>В</v>
      </c>
      <c r="F14875" s="58">
        <v>0.6924572461159634</v>
      </c>
    </row>
    <row r="14876">
      <c r="A14876" s="61">
        <v>1.517041216E9</v>
      </c>
      <c r="B14876" s="61">
        <v>1.0</v>
      </c>
      <c r="C14876" s="61">
        <v>1592.0</v>
      </c>
      <c r="D14876" s="57" t="s">
        <v>371</v>
      </c>
      <c r="E14876" s="57" t="str">
        <f t="array" ref="E14876">E14875</f>
        <v>В</v>
      </c>
      <c r="F14876" s="58">
        <v>0.6925006738199956</v>
      </c>
    </row>
    <row r="14877">
      <c r="A14877" s="61">
        <v>1.511904584E9</v>
      </c>
      <c r="B14877" s="61">
        <v>1.0</v>
      </c>
      <c r="C14877" s="61">
        <v>983.0</v>
      </c>
      <c r="D14877" s="57" t="s">
        <v>375</v>
      </c>
      <c r="E14877" s="57" t="str">
        <f t="array" ref="E14877">E14876</f>
        <v>В</v>
      </c>
      <c r="F14877" s="58">
        <v>0.6925054442535505</v>
      </c>
    </row>
    <row r="14878">
      <c r="A14878" s="61">
        <v>1.514521383E9</v>
      </c>
      <c r="B14878" s="61">
        <v>1.0</v>
      </c>
      <c r="C14878" s="61">
        <v>2544.0</v>
      </c>
      <c r="D14878" s="57" t="s">
        <v>374</v>
      </c>
      <c r="E14878" s="57" t="str">
        <f t="array" ref="E14878">E14877</f>
        <v>В</v>
      </c>
      <c r="F14878" s="58">
        <v>0.6925132098691824</v>
      </c>
    </row>
    <row r="14879">
      <c r="A14879" s="61">
        <v>1.516765693E9</v>
      </c>
      <c r="B14879" s="61">
        <v>1.0</v>
      </c>
      <c r="C14879" s="61">
        <v>3529.0</v>
      </c>
      <c r="D14879" s="57" t="s">
        <v>371</v>
      </c>
      <c r="E14879" s="57" t="str">
        <f t="array" ref="E14879">E14878</f>
        <v>В</v>
      </c>
      <c r="F14879" s="58">
        <v>0.6925885249550877</v>
      </c>
    </row>
    <row r="14880">
      <c r="A14880" s="61">
        <v>1.513490463E9</v>
      </c>
      <c r="B14880" s="61">
        <v>1.0</v>
      </c>
      <c r="C14880" s="61">
        <v>2692.0</v>
      </c>
      <c r="D14880" s="57" t="s">
        <v>374</v>
      </c>
      <c r="E14880" s="57" t="str">
        <f t="array" ref="E14880">E14879</f>
        <v>В</v>
      </c>
      <c r="F14880" s="58">
        <v>0.6926062585443099</v>
      </c>
    </row>
    <row r="14881">
      <c r="A14881" s="61">
        <v>1.511797714E9</v>
      </c>
      <c r="B14881" s="61">
        <v>1.0</v>
      </c>
      <c r="C14881" s="61">
        <v>311.0</v>
      </c>
      <c r="D14881" s="57" t="s">
        <v>373</v>
      </c>
      <c r="E14881" s="57" t="str">
        <f t="array" ref="E14881">E14880</f>
        <v>В</v>
      </c>
      <c r="F14881" s="58">
        <v>0.6926433818262353</v>
      </c>
    </row>
    <row r="14882">
      <c r="A14882" s="61">
        <v>1.516828123E9</v>
      </c>
      <c r="B14882" s="61">
        <v>1.0</v>
      </c>
      <c r="C14882" s="61">
        <v>757.0</v>
      </c>
      <c r="D14882" s="57" t="s">
        <v>374</v>
      </c>
      <c r="E14882" s="57" t="str">
        <f t="array" ref="E14882">E14881</f>
        <v>В</v>
      </c>
      <c r="F14882" s="58">
        <v>0.6926522671194904</v>
      </c>
    </row>
    <row r="14883">
      <c r="A14883" s="61">
        <v>1.518902889E9</v>
      </c>
      <c r="B14883" s="61">
        <v>1.0</v>
      </c>
      <c r="C14883" s="61">
        <v>895.0</v>
      </c>
      <c r="D14883" s="57" t="s">
        <v>375</v>
      </c>
      <c r="E14883" s="57" t="str">
        <f t="array" ref="E14883">E14882</f>
        <v>В</v>
      </c>
      <c r="F14883" s="58">
        <v>0.6927012773805865</v>
      </c>
    </row>
    <row r="14884">
      <c r="A14884" s="61">
        <v>1.519029823E9</v>
      </c>
      <c r="B14884" s="61">
        <v>1.0</v>
      </c>
      <c r="C14884" s="61">
        <v>836.0</v>
      </c>
      <c r="D14884" s="57" t="s">
        <v>371</v>
      </c>
      <c r="E14884" s="57" t="str">
        <f t="array" ref="E14884">E14883</f>
        <v>В</v>
      </c>
      <c r="F14884" s="58">
        <v>0.6927195068923905</v>
      </c>
    </row>
    <row r="14885">
      <c r="A14885" s="61">
        <v>1.517355078E9</v>
      </c>
      <c r="B14885" s="61">
        <v>1.0</v>
      </c>
      <c r="C14885" s="61">
        <v>1751.0</v>
      </c>
      <c r="D14885" s="57" t="s">
        <v>375</v>
      </c>
      <c r="E14885" s="57" t="str">
        <f t="array" ref="E14885">E14884</f>
        <v>В</v>
      </c>
      <c r="F14885" s="58">
        <v>0.6927251141651309</v>
      </c>
    </row>
    <row r="14886">
      <c r="A14886" s="61">
        <v>1.514387752E9</v>
      </c>
      <c r="B14886" s="61">
        <v>0.0</v>
      </c>
      <c r="C14886" s="61">
        <v>274.0</v>
      </c>
      <c r="D14886" s="57" t="s">
        <v>371</v>
      </c>
      <c r="E14886" s="57" t="str">
        <f t="array" ref="E14886">E14885</f>
        <v>В</v>
      </c>
      <c r="F14886" s="58">
        <v>0.6927402507628725</v>
      </c>
    </row>
    <row r="14887">
      <c r="A14887" s="61">
        <v>1.518262505E9</v>
      </c>
      <c r="B14887" s="61">
        <v>1.0</v>
      </c>
      <c r="C14887" s="61">
        <v>205.0</v>
      </c>
      <c r="D14887" s="57" t="s">
        <v>373</v>
      </c>
      <c r="E14887" s="57" t="str">
        <f t="array" ref="E14887">E14886</f>
        <v>В</v>
      </c>
      <c r="F14887" s="58">
        <v>0.6927431527893323</v>
      </c>
    </row>
    <row r="14888">
      <c r="A14888" s="61">
        <v>1.514218499E9</v>
      </c>
      <c r="B14888" s="61">
        <v>1.0</v>
      </c>
      <c r="C14888" s="61">
        <v>4054.0</v>
      </c>
      <c r="D14888" s="57" t="s">
        <v>374</v>
      </c>
      <c r="E14888" s="57" t="str">
        <f t="array" ref="E14888">E14887</f>
        <v>В</v>
      </c>
      <c r="F14888" s="58">
        <v>0.6927819204578688</v>
      </c>
    </row>
    <row r="14889">
      <c r="A14889" s="61">
        <v>1.516226885E9</v>
      </c>
      <c r="B14889" s="61">
        <v>1.0</v>
      </c>
      <c r="C14889" s="61">
        <v>592.0</v>
      </c>
      <c r="D14889" s="57" t="s">
        <v>373</v>
      </c>
      <c r="E14889" s="57" t="str">
        <f t="array" ref="E14889">E14888</f>
        <v>В</v>
      </c>
      <c r="F14889" s="58">
        <v>0.6928075201746302</v>
      </c>
    </row>
    <row r="14890">
      <c r="A14890" s="61">
        <v>1.51433106E9</v>
      </c>
      <c r="B14890" s="61">
        <v>0.0</v>
      </c>
      <c r="C14890" s="61">
        <v>5293.0</v>
      </c>
      <c r="D14890" s="57" t="s">
        <v>371</v>
      </c>
      <c r="E14890" s="57" t="str">
        <f t="array" ref="E14890">E14889</f>
        <v>В</v>
      </c>
      <c r="F14890" s="58">
        <v>0.6928633857229508</v>
      </c>
    </row>
    <row r="14891">
      <c r="A14891" s="61">
        <v>1.512942473E9</v>
      </c>
      <c r="B14891" s="61">
        <v>1.0</v>
      </c>
      <c r="C14891" s="61">
        <v>3062.0</v>
      </c>
      <c r="D14891" s="57" t="s">
        <v>373</v>
      </c>
      <c r="E14891" s="57" t="str">
        <f t="array" ref="E14891">E14890</f>
        <v>В</v>
      </c>
      <c r="F14891" s="58">
        <v>0.692923792178653</v>
      </c>
    </row>
    <row r="14892">
      <c r="A14892" s="61">
        <v>1.513807347E9</v>
      </c>
      <c r="B14892" s="61">
        <v>1.0</v>
      </c>
      <c r="C14892" s="61">
        <v>1212.0</v>
      </c>
      <c r="D14892" s="57" t="s">
        <v>371</v>
      </c>
      <c r="E14892" s="57" t="str">
        <f t="array" ref="E14892">E14891</f>
        <v>В</v>
      </c>
      <c r="F14892" s="58">
        <v>0.692939391024329</v>
      </c>
    </row>
    <row r="14893">
      <c r="A14893" s="61">
        <v>1.513259585E9</v>
      </c>
      <c r="B14893" s="61">
        <v>1.0</v>
      </c>
      <c r="C14893" s="61">
        <v>704.0</v>
      </c>
      <c r="D14893" s="57" t="s">
        <v>374</v>
      </c>
      <c r="E14893" s="57" t="str">
        <f t="array" ref="E14893">E14892</f>
        <v>В</v>
      </c>
      <c r="F14893" s="58">
        <v>0.6929629561476799</v>
      </c>
    </row>
    <row r="14894">
      <c r="A14894" s="61">
        <v>1.519695066E9</v>
      </c>
      <c r="B14894" s="61">
        <v>1.0</v>
      </c>
      <c r="C14894" s="61">
        <v>5414.0</v>
      </c>
      <c r="D14894" s="57" t="s">
        <v>374</v>
      </c>
      <c r="E14894" s="57" t="str">
        <f t="array" ref="E14894">E14893</f>
        <v>В</v>
      </c>
      <c r="F14894" s="58">
        <v>0.6929714282971386</v>
      </c>
    </row>
    <row r="14895">
      <c r="A14895" s="61">
        <v>1.513156873E9</v>
      </c>
      <c r="B14895" s="61">
        <v>1.0</v>
      </c>
      <c r="C14895" s="61">
        <v>2587.0</v>
      </c>
      <c r="D14895" s="57" t="s">
        <v>374</v>
      </c>
      <c r="E14895" s="57" t="str">
        <f t="array" ref="E14895">E14894</f>
        <v>В</v>
      </c>
      <c r="F14895" s="58">
        <v>0.692979477015373</v>
      </c>
    </row>
    <row r="14896">
      <c r="A14896" s="61">
        <v>1.511438254E9</v>
      </c>
      <c r="B14896" s="61">
        <v>1.0</v>
      </c>
      <c r="C14896" s="61">
        <v>3676.0</v>
      </c>
      <c r="D14896" s="57" t="s">
        <v>375</v>
      </c>
      <c r="E14896" s="57" t="str">
        <f t="array" ref="E14896">E14895</f>
        <v>В</v>
      </c>
      <c r="F14896" s="58">
        <v>0.6930281020329254</v>
      </c>
    </row>
    <row r="14897">
      <c r="A14897" s="61">
        <v>1.51911105E9</v>
      </c>
      <c r="B14897" s="61">
        <v>0.0</v>
      </c>
      <c r="C14897" s="61">
        <v>526.0</v>
      </c>
      <c r="D14897" s="57" t="s">
        <v>375</v>
      </c>
      <c r="E14897" s="57" t="str">
        <f t="array" ref="E14897">E14896</f>
        <v>В</v>
      </c>
      <c r="F14897" s="58">
        <v>0.6930869128158896</v>
      </c>
    </row>
    <row r="14898">
      <c r="A14898" s="61">
        <v>1.514994604E9</v>
      </c>
      <c r="B14898" s="61">
        <v>1.0</v>
      </c>
      <c r="C14898" s="61">
        <v>2715.0</v>
      </c>
      <c r="D14898" s="57" t="s">
        <v>371</v>
      </c>
      <c r="E14898" s="57" t="str">
        <f t="array" ref="E14898">E14897</f>
        <v>В</v>
      </c>
      <c r="F14898" s="58">
        <v>0.6931503360224186</v>
      </c>
    </row>
    <row r="14899">
      <c r="A14899" s="61">
        <v>1.519993231E9</v>
      </c>
      <c r="B14899" s="61">
        <v>0.0</v>
      </c>
      <c r="C14899" s="61">
        <v>1933.0</v>
      </c>
      <c r="D14899" s="57" t="s">
        <v>375</v>
      </c>
      <c r="E14899" s="57" t="str">
        <f t="array" ref="E14899">E14898</f>
        <v>В</v>
      </c>
      <c r="F14899" s="58">
        <v>0.6931812366252237</v>
      </c>
    </row>
    <row r="14900">
      <c r="A14900" s="61">
        <v>1.517222734E9</v>
      </c>
      <c r="B14900" s="61">
        <v>1.0</v>
      </c>
      <c r="C14900" s="61">
        <v>320.0</v>
      </c>
      <c r="D14900" s="57" t="s">
        <v>375</v>
      </c>
      <c r="E14900" s="57" t="str">
        <f t="array" ref="E14900">E14899</f>
        <v>В</v>
      </c>
      <c r="F14900" s="58">
        <v>0.6932164554666437</v>
      </c>
    </row>
    <row r="14901">
      <c r="A14901" s="61">
        <v>1.513405661E9</v>
      </c>
      <c r="B14901" s="61">
        <v>0.0</v>
      </c>
      <c r="C14901" s="61">
        <v>4214.0</v>
      </c>
      <c r="D14901" s="57" t="s">
        <v>374</v>
      </c>
      <c r="E14901" s="57" t="str">
        <f t="array" ref="E14901">E14900</f>
        <v>В</v>
      </c>
      <c r="F14901" s="58">
        <v>0.6932865040816082</v>
      </c>
    </row>
    <row r="14902">
      <c r="A14902" s="61">
        <v>1.517351059E9</v>
      </c>
      <c r="B14902" s="61">
        <v>1.0</v>
      </c>
      <c r="C14902" s="61">
        <v>1318.0</v>
      </c>
      <c r="D14902" s="57" t="s">
        <v>375</v>
      </c>
      <c r="E14902" s="57" t="str">
        <f t="array" ref="E14902">E14901</f>
        <v>В</v>
      </c>
      <c r="F14902" s="58">
        <v>0.6932990350815137</v>
      </c>
    </row>
    <row r="14903">
      <c r="A14903" s="61">
        <v>1.514578365E9</v>
      </c>
      <c r="B14903" s="61">
        <v>1.0</v>
      </c>
      <c r="C14903" s="61">
        <v>1096.0</v>
      </c>
      <c r="D14903" s="57" t="s">
        <v>374</v>
      </c>
      <c r="E14903" s="57" t="str">
        <f t="array" ref="E14903">E14902</f>
        <v>В</v>
      </c>
      <c r="F14903" s="58">
        <v>0.6933986055062429</v>
      </c>
    </row>
    <row r="14904">
      <c r="A14904" s="61">
        <v>1.516268018E9</v>
      </c>
      <c r="B14904" s="61">
        <v>1.0</v>
      </c>
      <c r="C14904" s="61">
        <v>1819.0</v>
      </c>
      <c r="D14904" s="57" t="s">
        <v>371</v>
      </c>
      <c r="E14904" s="57" t="str">
        <f t="array" ref="E14904">E14903</f>
        <v>В</v>
      </c>
      <c r="F14904" s="58">
        <v>0.6934417579889146</v>
      </c>
    </row>
    <row r="14905">
      <c r="A14905" s="61">
        <v>1.513916393E9</v>
      </c>
      <c r="B14905" s="61">
        <v>1.0</v>
      </c>
      <c r="C14905" s="61">
        <v>1812.0</v>
      </c>
      <c r="D14905" s="57" t="s">
        <v>375</v>
      </c>
      <c r="E14905" s="57" t="str">
        <f t="array" ref="E14905">E14904</f>
        <v>В</v>
      </c>
      <c r="F14905" s="58">
        <v>0.6934432795810511</v>
      </c>
    </row>
    <row r="14906">
      <c r="A14906" s="61">
        <v>1.519657851E9</v>
      </c>
      <c r="B14906" s="61">
        <v>0.0</v>
      </c>
      <c r="C14906" s="61">
        <v>645.0</v>
      </c>
      <c r="D14906" s="57" t="s">
        <v>374</v>
      </c>
      <c r="E14906" s="57" t="str">
        <f t="array" ref="E14906">E14905</f>
        <v>В</v>
      </c>
      <c r="F14906" s="58">
        <v>0.6934558690949557</v>
      </c>
    </row>
    <row r="14907">
      <c r="A14907" s="61">
        <v>1.516822657E9</v>
      </c>
      <c r="B14907" s="61">
        <v>1.0</v>
      </c>
      <c r="C14907" s="61">
        <v>2117.0</v>
      </c>
      <c r="D14907" s="57" t="s">
        <v>374</v>
      </c>
      <c r="E14907" s="57" t="str">
        <f t="array" ref="E14907">E14906</f>
        <v>В</v>
      </c>
      <c r="F14907" s="58">
        <v>0.6935507557755577</v>
      </c>
    </row>
    <row r="14908">
      <c r="A14908" s="61">
        <v>1.513116582E9</v>
      </c>
      <c r="B14908" s="61">
        <v>0.0</v>
      </c>
      <c r="C14908" s="61">
        <v>198.0</v>
      </c>
      <c r="D14908" s="57" t="s">
        <v>371</v>
      </c>
      <c r="E14908" s="57" t="str">
        <f t="array" ref="E14908">E14907</f>
        <v>В</v>
      </c>
      <c r="F14908" s="58">
        <v>0.6936139302547975</v>
      </c>
    </row>
    <row r="14909">
      <c r="A14909" s="61">
        <v>1.516651476E9</v>
      </c>
      <c r="B14909" s="61">
        <v>1.0</v>
      </c>
      <c r="C14909" s="61">
        <v>420.0</v>
      </c>
      <c r="D14909" s="57" t="s">
        <v>373</v>
      </c>
      <c r="E14909" s="57" t="str">
        <f t="array" ref="E14909">E14908</f>
        <v>В</v>
      </c>
      <c r="F14909" s="58">
        <v>0.6936610732850871</v>
      </c>
    </row>
    <row r="14910">
      <c r="A14910" s="61">
        <v>1.516146668E9</v>
      </c>
      <c r="B14910" s="61">
        <v>1.0</v>
      </c>
      <c r="C14910" s="61">
        <v>1025.0</v>
      </c>
      <c r="D14910" s="57" t="s">
        <v>371</v>
      </c>
      <c r="E14910" s="57" t="str">
        <f t="array" ref="E14910">E14909</f>
        <v>В</v>
      </c>
      <c r="F14910" s="58">
        <v>0.6937053889719094</v>
      </c>
    </row>
    <row r="14911">
      <c r="A14911" s="61">
        <v>1.512514783E9</v>
      </c>
      <c r="B14911" s="61">
        <v>1.0</v>
      </c>
      <c r="C14911" s="61">
        <v>661.0</v>
      </c>
      <c r="D14911" s="57" t="s">
        <v>371</v>
      </c>
      <c r="E14911" s="57" t="str">
        <f t="array" ref="E14911">E14910</f>
        <v>В</v>
      </c>
      <c r="F14911" s="58">
        <v>0.6937478821568094</v>
      </c>
    </row>
    <row r="14912">
      <c r="A14912" s="61">
        <v>1.517107825E9</v>
      </c>
      <c r="B14912" s="61">
        <v>1.0</v>
      </c>
      <c r="C14912" s="61">
        <v>2667.0</v>
      </c>
      <c r="D14912" s="57" t="s">
        <v>373</v>
      </c>
      <c r="E14912" s="57" t="str">
        <f t="array" ref="E14912">E14911</f>
        <v>В</v>
      </c>
      <c r="F14912" s="58">
        <v>0.6937745524614451</v>
      </c>
    </row>
    <row r="14913">
      <c r="A14913" s="61">
        <v>1.517733267E9</v>
      </c>
      <c r="B14913" s="61">
        <v>1.0</v>
      </c>
      <c r="C14913" s="61">
        <v>1067.0</v>
      </c>
      <c r="D14913" s="57" t="s">
        <v>373</v>
      </c>
      <c r="E14913" s="57" t="str">
        <f t="array" ref="E14913">E14912</f>
        <v>В</v>
      </c>
      <c r="F14913" s="58">
        <v>0.6938506783797669</v>
      </c>
    </row>
    <row r="14914">
      <c r="A14914" s="61">
        <v>1.518886129E9</v>
      </c>
      <c r="B14914" s="61">
        <v>1.0</v>
      </c>
      <c r="C14914" s="61">
        <v>2422.0</v>
      </c>
      <c r="D14914" s="57" t="s">
        <v>374</v>
      </c>
      <c r="E14914" s="57" t="str">
        <f t="array" ref="E14914">E14913</f>
        <v>В</v>
      </c>
      <c r="F14914" s="58">
        <v>0.6938506924287615</v>
      </c>
    </row>
    <row r="14915">
      <c r="A14915" s="61">
        <v>1.515971214E9</v>
      </c>
      <c r="B14915" s="61">
        <v>1.0</v>
      </c>
      <c r="C14915" s="61">
        <v>198.0</v>
      </c>
      <c r="D14915" s="57" t="s">
        <v>374</v>
      </c>
      <c r="E14915" s="57" t="str">
        <f t="array" ref="E14915">E14914</f>
        <v>В</v>
      </c>
      <c r="F14915" s="58">
        <v>0.6938580336835631</v>
      </c>
    </row>
    <row r="14916">
      <c r="A14916" s="61">
        <v>1.512322136E9</v>
      </c>
      <c r="B14916" s="61">
        <v>1.0</v>
      </c>
      <c r="C14916" s="61">
        <v>930.0</v>
      </c>
      <c r="D14916" s="57" t="s">
        <v>374</v>
      </c>
      <c r="E14916" s="57" t="str">
        <f t="array" ref="E14916">E14915</f>
        <v>В</v>
      </c>
      <c r="F14916" s="58">
        <v>0.693860105914017</v>
      </c>
    </row>
    <row r="14917">
      <c r="A14917" s="61">
        <v>1.519075744E9</v>
      </c>
      <c r="B14917" s="61">
        <v>1.0</v>
      </c>
      <c r="C14917" s="61">
        <v>114.0</v>
      </c>
      <c r="D14917" s="57" t="s">
        <v>371</v>
      </c>
      <c r="E14917" s="57" t="str">
        <f t="array" ref="E14917">E14916</f>
        <v>В</v>
      </c>
      <c r="F14917" s="58">
        <v>0.6939888405266658</v>
      </c>
    </row>
    <row r="14918">
      <c r="A14918" s="61">
        <v>1.515791345E9</v>
      </c>
      <c r="B14918" s="61">
        <v>1.0</v>
      </c>
      <c r="C14918" s="61">
        <v>553.0</v>
      </c>
      <c r="D14918" s="57" t="s">
        <v>375</v>
      </c>
      <c r="E14918" s="57" t="str">
        <f t="array" ref="E14918">E14917</f>
        <v>В</v>
      </c>
      <c r="F14918" s="58">
        <v>0.6940165778443346</v>
      </c>
    </row>
    <row r="14919">
      <c r="A14919" s="61">
        <v>1.51663371E9</v>
      </c>
      <c r="B14919" s="61">
        <v>0.0</v>
      </c>
      <c r="C14919" s="61">
        <v>1925.0</v>
      </c>
      <c r="D14919" s="57" t="s">
        <v>371</v>
      </c>
      <c r="E14919" s="57" t="str">
        <f t="array" ref="E14919">E14918</f>
        <v>В</v>
      </c>
      <c r="F14919" s="58">
        <v>0.6940485956662529</v>
      </c>
    </row>
    <row r="14920">
      <c r="A14920" s="61">
        <v>1.519736867E9</v>
      </c>
      <c r="B14920" s="61">
        <v>1.0</v>
      </c>
      <c r="C14920" s="61">
        <v>3327.0</v>
      </c>
      <c r="D14920" s="57" t="s">
        <v>371</v>
      </c>
      <c r="E14920" s="57" t="str">
        <f t="array" ref="E14920">E14919</f>
        <v>В</v>
      </c>
      <c r="F14920" s="58">
        <v>0.6941074130448843</v>
      </c>
    </row>
    <row r="14921">
      <c r="A14921" s="61">
        <v>1.519023428E9</v>
      </c>
      <c r="B14921" s="61">
        <v>1.0</v>
      </c>
      <c r="C14921" s="61">
        <v>1565.0</v>
      </c>
      <c r="D14921" s="57" t="s">
        <v>371</v>
      </c>
      <c r="E14921" s="57" t="str">
        <f t="array" ref="E14921">E14920</f>
        <v>В</v>
      </c>
      <c r="F14921" s="58">
        <v>0.6941529797272272</v>
      </c>
    </row>
    <row r="14922">
      <c r="A14922" s="61">
        <v>1.513201917E9</v>
      </c>
      <c r="B14922" s="61">
        <v>1.0</v>
      </c>
      <c r="C14922" s="61">
        <v>922.0</v>
      </c>
      <c r="D14922" s="57" t="s">
        <v>371</v>
      </c>
      <c r="E14922" s="57" t="str">
        <f t="array" ref="E14922">E14921</f>
        <v>В</v>
      </c>
      <c r="F14922" s="58">
        <v>0.6941654694809761</v>
      </c>
    </row>
    <row r="14923">
      <c r="A14923" s="61">
        <v>1.517087303E9</v>
      </c>
      <c r="B14923" s="61">
        <v>1.0</v>
      </c>
      <c r="C14923" s="61">
        <v>396.0</v>
      </c>
      <c r="D14923" s="57" t="s">
        <v>371</v>
      </c>
      <c r="E14923" s="57" t="str">
        <f t="array" ref="E14923">E14922</f>
        <v>В</v>
      </c>
      <c r="F14923" s="58">
        <v>0.6941796802354617</v>
      </c>
    </row>
    <row r="14924">
      <c r="A14924" s="61">
        <v>1.517070003E9</v>
      </c>
      <c r="B14924" s="61">
        <v>1.0</v>
      </c>
      <c r="C14924" s="61">
        <v>363.0</v>
      </c>
      <c r="D14924" s="57" t="s">
        <v>375</v>
      </c>
      <c r="E14924" s="57" t="str">
        <f t="array" ref="E14924">E14923</f>
        <v>В</v>
      </c>
      <c r="F14924" s="58">
        <v>0.6942469198448971</v>
      </c>
    </row>
    <row r="14925">
      <c r="A14925" s="61">
        <v>1.512614038E9</v>
      </c>
      <c r="B14925" s="61">
        <v>1.0</v>
      </c>
      <c r="C14925" s="61">
        <v>1277.0</v>
      </c>
      <c r="D14925" s="57" t="s">
        <v>374</v>
      </c>
      <c r="E14925" s="57" t="str">
        <f t="array" ref="E14925">E14924</f>
        <v>В</v>
      </c>
      <c r="F14925" s="58">
        <v>0.6943048013502535</v>
      </c>
    </row>
    <row r="14926">
      <c r="A14926" s="61">
        <v>1.519053772E9</v>
      </c>
      <c r="B14926" s="61">
        <v>0.0</v>
      </c>
      <c r="C14926" s="61">
        <v>2197.0</v>
      </c>
      <c r="D14926" s="57" t="s">
        <v>374</v>
      </c>
      <c r="E14926" s="57" t="str">
        <f t="array" ref="E14926">E14925</f>
        <v>В</v>
      </c>
      <c r="F14926" s="58">
        <v>0.6943484696826893</v>
      </c>
    </row>
    <row r="14927">
      <c r="A14927" s="61">
        <v>1.514577874E9</v>
      </c>
      <c r="B14927" s="61">
        <v>1.0</v>
      </c>
      <c r="C14927" s="61">
        <v>2230.0</v>
      </c>
      <c r="D14927" s="57" t="s">
        <v>371</v>
      </c>
      <c r="E14927" s="57" t="str">
        <f t="array" ref="E14927">E14926</f>
        <v>В</v>
      </c>
      <c r="F14927" s="58">
        <v>0.6944120375276189</v>
      </c>
    </row>
    <row r="14928">
      <c r="A14928" s="61">
        <v>1.519626043E9</v>
      </c>
      <c r="B14928" s="61">
        <v>1.0</v>
      </c>
      <c r="C14928" s="61">
        <v>3058.0</v>
      </c>
      <c r="D14928" s="57" t="s">
        <v>371</v>
      </c>
      <c r="E14928" s="57" t="str">
        <f t="array" ref="E14928">E14927</f>
        <v>В</v>
      </c>
      <c r="F14928" s="58">
        <v>0.6944583705400091</v>
      </c>
    </row>
    <row r="14929">
      <c r="A14929" s="61">
        <v>1.516976992E9</v>
      </c>
      <c r="B14929" s="61">
        <v>0.0</v>
      </c>
      <c r="C14929" s="61">
        <v>57.0</v>
      </c>
      <c r="D14929" s="57" t="s">
        <v>371</v>
      </c>
      <c r="E14929" s="57" t="str">
        <f t="array" ref="E14929">E14928</f>
        <v>В</v>
      </c>
      <c r="F14929" s="58">
        <v>0.6945022414766325</v>
      </c>
    </row>
    <row r="14930">
      <c r="A14930" s="61">
        <v>1.51322095E9</v>
      </c>
      <c r="B14930" s="61">
        <v>0.0</v>
      </c>
      <c r="C14930" s="61">
        <v>1427.0</v>
      </c>
      <c r="D14930" s="57" t="s">
        <v>373</v>
      </c>
      <c r="E14930" s="57" t="str">
        <f t="array" ref="E14930">E14929</f>
        <v>В</v>
      </c>
      <c r="F14930" s="58">
        <v>0.6945079381468013</v>
      </c>
    </row>
    <row r="14931">
      <c r="A14931" s="61">
        <v>1.513570416E9</v>
      </c>
      <c r="B14931" s="61">
        <v>1.0</v>
      </c>
      <c r="C14931" s="61">
        <v>3260.0</v>
      </c>
      <c r="D14931" s="57" t="s">
        <v>371</v>
      </c>
      <c r="E14931" s="57" t="str">
        <f t="array" ref="E14931">E14930</f>
        <v>В</v>
      </c>
      <c r="F14931" s="58">
        <v>0.6945132008938252</v>
      </c>
    </row>
    <row r="14932">
      <c r="A14932" s="61">
        <v>1.511494152E9</v>
      </c>
      <c r="B14932" s="61">
        <v>0.0</v>
      </c>
      <c r="C14932" s="61">
        <v>3014.0</v>
      </c>
      <c r="D14932" s="57" t="s">
        <v>374</v>
      </c>
      <c r="E14932" s="57" t="str">
        <f t="array" ref="E14932">E14931</f>
        <v>В</v>
      </c>
      <c r="F14932" s="58">
        <v>0.6945459243343536</v>
      </c>
    </row>
    <row r="14933">
      <c r="A14933" s="61">
        <v>1.515988505E9</v>
      </c>
      <c r="B14933" s="61">
        <v>1.0</v>
      </c>
      <c r="C14933" s="61">
        <v>1285.0</v>
      </c>
      <c r="D14933" s="57" t="s">
        <v>373</v>
      </c>
      <c r="E14933" s="57" t="str">
        <f t="array" ref="E14933">E14932</f>
        <v>В</v>
      </c>
      <c r="F14933" s="58">
        <v>0.6945593595867423</v>
      </c>
    </row>
    <row r="14934">
      <c r="A14934" s="61">
        <v>1.519617036E9</v>
      </c>
      <c r="B14934" s="61">
        <v>1.0</v>
      </c>
      <c r="C14934" s="61">
        <v>34.0</v>
      </c>
      <c r="D14934" s="57" t="s">
        <v>371</v>
      </c>
      <c r="E14934" s="57" t="str">
        <f t="array" ref="E14934">E14933</f>
        <v>В</v>
      </c>
      <c r="F14934" s="58">
        <v>0.6946006117773625</v>
      </c>
    </row>
    <row r="14935">
      <c r="A14935" s="61">
        <v>1.517700586E9</v>
      </c>
      <c r="B14935" s="61">
        <v>1.0</v>
      </c>
      <c r="C14935" s="61">
        <v>530.0</v>
      </c>
      <c r="D14935" s="57" t="s">
        <v>371</v>
      </c>
      <c r="E14935" s="57" t="str">
        <f t="array" ref="E14935">E14934</f>
        <v>В</v>
      </c>
      <c r="F14935" s="58">
        <v>0.6946862276426119</v>
      </c>
    </row>
    <row r="14936">
      <c r="A14936" s="61">
        <v>1.51841032E9</v>
      </c>
      <c r="B14936" s="61">
        <v>0.0</v>
      </c>
      <c r="C14936" s="61">
        <v>195.0</v>
      </c>
      <c r="D14936" s="57" t="s">
        <v>371</v>
      </c>
      <c r="E14936" s="57" t="str">
        <f t="array" ref="E14936">E14935</f>
        <v>В</v>
      </c>
      <c r="F14936" s="58">
        <v>0.6947272422369511</v>
      </c>
    </row>
    <row r="14937">
      <c r="A14937" s="61">
        <v>1.517931056E9</v>
      </c>
      <c r="B14937" s="61">
        <v>1.0</v>
      </c>
      <c r="C14937" s="61">
        <v>2668.0</v>
      </c>
      <c r="D14937" s="57" t="s">
        <v>371</v>
      </c>
      <c r="E14937" s="57" t="str">
        <f t="array" ref="E14937">E14936</f>
        <v>В</v>
      </c>
      <c r="F14937" s="58">
        <v>0.6947580339051258</v>
      </c>
    </row>
    <row r="14938">
      <c r="A14938" s="61">
        <v>1.515509209E9</v>
      </c>
      <c r="B14938" s="61">
        <v>1.0</v>
      </c>
      <c r="C14938" s="61">
        <v>2708.0</v>
      </c>
      <c r="D14938" s="57" t="s">
        <v>374</v>
      </c>
      <c r="E14938" s="57" t="str">
        <f t="array" ref="E14938">E14937</f>
        <v>В</v>
      </c>
      <c r="F14938" s="58">
        <v>0.6948091625286489</v>
      </c>
    </row>
    <row r="14939">
      <c r="A14939" s="61">
        <v>1.518235679E9</v>
      </c>
      <c r="B14939" s="61">
        <v>1.0</v>
      </c>
      <c r="C14939" s="61">
        <v>2039.0</v>
      </c>
      <c r="D14939" s="57" t="s">
        <v>375</v>
      </c>
      <c r="E14939" s="57" t="str">
        <f t="array" ref="E14939">E14938</f>
        <v>В</v>
      </c>
      <c r="F14939" s="58">
        <v>0.6950889379950168</v>
      </c>
    </row>
    <row r="14940">
      <c r="A14940" s="61">
        <v>1.51527945E9</v>
      </c>
      <c r="B14940" s="61">
        <v>0.0</v>
      </c>
      <c r="C14940" s="61">
        <v>378.0</v>
      </c>
      <c r="D14940" s="57" t="s">
        <v>371</v>
      </c>
      <c r="E14940" s="57" t="str">
        <f t="array" ref="E14940">E14939</f>
        <v>В</v>
      </c>
      <c r="F14940" s="58">
        <v>0.6951457554937772</v>
      </c>
    </row>
    <row r="14941">
      <c r="A14941" s="61">
        <v>1.517902338E9</v>
      </c>
      <c r="B14941" s="61">
        <v>1.0</v>
      </c>
      <c r="C14941" s="61">
        <v>388.0</v>
      </c>
      <c r="D14941" s="57" t="s">
        <v>375</v>
      </c>
      <c r="E14941" s="57" t="str">
        <f t="array" ref="E14941">E14940</f>
        <v>В</v>
      </c>
      <c r="F14941" s="58">
        <v>0.6952024143284028</v>
      </c>
    </row>
    <row r="14942">
      <c r="A14942" s="61">
        <v>1.518148641E9</v>
      </c>
      <c r="B14942" s="61">
        <v>0.0</v>
      </c>
      <c r="C14942" s="61">
        <v>1173.0</v>
      </c>
      <c r="D14942" s="57" t="s">
        <v>371</v>
      </c>
      <c r="E14942" s="57" t="str">
        <f t="array" ref="E14942">E14941</f>
        <v>В</v>
      </c>
      <c r="F14942" s="58">
        <v>0.6954306898362091</v>
      </c>
    </row>
    <row r="14943">
      <c r="A14943" s="61">
        <v>1.513935542E9</v>
      </c>
      <c r="B14943" s="61">
        <v>0.0</v>
      </c>
      <c r="C14943" s="61">
        <v>4282.0</v>
      </c>
      <c r="D14943" s="57" t="s">
        <v>371</v>
      </c>
      <c r="E14943" s="57" t="str">
        <f t="array" ref="E14943">E14942</f>
        <v>В</v>
      </c>
      <c r="F14943" s="58">
        <v>0.6954677340513019</v>
      </c>
    </row>
    <row r="14944">
      <c r="A14944" s="61">
        <v>1.514632537E9</v>
      </c>
      <c r="B14944" s="61">
        <v>1.0</v>
      </c>
      <c r="C14944" s="61">
        <v>1658.0</v>
      </c>
      <c r="D14944" s="57" t="s">
        <v>375</v>
      </c>
      <c r="E14944" s="57" t="str">
        <f t="array" ref="E14944">E14943</f>
        <v>В</v>
      </c>
      <c r="F14944" s="58">
        <v>0.6955142583501459</v>
      </c>
    </row>
    <row r="14945">
      <c r="A14945" s="61">
        <v>1.518693209E9</v>
      </c>
      <c r="B14945" s="61">
        <v>1.0</v>
      </c>
      <c r="C14945" s="61">
        <v>2025.0</v>
      </c>
      <c r="D14945" s="57" t="s">
        <v>375</v>
      </c>
      <c r="E14945" s="57" t="str">
        <f t="array" ref="E14945">E14944</f>
        <v>В</v>
      </c>
      <c r="F14945" s="58">
        <v>0.6955215904072124</v>
      </c>
    </row>
    <row r="14946">
      <c r="A14946" s="61">
        <v>1.517711791E9</v>
      </c>
      <c r="B14946" s="61">
        <v>0.0</v>
      </c>
      <c r="C14946" s="61">
        <v>4492.0</v>
      </c>
      <c r="D14946" s="57" t="s">
        <v>375</v>
      </c>
      <c r="E14946" s="57" t="str">
        <f t="array" ref="E14946">E14945</f>
        <v>В</v>
      </c>
      <c r="F14946" s="58">
        <v>0.6955797944795555</v>
      </c>
    </row>
    <row r="14947">
      <c r="A14947" s="61">
        <v>1.512274091E9</v>
      </c>
      <c r="B14947" s="61">
        <v>0.0</v>
      </c>
      <c r="C14947" s="61">
        <v>1586.0</v>
      </c>
      <c r="D14947" s="57" t="s">
        <v>371</v>
      </c>
      <c r="E14947" s="57" t="str">
        <f t="array" ref="E14947">E14946</f>
        <v>В</v>
      </c>
      <c r="F14947" s="58">
        <v>0.6956198579756214</v>
      </c>
    </row>
    <row r="14948">
      <c r="A14948" s="61">
        <v>1.519372623E9</v>
      </c>
      <c r="B14948" s="61">
        <v>1.0</v>
      </c>
      <c r="C14948" s="61">
        <v>3779.0</v>
      </c>
      <c r="D14948" s="57" t="s">
        <v>371</v>
      </c>
      <c r="E14948" s="57" t="str">
        <f t="array" ref="E14948">E14947</f>
        <v>В</v>
      </c>
      <c r="F14948" s="58">
        <v>0.6956514424767858</v>
      </c>
    </row>
    <row r="14949">
      <c r="A14949" s="61">
        <v>1.519762848E9</v>
      </c>
      <c r="B14949" s="61">
        <v>1.0</v>
      </c>
      <c r="C14949" s="61">
        <v>1090.0</v>
      </c>
      <c r="D14949" s="57" t="s">
        <v>371</v>
      </c>
      <c r="E14949" s="57" t="str">
        <f t="array" ref="E14949">E14948</f>
        <v>В</v>
      </c>
      <c r="F14949" s="58">
        <v>0.6956635412092184</v>
      </c>
    </row>
    <row r="14950">
      <c r="A14950" s="61">
        <v>1.516503921E9</v>
      </c>
      <c r="B14950" s="61">
        <v>0.0</v>
      </c>
      <c r="C14950" s="61">
        <v>1381.0</v>
      </c>
      <c r="D14950" s="57" t="s">
        <v>375</v>
      </c>
      <c r="E14950" s="57" t="str">
        <f t="array" ref="E14950">E14949</f>
        <v>В</v>
      </c>
      <c r="F14950" s="58">
        <v>0.6957524166223579</v>
      </c>
    </row>
    <row r="14951">
      <c r="A14951" s="61">
        <v>1.513842803E9</v>
      </c>
      <c r="B14951" s="61">
        <v>1.0</v>
      </c>
      <c r="C14951" s="61">
        <v>685.0</v>
      </c>
      <c r="D14951" s="57" t="s">
        <v>374</v>
      </c>
      <c r="E14951" s="57" t="str">
        <f t="array" ref="E14951">E14950</f>
        <v>В</v>
      </c>
      <c r="F14951" s="58">
        <v>0.6958313387883068</v>
      </c>
    </row>
    <row r="14952">
      <c r="A14952" s="61">
        <v>1.517882942E9</v>
      </c>
      <c r="B14952" s="61">
        <v>0.0</v>
      </c>
      <c r="C14952" s="61">
        <v>1884.0</v>
      </c>
      <c r="D14952" s="57" t="s">
        <v>374</v>
      </c>
      <c r="E14952" s="57" t="str">
        <f t="array" ref="E14952">E14951</f>
        <v>В</v>
      </c>
      <c r="F14952" s="58">
        <v>0.6958520457245511</v>
      </c>
    </row>
    <row r="14953">
      <c r="A14953" s="61">
        <v>1.514887036E9</v>
      </c>
      <c r="B14953" s="61">
        <v>1.0</v>
      </c>
      <c r="C14953" s="61">
        <v>2850.0</v>
      </c>
      <c r="D14953" s="57" t="s">
        <v>374</v>
      </c>
      <c r="E14953" s="57" t="str">
        <f t="array" ref="E14953">E14952</f>
        <v>В</v>
      </c>
      <c r="F14953" s="58">
        <v>0.695899337644535</v>
      </c>
    </row>
    <row r="14954">
      <c r="A14954" s="61">
        <v>1.512673482E9</v>
      </c>
      <c r="B14954" s="61">
        <v>0.0</v>
      </c>
      <c r="C14954" s="61">
        <v>1341.0</v>
      </c>
      <c r="D14954" s="57" t="s">
        <v>371</v>
      </c>
      <c r="E14954" s="57" t="str">
        <f t="array" ref="E14954">E14953</f>
        <v>В</v>
      </c>
      <c r="F14954" s="58">
        <v>0.6959408309398494</v>
      </c>
    </row>
    <row r="14955">
      <c r="A14955" s="61">
        <v>1.515780683E9</v>
      </c>
      <c r="B14955" s="61">
        <v>1.0</v>
      </c>
      <c r="C14955" s="61">
        <v>1310.0</v>
      </c>
      <c r="D14955" s="57" t="s">
        <v>371</v>
      </c>
      <c r="E14955" s="57" t="str">
        <f t="array" ref="E14955">E14954</f>
        <v>В</v>
      </c>
      <c r="F14955" s="58">
        <v>0.6959722786581695</v>
      </c>
    </row>
    <row r="14956">
      <c r="A14956" s="61">
        <v>1.516941544E9</v>
      </c>
      <c r="B14956" s="61">
        <v>1.0</v>
      </c>
      <c r="C14956" s="61">
        <v>3574.0</v>
      </c>
      <c r="D14956" s="57" t="s">
        <v>374</v>
      </c>
      <c r="E14956" s="57" t="str">
        <f t="array" ref="E14956">E14955</f>
        <v>В</v>
      </c>
      <c r="F14956" s="58">
        <v>0.6959865918434467</v>
      </c>
    </row>
    <row r="14957">
      <c r="A14957" s="61">
        <v>1.518444974E9</v>
      </c>
      <c r="B14957" s="61">
        <v>1.0</v>
      </c>
      <c r="C14957" s="61">
        <v>1565.0</v>
      </c>
      <c r="D14957" s="57" t="s">
        <v>374</v>
      </c>
      <c r="E14957" s="57" t="str">
        <f t="array" ref="E14957">E14956</f>
        <v>В</v>
      </c>
      <c r="F14957" s="58">
        <v>0.6960544433275883</v>
      </c>
    </row>
    <row r="14958">
      <c r="A14958" s="61">
        <v>1.517543865E9</v>
      </c>
      <c r="B14958" s="61">
        <v>1.0</v>
      </c>
      <c r="C14958" s="61">
        <v>631.0</v>
      </c>
      <c r="D14958" s="57" t="s">
        <v>375</v>
      </c>
      <c r="E14958" s="57" t="str">
        <f t="array" ref="E14958">E14957</f>
        <v>В</v>
      </c>
      <c r="F14958" s="58">
        <v>0.6962284186445019</v>
      </c>
    </row>
    <row r="14959">
      <c r="A14959" s="61">
        <v>1.515649561E9</v>
      </c>
      <c r="B14959" s="61">
        <v>0.0</v>
      </c>
      <c r="C14959" s="61">
        <v>2060.0</v>
      </c>
      <c r="D14959" s="57" t="s">
        <v>374</v>
      </c>
      <c r="E14959" s="57" t="str">
        <f t="array" ref="E14959">E14958</f>
        <v>В</v>
      </c>
      <c r="F14959" s="58">
        <v>0.696250223678608</v>
      </c>
    </row>
    <row r="14960">
      <c r="A14960" s="61">
        <v>1.513095126E9</v>
      </c>
      <c r="B14960" s="61">
        <v>1.0</v>
      </c>
      <c r="C14960" s="61">
        <v>3183.0</v>
      </c>
      <c r="D14960" s="57" t="s">
        <v>371</v>
      </c>
      <c r="E14960" s="57" t="str">
        <f t="array" ref="E14960">E14959</f>
        <v>В</v>
      </c>
      <c r="F14960" s="58">
        <v>0.6962502377276026</v>
      </c>
    </row>
    <row r="14961">
      <c r="A14961" s="61">
        <v>1.51244246E9</v>
      </c>
      <c r="B14961" s="61">
        <v>0.0</v>
      </c>
      <c r="C14961" s="61">
        <v>3053.0</v>
      </c>
      <c r="D14961" s="57" t="s">
        <v>371</v>
      </c>
      <c r="E14961" s="57" t="str">
        <f t="array" ref="E14961">E14960</f>
        <v>В</v>
      </c>
      <c r="F14961" s="58">
        <v>0.6962526600604313</v>
      </c>
    </row>
    <row r="14962">
      <c r="A14962" s="61">
        <v>1.518010865E9</v>
      </c>
      <c r="B14962" s="61">
        <v>1.0</v>
      </c>
      <c r="C14962" s="61">
        <v>2793.0</v>
      </c>
      <c r="D14962" s="57" t="s">
        <v>371</v>
      </c>
      <c r="E14962" s="57" t="str">
        <f t="array" ref="E14962">E14961</f>
        <v>В</v>
      </c>
      <c r="F14962" s="58">
        <v>0.6963293927900739</v>
      </c>
    </row>
    <row r="14963">
      <c r="A14963" s="61">
        <v>1.516100704E9</v>
      </c>
      <c r="B14963" s="61">
        <v>1.0</v>
      </c>
      <c r="C14963" s="61">
        <v>1901.0</v>
      </c>
      <c r="D14963" s="57" t="s">
        <v>375</v>
      </c>
      <c r="E14963" s="57" t="str">
        <f t="array" ref="E14963">E14962</f>
        <v>В</v>
      </c>
      <c r="F14963" s="58">
        <v>0.6963294583616418</v>
      </c>
    </row>
    <row r="14964">
      <c r="A14964" s="61">
        <v>1.515203928E9</v>
      </c>
      <c r="B14964" s="61">
        <v>1.0</v>
      </c>
      <c r="C14964" s="61">
        <v>2737.0</v>
      </c>
      <c r="D14964" s="57" t="s">
        <v>371</v>
      </c>
      <c r="E14964" s="57" t="str">
        <f t="array" ref="E14964">E14963</f>
        <v>В</v>
      </c>
      <c r="F14964" s="58">
        <v>0.6963303681020474</v>
      </c>
    </row>
    <row r="14965">
      <c r="A14965" s="61">
        <v>1.512733427E9</v>
      </c>
      <c r="B14965" s="61">
        <v>1.0</v>
      </c>
      <c r="C14965" s="61">
        <v>318.0</v>
      </c>
      <c r="D14965" s="57" t="s">
        <v>371</v>
      </c>
      <c r="E14965" s="57" t="str">
        <f t="array" ref="E14965">E14964</f>
        <v>В</v>
      </c>
      <c r="F14965" s="58">
        <v>0.6963525851005684</v>
      </c>
    </row>
    <row r="14966">
      <c r="A14966" s="61">
        <v>1.512849799E9</v>
      </c>
      <c r="B14966" s="61">
        <v>1.0</v>
      </c>
      <c r="C14966" s="61">
        <v>2477.0</v>
      </c>
      <c r="D14966" s="57" t="s">
        <v>371</v>
      </c>
      <c r="E14966" s="57" t="str">
        <f t="array" ref="E14966">E14965</f>
        <v>В</v>
      </c>
      <c r="F14966" s="58">
        <v>0.6963937350982086</v>
      </c>
    </row>
    <row r="14967">
      <c r="A14967" s="61">
        <v>1.518320511E9</v>
      </c>
      <c r="B14967" s="61">
        <v>0.0</v>
      </c>
      <c r="C14967" s="61">
        <v>350.0</v>
      </c>
      <c r="D14967" s="57" t="s">
        <v>375</v>
      </c>
      <c r="E14967" s="57" t="str">
        <f t="array" ref="E14967">E14966</f>
        <v>В</v>
      </c>
      <c r="F14967" s="58">
        <v>0.6964730761082871</v>
      </c>
    </row>
    <row r="14968">
      <c r="A14968" s="61">
        <v>1.513796235E9</v>
      </c>
      <c r="B14968" s="61">
        <v>1.0</v>
      </c>
      <c r="C14968" s="61">
        <v>654.0</v>
      </c>
      <c r="D14968" s="57" t="s">
        <v>375</v>
      </c>
      <c r="E14968" s="57" t="str">
        <f t="array" ref="E14968">E14967</f>
        <v>В</v>
      </c>
      <c r="F14968" s="58">
        <v>0.6965501565592338</v>
      </c>
    </row>
    <row r="14969">
      <c r="A14969" s="61">
        <v>1.512277043E9</v>
      </c>
      <c r="B14969" s="61">
        <v>1.0</v>
      </c>
      <c r="C14969" s="61">
        <v>1760.0</v>
      </c>
      <c r="D14969" s="57" t="s">
        <v>375</v>
      </c>
      <c r="E14969" s="57" t="str">
        <f t="array" ref="E14969">E14968</f>
        <v>В</v>
      </c>
      <c r="F14969" s="58">
        <v>0.6965919746676338</v>
      </c>
    </row>
    <row r="14970">
      <c r="A14970" s="61">
        <v>1.514385544E9</v>
      </c>
      <c r="B14970" s="61">
        <v>1.0</v>
      </c>
      <c r="C14970" s="61">
        <v>3615.0</v>
      </c>
      <c r="D14970" s="57" t="s">
        <v>375</v>
      </c>
      <c r="E14970" s="57" t="str">
        <f t="array" ref="E14970">E14969</f>
        <v>В</v>
      </c>
      <c r="F14970" s="58">
        <v>0.6966162309847244</v>
      </c>
    </row>
    <row r="14971">
      <c r="A14971" s="61">
        <v>1.511814241E9</v>
      </c>
      <c r="B14971" s="61">
        <v>0.0</v>
      </c>
      <c r="C14971" s="61">
        <v>2442.0</v>
      </c>
      <c r="D14971" s="57" t="s">
        <v>371</v>
      </c>
      <c r="E14971" s="57" t="str">
        <f t="array" ref="E14971">E14970</f>
        <v>В</v>
      </c>
      <c r="F14971" s="58">
        <v>0.6966886811418727</v>
      </c>
    </row>
    <row r="14972">
      <c r="A14972" s="61">
        <v>1.511662156E9</v>
      </c>
      <c r="B14972" s="61">
        <v>1.0</v>
      </c>
      <c r="C14972" s="61">
        <v>2157.0</v>
      </c>
      <c r="D14972" s="57" t="s">
        <v>374</v>
      </c>
      <c r="E14972" s="57" t="str">
        <f t="array" ref="E14972">E14971</f>
        <v>В</v>
      </c>
      <c r="F14972" s="58">
        <v>0.6966980937749616</v>
      </c>
    </row>
    <row r="14973">
      <c r="A14973" s="61">
        <v>1.515521165E9</v>
      </c>
      <c r="B14973" s="61">
        <v>1.0</v>
      </c>
      <c r="C14973" s="61">
        <v>30.0</v>
      </c>
      <c r="D14973" s="57" t="s">
        <v>373</v>
      </c>
      <c r="E14973" s="57" t="str">
        <f t="array" ref="E14973">E14972</f>
        <v>В</v>
      </c>
      <c r="F14973" s="58">
        <v>0.6969048638961336</v>
      </c>
    </row>
    <row r="14974">
      <c r="A14974" s="61">
        <v>1.511698806E9</v>
      </c>
      <c r="B14974" s="61">
        <v>1.0</v>
      </c>
      <c r="C14974" s="61">
        <v>174.0</v>
      </c>
      <c r="D14974" s="57" t="s">
        <v>373</v>
      </c>
      <c r="E14974" s="57" t="str">
        <f t="array" ref="E14974">E14973</f>
        <v>В</v>
      </c>
      <c r="F14974" s="58">
        <v>0.6969636812747652</v>
      </c>
    </row>
    <row r="14975">
      <c r="A14975" s="61">
        <v>1.512997655E9</v>
      </c>
      <c r="B14975" s="61">
        <v>1.0</v>
      </c>
      <c r="C14975" s="61">
        <v>1323.0</v>
      </c>
      <c r="D14975" s="57" t="s">
        <v>374</v>
      </c>
      <c r="E14975" s="57" t="str">
        <f t="array" ref="E14975">E14974</f>
        <v>В</v>
      </c>
      <c r="F14975" s="58">
        <v>0.697046098490287</v>
      </c>
    </row>
    <row r="14976">
      <c r="A14976" s="61">
        <v>1.518270903E9</v>
      </c>
      <c r="B14976" s="61">
        <v>1.0</v>
      </c>
      <c r="C14976" s="61">
        <v>4606.0</v>
      </c>
      <c r="D14976" s="57" t="s">
        <v>371</v>
      </c>
      <c r="E14976" s="57" t="str">
        <f t="array" ref="E14976">E14975</f>
        <v>В</v>
      </c>
      <c r="F14976" s="58">
        <v>0.6970470753311646</v>
      </c>
    </row>
    <row r="14977">
      <c r="A14977" s="61">
        <v>1.513143776E9</v>
      </c>
      <c r="B14977" s="61">
        <v>1.0</v>
      </c>
      <c r="C14977" s="61">
        <v>2385.0</v>
      </c>
      <c r="D14977" s="57" t="s">
        <v>375</v>
      </c>
      <c r="E14977" s="57" t="str">
        <f t="array" ref="E14977">E14976</f>
        <v>В</v>
      </c>
      <c r="F14977" s="58">
        <v>0.6970516501406613</v>
      </c>
    </row>
    <row r="14978">
      <c r="A14978" s="61">
        <v>1.517156349E9</v>
      </c>
      <c r="B14978" s="61">
        <v>1.0</v>
      </c>
      <c r="C14978" s="61">
        <v>1454.0</v>
      </c>
      <c r="D14978" s="57" t="s">
        <v>374</v>
      </c>
      <c r="E14978" s="57" t="str">
        <f t="array" ref="E14978">E14977</f>
        <v>В</v>
      </c>
      <c r="F14978" s="58">
        <v>0.6971049568365212</v>
      </c>
    </row>
    <row r="14979">
      <c r="A14979" s="61">
        <v>1.513392956E9</v>
      </c>
      <c r="B14979" s="61">
        <v>1.0</v>
      </c>
      <c r="C14979" s="61">
        <v>3384.0</v>
      </c>
      <c r="D14979" s="57" t="s">
        <v>374</v>
      </c>
      <c r="E14979" s="57" t="str">
        <f t="array" ref="E14979">E14978</f>
        <v>В</v>
      </c>
      <c r="F14979" s="58">
        <v>0.697130508691576</v>
      </c>
    </row>
    <row r="14980">
      <c r="A14980" s="61">
        <v>1.516146443E9</v>
      </c>
      <c r="B14980" s="61">
        <v>1.0</v>
      </c>
      <c r="C14980" s="61">
        <v>2124.0</v>
      </c>
      <c r="D14980" s="57" t="s">
        <v>371</v>
      </c>
      <c r="E14980" s="57" t="str">
        <f t="array" ref="E14980">E14979</f>
        <v>В</v>
      </c>
      <c r="F14980" s="58">
        <v>0.6971340454492069</v>
      </c>
    </row>
    <row r="14981">
      <c r="A14981" s="61">
        <v>1.518117777E9</v>
      </c>
      <c r="B14981" s="61">
        <v>1.0</v>
      </c>
      <c r="C14981" s="61">
        <v>4866.0</v>
      </c>
      <c r="D14981" s="57" t="s">
        <v>375</v>
      </c>
      <c r="E14981" s="57" t="str">
        <f t="array" ref="E14981">E14980</f>
        <v>В</v>
      </c>
      <c r="F14981" s="58">
        <v>0.697186472444795</v>
      </c>
    </row>
    <row r="14982">
      <c r="A14982" s="61">
        <v>1.515712248E9</v>
      </c>
      <c r="B14982" s="61">
        <v>1.0</v>
      </c>
      <c r="C14982" s="61">
        <v>2700.0</v>
      </c>
      <c r="D14982" s="57" t="s">
        <v>374</v>
      </c>
      <c r="E14982" s="57" t="str">
        <f t="array" ref="E14982">E14981</f>
        <v>В</v>
      </c>
      <c r="F14982" s="58">
        <v>0.6972753776602569</v>
      </c>
    </row>
    <row r="14983">
      <c r="A14983" s="61">
        <v>1.516474972E9</v>
      </c>
      <c r="B14983" s="61">
        <v>0.0</v>
      </c>
      <c r="C14983" s="61">
        <v>1708.0</v>
      </c>
      <c r="D14983" s="57" t="s">
        <v>371</v>
      </c>
      <c r="E14983" s="57" t="str">
        <f t="array" ref="E14983">E14982</f>
        <v>В</v>
      </c>
      <c r="F14983" s="58">
        <v>0.697317005632806</v>
      </c>
    </row>
    <row r="14984">
      <c r="A14984" s="61">
        <v>1.515228185E9</v>
      </c>
      <c r="B14984" s="61">
        <v>1.0</v>
      </c>
      <c r="C14984" s="61">
        <v>1589.0</v>
      </c>
      <c r="D14984" s="57" t="s">
        <v>371</v>
      </c>
      <c r="E14984" s="57" t="str">
        <f t="array" ref="E14984">E14983</f>
        <v>В</v>
      </c>
      <c r="F14984" s="58">
        <v>0.6973460202423296</v>
      </c>
    </row>
    <row r="14985">
      <c r="A14985" s="61">
        <v>1.516234381E9</v>
      </c>
      <c r="B14985" s="61">
        <v>0.0</v>
      </c>
      <c r="C14985" s="61">
        <v>1970.0</v>
      </c>
      <c r="D14985" s="57" t="s">
        <v>371</v>
      </c>
      <c r="E14985" s="57" t="str">
        <f t="array" ref="E14985">E14984</f>
        <v>В</v>
      </c>
      <c r="F14985" s="58">
        <v>0.6973763207874282</v>
      </c>
    </row>
    <row r="14986">
      <c r="A14986" s="61">
        <v>1.512559778E9</v>
      </c>
      <c r="B14986" s="61">
        <v>1.0</v>
      </c>
      <c r="C14986" s="61">
        <v>3869.0</v>
      </c>
      <c r="D14986" s="57" t="s">
        <v>374</v>
      </c>
      <c r="E14986" s="57" t="str">
        <f t="array" ref="E14986">E14985</f>
        <v>В</v>
      </c>
      <c r="F14986" s="58">
        <v>0.6973993455344892</v>
      </c>
    </row>
    <row r="14987">
      <c r="A14987" s="61">
        <v>1.515055002E9</v>
      </c>
      <c r="B14987" s="61">
        <v>0.0</v>
      </c>
      <c r="C14987" s="61">
        <v>2028.0</v>
      </c>
      <c r="D14987" s="57" t="s">
        <v>371</v>
      </c>
      <c r="E14987" s="57" t="str">
        <f t="array" ref="E14987">E14986</f>
        <v>В</v>
      </c>
      <c r="F14987" s="58">
        <v>0.6974662628123243</v>
      </c>
    </row>
    <row r="14988">
      <c r="A14988" s="61">
        <v>1.513350854E9</v>
      </c>
      <c r="B14988" s="61">
        <v>1.0</v>
      </c>
      <c r="C14988" s="61">
        <v>441.0</v>
      </c>
      <c r="D14988" s="57" t="s">
        <v>375</v>
      </c>
      <c r="E14988" s="57" t="str">
        <f t="array" ref="E14988">E14987</f>
        <v>В</v>
      </c>
      <c r="F14988" s="58">
        <v>0.6975738773449324</v>
      </c>
    </row>
    <row r="14989">
      <c r="A14989" s="61">
        <v>1.516870997E9</v>
      </c>
      <c r="B14989" s="61">
        <v>1.0</v>
      </c>
      <c r="C14989" s="61">
        <v>157.0</v>
      </c>
      <c r="D14989" s="57" t="s">
        <v>371</v>
      </c>
      <c r="E14989" s="57" t="str">
        <f t="array" ref="E14989">E14988</f>
        <v>В</v>
      </c>
      <c r="F14989" s="58">
        <v>0.6975970696554269</v>
      </c>
    </row>
    <row r="14990">
      <c r="A14990" s="61">
        <v>1.519819345E9</v>
      </c>
      <c r="B14990" s="61">
        <v>1.0</v>
      </c>
      <c r="C14990" s="61">
        <v>286.0</v>
      </c>
      <c r="D14990" s="57" t="s">
        <v>374</v>
      </c>
      <c r="E14990" s="57" t="str">
        <f t="array" ref="E14990">E14989</f>
        <v>В</v>
      </c>
      <c r="F14990" s="58">
        <v>0.6976016295637624</v>
      </c>
    </row>
    <row r="14991">
      <c r="A14991" s="61">
        <v>1.511781125E9</v>
      </c>
      <c r="B14991" s="61">
        <v>1.0</v>
      </c>
      <c r="C14991" s="61">
        <v>2181.0</v>
      </c>
      <c r="D14991" s="57" t="s">
        <v>374</v>
      </c>
      <c r="E14991" s="57" t="str">
        <f t="array" ref="E14991">E14990</f>
        <v>В</v>
      </c>
      <c r="F14991" s="58">
        <v>0.697678056994261</v>
      </c>
    </row>
    <row r="14992">
      <c r="A14992" s="61">
        <v>1.513230986E9</v>
      </c>
      <c r="B14992" s="61">
        <v>1.0</v>
      </c>
      <c r="C14992" s="61">
        <v>1212.0</v>
      </c>
      <c r="D14992" s="57" t="s">
        <v>371</v>
      </c>
      <c r="E14992" s="57" t="str">
        <f t="array" ref="E14992">E14991</f>
        <v>В</v>
      </c>
      <c r="F14992" s="58">
        <v>0.6976885283725389</v>
      </c>
    </row>
    <row r="14993">
      <c r="A14993" s="61">
        <v>1.51636539E9</v>
      </c>
      <c r="B14993" s="61">
        <v>0.0</v>
      </c>
      <c r="C14993" s="61">
        <v>1284.0</v>
      </c>
      <c r="D14993" s="57" t="s">
        <v>371</v>
      </c>
      <c r="E14993" s="57" t="str">
        <f t="array" ref="E14993">E14992</f>
        <v>В</v>
      </c>
      <c r="F14993" s="58">
        <v>0.6977030109372937</v>
      </c>
    </row>
    <row r="14994">
      <c r="A14994" s="61">
        <v>1.51680865E9</v>
      </c>
      <c r="B14994" s="61">
        <v>0.0</v>
      </c>
      <c r="C14994" s="61">
        <v>2318.0</v>
      </c>
      <c r="D14994" s="57" t="s">
        <v>374</v>
      </c>
      <c r="E14994" s="57" t="str">
        <f t="array" ref="E14994">E14993</f>
        <v>В</v>
      </c>
      <c r="F14994" s="58">
        <v>0.6977397776616666</v>
      </c>
    </row>
    <row r="14995">
      <c r="A14995" s="61">
        <v>1.518905601E9</v>
      </c>
      <c r="B14995" s="61">
        <v>0.0</v>
      </c>
      <c r="C14995" s="61">
        <v>907.0</v>
      </c>
      <c r="D14995" s="57" t="s">
        <v>371</v>
      </c>
      <c r="E14995" s="57" t="str">
        <f t="array" ref="E14995">E14994</f>
        <v>В</v>
      </c>
      <c r="F14995" s="58">
        <v>0.6977579832469105</v>
      </c>
    </row>
    <row r="14996">
      <c r="A14996" s="61">
        <v>1.519019912E9</v>
      </c>
      <c r="B14996" s="61">
        <v>0.0</v>
      </c>
      <c r="C14996" s="61">
        <v>3974.0</v>
      </c>
      <c r="D14996" s="57" t="s">
        <v>374</v>
      </c>
      <c r="E14996" s="57" t="str">
        <f t="array" ref="E14996">E14995</f>
        <v>В</v>
      </c>
      <c r="F14996" s="58">
        <v>0.6977637154598096</v>
      </c>
    </row>
    <row r="14997">
      <c r="A14997" s="61">
        <v>1.518006984E9</v>
      </c>
      <c r="B14997" s="61">
        <v>1.0</v>
      </c>
      <c r="C14997" s="61">
        <v>2442.0</v>
      </c>
      <c r="D14997" s="57" t="s">
        <v>374</v>
      </c>
      <c r="E14997" s="57" t="str">
        <f t="array" ref="E14997">E14996</f>
        <v>В</v>
      </c>
      <c r="F14997" s="58">
        <v>0.6978310244994165</v>
      </c>
    </row>
    <row r="14998">
      <c r="A14998" s="61">
        <v>1.512493949E9</v>
      </c>
      <c r="B14998" s="61">
        <v>1.0</v>
      </c>
      <c r="C14998" s="61">
        <v>3270.0</v>
      </c>
      <c r="D14998" s="57" t="s">
        <v>374</v>
      </c>
      <c r="E14998" s="57" t="str">
        <f t="array" ref="E14998">E14997</f>
        <v>В</v>
      </c>
      <c r="F14998" s="58">
        <v>0.6978578933858863</v>
      </c>
    </row>
    <row r="14999">
      <c r="A14999" s="61">
        <v>1.514004884E9</v>
      </c>
      <c r="B14999" s="61">
        <v>1.0</v>
      </c>
      <c r="C14999" s="61">
        <v>3601.0</v>
      </c>
      <c r="D14999" s="57" t="s">
        <v>374</v>
      </c>
      <c r="E14999" s="57" t="str">
        <f t="array" ref="E14999">E14998</f>
        <v>В</v>
      </c>
      <c r="F14999" s="58">
        <v>0.6979572652287813</v>
      </c>
    </row>
    <row r="15000">
      <c r="A15000" s="61">
        <v>1.518874561E9</v>
      </c>
      <c r="B15000" s="61">
        <v>0.0</v>
      </c>
      <c r="C15000" s="61">
        <v>132.0</v>
      </c>
      <c r="D15000" s="57" t="s">
        <v>371</v>
      </c>
      <c r="E15000" s="57" t="str">
        <f t="array" ref="E15000">E14999</f>
        <v>В</v>
      </c>
      <c r="F15000" s="58">
        <v>0.6980429175893423</v>
      </c>
    </row>
    <row r="15001">
      <c r="A15001" s="61">
        <v>1.51549893E9</v>
      </c>
      <c r="B15001" s="61">
        <v>0.0</v>
      </c>
      <c r="C15001" s="61">
        <v>254.0</v>
      </c>
      <c r="D15001" s="57" t="s">
        <v>371</v>
      </c>
      <c r="E15001" s="57" t="str">
        <f t="array" ref="E15001">E15000</f>
        <v>В</v>
      </c>
      <c r="F15001" s="58">
        <v>0.698053877006535</v>
      </c>
    </row>
    <row r="15002">
      <c r="A15002" s="61">
        <v>1.518191537E9</v>
      </c>
      <c r="B15002" s="61">
        <v>1.0</v>
      </c>
      <c r="C15002" s="61">
        <v>1626.0</v>
      </c>
      <c r="D15002" s="57" t="s">
        <v>371</v>
      </c>
      <c r="E15002" s="57" t="str">
        <f t="array" ref="E15002">E15001</f>
        <v>В</v>
      </c>
      <c r="F15002" s="58">
        <v>0.6981272288826423</v>
      </c>
    </row>
    <row r="15003">
      <c r="A15003" s="61">
        <v>1.515446804E9</v>
      </c>
      <c r="B15003" s="61">
        <v>1.0</v>
      </c>
      <c r="C15003" s="61">
        <v>605.0</v>
      </c>
      <c r="D15003" s="57" t="s">
        <v>374</v>
      </c>
      <c r="E15003" s="57" t="str">
        <f t="array" ref="E15003">E15002</f>
        <v>В</v>
      </c>
      <c r="F15003" s="58">
        <v>0.6981297414396652</v>
      </c>
    </row>
    <row r="15004">
      <c r="A15004" s="61">
        <v>1.514608991E9</v>
      </c>
      <c r="B15004" s="61">
        <v>0.0</v>
      </c>
      <c r="C15004" s="61">
        <v>3043.0</v>
      </c>
      <c r="D15004" s="57" t="s">
        <v>373</v>
      </c>
      <c r="E15004" s="57" t="str">
        <f t="array" ref="E15004">E15003</f>
        <v>В</v>
      </c>
      <c r="F15004" s="58">
        <v>0.6981309611526203</v>
      </c>
    </row>
    <row r="15005">
      <c r="A15005" s="61">
        <v>1.513649768E9</v>
      </c>
      <c r="B15005" s="61">
        <v>1.0</v>
      </c>
      <c r="C15005" s="61">
        <v>2741.0</v>
      </c>
      <c r="D15005" s="57" t="s">
        <v>375</v>
      </c>
      <c r="E15005" s="57" t="str">
        <f t="array" ref="E15005">E15004</f>
        <v>В</v>
      </c>
      <c r="F15005" s="58">
        <v>0.6982003958644234</v>
      </c>
    </row>
    <row r="15006">
      <c r="A15006" s="61">
        <v>1.511252523E9</v>
      </c>
      <c r="B15006" s="61">
        <v>1.0</v>
      </c>
      <c r="C15006" s="61">
        <v>17.0</v>
      </c>
      <c r="D15006" s="57" t="s">
        <v>374</v>
      </c>
      <c r="E15006" s="57" t="str">
        <f t="array" ref="E15006">E15005</f>
        <v>В</v>
      </c>
      <c r="F15006" s="58">
        <v>0.6982055396988366</v>
      </c>
    </row>
    <row r="15007">
      <c r="A15007" s="61">
        <v>1.517699638E9</v>
      </c>
      <c r="B15007" s="61">
        <v>1.0</v>
      </c>
      <c r="C15007" s="61">
        <v>2454.0</v>
      </c>
      <c r="D15007" s="57" t="s">
        <v>375</v>
      </c>
      <c r="E15007" s="57" t="str">
        <f t="array" ref="E15007">E15006</f>
        <v>В</v>
      </c>
      <c r="F15007" s="58">
        <v>0.6983217500419338</v>
      </c>
    </row>
    <row r="15008">
      <c r="A15008" s="61">
        <v>1.516057216E9</v>
      </c>
      <c r="B15008" s="61">
        <v>1.0</v>
      </c>
      <c r="C15008" s="61">
        <v>406.0</v>
      </c>
      <c r="D15008" s="57" t="s">
        <v>374</v>
      </c>
      <c r="E15008" s="57" t="str">
        <f t="array" ref="E15008">E15007</f>
        <v>В</v>
      </c>
      <c r="F15008" s="58">
        <v>0.6983358611479749</v>
      </c>
    </row>
    <row r="15009">
      <c r="A15009" s="61">
        <v>1.516696414E9</v>
      </c>
      <c r="B15009" s="61">
        <v>1.0</v>
      </c>
      <c r="C15009" s="61">
        <v>1725.0</v>
      </c>
      <c r="D15009" s="57" t="s">
        <v>373</v>
      </c>
      <c r="E15009" s="57" t="str">
        <f t="array" ref="E15009">E15008</f>
        <v>В</v>
      </c>
      <c r="F15009" s="58">
        <v>0.6984197297568956</v>
      </c>
    </row>
    <row r="15010">
      <c r="A15010" s="61">
        <v>1.514494658E9</v>
      </c>
      <c r="B15010" s="61">
        <v>1.0</v>
      </c>
      <c r="C15010" s="61">
        <v>1484.0</v>
      </c>
      <c r="D15010" s="57" t="s">
        <v>375</v>
      </c>
      <c r="E15010" s="57" t="str">
        <f t="array" ref="E15010">E15009</f>
        <v>В</v>
      </c>
      <c r="F15010" s="58">
        <v>0.6984241114638942</v>
      </c>
    </row>
    <row r="15011">
      <c r="A15011" s="61">
        <v>1.516996282E9</v>
      </c>
      <c r="B15011" s="61">
        <v>0.0</v>
      </c>
      <c r="C15011" s="61">
        <v>4373.0</v>
      </c>
      <c r="D15011" s="57" t="s">
        <v>371</v>
      </c>
      <c r="E15011" s="57" t="str">
        <f t="array" ref="E15011">E15010</f>
        <v>В</v>
      </c>
      <c r="F15011" s="58">
        <v>0.6985021320712562</v>
      </c>
    </row>
    <row r="15012">
      <c r="A15012" s="61">
        <v>1.51482817E9</v>
      </c>
      <c r="B15012" s="61">
        <v>0.0</v>
      </c>
      <c r="C15012" s="61">
        <v>63.0</v>
      </c>
      <c r="D15012" s="57" t="s">
        <v>371</v>
      </c>
      <c r="E15012" s="57" t="str">
        <f t="array" ref="E15012">E15011</f>
        <v>В</v>
      </c>
      <c r="F15012" s="58">
        <v>0.6985222672889727</v>
      </c>
    </row>
    <row r="15013">
      <c r="A15013" s="61">
        <v>1.51508049E9</v>
      </c>
      <c r="B15013" s="61">
        <v>0.0</v>
      </c>
      <c r="C15013" s="61">
        <v>642.0</v>
      </c>
      <c r="D15013" s="57" t="s">
        <v>374</v>
      </c>
      <c r="E15013" s="57" t="str">
        <f t="array" ref="E15013">E15012</f>
        <v>В</v>
      </c>
      <c r="F15013" s="58">
        <v>0.6985313111603371</v>
      </c>
    </row>
    <row r="15014">
      <c r="A15014" s="61">
        <v>1.512323818E9</v>
      </c>
      <c r="B15014" s="61">
        <v>1.0</v>
      </c>
      <c r="C15014" s="61">
        <v>1210.0</v>
      </c>
      <c r="D15014" s="57" t="s">
        <v>371</v>
      </c>
      <c r="E15014" s="57" t="str">
        <f t="array" ref="E15014">E15013</f>
        <v>В</v>
      </c>
      <c r="F15014" s="58">
        <v>0.6986097615050256</v>
      </c>
    </row>
    <row r="15015">
      <c r="A15015" s="61">
        <v>1.512472773E9</v>
      </c>
      <c r="B15015" s="61">
        <v>1.0</v>
      </c>
      <c r="C15015" s="61">
        <v>894.0</v>
      </c>
      <c r="D15015" s="57" t="s">
        <v>374</v>
      </c>
      <c r="E15015" s="57" t="str">
        <f t="array" ref="E15015">E15014</f>
        <v>В</v>
      </c>
      <c r="F15015" s="58">
        <v>0.6986749120006264</v>
      </c>
    </row>
    <row r="15016">
      <c r="A15016" s="61">
        <v>1.518686468E9</v>
      </c>
      <c r="B15016" s="61">
        <v>1.0</v>
      </c>
      <c r="C15016" s="61">
        <v>1959.0</v>
      </c>
      <c r="D15016" s="57" t="s">
        <v>375</v>
      </c>
      <c r="E15016" s="57" t="str">
        <f t="array" ref="E15016">E15015</f>
        <v>В</v>
      </c>
      <c r="F15016" s="58">
        <v>0.6987430904411126</v>
      </c>
    </row>
    <row r="15017">
      <c r="A15017" s="61">
        <v>1.517885954E9</v>
      </c>
      <c r="B15017" s="61">
        <v>1.0</v>
      </c>
      <c r="C15017" s="61">
        <v>706.0</v>
      </c>
      <c r="D15017" s="57" t="s">
        <v>371</v>
      </c>
      <c r="E15017" s="57" t="str">
        <f t="array" ref="E15017">E15016</f>
        <v>В</v>
      </c>
      <c r="F15017" s="58">
        <v>0.698778818800794</v>
      </c>
    </row>
    <row r="15018">
      <c r="A15018" s="61">
        <v>1.517332461E9</v>
      </c>
      <c r="B15018" s="61">
        <v>0.0</v>
      </c>
      <c r="C15018" s="61">
        <v>485.0</v>
      </c>
      <c r="D15018" s="57" t="s">
        <v>374</v>
      </c>
      <c r="E15018" s="57" t="str">
        <f t="array" ref="E15018">E15017</f>
        <v>В</v>
      </c>
      <c r="F15018" s="58">
        <v>0.6988287352565179</v>
      </c>
    </row>
    <row r="15019">
      <c r="A15019" s="61">
        <v>1.513888106E9</v>
      </c>
      <c r="B15019" s="61">
        <v>1.0</v>
      </c>
      <c r="C15019" s="61">
        <v>1284.0</v>
      </c>
      <c r="D15019" s="57" t="s">
        <v>371</v>
      </c>
      <c r="E15019" s="57" t="str">
        <f t="array" ref="E15019">E15018</f>
        <v>В</v>
      </c>
      <c r="F15019" s="58">
        <v>0.6989533655123983</v>
      </c>
    </row>
    <row r="15020">
      <c r="A15020" s="61">
        <v>1.513771904E9</v>
      </c>
      <c r="B15020" s="61">
        <v>1.0</v>
      </c>
      <c r="C15020" s="61">
        <v>954.0</v>
      </c>
      <c r="D15020" s="57" t="s">
        <v>371</v>
      </c>
      <c r="E15020" s="57" t="str">
        <f t="array" ref="E15020">E15019</f>
        <v>В</v>
      </c>
      <c r="F15020" s="58">
        <v>0.6989690979076814</v>
      </c>
    </row>
    <row r="15021">
      <c r="A15021" s="61">
        <v>1.511635229E9</v>
      </c>
      <c r="B15021" s="61">
        <v>1.0</v>
      </c>
      <c r="C15021" s="61">
        <v>1563.0</v>
      </c>
      <c r="D15021" s="57" t="s">
        <v>371</v>
      </c>
      <c r="E15021" s="57" t="str">
        <f t="array" ref="E15021">E15020</f>
        <v>В</v>
      </c>
      <c r="F15021" s="58">
        <v>0.6989763902594593</v>
      </c>
    </row>
    <row r="15022">
      <c r="A15022" s="61">
        <v>1.519669567E9</v>
      </c>
      <c r="B15022" s="61">
        <v>1.0</v>
      </c>
      <c r="C15022" s="61">
        <v>2522.0</v>
      </c>
      <c r="D15022" s="57" t="s">
        <v>375</v>
      </c>
      <c r="E15022" s="57" t="str">
        <f t="array" ref="E15022">E15021</f>
        <v>В</v>
      </c>
      <c r="F15022" s="58">
        <v>0.6989898213633943</v>
      </c>
    </row>
    <row r="15023">
      <c r="A15023" s="61">
        <v>1.516821703E9</v>
      </c>
      <c r="B15023" s="61">
        <v>1.0</v>
      </c>
      <c r="C15023" s="61">
        <v>810.0</v>
      </c>
      <c r="D15023" s="57" t="s">
        <v>371</v>
      </c>
      <c r="E15023" s="57" t="str">
        <f t="array" ref="E15023">E15022</f>
        <v>В</v>
      </c>
      <c r="F15023" s="58">
        <v>0.6990923670916792</v>
      </c>
    </row>
    <row r="15024">
      <c r="A15024" s="61">
        <v>1.518110928E9</v>
      </c>
      <c r="B15024" s="61">
        <v>1.0</v>
      </c>
      <c r="C15024" s="61">
        <v>1465.0</v>
      </c>
      <c r="D15024" s="57" t="s">
        <v>374</v>
      </c>
      <c r="E15024" s="57" t="str">
        <f t="array" ref="E15024">E15023</f>
        <v>В</v>
      </c>
      <c r="F15024" s="58">
        <v>0.6991066951781175</v>
      </c>
    </row>
    <row r="15025">
      <c r="A15025" s="61">
        <v>1.512198487E9</v>
      </c>
      <c r="B15025" s="61">
        <v>1.0</v>
      </c>
      <c r="C15025" s="61">
        <v>384.0</v>
      </c>
      <c r="D15025" s="57" t="s">
        <v>373</v>
      </c>
      <c r="E15025" s="57" t="str">
        <f t="array" ref="E15025">E15024</f>
        <v>В</v>
      </c>
      <c r="F15025" s="58">
        <v>0.6991091464611021</v>
      </c>
    </row>
    <row r="15026">
      <c r="A15026" s="61">
        <v>1.516682979E9</v>
      </c>
      <c r="B15026" s="61">
        <v>1.0</v>
      </c>
      <c r="C15026" s="61">
        <v>3167.0</v>
      </c>
      <c r="D15026" s="57" t="s">
        <v>371</v>
      </c>
      <c r="E15026" s="57" t="str">
        <f t="array" ref="E15026">E15025</f>
        <v>В</v>
      </c>
      <c r="F15026" s="58">
        <v>0.6991890941818018</v>
      </c>
    </row>
    <row r="15027">
      <c r="A15027" s="61">
        <v>1.513779179E9</v>
      </c>
      <c r="B15027" s="61">
        <v>1.0</v>
      </c>
      <c r="C15027" s="61">
        <v>2151.0</v>
      </c>
      <c r="D15027" s="57" t="s">
        <v>373</v>
      </c>
      <c r="E15027" s="57" t="str">
        <f t="array" ref="E15027">E15026</f>
        <v>В</v>
      </c>
      <c r="F15027" s="58">
        <v>0.6992763128636685</v>
      </c>
    </row>
    <row r="15028">
      <c r="A15028" s="61">
        <v>1.512792175E9</v>
      </c>
      <c r="B15028" s="61">
        <v>1.0</v>
      </c>
      <c r="C15028" s="61">
        <v>5371.0</v>
      </c>
      <c r="D15028" s="57" t="s">
        <v>371</v>
      </c>
      <c r="E15028" s="57" t="str">
        <f t="array" ref="E15028">E15027</f>
        <v>В</v>
      </c>
      <c r="F15028" s="58">
        <v>0.6993163501408395</v>
      </c>
    </row>
    <row r="15029">
      <c r="A15029" s="61">
        <v>1.514252281E9</v>
      </c>
      <c r="B15029" s="61">
        <v>0.0</v>
      </c>
      <c r="C15029" s="61">
        <v>960.0</v>
      </c>
      <c r="D15029" s="57" t="s">
        <v>371</v>
      </c>
      <c r="E15029" s="57" t="str">
        <f t="array" ref="E15029">E15028</f>
        <v>В</v>
      </c>
      <c r="F15029" s="58">
        <v>0.6993300523896024</v>
      </c>
    </row>
    <row r="15030">
      <c r="A15030" s="61">
        <v>1.516805326E9</v>
      </c>
      <c r="B15030" s="61">
        <v>1.0</v>
      </c>
      <c r="C15030" s="61">
        <v>1177.0</v>
      </c>
      <c r="D15030" s="57" t="s">
        <v>371</v>
      </c>
      <c r="E15030" s="57" t="str">
        <f t="array" ref="E15030">E15029</f>
        <v>В</v>
      </c>
      <c r="F15030" s="58">
        <v>0.6994185391998607</v>
      </c>
    </row>
    <row r="15031">
      <c r="A15031" s="61">
        <v>1.512892387E9</v>
      </c>
      <c r="B15031" s="61">
        <v>1.0</v>
      </c>
      <c r="C15031" s="61">
        <v>837.0</v>
      </c>
      <c r="D15031" s="57" t="s">
        <v>374</v>
      </c>
      <c r="E15031" s="57" t="str">
        <f t="array" ref="E15031">E15030</f>
        <v>В</v>
      </c>
      <c r="F15031" s="58">
        <v>0.6995280313514033</v>
      </c>
    </row>
    <row r="15032">
      <c r="A15032" s="61">
        <v>1.514064169E9</v>
      </c>
      <c r="B15032" s="61">
        <v>1.0</v>
      </c>
      <c r="C15032" s="61">
        <v>1335.0</v>
      </c>
      <c r="D15032" s="57" t="s">
        <v>374</v>
      </c>
      <c r="E15032" s="57" t="str">
        <f t="array" ref="E15032">E15031</f>
        <v>В</v>
      </c>
      <c r="F15032" s="58">
        <v>0.6995673836888979</v>
      </c>
    </row>
    <row r="15033">
      <c r="A15033" s="61">
        <v>1.517778673E9</v>
      </c>
      <c r="B15033" s="61">
        <v>1.0</v>
      </c>
      <c r="C15033" s="61">
        <v>1058.0</v>
      </c>
      <c r="D15033" s="57" t="s">
        <v>375</v>
      </c>
      <c r="E15033" s="57" t="str">
        <f t="array" ref="E15033">E15032</f>
        <v>В</v>
      </c>
      <c r="F15033" s="58">
        <v>0.6995839597886919</v>
      </c>
    </row>
    <row r="15034">
      <c r="A15034" s="61">
        <v>1.516777338E9</v>
      </c>
      <c r="B15034" s="61">
        <v>1.0</v>
      </c>
      <c r="C15034" s="61">
        <v>2446.0</v>
      </c>
      <c r="D15034" s="57" t="s">
        <v>374</v>
      </c>
      <c r="E15034" s="57" t="str">
        <f t="array" ref="E15034">E15033</f>
        <v>В</v>
      </c>
      <c r="F15034" s="58">
        <v>0.6995910568316626</v>
      </c>
    </row>
    <row r="15035">
      <c r="A15035" s="61">
        <v>1.514468837E9</v>
      </c>
      <c r="B15035" s="61">
        <v>1.0</v>
      </c>
      <c r="C15035" s="61">
        <v>914.0</v>
      </c>
      <c r="D15035" s="57" t="s">
        <v>371</v>
      </c>
      <c r="E15035" s="57" t="str">
        <f t="array" ref="E15035">E15034</f>
        <v>В</v>
      </c>
      <c r="F15035" s="58">
        <v>0.6996188209938778</v>
      </c>
    </row>
    <row r="15036">
      <c r="A15036" s="61">
        <v>1.515542909E9</v>
      </c>
      <c r="B15036" s="61">
        <v>1.0</v>
      </c>
      <c r="C15036" s="61">
        <v>2327.0</v>
      </c>
      <c r="D15036" s="57" t="s">
        <v>371</v>
      </c>
      <c r="E15036" s="57" t="str">
        <f t="array" ref="E15036">E15035</f>
        <v>В</v>
      </c>
      <c r="F15036" s="58">
        <v>0.6996583262434202</v>
      </c>
    </row>
    <row r="15037">
      <c r="A15037" s="61">
        <v>1.519179449E9</v>
      </c>
      <c r="B15037" s="61">
        <v>1.0</v>
      </c>
      <c r="C15037" s="61">
        <v>2914.0</v>
      </c>
      <c r="D15037" s="57" t="s">
        <v>371</v>
      </c>
      <c r="E15037" s="57" t="str">
        <f t="array" ref="E15037">E15036</f>
        <v>В</v>
      </c>
      <c r="F15037" s="58">
        <v>0.6997622154717907</v>
      </c>
    </row>
    <row r="15038">
      <c r="A15038" s="61">
        <v>1.5137743E9</v>
      </c>
      <c r="B15038" s="61">
        <v>0.0</v>
      </c>
      <c r="C15038" s="61">
        <v>369.0</v>
      </c>
      <c r="D15038" s="57" t="s">
        <v>374</v>
      </c>
      <c r="E15038" s="57" t="str">
        <f t="array" ref="E15038">E15037</f>
        <v>В</v>
      </c>
      <c r="F15038" s="58">
        <v>0.699847605672848</v>
      </c>
    </row>
    <row r="15039">
      <c r="A15039" s="61">
        <v>1.511355541E9</v>
      </c>
      <c r="B15039" s="61">
        <v>0.0</v>
      </c>
      <c r="C15039" s="61">
        <v>2537.0</v>
      </c>
      <c r="D15039" s="57" t="s">
        <v>374</v>
      </c>
      <c r="E15039" s="57" t="str">
        <f t="array" ref="E15039">E15038</f>
        <v>В</v>
      </c>
      <c r="F15039" s="58">
        <v>0.6998892455655218</v>
      </c>
    </row>
    <row r="15040">
      <c r="A15040" s="61">
        <v>1.5160563E9</v>
      </c>
      <c r="B15040" s="61">
        <v>0.0</v>
      </c>
      <c r="C15040" s="61">
        <v>1065.0</v>
      </c>
      <c r="D15040" s="57" t="s">
        <v>374</v>
      </c>
      <c r="E15040" s="57" t="str">
        <f t="array" ref="E15040">E15039</f>
        <v>В</v>
      </c>
      <c r="F15040" s="58">
        <v>0.699937621918835</v>
      </c>
    </row>
    <row r="15041">
      <c r="A15041" s="61">
        <v>1.51719769E9</v>
      </c>
      <c r="B15041" s="61">
        <v>0.0</v>
      </c>
      <c r="C15041" s="61">
        <v>1150.0</v>
      </c>
      <c r="D15041" s="57" t="s">
        <v>375</v>
      </c>
      <c r="E15041" s="57" t="str">
        <f t="array" ref="E15041">E15040</f>
        <v>В</v>
      </c>
      <c r="F15041" s="58">
        <v>0.6999750545476584</v>
      </c>
    </row>
    <row r="15042">
      <c r="A15042" s="61">
        <v>1.517934754E9</v>
      </c>
      <c r="B15042" s="61">
        <v>1.0</v>
      </c>
      <c r="C15042" s="61">
        <v>983.0</v>
      </c>
      <c r="D15042" s="57" t="s">
        <v>371</v>
      </c>
      <c r="E15042" s="57" t="str">
        <f t="array" ref="E15042">E15041</f>
        <v>В</v>
      </c>
      <c r="F15042" s="58">
        <v>0.7000185474100181</v>
      </c>
    </row>
    <row r="15043">
      <c r="A15043" s="61">
        <v>1.519139072E9</v>
      </c>
      <c r="B15043" s="61">
        <v>0.0</v>
      </c>
      <c r="C15043" s="61">
        <v>1832.0</v>
      </c>
      <c r="D15043" s="57" t="s">
        <v>374</v>
      </c>
      <c r="E15043" s="57" t="str">
        <f t="array" ref="E15043">E15042</f>
        <v>В</v>
      </c>
      <c r="F15043" s="58">
        <v>0.7000339820115234</v>
      </c>
    </row>
    <row r="15044">
      <c r="A15044" s="61">
        <v>1.512133545E9</v>
      </c>
      <c r="B15044" s="61">
        <v>1.0</v>
      </c>
      <c r="C15044" s="61">
        <v>2489.0</v>
      </c>
      <c r="D15044" s="57" t="s">
        <v>373</v>
      </c>
      <c r="E15044" s="57" t="str">
        <f t="array" ref="E15044">E15043</f>
        <v>В</v>
      </c>
      <c r="F15044" s="58">
        <v>0.7000463115722334</v>
      </c>
    </row>
    <row r="15045">
      <c r="A15045" s="61">
        <v>1.511632659E9</v>
      </c>
      <c r="B15045" s="61">
        <v>1.0</v>
      </c>
      <c r="C15045" s="61">
        <v>564.0</v>
      </c>
      <c r="D15045" s="57" t="s">
        <v>371</v>
      </c>
      <c r="E15045" s="57" t="str">
        <f t="array" ref="E15045">E15044</f>
        <v>В</v>
      </c>
      <c r="F15045" s="58">
        <v>0.7000593849536235</v>
      </c>
    </row>
    <row r="15046">
      <c r="A15046" s="61">
        <v>1.511346521E9</v>
      </c>
      <c r="B15046" s="61">
        <v>0.0</v>
      </c>
      <c r="C15046" s="61">
        <v>1018.0</v>
      </c>
      <c r="D15046" s="57" t="s">
        <v>371</v>
      </c>
      <c r="E15046" s="57" t="str">
        <f t="array" ref="E15046">E15045</f>
        <v>В</v>
      </c>
      <c r="F15046" s="58">
        <v>0.7000734872610658</v>
      </c>
    </row>
    <row r="15047">
      <c r="A15047" s="61">
        <v>1.512820856E9</v>
      </c>
      <c r="B15047" s="61">
        <v>1.0</v>
      </c>
      <c r="C15047" s="61">
        <v>567.0</v>
      </c>
      <c r="D15047" s="57" t="s">
        <v>371</v>
      </c>
      <c r="E15047" s="57" t="str">
        <f t="array" ref="E15047">E15046</f>
        <v>В</v>
      </c>
      <c r="F15047" s="58">
        <v>0.7001175210733281</v>
      </c>
    </row>
    <row r="15048">
      <c r="A15048" s="61">
        <v>1.514442495E9</v>
      </c>
      <c r="B15048" s="61">
        <v>1.0</v>
      </c>
      <c r="C15048" s="61">
        <v>2872.0</v>
      </c>
      <c r="D15048" s="57" t="s">
        <v>375</v>
      </c>
      <c r="E15048" s="57" t="str">
        <f t="array" ref="E15048">E15047</f>
        <v>В</v>
      </c>
      <c r="F15048" s="58">
        <v>0.7001251427368358</v>
      </c>
    </row>
    <row r="15049">
      <c r="A15049" s="61">
        <v>1.519234952E9</v>
      </c>
      <c r="B15049" s="61">
        <v>0.0</v>
      </c>
      <c r="C15049" s="61">
        <v>1974.0</v>
      </c>
      <c r="D15049" s="57" t="s">
        <v>374</v>
      </c>
      <c r="E15049" s="57" t="str">
        <f t="array" ref="E15049">E15048</f>
        <v>В</v>
      </c>
      <c r="F15049" s="58">
        <v>0.7001741948091149</v>
      </c>
    </row>
    <row r="15050">
      <c r="A15050" s="61">
        <v>1.512169049E9</v>
      </c>
      <c r="B15050" s="61">
        <v>1.0</v>
      </c>
      <c r="C15050" s="61">
        <v>2730.0</v>
      </c>
      <c r="D15050" s="57" t="s">
        <v>374</v>
      </c>
      <c r="E15050" s="57" t="str">
        <f t="array" ref="E15050">E15049</f>
        <v>В</v>
      </c>
      <c r="F15050" s="58">
        <v>0.7001893426128791</v>
      </c>
    </row>
    <row r="15051">
      <c r="A15051" s="61">
        <v>1.512543792E9</v>
      </c>
      <c r="B15051" s="61">
        <v>0.0</v>
      </c>
      <c r="C15051" s="61">
        <v>1878.0</v>
      </c>
      <c r="D15051" s="57" t="s">
        <v>375</v>
      </c>
      <c r="E15051" s="57" t="str">
        <f t="array" ref="E15051">E15050</f>
        <v>В</v>
      </c>
      <c r="F15051" s="58">
        <v>0.7002357994610608</v>
      </c>
    </row>
    <row r="15052">
      <c r="A15052" s="61">
        <v>1.515713931E9</v>
      </c>
      <c r="B15052" s="61">
        <v>0.0</v>
      </c>
      <c r="C15052" s="61">
        <v>1285.0</v>
      </c>
      <c r="D15052" s="57" t="s">
        <v>371</v>
      </c>
      <c r="E15052" s="57" t="str">
        <f t="array" ref="E15052">E15051</f>
        <v>В</v>
      </c>
      <c r="F15052" s="58">
        <v>0.7002651595457896</v>
      </c>
    </row>
    <row r="15053">
      <c r="A15053" s="61">
        <v>1.519959124E9</v>
      </c>
      <c r="B15053" s="61">
        <v>1.0</v>
      </c>
      <c r="C15053" s="61">
        <v>1730.0</v>
      </c>
      <c r="D15053" s="57" t="s">
        <v>373</v>
      </c>
      <c r="E15053" s="57" t="str">
        <f t="array" ref="E15053">E15052</f>
        <v>В</v>
      </c>
      <c r="F15053" s="58">
        <v>0.7003439758092307</v>
      </c>
    </row>
    <row r="15054">
      <c r="A15054" s="61">
        <v>1.517256463E9</v>
      </c>
      <c r="B15054" s="61">
        <v>1.0</v>
      </c>
      <c r="C15054" s="61">
        <v>305.0</v>
      </c>
      <c r="D15054" s="57" t="s">
        <v>375</v>
      </c>
      <c r="E15054" s="57" t="str">
        <f t="array" ref="E15054">E15053</f>
        <v>В</v>
      </c>
      <c r="F15054" s="58">
        <v>0.7003785074673006</v>
      </c>
    </row>
    <row r="15055">
      <c r="A15055" s="61">
        <v>1.51377259E9</v>
      </c>
      <c r="B15055" s="61">
        <v>0.0</v>
      </c>
      <c r="C15055" s="61">
        <v>1528.0</v>
      </c>
      <c r="D15055" s="57" t="s">
        <v>375</v>
      </c>
      <c r="E15055" s="57" t="str">
        <f t="array" ref="E15055">E15054</f>
        <v>В</v>
      </c>
      <c r="F15055" s="58">
        <v>0.7004679887021975</v>
      </c>
    </row>
    <row r="15056">
      <c r="A15056" s="61">
        <v>1.515011854E9</v>
      </c>
      <c r="B15056" s="61">
        <v>1.0</v>
      </c>
      <c r="C15056" s="61">
        <v>48.0</v>
      </c>
      <c r="D15056" s="57" t="s">
        <v>371</v>
      </c>
      <c r="E15056" s="57" t="str">
        <f t="array" ref="E15056">E15055</f>
        <v>В</v>
      </c>
      <c r="F15056" s="58">
        <v>0.7005185663601882</v>
      </c>
    </row>
    <row r="15057">
      <c r="A15057" s="61">
        <v>1.512880378E9</v>
      </c>
      <c r="B15057" s="61">
        <v>1.0</v>
      </c>
      <c r="C15057" s="61">
        <v>1933.0</v>
      </c>
      <c r="D15057" s="57" t="s">
        <v>374</v>
      </c>
      <c r="E15057" s="57" t="str">
        <f t="array" ref="E15057">E15056</f>
        <v>В</v>
      </c>
      <c r="F15057" s="58">
        <v>0.7005396818298735</v>
      </c>
    </row>
    <row r="15058">
      <c r="A15058" s="61">
        <v>1.517120847E9</v>
      </c>
      <c r="B15058" s="61">
        <v>1.0</v>
      </c>
      <c r="C15058" s="61">
        <v>18.0</v>
      </c>
      <c r="D15058" s="57" t="s">
        <v>371</v>
      </c>
      <c r="E15058" s="57" t="str">
        <f t="array" ref="E15058">E15057</f>
        <v>В</v>
      </c>
      <c r="F15058" s="58">
        <v>0.7005718955023651</v>
      </c>
    </row>
    <row r="15059">
      <c r="A15059" s="61">
        <v>1.513639033E9</v>
      </c>
      <c r="B15059" s="61">
        <v>1.0</v>
      </c>
      <c r="C15059" s="61">
        <v>1639.0</v>
      </c>
      <c r="D15059" s="57" t="s">
        <v>375</v>
      </c>
      <c r="E15059" s="57" t="str">
        <f t="array" ref="E15059">E15058</f>
        <v>В</v>
      </c>
      <c r="F15059" s="58">
        <v>0.7007008089043525</v>
      </c>
    </row>
    <row r="15060">
      <c r="A15060" s="61">
        <v>1.514408589E9</v>
      </c>
      <c r="B15060" s="61">
        <v>1.0</v>
      </c>
      <c r="C15060" s="61">
        <v>2343.0</v>
      </c>
      <c r="D15060" s="57" t="s">
        <v>371</v>
      </c>
      <c r="E15060" s="57" t="str">
        <f t="array" ref="E15060">E15059</f>
        <v>В</v>
      </c>
      <c r="F15060" s="58">
        <v>0.7007714514864252</v>
      </c>
    </row>
    <row r="15061">
      <c r="A15061" s="61">
        <v>1.511735942E9</v>
      </c>
      <c r="B15061" s="61">
        <v>0.0</v>
      </c>
      <c r="C15061" s="61">
        <v>1787.0</v>
      </c>
      <c r="D15061" s="57" t="s">
        <v>374</v>
      </c>
      <c r="E15061" s="57" t="str">
        <f t="array" ref="E15061">E15060</f>
        <v>В</v>
      </c>
      <c r="F15061" s="58">
        <v>0.7007980124661655</v>
      </c>
    </row>
    <row r="15062">
      <c r="A15062" s="61">
        <v>1.512363042E9</v>
      </c>
      <c r="B15062" s="61">
        <v>0.0</v>
      </c>
      <c r="C15062" s="61">
        <v>1930.0</v>
      </c>
      <c r="D15062" s="57" t="s">
        <v>371</v>
      </c>
      <c r="E15062" s="57" t="str">
        <f t="array" ref="E15062">E15061</f>
        <v>В</v>
      </c>
      <c r="F15062" s="58">
        <v>0.7008116649741275</v>
      </c>
    </row>
    <row r="15063">
      <c r="A15063" s="61">
        <v>1.517929553E9</v>
      </c>
      <c r="B15063" s="61">
        <v>1.0</v>
      </c>
      <c r="C15063" s="61">
        <v>2458.0</v>
      </c>
      <c r="D15063" s="57" t="s">
        <v>374</v>
      </c>
      <c r="E15063" s="57" t="str">
        <f t="array" ref="E15063">E15062</f>
        <v>В</v>
      </c>
      <c r="F15063" s="58">
        <v>0.7008568298447969</v>
      </c>
    </row>
    <row r="15064">
      <c r="A15064" s="61">
        <v>1.516200357E9</v>
      </c>
      <c r="B15064" s="61">
        <v>1.0</v>
      </c>
      <c r="C15064" s="61">
        <v>138.0</v>
      </c>
      <c r="D15064" s="57" t="s">
        <v>374</v>
      </c>
      <c r="E15064" s="57" t="str">
        <f t="array" ref="E15064">E15063</f>
        <v>В</v>
      </c>
      <c r="F15064" s="58">
        <v>0.7009870565200107</v>
      </c>
    </row>
    <row r="15065">
      <c r="A15065" s="61">
        <v>1.514219694E9</v>
      </c>
      <c r="B15065" s="61">
        <v>1.0</v>
      </c>
      <c r="C15065" s="61">
        <v>2117.0</v>
      </c>
      <c r="D15065" s="57" t="s">
        <v>373</v>
      </c>
      <c r="E15065" s="57" t="str">
        <f t="array" ref="E15065">E15064</f>
        <v>В</v>
      </c>
      <c r="F15065" s="58">
        <v>0.7010182890883669</v>
      </c>
    </row>
    <row r="15066">
      <c r="A15066" s="61">
        <v>1.511795317E9</v>
      </c>
      <c r="B15066" s="61">
        <v>1.0</v>
      </c>
      <c r="C15066" s="61">
        <v>2806.0</v>
      </c>
      <c r="D15066" s="57" t="s">
        <v>371</v>
      </c>
      <c r="E15066" s="57" t="str">
        <f t="array" ref="E15066">E15065</f>
        <v>В</v>
      </c>
      <c r="F15066" s="58">
        <v>0.7010506094637791</v>
      </c>
    </row>
    <row r="15067">
      <c r="A15067" s="61">
        <v>1.51618372E9</v>
      </c>
      <c r="B15067" s="61">
        <v>0.0</v>
      </c>
      <c r="C15067" s="61">
        <v>3964.0</v>
      </c>
      <c r="D15067" s="57" t="s">
        <v>375</v>
      </c>
      <c r="E15067" s="57" t="str">
        <f t="array" ref="E15067">E15066</f>
        <v>В</v>
      </c>
      <c r="F15067" s="58">
        <v>0.7010894222771503</v>
      </c>
    </row>
    <row r="15068">
      <c r="A15068" s="61">
        <v>1.519452757E9</v>
      </c>
      <c r="B15068" s="61">
        <v>1.0</v>
      </c>
      <c r="C15068" s="61">
        <v>1065.0</v>
      </c>
      <c r="D15068" s="57" t="s">
        <v>375</v>
      </c>
      <c r="E15068" s="57" t="str">
        <f t="array" ref="E15068">E15067</f>
        <v>В</v>
      </c>
      <c r="F15068" s="58">
        <v>0.7011610119957679</v>
      </c>
    </row>
    <row r="15069">
      <c r="A15069" s="61">
        <v>1.512894928E9</v>
      </c>
      <c r="B15069" s="61">
        <v>1.0</v>
      </c>
      <c r="C15069" s="61">
        <v>2463.0</v>
      </c>
      <c r="D15069" s="57" t="s">
        <v>373</v>
      </c>
      <c r="E15069" s="57" t="str">
        <f t="array" ref="E15069">E15068</f>
        <v>В</v>
      </c>
      <c r="F15069" s="58">
        <v>0.7012494517214719</v>
      </c>
    </row>
    <row r="15070">
      <c r="A15070" s="61">
        <v>1.51818571E9</v>
      </c>
      <c r="B15070" s="61">
        <v>0.0</v>
      </c>
      <c r="C15070" s="61">
        <v>3631.0</v>
      </c>
      <c r="D15070" s="57" t="s">
        <v>371</v>
      </c>
      <c r="E15070" s="57" t="str">
        <f t="array" ref="E15070">E15069</f>
        <v>В</v>
      </c>
      <c r="F15070" s="58">
        <v>0.7012858963177842</v>
      </c>
    </row>
    <row r="15071">
      <c r="A15071" s="61">
        <v>1.511823778E9</v>
      </c>
      <c r="B15071" s="61">
        <v>1.0</v>
      </c>
      <c r="C15071" s="61">
        <v>1143.0</v>
      </c>
      <c r="D15071" s="57" t="s">
        <v>373</v>
      </c>
      <c r="E15071" s="57" t="str">
        <f t="array" ref="E15071">E15070</f>
        <v>В</v>
      </c>
      <c r="F15071" s="58">
        <v>0.7013043915725196</v>
      </c>
    </row>
    <row r="15072">
      <c r="A15072" s="61">
        <v>1.517037812E9</v>
      </c>
      <c r="B15072" s="61">
        <v>0.0</v>
      </c>
      <c r="C15072" s="61">
        <v>2558.0</v>
      </c>
      <c r="D15072" s="57" t="s">
        <v>375</v>
      </c>
      <c r="E15072" s="57" t="str">
        <f t="array" ref="E15072">E15071</f>
        <v>В</v>
      </c>
      <c r="F15072" s="58">
        <v>0.7013560321471283</v>
      </c>
    </row>
    <row r="15073">
      <c r="A15073" s="61">
        <v>1.51135392E9</v>
      </c>
      <c r="B15073" s="61">
        <v>0.0</v>
      </c>
      <c r="C15073" s="61">
        <v>4642.0</v>
      </c>
      <c r="D15073" s="57" t="s">
        <v>371</v>
      </c>
      <c r="E15073" s="57" t="str">
        <f t="array" ref="E15073">E15072</f>
        <v>В</v>
      </c>
      <c r="F15073" s="58">
        <v>0.7014283594467519</v>
      </c>
    </row>
    <row r="15074">
      <c r="A15074" s="61">
        <v>1.514078498E9</v>
      </c>
      <c r="B15074" s="61">
        <v>1.0</v>
      </c>
      <c r="C15074" s="61">
        <v>984.0</v>
      </c>
      <c r="D15074" s="57" t="s">
        <v>371</v>
      </c>
      <c r="E15074" s="57" t="str">
        <f t="array" ref="E15074">E15073</f>
        <v>В</v>
      </c>
      <c r="F15074" s="58">
        <v>0.701499264225693</v>
      </c>
    </row>
    <row r="15075">
      <c r="A15075" s="61">
        <v>1.513602784E9</v>
      </c>
      <c r="B15075" s="61">
        <v>1.0</v>
      </c>
      <c r="C15075" s="61">
        <v>3691.0</v>
      </c>
      <c r="D15075" s="57" t="s">
        <v>374</v>
      </c>
      <c r="E15075" s="57" t="str">
        <f t="array" ref="E15075">E15074</f>
        <v>В</v>
      </c>
      <c r="F15075" s="58">
        <v>0.7015322486751223</v>
      </c>
    </row>
    <row r="15076">
      <c r="A15076" s="61">
        <v>1.518022062E9</v>
      </c>
      <c r="B15076" s="61">
        <v>0.0</v>
      </c>
      <c r="C15076" s="61">
        <v>2391.0</v>
      </c>
      <c r="D15076" s="57" t="s">
        <v>374</v>
      </c>
      <c r="E15076" s="57" t="str">
        <f t="array" ref="E15076">E15075</f>
        <v>В</v>
      </c>
      <c r="F15076" s="58">
        <v>0.7017096511033595</v>
      </c>
    </row>
    <row r="15077">
      <c r="A15077" s="61">
        <v>1.511327113E9</v>
      </c>
      <c r="B15077" s="61">
        <v>1.0</v>
      </c>
      <c r="C15077" s="61">
        <v>855.0</v>
      </c>
      <c r="D15077" s="57" t="s">
        <v>374</v>
      </c>
      <c r="E15077" s="57" t="str">
        <f t="array" ref="E15077">E15076</f>
        <v>В</v>
      </c>
      <c r="F15077" s="58">
        <v>0.7017275248323381</v>
      </c>
    </row>
    <row r="15078">
      <c r="A15078" s="61">
        <v>1.512674953E9</v>
      </c>
      <c r="B15078" s="61">
        <v>1.0</v>
      </c>
      <c r="C15078" s="61">
        <v>149.0</v>
      </c>
      <c r="D15078" s="57" t="s">
        <v>375</v>
      </c>
      <c r="E15078" s="57" t="str">
        <f t="array" ref="E15078">E15077</f>
        <v>В</v>
      </c>
      <c r="F15078" s="58">
        <v>0.7017502584066893</v>
      </c>
    </row>
    <row r="15079">
      <c r="A15079" s="61">
        <v>1.513124183E9</v>
      </c>
      <c r="B15079" s="61">
        <v>1.0</v>
      </c>
      <c r="C15079" s="61">
        <v>452.0</v>
      </c>
      <c r="D15079" s="57" t="s">
        <v>371</v>
      </c>
      <c r="E15079" s="57" t="str">
        <f t="array" ref="E15079">E15078</f>
        <v>В</v>
      </c>
      <c r="F15079" s="58">
        <v>0.7017712080659351</v>
      </c>
    </row>
    <row r="15080">
      <c r="A15080" s="61">
        <v>1.513791336E9</v>
      </c>
      <c r="B15080" s="61">
        <v>1.0</v>
      </c>
      <c r="C15080" s="61">
        <v>756.0</v>
      </c>
      <c r="D15080" s="57" t="s">
        <v>371</v>
      </c>
      <c r="E15080" s="57" t="str">
        <f t="array" ref="E15080">E15079</f>
        <v>В</v>
      </c>
      <c r="F15080" s="58">
        <v>0.7017997494370054</v>
      </c>
    </row>
    <row r="15081">
      <c r="A15081" s="61">
        <v>1.519033027E9</v>
      </c>
      <c r="B15081" s="61">
        <v>1.0</v>
      </c>
      <c r="C15081" s="61">
        <v>878.0</v>
      </c>
      <c r="D15081" s="57" t="s">
        <v>374</v>
      </c>
      <c r="E15081" s="57" t="str">
        <f t="array" ref="E15081">E15080</f>
        <v>В</v>
      </c>
      <c r="F15081" s="58">
        <v>0.7018392091284725</v>
      </c>
    </row>
    <row r="15082">
      <c r="A15082" s="61">
        <v>1.511665947E9</v>
      </c>
      <c r="B15082" s="61">
        <v>1.0</v>
      </c>
      <c r="C15082" s="61">
        <v>4341.0</v>
      </c>
      <c r="D15082" s="57" t="s">
        <v>371</v>
      </c>
      <c r="E15082" s="57" t="str">
        <f t="array" ref="E15082">E15081</f>
        <v>В</v>
      </c>
      <c r="F15082" s="58">
        <v>0.7018414042308404</v>
      </c>
    </row>
    <row r="15083">
      <c r="A15083" s="61">
        <v>1.519643832E9</v>
      </c>
      <c r="B15083" s="61">
        <v>0.0</v>
      </c>
      <c r="C15083" s="61">
        <v>1969.0</v>
      </c>
      <c r="D15083" s="57" t="s">
        <v>374</v>
      </c>
      <c r="E15083" s="57" t="str">
        <f t="array" ref="E15083">E15082</f>
        <v>В</v>
      </c>
      <c r="F15083" s="58">
        <v>0.7018504286999743</v>
      </c>
    </row>
    <row r="15084">
      <c r="A15084" s="61">
        <v>1.513470713E9</v>
      </c>
      <c r="B15084" s="61">
        <v>1.0</v>
      </c>
      <c r="C15084" s="61">
        <v>142.0</v>
      </c>
      <c r="D15084" s="57" t="s">
        <v>374</v>
      </c>
      <c r="E15084" s="57" t="str">
        <f t="array" ref="E15084">E15083</f>
        <v>В</v>
      </c>
      <c r="F15084" s="58">
        <v>0.701930369853785</v>
      </c>
    </row>
    <row r="15085">
      <c r="A15085" s="61">
        <v>1.515892865E9</v>
      </c>
      <c r="B15085" s="61">
        <v>1.0</v>
      </c>
      <c r="C15085" s="61">
        <v>2340.0</v>
      </c>
      <c r="D15085" s="57" t="s">
        <v>371</v>
      </c>
      <c r="E15085" s="57" t="str">
        <f t="array" ref="E15085">E15084</f>
        <v>В</v>
      </c>
      <c r="F15085" s="58">
        <v>0.7019386800572107</v>
      </c>
    </row>
    <row r="15086">
      <c r="A15086" s="61">
        <v>1.514872833E9</v>
      </c>
      <c r="B15086" s="61">
        <v>1.0</v>
      </c>
      <c r="C15086" s="61">
        <v>1880.0</v>
      </c>
      <c r="D15086" s="57" t="s">
        <v>371</v>
      </c>
      <c r="E15086" s="57" t="str">
        <f t="array" ref="E15086">E15085</f>
        <v>В</v>
      </c>
      <c r="F15086" s="58">
        <v>0.70200237069904</v>
      </c>
    </row>
    <row r="15087">
      <c r="A15087" s="61">
        <v>1.519937056E9</v>
      </c>
      <c r="B15087" s="61">
        <v>1.0</v>
      </c>
      <c r="C15087" s="61">
        <v>1613.0</v>
      </c>
      <c r="D15087" s="57" t="s">
        <v>371</v>
      </c>
      <c r="E15087" s="57" t="str">
        <f t="array" ref="E15087">E15086</f>
        <v>В</v>
      </c>
      <c r="F15087" s="58">
        <v>0.7020178491686767</v>
      </c>
    </row>
    <row r="15088">
      <c r="A15088" s="61">
        <v>1.515475264E9</v>
      </c>
      <c r="B15088" s="61">
        <v>1.0</v>
      </c>
      <c r="C15088" s="61">
        <v>2226.0</v>
      </c>
      <c r="D15088" s="57" t="s">
        <v>371</v>
      </c>
      <c r="E15088" s="57" t="str">
        <f t="array" ref="E15088">E15087</f>
        <v>В</v>
      </c>
      <c r="F15088" s="58">
        <v>0.7020247955919343</v>
      </c>
    </row>
    <row r="15089">
      <c r="A15089" s="61">
        <v>1.517155241E9</v>
      </c>
      <c r="B15089" s="61">
        <v>0.0</v>
      </c>
      <c r="C15089" s="61">
        <v>5160.0</v>
      </c>
      <c r="D15089" s="57" t="s">
        <v>374</v>
      </c>
      <c r="E15089" s="57" t="str">
        <f t="array" ref="E15089">E15088</f>
        <v>В</v>
      </c>
      <c r="F15089" s="58">
        <v>0.7020518195193219</v>
      </c>
    </row>
    <row r="15090">
      <c r="A15090" s="61">
        <v>1.515866815E9</v>
      </c>
      <c r="B15090" s="61">
        <v>1.0</v>
      </c>
      <c r="C15090" s="61">
        <v>652.0</v>
      </c>
      <c r="D15090" s="57" t="s">
        <v>371</v>
      </c>
      <c r="E15090" s="57" t="str">
        <f t="array" ref="E15090">E15089</f>
        <v>В</v>
      </c>
      <c r="F15090" s="58">
        <v>0.7020836251260769</v>
      </c>
    </row>
    <row r="15091">
      <c r="A15091" s="61">
        <v>1.516649099E9</v>
      </c>
      <c r="B15091" s="61">
        <v>1.0</v>
      </c>
      <c r="C15091" s="61">
        <v>1347.0</v>
      </c>
      <c r="D15091" s="57" t="s">
        <v>374</v>
      </c>
      <c r="E15091" s="57" t="str">
        <f t="array" ref="E15091">E15090</f>
        <v>В</v>
      </c>
      <c r="F15091" s="58">
        <v>0.7021263534744335</v>
      </c>
    </row>
    <row r="15092">
      <c r="A15092" s="61">
        <v>1.515019899E9</v>
      </c>
      <c r="B15092" s="61">
        <v>1.0</v>
      </c>
      <c r="C15092" s="61">
        <v>1293.0</v>
      </c>
      <c r="D15092" s="57" t="s">
        <v>371</v>
      </c>
      <c r="E15092" s="57" t="str">
        <f t="array" ref="E15092">E15091</f>
        <v>В</v>
      </c>
      <c r="F15092" s="58">
        <v>0.7022714387604957</v>
      </c>
    </row>
    <row r="15093">
      <c r="A15093" s="61">
        <v>1.517737329E9</v>
      </c>
      <c r="B15093" s="61">
        <v>1.0</v>
      </c>
      <c r="C15093" s="61">
        <v>371.0</v>
      </c>
      <c r="D15093" s="57" t="s">
        <v>371</v>
      </c>
      <c r="E15093" s="57" t="str">
        <f t="array" ref="E15093">E15092</f>
        <v>В</v>
      </c>
      <c r="F15093" s="58">
        <v>0.7023097299343662</v>
      </c>
    </row>
    <row r="15094">
      <c r="A15094" s="61">
        <v>1.51142516E9</v>
      </c>
      <c r="B15094" s="61">
        <v>0.0</v>
      </c>
      <c r="C15094" s="61">
        <v>3977.0</v>
      </c>
      <c r="D15094" s="57" t="s">
        <v>371</v>
      </c>
      <c r="E15094" s="57" t="str">
        <f t="array" ref="E15094">E15093</f>
        <v>В</v>
      </c>
      <c r="F15094" s="58">
        <v>0.7024054965506262</v>
      </c>
    </row>
    <row r="15095">
      <c r="A15095" s="61">
        <v>1.519395561E9</v>
      </c>
      <c r="B15095" s="61">
        <v>0.0</v>
      </c>
      <c r="C15095" s="61">
        <v>1119.0</v>
      </c>
      <c r="D15095" s="57" t="s">
        <v>374</v>
      </c>
      <c r="E15095" s="57" t="str">
        <f t="array" ref="E15095">E15094</f>
        <v>В</v>
      </c>
      <c r="F15095" s="58">
        <v>0.7024380349587641</v>
      </c>
    </row>
    <row r="15096">
      <c r="A15096" s="61">
        <v>1.514952829E9</v>
      </c>
      <c r="B15096" s="61">
        <v>1.0</v>
      </c>
      <c r="C15096" s="61">
        <v>2103.0</v>
      </c>
      <c r="D15096" s="57" t="s">
        <v>375</v>
      </c>
      <c r="E15096" s="57" t="str">
        <f t="array" ref="E15096">E15095</f>
        <v>В</v>
      </c>
      <c r="F15096" s="58">
        <v>0.7025304825749429</v>
      </c>
    </row>
    <row r="15097">
      <c r="A15097" s="61">
        <v>1.515226418E9</v>
      </c>
      <c r="B15097" s="61">
        <v>1.0</v>
      </c>
      <c r="C15097" s="61">
        <v>488.0</v>
      </c>
      <c r="D15097" s="57" t="s">
        <v>371</v>
      </c>
      <c r="E15097" s="57" t="str">
        <f t="array" ref="E15097">E15096</f>
        <v>В</v>
      </c>
      <c r="F15097" s="58">
        <v>0.7025498884222503</v>
      </c>
    </row>
    <row r="15098">
      <c r="A15098" s="61">
        <v>1.516985069E9</v>
      </c>
      <c r="B15098" s="61">
        <v>1.0</v>
      </c>
      <c r="C15098" s="61">
        <v>1577.0</v>
      </c>
      <c r="D15098" s="57" t="s">
        <v>374</v>
      </c>
      <c r="E15098" s="57" t="str">
        <f t="array" ref="E15098">E15097</f>
        <v>В</v>
      </c>
      <c r="F15098" s="58">
        <v>0.7025516692534792</v>
      </c>
    </row>
    <row r="15099">
      <c r="A15099" s="61">
        <v>1.513314394E9</v>
      </c>
      <c r="B15099" s="61">
        <v>1.0</v>
      </c>
      <c r="C15099" s="61">
        <v>991.0</v>
      </c>
      <c r="D15099" s="57" t="s">
        <v>375</v>
      </c>
      <c r="E15099" s="57" t="str">
        <f t="array" ref="E15099">E15098</f>
        <v>В</v>
      </c>
      <c r="F15099" s="58">
        <v>0.7025855530551862</v>
      </c>
    </row>
    <row r="15100">
      <c r="A15100" s="61">
        <v>1.515203848E9</v>
      </c>
      <c r="B15100" s="61">
        <v>1.0</v>
      </c>
      <c r="C15100" s="61">
        <v>3333.0</v>
      </c>
      <c r="D15100" s="57" t="s">
        <v>371</v>
      </c>
      <c r="E15100" s="57" t="str">
        <f t="array" ref="E15100">E15099</f>
        <v>В</v>
      </c>
      <c r="F15100" s="58">
        <v>0.7026011519008623</v>
      </c>
    </row>
    <row r="15101">
      <c r="A15101" s="61">
        <v>1.514216643E9</v>
      </c>
      <c r="B15101" s="61">
        <v>1.0</v>
      </c>
      <c r="C15101" s="61">
        <v>2786.0</v>
      </c>
      <c r="D15101" s="57" t="s">
        <v>371</v>
      </c>
      <c r="E15101" s="57" t="str">
        <f t="array" ref="E15101">E15100</f>
        <v>В</v>
      </c>
      <c r="F15101" s="58">
        <v>0.702630527804394</v>
      </c>
    </row>
    <row r="15102">
      <c r="A15102" s="61">
        <v>1.515257539E9</v>
      </c>
      <c r="B15102" s="61">
        <v>1.0</v>
      </c>
      <c r="C15102" s="61">
        <v>1770.0</v>
      </c>
      <c r="D15102" s="57" t="s">
        <v>371</v>
      </c>
      <c r="E15102" s="57" t="str">
        <f t="array" ref="E15102">E15101</f>
        <v>В</v>
      </c>
      <c r="F15102" s="58">
        <v>0.7026342663284352</v>
      </c>
    </row>
    <row r="15103">
      <c r="A15103" s="61">
        <v>1.513087343E9</v>
      </c>
      <c r="B15103" s="61">
        <v>1.0</v>
      </c>
      <c r="C15103" s="61">
        <v>512.0</v>
      </c>
      <c r="D15103" s="57" t="s">
        <v>374</v>
      </c>
      <c r="E15103" s="57" t="str">
        <f t="array" ref="E15103">E15102</f>
        <v>В</v>
      </c>
      <c r="F15103" s="58">
        <v>0.7026563119278947</v>
      </c>
    </row>
    <row r="15104">
      <c r="A15104" s="61">
        <v>1.512607909E9</v>
      </c>
      <c r="B15104" s="61">
        <v>1.0</v>
      </c>
      <c r="C15104" s="61">
        <v>3315.0</v>
      </c>
      <c r="D15104" s="57" t="s">
        <v>371</v>
      </c>
      <c r="E15104" s="57" t="str">
        <f t="array" ref="E15104">E15103</f>
        <v>В</v>
      </c>
      <c r="F15104" s="58">
        <v>0.7026623408788655</v>
      </c>
    </row>
    <row r="15105">
      <c r="A15105" s="61">
        <v>1.516806432E9</v>
      </c>
      <c r="B15105" s="61">
        <v>0.0</v>
      </c>
      <c r="C15105" s="61">
        <v>3564.0</v>
      </c>
      <c r="D15105" s="57" t="s">
        <v>374</v>
      </c>
      <c r="E15105" s="57" t="str">
        <f t="array" ref="E15105">E15104</f>
        <v>В</v>
      </c>
      <c r="F15105" s="58">
        <v>0.702711713598962</v>
      </c>
    </row>
    <row r="15106">
      <c r="A15106" s="61">
        <v>1.513705611E9</v>
      </c>
      <c r="B15106" s="61">
        <v>0.0</v>
      </c>
      <c r="C15106" s="61">
        <v>3777.0</v>
      </c>
      <c r="D15106" s="57" t="s">
        <v>371</v>
      </c>
      <c r="E15106" s="57" t="str">
        <f t="array" ref="E15106">E15105</f>
        <v>В</v>
      </c>
      <c r="F15106" s="58">
        <v>0.7027773140489217</v>
      </c>
    </row>
    <row r="15107">
      <c r="A15107" s="61">
        <v>1.518465935E9</v>
      </c>
      <c r="B15107" s="61">
        <v>1.0</v>
      </c>
      <c r="C15107" s="61">
        <v>2455.0</v>
      </c>
      <c r="D15107" s="57" t="s">
        <v>374</v>
      </c>
      <c r="E15107" s="57" t="str">
        <f t="array" ref="E15107">E15106</f>
        <v>В</v>
      </c>
      <c r="F15107" s="58">
        <v>0.7027895053345804</v>
      </c>
    </row>
    <row r="15108">
      <c r="A15108" s="61">
        <v>1.518055826E9</v>
      </c>
      <c r="B15108" s="61">
        <v>1.0</v>
      </c>
      <c r="C15108" s="61">
        <v>2800.0</v>
      </c>
      <c r="D15108" s="57" t="s">
        <v>374</v>
      </c>
      <c r="E15108" s="57" t="str">
        <f t="array" ref="E15108">E15107</f>
        <v>В</v>
      </c>
      <c r="F15108" s="58">
        <v>0.702864782883857</v>
      </c>
    </row>
    <row r="15109">
      <c r="A15109" s="61">
        <v>1.515340599E9</v>
      </c>
      <c r="B15109" s="61">
        <v>1.0</v>
      </c>
      <c r="C15109" s="61">
        <v>1351.0</v>
      </c>
      <c r="D15109" s="57" t="s">
        <v>374</v>
      </c>
      <c r="E15109" s="57" t="str">
        <f t="array" ref="E15109">E15108</f>
        <v>В</v>
      </c>
      <c r="F15109" s="58">
        <v>0.7028827462600395</v>
      </c>
    </row>
    <row r="15110">
      <c r="A15110" s="61">
        <v>1.514810423E9</v>
      </c>
      <c r="B15110" s="61">
        <v>1.0</v>
      </c>
      <c r="C15110" s="61">
        <v>592.0</v>
      </c>
      <c r="D15110" s="57" t="s">
        <v>374</v>
      </c>
      <c r="E15110" s="57" t="str">
        <f t="array" ref="E15110">E15109</f>
        <v>В</v>
      </c>
      <c r="F15110" s="58">
        <v>0.7029137180860848</v>
      </c>
    </row>
    <row r="15111">
      <c r="A15111" s="61">
        <v>1.519483631E9</v>
      </c>
      <c r="B15111" s="61">
        <v>0.0</v>
      </c>
      <c r="C15111" s="61">
        <v>231.0</v>
      </c>
      <c r="D15111" s="57" t="s">
        <v>374</v>
      </c>
      <c r="E15111" s="57" t="str">
        <f t="array" ref="E15111">E15110</f>
        <v>В</v>
      </c>
      <c r="F15111" s="58">
        <v>0.7030194998259647</v>
      </c>
    </row>
    <row r="15112">
      <c r="A15112" s="61">
        <v>1.513496336E9</v>
      </c>
      <c r="B15112" s="61">
        <v>1.0</v>
      </c>
      <c r="C15112" s="61">
        <v>2043.0</v>
      </c>
      <c r="D15112" s="57" t="s">
        <v>371</v>
      </c>
      <c r="E15112" s="57" t="str">
        <f t="array" ref="E15112">E15111</f>
        <v>В</v>
      </c>
      <c r="F15112" s="58">
        <v>0.7030929774313471</v>
      </c>
    </row>
    <row r="15113">
      <c r="A15113" s="61">
        <v>1.512280666E9</v>
      </c>
      <c r="B15113" s="61">
        <v>1.0</v>
      </c>
      <c r="C15113" s="61">
        <v>4918.0</v>
      </c>
      <c r="D15113" s="57" t="s">
        <v>374</v>
      </c>
      <c r="E15113" s="57" t="str">
        <f t="array" ref="E15113">E15112</f>
        <v>В</v>
      </c>
      <c r="F15113" s="58">
        <v>0.7032106077362019</v>
      </c>
    </row>
    <row r="15114">
      <c r="A15114" s="61">
        <v>1.514588528E9</v>
      </c>
      <c r="B15114" s="61">
        <v>1.0</v>
      </c>
      <c r="C15114" s="61">
        <v>2987.0</v>
      </c>
      <c r="D15114" s="57" t="s">
        <v>375</v>
      </c>
      <c r="E15114" s="57" t="str">
        <f t="array" ref="E15114">E15113</f>
        <v>В</v>
      </c>
      <c r="F15114" s="58">
        <v>0.703212638594399</v>
      </c>
    </row>
    <row r="15115">
      <c r="A15115" s="61">
        <v>1.517764874E9</v>
      </c>
      <c r="B15115" s="61">
        <v>1.0</v>
      </c>
      <c r="C15115" s="61">
        <v>356.0</v>
      </c>
      <c r="D15115" s="57" t="s">
        <v>371</v>
      </c>
      <c r="E15115" s="57" t="str">
        <f t="array" ref="E15115">E15114</f>
        <v>В</v>
      </c>
      <c r="F15115" s="58">
        <v>0.7032766970628537</v>
      </c>
    </row>
    <row r="15116">
      <c r="A15116" s="61">
        <v>1.514152227E9</v>
      </c>
      <c r="B15116" s="61">
        <v>1.0</v>
      </c>
      <c r="C15116" s="61">
        <v>3855.0</v>
      </c>
      <c r="D15116" s="57" t="s">
        <v>373</v>
      </c>
      <c r="E15116" s="57" t="str">
        <f t="array" ref="E15116">E15115</f>
        <v>В</v>
      </c>
      <c r="F15116" s="58">
        <v>0.7033630680640918</v>
      </c>
    </row>
    <row r="15117">
      <c r="A15117" s="61">
        <v>1.518461101E9</v>
      </c>
      <c r="B15117" s="61">
        <v>0.0</v>
      </c>
      <c r="C15117" s="61">
        <v>5227.0</v>
      </c>
      <c r="D15117" s="57" t="s">
        <v>373</v>
      </c>
      <c r="E15117" s="57" t="str">
        <f t="array" ref="E15117">E15116</f>
        <v>В</v>
      </c>
      <c r="F15117" s="58">
        <v>0.7034194050690934</v>
      </c>
    </row>
    <row r="15118">
      <c r="A15118" s="61">
        <v>1.516459254E9</v>
      </c>
      <c r="B15118" s="61">
        <v>1.0</v>
      </c>
      <c r="C15118" s="61">
        <v>4245.0</v>
      </c>
      <c r="D15118" s="57" t="s">
        <v>375</v>
      </c>
      <c r="E15118" s="57" t="str">
        <f t="array" ref="E15118">E15117</f>
        <v>В</v>
      </c>
      <c r="F15118" s="58">
        <v>0.7034874844611009</v>
      </c>
    </row>
    <row r="15119">
      <c r="A15119" s="61">
        <v>1.517698139E9</v>
      </c>
      <c r="B15119" s="61">
        <v>1.0</v>
      </c>
      <c r="C15119" s="61">
        <v>590.0</v>
      </c>
      <c r="D15119" s="57" t="s">
        <v>375</v>
      </c>
      <c r="E15119" s="57" t="str">
        <f t="array" ref="E15119">E15118</f>
        <v>В</v>
      </c>
      <c r="F15119" s="58">
        <v>0.7035376824155091</v>
      </c>
    </row>
    <row r="15120">
      <c r="A15120" s="61">
        <v>1.517316443E9</v>
      </c>
      <c r="B15120" s="61">
        <v>1.0</v>
      </c>
      <c r="C15120" s="61">
        <v>1247.0</v>
      </c>
      <c r="D15120" s="57" t="s">
        <v>371</v>
      </c>
      <c r="E15120" s="57" t="str">
        <f t="array" ref="E15120">E15119</f>
        <v>В</v>
      </c>
      <c r="F15120" s="58">
        <v>0.703566515874506</v>
      </c>
    </row>
    <row r="15121">
      <c r="A15121" s="61">
        <v>1.51875643E9</v>
      </c>
      <c r="B15121" s="61">
        <v>0.0</v>
      </c>
      <c r="C15121" s="61">
        <v>642.0</v>
      </c>
      <c r="D15121" s="57" t="s">
        <v>371</v>
      </c>
      <c r="E15121" s="57" t="str">
        <f t="array" ref="E15121">E15120</f>
        <v>В</v>
      </c>
      <c r="F15121" s="58">
        <v>0.7035764351828843</v>
      </c>
    </row>
    <row r="15122">
      <c r="A15122" s="61">
        <v>1.514722491E9</v>
      </c>
      <c r="B15122" s="61">
        <v>0.0</v>
      </c>
      <c r="C15122" s="61">
        <v>323.0</v>
      </c>
      <c r="D15122" s="57" t="s">
        <v>375</v>
      </c>
      <c r="E15122" s="57" t="str">
        <f t="array" ref="E15122">E15121</f>
        <v>В</v>
      </c>
      <c r="F15122" s="58">
        <v>0.7035949202616175</v>
      </c>
    </row>
    <row r="15123">
      <c r="A15123" s="61">
        <v>1.514520896E9</v>
      </c>
      <c r="B15123" s="61">
        <v>1.0</v>
      </c>
      <c r="C15123" s="61">
        <v>2184.0</v>
      </c>
      <c r="D15123" s="57" t="s">
        <v>371</v>
      </c>
      <c r="E15123" s="57" t="str">
        <f t="array" ref="E15123">E15122</f>
        <v>В</v>
      </c>
      <c r="F15123" s="58">
        <v>0.7036509120268004</v>
      </c>
    </row>
    <row r="15124">
      <c r="A15124" s="61">
        <v>1.518149085E9</v>
      </c>
      <c r="B15124" s="61">
        <v>1.0</v>
      </c>
      <c r="C15124" s="61">
        <v>3160.0</v>
      </c>
      <c r="D15124" s="57" t="s">
        <v>373</v>
      </c>
      <c r="E15124" s="57" t="str">
        <f t="array" ref="E15124">E15123</f>
        <v>В</v>
      </c>
      <c r="F15124" s="58">
        <v>0.7037087132605423</v>
      </c>
    </row>
    <row r="15125">
      <c r="A15125" s="61">
        <v>1.512690311E9</v>
      </c>
      <c r="B15125" s="61">
        <v>0.0</v>
      </c>
      <c r="C15125" s="61">
        <v>2453.0</v>
      </c>
      <c r="D15125" s="57" t="s">
        <v>371</v>
      </c>
      <c r="E15125" s="57" t="str">
        <f t="array" ref="E15125">E15124</f>
        <v>В</v>
      </c>
      <c r="F15125" s="58">
        <v>0.7037200444979353</v>
      </c>
    </row>
    <row r="15126">
      <c r="A15126" s="61">
        <v>1.513489431E9</v>
      </c>
      <c r="B15126" s="61">
        <v>0.0</v>
      </c>
      <c r="C15126" s="61">
        <v>2814.0</v>
      </c>
      <c r="D15126" s="57" t="s">
        <v>375</v>
      </c>
      <c r="E15126" s="57" t="str">
        <f t="array" ref="E15126">E15125</f>
        <v>В</v>
      </c>
      <c r="F15126" s="58">
        <v>0.7037518575724068</v>
      </c>
    </row>
    <row r="15127">
      <c r="A15127" s="61">
        <v>1.519970115E9</v>
      </c>
      <c r="B15127" s="61">
        <v>1.0</v>
      </c>
      <c r="C15127" s="61">
        <v>4045.0</v>
      </c>
      <c r="D15127" s="57" t="s">
        <v>371</v>
      </c>
      <c r="E15127" s="57" t="str">
        <f t="array" ref="E15127">E15126</f>
        <v>В</v>
      </c>
      <c r="F15127" s="58">
        <v>0.7038523450561823</v>
      </c>
    </row>
    <row r="15128">
      <c r="A15128" s="61">
        <v>1.518969403E9</v>
      </c>
      <c r="B15128" s="61">
        <v>1.0</v>
      </c>
      <c r="C15128" s="61">
        <v>2525.0</v>
      </c>
      <c r="D15128" s="57" t="s">
        <v>374</v>
      </c>
      <c r="E15128" s="57" t="str">
        <f t="array" ref="E15128">E15127</f>
        <v>В</v>
      </c>
      <c r="F15128" s="58">
        <v>0.7040865762865245</v>
      </c>
    </row>
    <row r="15129">
      <c r="A15129" s="61">
        <v>1.515318719E9</v>
      </c>
      <c r="B15129" s="61">
        <v>1.0</v>
      </c>
      <c r="C15129" s="61">
        <v>976.0</v>
      </c>
      <c r="D15129" s="57" t="s">
        <v>373</v>
      </c>
      <c r="E15129" s="57" t="str">
        <f t="array" ref="E15129">E15128</f>
        <v>В</v>
      </c>
      <c r="F15129" s="58">
        <v>0.7041318465203609</v>
      </c>
    </row>
    <row r="15130">
      <c r="A15130" s="61">
        <v>1.519147206E9</v>
      </c>
      <c r="B15130" s="61">
        <v>1.0</v>
      </c>
      <c r="C15130" s="61">
        <v>3272.0</v>
      </c>
      <c r="D15130" s="57" t="s">
        <v>371</v>
      </c>
      <c r="E15130" s="57" t="str">
        <f t="array" ref="E15130">E15129</f>
        <v>В</v>
      </c>
      <c r="F15130" s="58">
        <v>0.704145393665156</v>
      </c>
    </row>
    <row r="15131">
      <c r="A15131" s="61">
        <v>1.512134952E9</v>
      </c>
      <c r="B15131" s="61">
        <v>0.0</v>
      </c>
      <c r="C15131" s="61">
        <v>3240.0</v>
      </c>
      <c r="D15131" s="57" t="s">
        <v>375</v>
      </c>
      <c r="E15131" s="57" t="str">
        <f t="array" ref="E15131">E15130</f>
        <v>В</v>
      </c>
      <c r="F15131" s="58">
        <v>0.7042089466089244</v>
      </c>
    </row>
    <row r="15132">
      <c r="A15132" s="61">
        <v>1.514629689E9</v>
      </c>
      <c r="B15132" s="61">
        <v>1.0</v>
      </c>
      <c r="C15132" s="61">
        <v>1330.0</v>
      </c>
      <c r="D15132" s="57" t="s">
        <v>371</v>
      </c>
      <c r="E15132" s="57" t="str">
        <f t="array" ref="E15132">E15131</f>
        <v>В</v>
      </c>
      <c r="F15132" s="58">
        <v>0.7042288748872739</v>
      </c>
    </row>
    <row r="15133">
      <c r="A15133" s="61">
        <v>1.51751133E9</v>
      </c>
      <c r="B15133" s="61">
        <v>0.0</v>
      </c>
      <c r="C15133" s="61">
        <v>2543.0</v>
      </c>
      <c r="D15133" s="57" t="s">
        <v>374</v>
      </c>
      <c r="E15133" s="57" t="str">
        <f t="array" ref="E15133">E15132</f>
        <v>В</v>
      </c>
      <c r="F15133" s="58">
        <v>0.7043715255301176</v>
      </c>
    </row>
    <row r="15134">
      <c r="A15134" s="61">
        <v>1.518538707E9</v>
      </c>
      <c r="B15134" s="61">
        <v>1.0</v>
      </c>
      <c r="C15134" s="61">
        <v>4494.0</v>
      </c>
      <c r="D15134" s="57" t="s">
        <v>371</v>
      </c>
      <c r="E15134" s="57" t="str">
        <f t="array" ref="E15134">E15133</f>
        <v>В</v>
      </c>
      <c r="F15134" s="58">
        <v>0.7043758105840973</v>
      </c>
    </row>
    <row r="15135">
      <c r="A15135" s="61">
        <v>1.512310722E9</v>
      </c>
      <c r="B15135" s="61">
        <v>0.0</v>
      </c>
      <c r="C15135" s="61">
        <v>4.0</v>
      </c>
      <c r="D15135" s="57" t="s">
        <v>373</v>
      </c>
      <c r="E15135" s="57" t="str">
        <f t="array" ref="E15135">E15134</f>
        <v>В</v>
      </c>
      <c r="F15135" s="58">
        <v>0.7044000520000268</v>
      </c>
    </row>
    <row r="15136">
      <c r="A15136" s="61">
        <v>1.516014572E9</v>
      </c>
      <c r="B15136" s="61">
        <v>0.0</v>
      </c>
      <c r="C15136" s="61">
        <v>249.0</v>
      </c>
      <c r="D15136" s="57" t="s">
        <v>373</v>
      </c>
      <c r="E15136" s="57" t="str">
        <f t="array" ref="E15136">E15135</f>
        <v>В</v>
      </c>
      <c r="F15136" s="58">
        <v>0.7044027053622474</v>
      </c>
    </row>
    <row r="15137">
      <c r="A15137" s="61">
        <v>1.515715402E9</v>
      </c>
      <c r="B15137" s="61">
        <v>0.0</v>
      </c>
      <c r="C15137" s="61">
        <v>5939.0</v>
      </c>
      <c r="D15137" s="57" t="s">
        <v>371</v>
      </c>
      <c r="E15137" s="57" t="str">
        <f t="array" ref="E15137">E15136</f>
        <v>В</v>
      </c>
      <c r="F15137" s="58">
        <v>0.7044377312878946</v>
      </c>
    </row>
    <row r="15138">
      <c r="A15138" s="61">
        <v>1.515654472E9</v>
      </c>
      <c r="B15138" s="61">
        <v>0.0</v>
      </c>
      <c r="C15138" s="61">
        <v>2235.0</v>
      </c>
      <c r="D15138" s="57" t="s">
        <v>374</v>
      </c>
      <c r="E15138" s="57" t="str">
        <f t="array" ref="E15138">E15137</f>
        <v>В</v>
      </c>
      <c r="F15138" s="58">
        <v>0.7045183743651768</v>
      </c>
    </row>
    <row r="15139">
      <c r="A15139" s="61">
        <v>1.513127049E9</v>
      </c>
      <c r="B15139" s="61">
        <v>1.0</v>
      </c>
      <c r="C15139" s="61">
        <v>488.0</v>
      </c>
      <c r="D15139" s="57" t="s">
        <v>371</v>
      </c>
      <c r="E15139" s="57" t="str">
        <f t="array" ref="E15139">E15138</f>
        <v>В</v>
      </c>
      <c r="F15139" s="58">
        <v>0.704584038166006</v>
      </c>
    </row>
    <row r="15140">
      <c r="A15140" s="61">
        <v>1.511311048E9</v>
      </c>
      <c r="B15140" s="61">
        <v>1.0</v>
      </c>
      <c r="C15140" s="61">
        <v>1606.0</v>
      </c>
      <c r="D15140" s="57" t="s">
        <v>371</v>
      </c>
      <c r="E15140" s="57" t="str">
        <f t="array" ref="E15140">E15139</f>
        <v>В</v>
      </c>
      <c r="F15140" s="58">
        <v>0.7045914007165216</v>
      </c>
    </row>
    <row r="15141">
      <c r="A15141" s="61">
        <v>1.516332312E9</v>
      </c>
      <c r="B15141" s="61">
        <v>0.0</v>
      </c>
      <c r="C15141" s="61">
        <v>2667.0</v>
      </c>
      <c r="D15141" s="57" t="s">
        <v>375</v>
      </c>
      <c r="E15141" s="57" t="str">
        <f t="array" ref="E15141">E15140</f>
        <v>В</v>
      </c>
      <c r="F15141" s="58">
        <v>0.7046120416943106</v>
      </c>
    </row>
    <row r="15142">
      <c r="A15142" s="61">
        <v>1.515633666E9</v>
      </c>
      <c r="B15142" s="61">
        <v>1.0</v>
      </c>
      <c r="C15142" s="61">
        <v>123.0</v>
      </c>
      <c r="D15142" s="57" t="s">
        <v>375</v>
      </c>
      <c r="E15142" s="57" t="str">
        <f t="array" ref="E15142">E15141</f>
        <v>В</v>
      </c>
      <c r="F15142" s="58">
        <v>0.7046509292393353</v>
      </c>
    </row>
    <row r="15143">
      <c r="A15143" s="61">
        <v>1.516616827E9</v>
      </c>
      <c r="B15143" s="61">
        <v>1.0</v>
      </c>
      <c r="C15143" s="61">
        <v>1307.0</v>
      </c>
      <c r="D15143" s="57" t="s">
        <v>375</v>
      </c>
      <c r="E15143" s="57" t="str">
        <f t="array" ref="E15143">E15142</f>
        <v>В</v>
      </c>
      <c r="F15143" s="58">
        <v>0.704678212170429</v>
      </c>
    </row>
    <row r="15144">
      <c r="A15144" s="61">
        <v>1.516361199E9</v>
      </c>
      <c r="B15144" s="61">
        <v>1.0</v>
      </c>
      <c r="C15144" s="61">
        <v>3209.0</v>
      </c>
      <c r="D15144" s="57" t="s">
        <v>373</v>
      </c>
      <c r="E15144" s="57" t="str">
        <f t="array" ref="E15144">E15143</f>
        <v>В</v>
      </c>
      <c r="F15144" s="58">
        <v>0.7047076066702607</v>
      </c>
    </row>
    <row r="15145">
      <c r="A15145" s="61">
        <v>1.51428332E9</v>
      </c>
      <c r="B15145" s="61">
        <v>0.0</v>
      </c>
      <c r="C15145" s="61">
        <v>2948.0</v>
      </c>
      <c r="D15145" s="57" t="s">
        <v>373</v>
      </c>
      <c r="E15145" s="57" t="str">
        <f t="array" ref="E15145">E15144</f>
        <v>В</v>
      </c>
      <c r="F15145" s="58">
        <v>0.7047159168736864</v>
      </c>
    </row>
    <row r="15146">
      <c r="A15146" s="61">
        <v>1.518895704E9</v>
      </c>
      <c r="B15146" s="61">
        <v>1.0</v>
      </c>
      <c r="C15146" s="61">
        <v>1533.0</v>
      </c>
      <c r="D15146" s="57" t="s">
        <v>373</v>
      </c>
      <c r="E15146" s="57" t="str">
        <f t="array" ref="E15146">E15145</f>
        <v>В</v>
      </c>
      <c r="F15146" s="58">
        <v>0.7048595449741878</v>
      </c>
    </row>
    <row r="15147">
      <c r="A15147" s="61">
        <v>1.518995037E9</v>
      </c>
      <c r="B15147" s="61">
        <v>1.0</v>
      </c>
      <c r="C15147" s="61">
        <v>2427.0</v>
      </c>
      <c r="D15147" s="57" t="s">
        <v>371</v>
      </c>
      <c r="E15147" s="57" t="str">
        <f t="array" ref="E15147">E15146</f>
        <v>В</v>
      </c>
      <c r="F15147" s="58">
        <v>0.7048630404370011</v>
      </c>
    </row>
    <row r="15148">
      <c r="A15148" s="61">
        <v>1.513940771E9</v>
      </c>
      <c r="B15148" s="61">
        <v>0.0</v>
      </c>
      <c r="C15148" s="61">
        <v>3586.0</v>
      </c>
      <c r="D15148" s="57" t="s">
        <v>375</v>
      </c>
      <c r="E15148" s="57" t="str">
        <f t="array" ref="E15148">E15147</f>
        <v>В</v>
      </c>
      <c r="F15148" s="58">
        <v>0.7048676361145823</v>
      </c>
    </row>
    <row r="15149">
      <c r="A15149" s="61">
        <v>1.513103784E9</v>
      </c>
      <c r="B15149" s="61">
        <v>1.0</v>
      </c>
      <c r="C15149" s="61">
        <v>1545.0</v>
      </c>
      <c r="D15149" s="57" t="s">
        <v>374</v>
      </c>
      <c r="E15149" s="57" t="str">
        <f t="array" ref="E15149">E15148</f>
        <v>В</v>
      </c>
      <c r="F15149" s="58">
        <v>0.7048815057146527</v>
      </c>
    </row>
    <row r="15150">
      <c r="A15150" s="61">
        <v>1.517546099E9</v>
      </c>
      <c r="B15150" s="61">
        <v>1.0</v>
      </c>
      <c r="C15150" s="61">
        <v>1481.0</v>
      </c>
      <c r="D15150" s="57" t="s">
        <v>373</v>
      </c>
      <c r="E15150" s="57" t="str">
        <f t="array" ref="E15150">E15149</f>
        <v>В</v>
      </c>
      <c r="F15150" s="58">
        <v>0.7049268540137945</v>
      </c>
    </row>
    <row r="15151">
      <c r="A15151" s="61">
        <v>1.512665094E9</v>
      </c>
      <c r="B15151" s="61">
        <v>1.0</v>
      </c>
      <c r="C15151" s="61">
        <v>2943.0</v>
      </c>
      <c r="D15151" s="57" t="s">
        <v>375</v>
      </c>
      <c r="E15151" s="57" t="str">
        <f t="array" ref="E15151">E15150</f>
        <v>В</v>
      </c>
      <c r="F15151" s="58">
        <v>0.7050819390809641</v>
      </c>
    </row>
    <row r="15152">
      <c r="A15152" s="61">
        <v>1.513646471E9</v>
      </c>
      <c r="B15152" s="61">
        <v>0.0</v>
      </c>
      <c r="C15152" s="61">
        <v>3838.0</v>
      </c>
      <c r="D15152" s="57" t="s">
        <v>374</v>
      </c>
      <c r="E15152" s="57" t="str">
        <f t="array" ref="E15152">E15151</f>
        <v>В</v>
      </c>
      <c r="F15152" s="58">
        <v>0.7051002248517969</v>
      </c>
    </row>
    <row r="15153">
      <c r="A15153" s="61">
        <v>1.515552498E9</v>
      </c>
      <c r="B15153" s="61">
        <v>1.0</v>
      </c>
      <c r="C15153" s="61">
        <v>2771.0</v>
      </c>
      <c r="D15153" s="57" t="s">
        <v>371</v>
      </c>
      <c r="E15153" s="57" t="str">
        <f t="array" ref="E15153">E15152</f>
        <v>В</v>
      </c>
      <c r="F15153" s="58">
        <v>0.7051583609715015</v>
      </c>
    </row>
    <row r="15154">
      <c r="A15154" s="61">
        <v>1.513205953E9</v>
      </c>
      <c r="B15154" s="61">
        <v>1.0</v>
      </c>
      <c r="C15154" s="61">
        <v>3647.0</v>
      </c>
      <c r="D15154" s="57" t="s">
        <v>374</v>
      </c>
      <c r="E15154" s="57" t="str">
        <f t="array" ref="E15154">E15153</f>
        <v>В</v>
      </c>
      <c r="F15154" s="58">
        <v>0.7051793106307473</v>
      </c>
    </row>
    <row r="15155">
      <c r="A15155" s="61">
        <v>1.51415658E9</v>
      </c>
      <c r="B15155" s="61">
        <v>0.0</v>
      </c>
      <c r="C15155" s="61">
        <v>2862.0</v>
      </c>
      <c r="D15155" s="57" t="s">
        <v>371</v>
      </c>
      <c r="E15155" s="57" t="str">
        <f t="array" ref="E15155">E15154</f>
        <v>В</v>
      </c>
      <c r="F15155" s="58">
        <v>0.7052566500079608</v>
      </c>
    </row>
    <row r="15156">
      <c r="A15156" s="61">
        <v>1.516367576E9</v>
      </c>
      <c r="B15156" s="61">
        <v>1.0</v>
      </c>
      <c r="C15156" s="61">
        <v>844.0</v>
      </c>
      <c r="D15156" s="57" t="s">
        <v>373</v>
      </c>
      <c r="E15156" s="57" t="str">
        <f t="array" ref="E15156">E15155</f>
        <v>В</v>
      </c>
      <c r="F15156" s="58">
        <v>0.7053586418016409</v>
      </c>
    </row>
    <row r="15157">
      <c r="A15157" s="61">
        <v>1.519214434E9</v>
      </c>
      <c r="B15157" s="61">
        <v>1.0</v>
      </c>
      <c r="C15157" s="61">
        <v>1985.0</v>
      </c>
      <c r="D15157" s="57" t="s">
        <v>371</v>
      </c>
      <c r="E15157" s="57" t="str">
        <f t="array" ref="E15157">E15156</f>
        <v>В</v>
      </c>
      <c r="F15157" s="58">
        <v>0.7053612956027876</v>
      </c>
    </row>
    <row r="15158">
      <c r="A15158" s="61">
        <v>1.519523089E9</v>
      </c>
      <c r="B15158" s="61">
        <v>1.0</v>
      </c>
      <c r="C15158" s="61">
        <v>350.0</v>
      </c>
      <c r="D15158" s="57" t="s">
        <v>373</v>
      </c>
      <c r="E15158" s="57" t="str">
        <f t="array" ref="E15158">E15157</f>
        <v>В</v>
      </c>
      <c r="F15158" s="58">
        <v>0.7053685760111804</v>
      </c>
    </row>
    <row r="15159">
      <c r="A15159" s="61">
        <v>1.515714609E9</v>
      </c>
      <c r="B15159" s="61">
        <v>1.0</v>
      </c>
      <c r="C15159" s="61">
        <v>374.0</v>
      </c>
      <c r="D15159" s="57" t="s">
        <v>371</v>
      </c>
      <c r="E15159" s="57" t="str">
        <f t="array" ref="E15159">E15158</f>
        <v>В</v>
      </c>
      <c r="F15159" s="58">
        <v>0.7053731766407207</v>
      </c>
    </row>
    <row r="15160">
      <c r="A15160" s="61">
        <v>1.519479837E9</v>
      </c>
      <c r="B15160" s="61">
        <v>1.0</v>
      </c>
      <c r="C15160" s="61">
        <v>193.0</v>
      </c>
      <c r="D15160" s="57" t="s">
        <v>374</v>
      </c>
      <c r="E15160" s="57" t="str">
        <f t="array" ref="E15160">E15159</f>
        <v>В</v>
      </c>
      <c r="F15160" s="58">
        <v>0.7053784542889058</v>
      </c>
    </row>
    <row r="15161">
      <c r="A15161" s="61">
        <v>1.514636668E9</v>
      </c>
      <c r="B15161" s="61">
        <v>1.0</v>
      </c>
      <c r="C15161" s="61">
        <v>2425.0</v>
      </c>
      <c r="D15161" s="57" t="s">
        <v>374</v>
      </c>
      <c r="E15161" s="57" t="str">
        <f t="array" ref="E15161">E15160</f>
        <v>В</v>
      </c>
      <c r="F15161" s="58">
        <v>0.7053878274576106</v>
      </c>
    </row>
    <row r="15162">
      <c r="A15162" s="61">
        <v>1.517550777E9</v>
      </c>
      <c r="B15162" s="61">
        <v>1.0</v>
      </c>
      <c r="C15162" s="61">
        <v>2017.0</v>
      </c>
      <c r="D15162" s="57" t="s">
        <v>374</v>
      </c>
      <c r="E15162" s="57" t="str">
        <f t="array" ref="E15162">E15161</f>
        <v>В</v>
      </c>
      <c r="F15162" s="58">
        <v>0.705388138081212</v>
      </c>
    </row>
    <row r="15163">
      <c r="A15163" s="61">
        <v>1.5162006E9</v>
      </c>
      <c r="B15163" s="61">
        <v>0.0</v>
      </c>
      <c r="C15163" s="61">
        <v>2108.0</v>
      </c>
      <c r="D15163" s="57" t="s">
        <v>374</v>
      </c>
      <c r="E15163" s="57" t="str">
        <f t="array" ref="E15163">E15162</f>
        <v>В</v>
      </c>
      <c r="F15163" s="58">
        <v>0.7054111628282731</v>
      </c>
    </row>
    <row r="15164">
      <c r="A15164" s="61">
        <v>1.518819533E9</v>
      </c>
      <c r="B15164" s="61">
        <v>1.0</v>
      </c>
      <c r="C15164" s="61">
        <v>1902.0</v>
      </c>
      <c r="D15164" s="57" t="s">
        <v>374</v>
      </c>
      <c r="E15164" s="57" t="str">
        <f t="array" ref="E15164">E15163</f>
        <v>В</v>
      </c>
      <c r="F15164" s="58">
        <v>0.7054209601312932</v>
      </c>
    </row>
    <row r="15165">
      <c r="A15165" s="61">
        <v>1.51244444E9</v>
      </c>
      <c r="B15165" s="61">
        <v>0.0</v>
      </c>
      <c r="C15165" s="61">
        <v>3597.0</v>
      </c>
      <c r="D15165" s="57" t="s">
        <v>375</v>
      </c>
      <c r="E15165" s="57" t="str">
        <f t="array" ref="E15165">E15164</f>
        <v>В</v>
      </c>
      <c r="F15165" s="58">
        <v>0.7054572556511858</v>
      </c>
    </row>
    <row r="15166">
      <c r="A15166" s="61">
        <v>1.512154054E9</v>
      </c>
      <c r="B15166" s="61">
        <v>1.0</v>
      </c>
      <c r="C15166" s="61">
        <v>3565.0</v>
      </c>
      <c r="D15166" s="57" t="s">
        <v>375</v>
      </c>
      <c r="E15166" s="57" t="str">
        <f t="array" ref="E15166">E15165</f>
        <v>В</v>
      </c>
      <c r="F15166" s="58">
        <v>0.7055565389255585</v>
      </c>
    </row>
    <row r="15167">
      <c r="A15167" s="61">
        <v>1.514009315E9</v>
      </c>
      <c r="B15167" s="61">
        <v>1.0</v>
      </c>
      <c r="C15167" s="61">
        <v>2282.0</v>
      </c>
      <c r="D15167" s="57" t="s">
        <v>374</v>
      </c>
      <c r="E15167" s="57" t="str">
        <f t="array" ref="E15167">E15166</f>
        <v>В</v>
      </c>
      <c r="F15167" s="58">
        <v>0.7056640628556713</v>
      </c>
    </row>
    <row r="15168">
      <c r="A15168" s="61">
        <v>1.513179182E9</v>
      </c>
      <c r="B15168" s="61">
        <v>0.0</v>
      </c>
      <c r="C15168" s="61">
        <v>386.0</v>
      </c>
      <c r="D15168" s="57" t="s">
        <v>375</v>
      </c>
      <c r="E15168" s="57" t="str">
        <f t="array" ref="E15168">E15167</f>
        <v>В</v>
      </c>
      <c r="F15168" s="58">
        <v>0.705715977587348</v>
      </c>
    </row>
    <row r="15169">
      <c r="A15169" s="61">
        <v>1.515055435E9</v>
      </c>
      <c r="B15169" s="61">
        <v>1.0</v>
      </c>
      <c r="C15169" s="61">
        <v>35.0</v>
      </c>
      <c r="D15169" s="57" t="s">
        <v>374</v>
      </c>
      <c r="E15169" s="57" t="str">
        <f t="array" ref="E15169">E15168</f>
        <v>В</v>
      </c>
      <c r="F15169" s="58">
        <v>0.7057212552355331</v>
      </c>
    </row>
    <row r="15170">
      <c r="A15170" s="61">
        <v>1.511896863E9</v>
      </c>
      <c r="B15170" s="61">
        <v>1.0</v>
      </c>
      <c r="C15170" s="61">
        <v>4556.0</v>
      </c>
      <c r="D15170" s="57" t="s">
        <v>371</v>
      </c>
      <c r="E15170" s="57" t="str">
        <f t="array" ref="E15170">E15169</f>
        <v>В</v>
      </c>
      <c r="F15170" s="58">
        <v>0.7057224383901262</v>
      </c>
    </row>
    <row r="15171">
      <c r="A15171" s="61">
        <v>1.517942676E9</v>
      </c>
      <c r="B15171" s="61">
        <v>1.0</v>
      </c>
      <c r="C15171" s="61">
        <v>1636.0</v>
      </c>
      <c r="D15171" s="57" t="s">
        <v>371</v>
      </c>
      <c r="E15171" s="57" t="str">
        <f t="array" ref="E15171">E15170</f>
        <v>В</v>
      </c>
      <c r="F15171" s="58">
        <v>0.7057309539290005</v>
      </c>
    </row>
    <row r="15172">
      <c r="A15172" s="61">
        <v>1.513095587E9</v>
      </c>
      <c r="B15172" s="61">
        <v>1.0</v>
      </c>
      <c r="C15172" s="61">
        <v>1374.0</v>
      </c>
      <c r="D15172" s="57" t="s">
        <v>375</v>
      </c>
      <c r="E15172" s="57" t="str">
        <f t="array" ref="E15172">E15171</f>
        <v>В</v>
      </c>
      <c r="F15172" s="58">
        <v>0.7057481649148444</v>
      </c>
    </row>
    <row r="15173">
      <c r="A15173" s="61">
        <v>1.519237888E9</v>
      </c>
      <c r="B15173" s="61">
        <v>1.0</v>
      </c>
      <c r="C15173" s="61">
        <v>2634.0</v>
      </c>
      <c r="D15173" s="57" t="s">
        <v>371</v>
      </c>
      <c r="E15173" s="57" t="str">
        <f t="array" ref="E15173">E15172</f>
        <v>В</v>
      </c>
      <c r="F15173" s="58">
        <v>0.7058796529880956</v>
      </c>
    </row>
    <row r="15174">
      <c r="A15174" s="61">
        <v>1.515672464E9</v>
      </c>
      <c r="B15174" s="61">
        <v>1.0</v>
      </c>
      <c r="C15174" s="61">
        <v>2563.0</v>
      </c>
      <c r="D15174" s="57" t="s">
        <v>371</v>
      </c>
      <c r="E15174" s="57" t="str">
        <f t="array" ref="E15174">E15173</f>
        <v>В</v>
      </c>
      <c r="F15174" s="58">
        <v>0.7059408505988076</v>
      </c>
    </row>
    <row r="15175">
      <c r="A15175" s="61">
        <v>1.518571121E9</v>
      </c>
      <c r="B15175" s="61">
        <v>0.0</v>
      </c>
      <c r="C15175" s="61">
        <v>1466.0</v>
      </c>
      <c r="D15175" s="57" t="s">
        <v>374</v>
      </c>
      <c r="E15175" s="57" t="str">
        <f t="array" ref="E15175">E15174</f>
        <v>В</v>
      </c>
      <c r="F15175" s="58">
        <v>0.7060223758954965</v>
      </c>
    </row>
    <row r="15176">
      <c r="A15176" s="61">
        <v>1.519191131E9</v>
      </c>
      <c r="B15176" s="61">
        <v>0.0</v>
      </c>
      <c r="C15176" s="61">
        <v>2387.0</v>
      </c>
      <c r="D15176" s="57" t="s">
        <v>373</v>
      </c>
      <c r="E15176" s="57" t="str">
        <f t="array" ref="E15176">E15175</f>
        <v>В</v>
      </c>
      <c r="F15176" s="58">
        <v>0.7060877870241222</v>
      </c>
    </row>
    <row r="15177">
      <c r="A15177" s="61">
        <v>1.519719608E9</v>
      </c>
      <c r="B15177" s="61">
        <v>1.0</v>
      </c>
      <c r="C15177" s="61">
        <v>2683.0</v>
      </c>
      <c r="D15177" s="57" t="s">
        <v>371</v>
      </c>
      <c r="E15177" s="57" t="str">
        <f t="array" ref="E15177">E15176</f>
        <v>В</v>
      </c>
      <c r="F15177" s="58">
        <v>0.7061278505201882</v>
      </c>
    </row>
    <row r="15178">
      <c r="A15178" s="61">
        <v>1.512190132E9</v>
      </c>
      <c r="B15178" s="61">
        <v>0.0</v>
      </c>
      <c r="C15178" s="61">
        <v>3653.0</v>
      </c>
      <c r="D15178" s="57" t="s">
        <v>374</v>
      </c>
      <c r="E15178" s="57" t="str">
        <f t="array" ref="E15178">E15177</f>
        <v>В</v>
      </c>
      <c r="F15178" s="58">
        <v>0.7061358992384225</v>
      </c>
    </row>
    <row r="15179">
      <c r="A15179" s="61">
        <v>1.519631777E9</v>
      </c>
      <c r="B15179" s="61">
        <v>1.0</v>
      </c>
      <c r="C15179" s="61">
        <v>1021.0</v>
      </c>
      <c r="D15179" s="57" t="s">
        <v>375</v>
      </c>
      <c r="E15179" s="57" t="str">
        <f t="array" ref="E15179">E15178</f>
        <v>В</v>
      </c>
      <c r="F15179" s="58">
        <v>0.7061581026498502</v>
      </c>
    </row>
    <row r="15180">
      <c r="A15180" s="61">
        <v>1.51327695E9</v>
      </c>
      <c r="B15180" s="61">
        <v>0.0</v>
      </c>
      <c r="C15180" s="61">
        <v>3008.0</v>
      </c>
      <c r="D15180" s="57" t="s">
        <v>371</v>
      </c>
      <c r="E15180" s="57" t="str">
        <f t="array" ref="E15180">E15179</f>
        <v>В</v>
      </c>
      <c r="F15180" s="58">
        <v>0.7061666181887246</v>
      </c>
    </row>
    <row r="15181">
      <c r="A15181" s="61">
        <v>1.518563441E9</v>
      </c>
      <c r="B15181" s="61">
        <v>0.0</v>
      </c>
      <c r="C15181" s="61">
        <v>1739.0</v>
      </c>
      <c r="D15181" s="57" t="s">
        <v>374</v>
      </c>
      <c r="E15181" s="57" t="str">
        <f t="array" ref="E15181">E15180</f>
        <v>В</v>
      </c>
      <c r="F15181" s="58">
        <v>0.706222468835884</v>
      </c>
    </row>
    <row r="15182">
      <c r="A15182" s="61">
        <v>1.513829303E9</v>
      </c>
      <c r="B15182" s="61">
        <v>1.0</v>
      </c>
      <c r="C15182" s="61">
        <v>1628.0</v>
      </c>
      <c r="D15182" s="57" t="s">
        <v>371</v>
      </c>
      <c r="E15182" s="57" t="str">
        <f t="array" ref="E15182">E15181</f>
        <v>В</v>
      </c>
      <c r="F15182" s="58">
        <v>0.706250550266029</v>
      </c>
    </row>
    <row r="15183">
      <c r="A15183" s="61">
        <v>1.515443349E9</v>
      </c>
      <c r="B15183" s="61">
        <v>1.0</v>
      </c>
      <c r="C15183" s="61">
        <v>849.0</v>
      </c>
      <c r="D15183" s="57" t="s">
        <v>373</v>
      </c>
      <c r="E15183" s="57" t="str">
        <f t="array" ref="E15183">E15182</f>
        <v>В</v>
      </c>
      <c r="F15183" s="58">
        <v>0.7063680090080723</v>
      </c>
    </row>
    <row r="15184">
      <c r="A15184" s="61">
        <v>1.513834033E9</v>
      </c>
      <c r="B15184" s="61">
        <v>1.0</v>
      </c>
      <c r="C15184" s="61">
        <v>3644.0</v>
      </c>
      <c r="D15184" s="57" t="s">
        <v>371</v>
      </c>
      <c r="E15184" s="57" t="str">
        <f t="array" ref="E15184">E15183</f>
        <v>В</v>
      </c>
      <c r="F15184" s="58">
        <v>0.7063822282715915</v>
      </c>
    </row>
    <row r="15185">
      <c r="A15185" s="61">
        <v>1.512962067E9</v>
      </c>
      <c r="B15185" s="61">
        <v>1.0</v>
      </c>
      <c r="C15185" s="61">
        <v>5883.0</v>
      </c>
      <c r="D15185" s="57" t="s">
        <v>371</v>
      </c>
      <c r="E15185" s="57" t="str">
        <f t="array" ref="E15185">E15184</f>
        <v>В</v>
      </c>
      <c r="F15185" s="58">
        <v>0.7064336094580319</v>
      </c>
    </row>
    <row r="15186">
      <c r="A15186" s="61">
        <v>1.512228676E9</v>
      </c>
      <c r="B15186" s="61">
        <v>1.0</v>
      </c>
      <c r="C15186" s="61">
        <v>936.0</v>
      </c>
      <c r="D15186" s="57" t="s">
        <v>375</v>
      </c>
      <c r="E15186" s="57" t="str">
        <f t="array" ref="E15186">E15185</f>
        <v>В</v>
      </c>
      <c r="F15186" s="58">
        <v>0.7064348985151329</v>
      </c>
    </row>
    <row r="15187">
      <c r="A15187" s="61">
        <v>1.519922665E9</v>
      </c>
      <c r="B15187" s="61">
        <v>1.0</v>
      </c>
      <c r="C15187" s="61">
        <v>3452.0</v>
      </c>
      <c r="D15187" s="57" t="s">
        <v>375</v>
      </c>
      <c r="E15187" s="57" t="str">
        <f t="array" ref="E15187">E15186</f>
        <v>В</v>
      </c>
      <c r="F15187" s="58">
        <v>0.7064730120126181</v>
      </c>
    </row>
    <row r="15188">
      <c r="A15188" s="61">
        <v>1.514818734E9</v>
      </c>
      <c r="B15188" s="61">
        <v>1.0</v>
      </c>
      <c r="C15188" s="61">
        <v>4795.0</v>
      </c>
      <c r="D15188" s="57" t="s">
        <v>371</v>
      </c>
      <c r="E15188" s="57" t="str">
        <f t="array" ref="E15188">E15187</f>
        <v>В</v>
      </c>
      <c r="F15188" s="58">
        <v>0.7066157200188579</v>
      </c>
    </row>
    <row r="15189">
      <c r="A15189" s="61">
        <v>1.517230435E9</v>
      </c>
      <c r="B15189" s="61">
        <v>1.0</v>
      </c>
      <c r="C15189" s="61">
        <v>1524.0</v>
      </c>
      <c r="D15189" s="57" t="s">
        <v>371</v>
      </c>
      <c r="E15189" s="57" t="str">
        <f t="array" ref="E15189">E15188</f>
        <v>В</v>
      </c>
      <c r="F15189" s="58">
        <v>0.7066611133367341</v>
      </c>
    </row>
    <row r="15190">
      <c r="A15190" s="61">
        <v>1.517331027E9</v>
      </c>
      <c r="B15190" s="61">
        <v>1.0</v>
      </c>
      <c r="C15190" s="61">
        <v>1729.0</v>
      </c>
      <c r="D15190" s="57" t="s">
        <v>371</v>
      </c>
      <c r="E15190" s="57" t="str">
        <f t="array" ref="E15190">E15189</f>
        <v>В</v>
      </c>
      <c r="F15190" s="58">
        <v>0.7067216711382154</v>
      </c>
    </row>
    <row r="15191">
      <c r="A15191" s="61">
        <v>1.51225341E9</v>
      </c>
      <c r="B15191" s="61">
        <v>0.0</v>
      </c>
      <c r="C15191" s="61">
        <v>1472.0</v>
      </c>
      <c r="D15191" s="57" t="s">
        <v>373</v>
      </c>
      <c r="E15191" s="57" t="str">
        <f t="array" ref="E15191">E15190</f>
        <v>В</v>
      </c>
      <c r="F15191" s="58">
        <v>0.70676102347571</v>
      </c>
    </row>
    <row r="15192">
      <c r="A15192" s="61">
        <v>1.518642763E9</v>
      </c>
      <c r="B15192" s="61">
        <v>1.0</v>
      </c>
      <c r="C15192" s="61">
        <v>2910.0</v>
      </c>
      <c r="D15192" s="57" t="s">
        <v>371</v>
      </c>
      <c r="E15192" s="57" t="str">
        <f t="array" ref="E15192">E15191</f>
        <v>В</v>
      </c>
      <c r="F15192" s="58">
        <v>0.7068849913499423</v>
      </c>
    </row>
    <row r="15193">
      <c r="A15193" s="61">
        <v>1.514747901E9</v>
      </c>
      <c r="B15193" s="61">
        <v>0.0</v>
      </c>
      <c r="C15193" s="61">
        <v>2242.0</v>
      </c>
      <c r="D15193" s="57" t="s">
        <v>371</v>
      </c>
      <c r="E15193" s="57" t="str">
        <f t="array" ref="E15193">E15192</f>
        <v>В</v>
      </c>
      <c r="F15193" s="58">
        <v>0.7068888506889489</v>
      </c>
    </row>
    <row r="15194">
      <c r="A15194" s="61">
        <v>1.519432144E9</v>
      </c>
      <c r="B15194" s="61">
        <v>1.0</v>
      </c>
      <c r="C15194" s="61">
        <v>356.0</v>
      </c>
      <c r="D15194" s="57" t="s">
        <v>373</v>
      </c>
      <c r="E15194" s="57" t="str">
        <f t="array" ref="E15194">E15193</f>
        <v>В</v>
      </c>
      <c r="F15194" s="58">
        <v>0.706917377158858</v>
      </c>
    </row>
    <row r="15195">
      <c r="A15195" s="61">
        <v>1.51345615E9</v>
      </c>
      <c r="B15195" s="61">
        <v>0.0</v>
      </c>
      <c r="C15195" s="61">
        <v>2492.0</v>
      </c>
      <c r="D15195" s="57" t="s">
        <v>373</v>
      </c>
      <c r="E15195" s="57" t="str">
        <f t="array" ref="E15195">E15194</f>
        <v>В</v>
      </c>
      <c r="F15195" s="58">
        <v>0.7070600851650978</v>
      </c>
    </row>
    <row r="15196">
      <c r="A15196" s="61">
        <v>1.515443054E9</v>
      </c>
      <c r="B15196" s="61">
        <v>1.0</v>
      </c>
      <c r="C15196" s="61">
        <v>74.0</v>
      </c>
      <c r="D15196" s="57" t="s">
        <v>374</v>
      </c>
      <c r="E15196" s="57" t="str">
        <f t="array" ref="E15196">E15195</f>
        <v>В</v>
      </c>
      <c r="F15196" s="58">
        <v>0.7071037832998559</v>
      </c>
    </row>
    <row r="15197">
      <c r="A15197" s="61">
        <v>1.515185214E9</v>
      </c>
      <c r="B15197" s="61">
        <v>1.0</v>
      </c>
      <c r="C15197" s="61">
        <v>2293.0</v>
      </c>
      <c r="D15197" s="57" t="s">
        <v>375</v>
      </c>
      <c r="E15197" s="57" t="str">
        <f t="array" ref="E15197">E15196</f>
        <v>В</v>
      </c>
      <c r="F15197" s="58">
        <v>0.7071063251853358</v>
      </c>
    </row>
    <row r="15198">
      <c r="A15198" s="61">
        <v>1.512355604E9</v>
      </c>
      <c r="B15198" s="61">
        <v>1.0</v>
      </c>
      <c r="C15198" s="61">
        <v>3946.0</v>
      </c>
      <c r="D15198" s="57" t="s">
        <v>373</v>
      </c>
      <c r="E15198" s="57" t="str">
        <f t="array" ref="E15198">E15197</f>
        <v>В</v>
      </c>
      <c r="F15198" s="58">
        <v>0.7071867275567751</v>
      </c>
    </row>
    <row r="15199">
      <c r="A15199" s="61">
        <v>1.517883533E9</v>
      </c>
      <c r="B15199" s="61">
        <v>1.0</v>
      </c>
      <c r="C15199" s="61">
        <v>1199.0</v>
      </c>
      <c r="D15199" s="57" t="s">
        <v>374</v>
      </c>
      <c r="E15199" s="57" t="str">
        <f t="array" ref="E15199">E15198</f>
        <v>В</v>
      </c>
      <c r="F15199" s="58">
        <v>0.7072023264024512</v>
      </c>
    </row>
    <row r="15200">
      <c r="A15200" s="61">
        <v>1.519646385E9</v>
      </c>
      <c r="B15200" s="61">
        <v>1.0</v>
      </c>
      <c r="C15200" s="61">
        <v>2063.0</v>
      </c>
      <c r="D15200" s="57" t="s">
        <v>373</v>
      </c>
      <c r="E15200" s="57" t="str">
        <f t="array" ref="E15200">E15199</f>
        <v>В</v>
      </c>
      <c r="F15200" s="58">
        <v>0.707207552152187</v>
      </c>
    </row>
    <row r="15201">
      <c r="A15201" s="61">
        <v>1.516656122E9</v>
      </c>
      <c r="B15201" s="61">
        <v>0.0</v>
      </c>
      <c r="C15201" s="61">
        <v>1324.0</v>
      </c>
      <c r="D15201" s="57" t="s">
        <v>373</v>
      </c>
      <c r="E15201" s="57" t="str">
        <f t="array" ref="E15201">E15200</f>
        <v>В</v>
      </c>
      <c r="F15201" s="58">
        <v>0.7072178235944879</v>
      </c>
    </row>
    <row r="15202">
      <c r="A15202" s="61">
        <v>1.51498825E9</v>
      </c>
      <c r="B15202" s="61">
        <v>0.0</v>
      </c>
      <c r="C15202" s="61">
        <v>990.0</v>
      </c>
      <c r="D15202" s="57" t="s">
        <v>371</v>
      </c>
      <c r="E15202" s="57" t="str">
        <f t="array" ref="E15202">E15201</f>
        <v>В</v>
      </c>
      <c r="F15202" s="58">
        <v>0.707223150997863</v>
      </c>
    </row>
    <row r="15203">
      <c r="A15203" s="61">
        <v>1.512301715E9</v>
      </c>
      <c r="B15203" s="61">
        <v>1.0</v>
      </c>
      <c r="C15203" s="61">
        <v>2577.0</v>
      </c>
      <c r="D15203" s="57" t="s">
        <v>375</v>
      </c>
      <c r="E15203" s="57" t="str">
        <f t="array" ref="E15203">E15202</f>
        <v>В</v>
      </c>
      <c r="F15203" s="58">
        <v>0.7072631569924686</v>
      </c>
    </row>
    <row r="15204">
      <c r="A15204" s="61">
        <v>1.518664734E9</v>
      </c>
      <c r="B15204" s="61">
        <v>1.0</v>
      </c>
      <c r="C15204" s="61">
        <v>4907.0</v>
      </c>
      <c r="D15204" s="57" t="s">
        <v>371</v>
      </c>
      <c r="E15204" s="57" t="str">
        <f t="array" ref="E15204">E15203</f>
        <v>В</v>
      </c>
      <c r="F15204" s="58">
        <v>0.7074596644445378</v>
      </c>
    </row>
    <row r="15205">
      <c r="A15205" s="61">
        <v>1.51169162E9</v>
      </c>
      <c r="B15205" s="61">
        <v>0.0</v>
      </c>
      <c r="C15205" s="61">
        <v>3128.0</v>
      </c>
      <c r="D15205" s="57" t="s">
        <v>374</v>
      </c>
      <c r="E15205" s="57" t="str">
        <f t="array" ref="E15205">E15204</f>
        <v>В</v>
      </c>
      <c r="F15205" s="58">
        <v>0.7074716738193318</v>
      </c>
    </row>
    <row r="15206">
      <c r="A15206" s="61">
        <v>1.513729929E9</v>
      </c>
      <c r="B15206" s="61">
        <v>1.0</v>
      </c>
      <c r="C15206" s="61">
        <v>1449.0</v>
      </c>
      <c r="D15206" s="57" t="s">
        <v>375</v>
      </c>
      <c r="E15206" s="57" t="str">
        <f t="array" ref="E15206">E15205</f>
        <v>В</v>
      </c>
      <c r="F15206" s="58">
        <v>0.7074781495232711</v>
      </c>
    </row>
    <row r="15207">
      <c r="A15207" s="61">
        <v>1.518523868E9</v>
      </c>
      <c r="B15207" s="61">
        <v>1.0</v>
      </c>
      <c r="C15207" s="61">
        <v>710.0</v>
      </c>
      <c r="D15207" s="57" t="s">
        <v>375</v>
      </c>
      <c r="E15207" s="57" t="str">
        <f t="array" ref="E15207">E15206</f>
        <v>В</v>
      </c>
      <c r="F15207" s="58">
        <v>0.7075169448909456</v>
      </c>
    </row>
    <row r="15208">
      <c r="A15208" s="61">
        <v>1.517930792E9</v>
      </c>
      <c r="B15208" s="61">
        <v>0.0</v>
      </c>
      <c r="C15208" s="61">
        <v>1264.0</v>
      </c>
      <c r="D15208" s="57" t="s">
        <v>371</v>
      </c>
      <c r="E15208" s="57" t="str">
        <f t="array" ref="E15208">E15207</f>
        <v>В</v>
      </c>
      <c r="F15208" s="58">
        <v>0.7075228235980794</v>
      </c>
    </row>
    <row r="15209">
      <c r="A15209" s="61">
        <v>1.515771756E9</v>
      </c>
      <c r="B15209" s="61">
        <v>1.0</v>
      </c>
      <c r="C15209" s="61">
        <v>5473.0</v>
      </c>
      <c r="D15209" s="57" t="s">
        <v>371</v>
      </c>
      <c r="E15209" s="57" t="str">
        <f t="array" ref="E15209">E15208</f>
        <v>В</v>
      </c>
      <c r="F15209" s="58">
        <v>0.7075569508855512</v>
      </c>
    </row>
    <row r="15210">
      <c r="A15210" s="61">
        <v>1.515370852E9</v>
      </c>
      <c r="B15210" s="61">
        <v>0.0</v>
      </c>
      <c r="C15210" s="61">
        <v>707.0</v>
      </c>
      <c r="D15210" s="57" t="s">
        <v>371</v>
      </c>
      <c r="E15210" s="57" t="str">
        <f t="array" ref="E15210">E15209</f>
        <v>В</v>
      </c>
      <c r="F15210" s="58">
        <v>0.7075817510619443</v>
      </c>
    </row>
    <row r="15211">
      <c r="A15211" s="61">
        <v>1.516234434E9</v>
      </c>
      <c r="B15211" s="61">
        <v>1.0</v>
      </c>
      <c r="C15211" s="61">
        <v>691.0</v>
      </c>
      <c r="D15211" s="57" t="s">
        <v>373</v>
      </c>
      <c r="E15211" s="57" t="str">
        <f t="array" ref="E15211">E15210</f>
        <v>В</v>
      </c>
      <c r="F15211" s="58">
        <v>0.7076615259832039</v>
      </c>
    </row>
    <row r="15212">
      <c r="A15212" s="61">
        <v>1.513096985E9</v>
      </c>
      <c r="B15212" s="61">
        <v>1.0</v>
      </c>
      <c r="C15212" s="61">
        <v>1138.0</v>
      </c>
      <c r="D15212" s="57" t="s">
        <v>375</v>
      </c>
      <c r="E15212" s="57" t="str">
        <f t="array" ref="E15212">E15211</f>
        <v>В</v>
      </c>
      <c r="F15212" s="58">
        <v>0.7076699105170067</v>
      </c>
    </row>
    <row r="15213">
      <c r="A15213" s="61">
        <v>1.519914215E9</v>
      </c>
      <c r="B15213" s="61">
        <v>1.0</v>
      </c>
      <c r="C15213" s="61">
        <v>995.0</v>
      </c>
      <c r="D15213" s="57" t="s">
        <v>371</v>
      </c>
      <c r="E15213" s="57" t="str">
        <f t="array" ref="E15213">E15212</f>
        <v>В</v>
      </c>
      <c r="F15213" s="58">
        <v>0.7076986248766677</v>
      </c>
    </row>
    <row r="15214">
      <c r="A15214" s="61">
        <v>1.513021522E9</v>
      </c>
      <c r="B15214" s="61">
        <v>0.0</v>
      </c>
      <c r="C15214" s="61">
        <v>2310.0</v>
      </c>
      <c r="D15214" s="57" t="s">
        <v>371</v>
      </c>
      <c r="E15214" s="57" t="str">
        <f t="array" ref="E15214">E15213</f>
        <v>В</v>
      </c>
      <c r="F15214" s="58">
        <v>0.7077475113650225</v>
      </c>
    </row>
    <row r="15215">
      <c r="A15215" s="61">
        <v>1.518863262E9</v>
      </c>
      <c r="B15215" s="61">
        <v>0.0</v>
      </c>
      <c r="C15215" s="61">
        <v>434.0</v>
      </c>
      <c r="D15215" s="57" t="s">
        <v>373</v>
      </c>
      <c r="E15215" s="57" t="str">
        <f t="array" ref="E15215">E15214</f>
        <v>В</v>
      </c>
      <c r="F15215" s="58">
        <v>0.7078097612026953</v>
      </c>
    </row>
    <row r="15216">
      <c r="A15216" s="61">
        <v>1.514106967E9</v>
      </c>
      <c r="B15216" s="61">
        <v>1.0</v>
      </c>
      <c r="C15216" s="61">
        <v>2592.0</v>
      </c>
      <c r="D15216" s="57" t="s">
        <v>371</v>
      </c>
      <c r="E15216" s="57" t="str">
        <f t="array" ref="E15216">E15215</f>
        <v>В</v>
      </c>
      <c r="F15216" s="58">
        <v>0.707825013078534</v>
      </c>
    </row>
    <row r="15217">
      <c r="A15217" s="61">
        <v>1.517488047E9</v>
      </c>
      <c r="B15217" s="61">
        <v>1.0</v>
      </c>
      <c r="C15217" s="61">
        <v>2949.0</v>
      </c>
      <c r="D15217" s="57" t="s">
        <v>371</v>
      </c>
      <c r="E15217" s="57" t="str">
        <f t="array" ref="E15217">E15216</f>
        <v>В</v>
      </c>
      <c r="F15217" s="58">
        <v>0.7078354853089783</v>
      </c>
    </row>
    <row r="15218">
      <c r="A15218" s="61">
        <v>1.51986817E9</v>
      </c>
      <c r="B15218" s="61">
        <v>0.0</v>
      </c>
      <c r="C15218" s="61">
        <v>1763.0</v>
      </c>
      <c r="D15218" s="57" t="s">
        <v>374</v>
      </c>
      <c r="E15218" s="57" t="str">
        <f t="array" ref="E15218">E15217</f>
        <v>В</v>
      </c>
      <c r="F15218" s="58">
        <v>0.7078859011700117</v>
      </c>
    </row>
    <row r="15219">
      <c r="A15219" s="61">
        <v>1.517018711E9</v>
      </c>
      <c r="B15219" s="61">
        <v>0.0</v>
      </c>
      <c r="C15219" s="61">
        <v>1843.0</v>
      </c>
      <c r="D15219" s="57" t="s">
        <v>375</v>
      </c>
      <c r="E15219" s="57" t="str">
        <f t="array" ref="E15219">E15218</f>
        <v>В</v>
      </c>
      <c r="F15219" s="58">
        <v>0.7079736693252038</v>
      </c>
    </row>
    <row r="15220">
      <c r="A15220" s="61">
        <v>1.513200899E9</v>
      </c>
      <c r="B15220" s="61">
        <v>1.0</v>
      </c>
      <c r="C15220" s="61">
        <v>4389.0</v>
      </c>
      <c r="D15220" s="57" t="s">
        <v>371</v>
      </c>
      <c r="E15220" s="57" t="str">
        <f t="array" ref="E15220">E15219</f>
        <v>В</v>
      </c>
      <c r="F15220" s="58">
        <v>0.7079762035250383</v>
      </c>
    </row>
    <row r="15221">
      <c r="A15221" s="61">
        <v>1.514992269E9</v>
      </c>
      <c r="B15221" s="61">
        <v>1.0</v>
      </c>
      <c r="C15221" s="61">
        <v>4534.0</v>
      </c>
      <c r="D15221" s="57" t="s">
        <v>371</v>
      </c>
      <c r="E15221" s="57" t="str">
        <f t="array" ref="E15221">E15220</f>
        <v>В</v>
      </c>
      <c r="F15221" s="58">
        <v>0.7079850888182934</v>
      </c>
    </row>
    <row r="15222">
      <c r="A15222" s="61">
        <v>1.51916734E9</v>
      </c>
      <c r="B15222" s="61">
        <v>0.0</v>
      </c>
      <c r="C15222" s="61">
        <v>40.0</v>
      </c>
      <c r="D15222" s="57" t="s">
        <v>374</v>
      </c>
      <c r="E15222" s="57" t="str">
        <f t="array" ref="E15222">E15221</f>
        <v>В</v>
      </c>
      <c r="F15222" s="58">
        <v>0.7079976220245081</v>
      </c>
    </row>
    <row r="15223">
      <c r="A15223" s="61">
        <v>1.514602988E9</v>
      </c>
      <c r="B15223" s="61">
        <v>1.0</v>
      </c>
      <c r="C15223" s="61">
        <v>1990.0</v>
      </c>
      <c r="D15223" s="57" t="s">
        <v>373</v>
      </c>
      <c r="E15223" s="57" t="str">
        <f t="array" ref="E15223">E15222</f>
        <v>В</v>
      </c>
      <c r="F15223" s="58">
        <v>0.7080000552107439</v>
      </c>
    </row>
    <row r="15224">
      <c r="A15224" s="61">
        <v>1.51895385E9</v>
      </c>
      <c r="B15224" s="61">
        <v>0.0</v>
      </c>
      <c r="C15224" s="61">
        <v>1983.0</v>
      </c>
      <c r="D15224" s="57" t="s">
        <v>371</v>
      </c>
      <c r="E15224" s="57" t="str">
        <f t="array" ref="E15224">E15223</f>
        <v>В</v>
      </c>
      <c r="F15224" s="58">
        <v>0.7080152030145082</v>
      </c>
    </row>
    <row r="15225">
      <c r="A15225" s="61">
        <v>1.512150614E9</v>
      </c>
      <c r="B15225" s="61">
        <v>1.0</v>
      </c>
      <c r="C15225" s="61">
        <v>1535.0</v>
      </c>
      <c r="D15225" s="57" t="s">
        <v>371</v>
      </c>
      <c r="E15225" s="57" t="str">
        <f t="array" ref="E15225">E15224</f>
        <v>В</v>
      </c>
      <c r="F15225" s="58">
        <v>0.7080429522755621</v>
      </c>
    </row>
    <row r="15226">
      <c r="A15226" s="61">
        <v>1.511426592E9</v>
      </c>
      <c r="B15226" s="61">
        <v>0.0</v>
      </c>
      <c r="C15226" s="61">
        <v>1981.0</v>
      </c>
      <c r="D15226" s="57" t="s">
        <v>374</v>
      </c>
      <c r="E15226" s="57" t="str">
        <f t="array" ref="E15226">E15225</f>
        <v>В</v>
      </c>
      <c r="F15226" s="58">
        <v>0.70805844564636</v>
      </c>
    </row>
    <row r="15227">
      <c r="A15227" s="61">
        <v>1.517344843E9</v>
      </c>
      <c r="B15227" s="61">
        <v>1.0</v>
      </c>
      <c r="C15227" s="61">
        <v>269.0</v>
      </c>
      <c r="D15227" s="57" t="s">
        <v>373</v>
      </c>
      <c r="E15227" s="57" t="str">
        <f t="array" ref="E15227">E15226</f>
        <v>В</v>
      </c>
      <c r="F15227" s="58">
        <v>0.7080850138584305</v>
      </c>
    </row>
    <row r="15228">
      <c r="A15228" s="61">
        <v>1.519498762E9</v>
      </c>
      <c r="B15228" s="61">
        <v>0.0</v>
      </c>
      <c r="C15228" s="61">
        <v>4012.0</v>
      </c>
      <c r="D15228" s="57" t="s">
        <v>371</v>
      </c>
      <c r="E15228" s="57" t="str">
        <f t="array" ref="E15228">E15227</f>
        <v>В</v>
      </c>
      <c r="F15228" s="58">
        <v>0.7081008337809187</v>
      </c>
    </row>
    <row r="15229">
      <c r="A15229" s="61">
        <v>1.513281343E9</v>
      </c>
      <c r="B15229" s="61">
        <v>1.0</v>
      </c>
      <c r="C15229" s="61">
        <v>1131.0</v>
      </c>
      <c r="D15229" s="57" t="s">
        <v>371</v>
      </c>
      <c r="E15229" s="57" t="str">
        <f t="array" ref="E15229">E15228</f>
        <v>В</v>
      </c>
      <c r="F15229" s="58">
        <v>0.7082177224968031</v>
      </c>
    </row>
    <row r="15230">
      <c r="A15230" s="61">
        <v>1.516010454E9</v>
      </c>
      <c r="B15230" s="61">
        <v>1.0</v>
      </c>
      <c r="C15230" s="61">
        <v>1868.0</v>
      </c>
      <c r="D15230" s="57" t="s">
        <v>374</v>
      </c>
      <c r="E15230" s="57" t="str">
        <f t="array" ref="E15230">E15229</f>
        <v>В</v>
      </c>
      <c r="F15230" s="58">
        <v>0.7082517610036267</v>
      </c>
    </row>
    <row r="15231">
      <c r="A15231" s="61">
        <v>1.518309976E9</v>
      </c>
      <c r="B15231" s="61">
        <v>1.0</v>
      </c>
      <c r="C15231" s="61">
        <v>1173.0</v>
      </c>
      <c r="D15231" s="57" t="s">
        <v>371</v>
      </c>
      <c r="E15231" s="57" t="str">
        <f t="array" ref="E15231">E15230</f>
        <v>В</v>
      </c>
      <c r="F15231" s="58">
        <v>0.7083058866883211</v>
      </c>
    </row>
    <row r="15232">
      <c r="A15232" s="61">
        <v>1.512144195E9</v>
      </c>
      <c r="B15232" s="61">
        <v>1.0</v>
      </c>
      <c r="C15232" s="61">
        <v>518.0</v>
      </c>
      <c r="D15232" s="57" t="s">
        <v>371</v>
      </c>
      <c r="E15232" s="57" t="str">
        <f t="array" ref="E15232">E15231</f>
        <v>В</v>
      </c>
      <c r="F15232" s="58">
        <v>0.7083857681233506</v>
      </c>
    </row>
    <row r="15233">
      <c r="A15233" s="61">
        <v>1.513022557E9</v>
      </c>
      <c r="B15233" s="61">
        <v>1.0</v>
      </c>
      <c r="C15233" s="61">
        <v>2995.0</v>
      </c>
      <c r="D15233" s="57" t="s">
        <v>371</v>
      </c>
      <c r="E15233" s="57" t="str">
        <f t="array" ref="E15233">E15232</f>
        <v>В</v>
      </c>
      <c r="F15233" s="58">
        <v>0.7084082192351399</v>
      </c>
    </row>
    <row r="15234">
      <c r="A15234" s="61">
        <v>1.517043155E9</v>
      </c>
      <c r="B15234" s="61">
        <v>1.0</v>
      </c>
      <c r="C15234" s="61">
        <v>1722.0</v>
      </c>
      <c r="D15234" s="57" t="s">
        <v>371</v>
      </c>
      <c r="E15234" s="57" t="str">
        <f t="array" ref="E15234">E15233</f>
        <v>В</v>
      </c>
      <c r="F15234" s="58">
        <v>0.708446972002515</v>
      </c>
    </row>
    <row r="15235">
      <c r="A15235" s="61">
        <v>1.512845362E9</v>
      </c>
      <c r="B15235" s="61">
        <v>0.0</v>
      </c>
      <c r="C15235" s="61">
        <v>1345.0</v>
      </c>
      <c r="D15235" s="57" t="s">
        <v>373</v>
      </c>
      <c r="E15235" s="57" t="str">
        <f t="array" ref="E15235">E15234</f>
        <v>В</v>
      </c>
      <c r="F15235" s="58">
        <v>0.7084735878641661</v>
      </c>
    </row>
    <row r="15236">
      <c r="A15236" s="61">
        <v>1.511831237E9</v>
      </c>
      <c r="B15236" s="61">
        <v>1.0</v>
      </c>
      <c r="C15236" s="61">
        <v>2627.0</v>
      </c>
      <c r="D15236" s="57" t="s">
        <v>371</v>
      </c>
      <c r="E15236" s="57" t="str">
        <f t="array" ref="E15236">E15235</f>
        <v>В</v>
      </c>
      <c r="F15236" s="58">
        <v>0.7085295516173852</v>
      </c>
    </row>
    <row r="15237">
      <c r="A15237" s="61">
        <v>1.512531111E9</v>
      </c>
      <c r="B15237" s="61">
        <v>0.0</v>
      </c>
      <c r="C15237" s="61">
        <v>2132.0</v>
      </c>
      <c r="D15237" s="57" t="s">
        <v>373</v>
      </c>
      <c r="E15237" s="57" t="str">
        <f t="array" ref="E15237">E15236</f>
        <v>В</v>
      </c>
      <c r="F15237" s="58">
        <v>0.7085458124688334</v>
      </c>
    </row>
    <row r="15238">
      <c r="A15238" s="61">
        <v>1.515586357E9</v>
      </c>
      <c r="B15238" s="61">
        <v>1.0</v>
      </c>
      <c r="C15238" s="61">
        <v>2402.0</v>
      </c>
      <c r="D15238" s="57" t="s">
        <v>371</v>
      </c>
      <c r="E15238" s="57" t="str">
        <f t="array" ref="E15238">E15237</f>
        <v>В</v>
      </c>
      <c r="F15238" s="58">
        <v>0.708590821030753</v>
      </c>
    </row>
    <row r="15239">
      <c r="A15239" s="61">
        <v>1.513438497E9</v>
      </c>
      <c r="B15239" s="61">
        <v>1.0</v>
      </c>
      <c r="C15239" s="61">
        <v>955.0</v>
      </c>
      <c r="D15239" s="57" t="s">
        <v>371</v>
      </c>
      <c r="E15239" s="57" t="str">
        <f t="array" ref="E15239">E15238</f>
        <v>В</v>
      </c>
      <c r="F15239" s="58">
        <v>0.708610074043452</v>
      </c>
    </row>
    <row r="15240">
      <c r="A15240" s="61">
        <v>1.519601203E9</v>
      </c>
      <c r="B15240" s="61">
        <v>1.0</v>
      </c>
      <c r="C15240" s="61">
        <v>1053.0</v>
      </c>
      <c r="D15240" s="57" t="s">
        <v>373</v>
      </c>
      <c r="E15240" s="57" t="str">
        <f t="array" ref="E15240">E15239</f>
        <v>В</v>
      </c>
      <c r="F15240" s="58">
        <v>0.708621999233564</v>
      </c>
    </row>
    <row r="15241">
      <c r="A15241" s="61">
        <v>1.518336568E9</v>
      </c>
      <c r="B15241" s="61">
        <v>1.0</v>
      </c>
      <c r="C15241" s="61">
        <v>88.0</v>
      </c>
      <c r="D15241" s="57" t="s">
        <v>375</v>
      </c>
      <c r="E15241" s="57" t="str">
        <f t="array" ref="E15241">E15240</f>
        <v>В</v>
      </c>
      <c r="F15241" s="58">
        <v>0.7086874252633508</v>
      </c>
    </row>
    <row r="15242">
      <c r="A15242" s="61">
        <v>1.512190673E9</v>
      </c>
      <c r="B15242" s="61">
        <v>1.0</v>
      </c>
      <c r="C15242" s="61">
        <v>3670.0</v>
      </c>
      <c r="D15242" s="57" t="s">
        <v>371</v>
      </c>
      <c r="E15242" s="57" t="str">
        <f t="array" ref="E15242">E15241</f>
        <v>В</v>
      </c>
      <c r="F15242" s="58">
        <v>0.7086942679273598</v>
      </c>
    </row>
    <row r="15243">
      <c r="A15243" s="61">
        <v>1.516402326E9</v>
      </c>
      <c r="B15243" s="61">
        <v>1.0</v>
      </c>
      <c r="C15243" s="61">
        <v>2952.0</v>
      </c>
      <c r="D15243" s="57" t="s">
        <v>375</v>
      </c>
      <c r="E15243" s="57" t="str">
        <f t="array" ref="E15243">E15242</f>
        <v>В</v>
      </c>
      <c r="F15243" s="58">
        <v>0.7087228818758131</v>
      </c>
    </row>
    <row r="15244">
      <c r="A15244" s="61">
        <v>1.513338469E9</v>
      </c>
      <c r="B15244" s="61">
        <v>1.0</v>
      </c>
      <c r="C15244" s="61">
        <v>1613.0</v>
      </c>
      <c r="D15244" s="57" t="s">
        <v>371</v>
      </c>
      <c r="E15244" s="57" t="str">
        <f t="array" ref="E15244">E15243</f>
        <v>В</v>
      </c>
      <c r="F15244" s="58">
        <v>0.7087652028238742</v>
      </c>
    </row>
    <row r="15245">
      <c r="A15245" s="61">
        <v>1.515404769E9</v>
      </c>
      <c r="B15245" s="61">
        <v>1.0</v>
      </c>
      <c r="C15245" s="61">
        <v>575.0</v>
      </c>
      <c r="D15245" s="57" t="s">
        <v>374</v>
      </c>
      <c r="E15245" s="57" t="str">
        <f t="array" ref="E15245">E15244</f>
        <v>В</v>
      </c>
      <c r="F15245" s="58">
        <v>0.7087986430890355</v>
      </c>
    </row>
    <row r="15246">
      <c r="A15246" s="61">
        <v>1.519583007E9</v>
      </c>
      <c r="B15246" s="61">
        <v>1.0</v>
      </c>
      <c r="C15246" s="61">
        <v>2036.0</v>
      </c>
      <c r="D15246" s="57" t="s">
        <v>374</v>
      </c>
      <c r="E15246" s="57" t="str">
        <f t="array" ref="E15246">E15245</f>
        <v>В</v>
      </c>
      <c r="F15246" s="58">
        <v>0.7088039555912494</v>
      </c>
    </row>
    <row r="15247">
      <c r="A15247" s="61">
        <v>1.518027389E9</v>
      </c>
      <c r="B15247" s="61">
        <v>1.0</v>
      </c>
      <c r="C15247" s="61">
        <v>633.0</v>
      </c>
      <c r="D15247" s="57" t="s">
        <v>373</v>
      </c>
      <c r="E15247" s="57" t="str">
        <f t="array" ref="E15247">E15246</f>
        <v>В</v>
      </c>
      <c r="F15247" s="58">
        <v>0.7088051239971348</v>
      </c>
    </row>
    <row r="15248">
      <c r="A15248" s="61">
        <v>1.518361016E9</v>
      </c>
      <c r="B15248" s="61">
        <v>1.0</v>
      </c>
      <c r="C15248" s="61">
        <v>3416.0</v>
      </c>
      <c r="D15248" s="57" t="s">
        <v>374</v>
      </c>
      <c r="E15248" s="57" t="str">
        <f t="array" ref="E15248">E15247</f>
        <v>В</v>
      </c>
      <c r="F15248" s="58">
        <v>0.7088234134631063</v>
      </c>
    </row>
    <row r="15249">
      <c r="A15249" s="61">
        <v>1.514419787E9</v>
      </c>
      <c r="B15249" s="61">
        <v>1.0</v>
      </c>
      <c r="C15249" s="61">
        <v>1509.0</v>
      </c>
      <c r="D15249" s="57" t="s">
        <v>374</v>
      </c>
      <c r="E15249" s="57" t="str">
        <f t="array" ref="E15249">E15248</f>
        <v>В</v>
      </c>
      <c r="F15249" s="58">
        <v>0.7088301332695905</v>
      </c>
    </row>
    <row r="15250">
      <c r="A15250" s="61">
        <v>1.51918122E9</v>
      </c>
      <c r="B15250" s="61">
        <v>0.0</v>
      </c>
      <c r="C15250" s="61">
        <v>1180.0</v>
      </c>
      <c r="D15250" s="57" t="s">
        <v>371</v>
      </c>
      <c r="E15250" s="57" t="str">
        <f t="array" ref="E15250">E15249</f>
        <v>В</v>
      </c>
      <c r="F15250" s="58">
        <v>0.708906273236907</v>
      </c>
    </row>
    <row r="15251">
      <c r="A15251" s="61">
        <v>1.515391272E9</v>
      </c>
      <c r="B15251" s="61">
        <v>0.0</v>
      </c>
      <c r="C15251" s="61">
        <v>1183.0</v>
      </c>
      <c r="D15251" s="57" t="s">
        <v>371</v>
      </c>
      <c r="E15251" s="57" t="str">
        <f t="array" ref="E15251">E15250</f>
        <v>В</v>
      </c>
      <c r="F15251" s="58">
        <v>0.7089851805016948</v>
      </c>
    </row>
    <row r="15252">
      <c r="A15252" s="61">
        <v>1.513903644E9</v>
      </c>
      <c r="B15252" s="61">
        <v>1.0</v>
      </c>
      <c r="C15252" s="61">
        <v>2223.0</v>
      </c>
      <c r="D15252" s="57" t="s">
        <v>371</v>
      </c>
      <c r="E15252" s="57" t="str">
        <f t="array" ref="E15252">E15251</f>
        <v>В</v>
      </c>
      <c r="F15252" s="58">
        <v>0.7090265001916383</v>
      </c>
    </row>
    <row r="15253">
      <c r="A15253" s="61">
        <v>1.519576934E9</v>
      </c>
      <c r="B15253" s="61">
        <v>1.0</v>
      </c>
      <c r="C15253" s="61">
        <v>701.0</v>
      </c>
      <c r="D15253" s="57" t="s">
        <v>371</v>
      </c>
      <c r="E15253" s="57" t="str">
        <f t="array" ref="E15253">E15252</f>
        <v>В</v>
      </c>
      <c r="F15253" s="58">
        <v>0.7090487185443021</v>
      </c>
    </row>
    <row r="15254">
      <c r="A15254" s="61">
        <v>1.511370684E9</v>
      </c>
      <c r="B15254" s="61">
        <v>1.0</v>
      </c>
      <c r="C15254" s="61">
        <v>2643.0</v>
      </c>
      <c r="D15254" s="57" t="s">
        <v>374</v>
      </c>
      <c r="E15254" s="57" t="str">
        <f t="array" ref="E15254">E15253</f>
        <v>В</v>
      </c>
      <c r="F15254" s="58">
        <v>0.70904907315971</v>
      </c>
    </row>
    <row r="15255">
      <c r="A15255" s="61">
        <v>1.517056762E9</v>
      </c>
      <c r="B15255" s="61">
        <v>0.0</v>
      </c>
      <c r="C15255" s="61">
        <v>147.0</v>
      </c>
      <c r="D15255" s="57" t="s">
        <v>371</v>
      </c>
      <c r="E15255" s="57" t="str">
        <f t="array" ref="E15255">E15254</f>
        <v>В</v>
      </c>
      <c r="F15255" s="58">
        <v>0.7092488114846895</v>
      </c>
    </row>
    <row r="15256">
      <c r="A15256" s="61">
        <v>1.515105552E9</v>
      </c>
      <c r="B15256" s="61">
        <v>0.0</v>
      </c>
      <c r="C15256" s="61">
        <v>3144.0</v>
      </c>
      <c r="D15256" s="57" t="s">
        <v>373</v>
      </c>
      <c r="E15256" s="57" t="str">
        <f t="array" ref="E15256">E15255</f>
        <v>В</v>
      </c>
      <c r="F15256" s="58">
        <v>0.7092643826312275</v>
      </c>
    </row>
    <row r="15257">
      <c r="A15257" s="61">
        <v>1.516427784E9</v>
      </c>
      <c r="B15257" s="61">
        <v>1.0</v>
      </c>
      <c r="C15257" s="61">
        <v>541.0</v>
      </c>
      <c r="D15257" s="57" t="s">
        <v>374</v>
      </c>
      <c r="E15257" s="57" t="str">
        <f t="array" ref="E15257">E15256</f>
        <v>В</v>
      </c>
      <c r="F15257" s="58">
        <v>0.709297717384146</v>
      </c>
    </row>
    <row r="15258">
      <c r="A15258" s="61">
        <v>1.519860435E9</v>
      </c>
      <c r="B15258" s="61">
        <v>1.0</v>
      </c>
      <c r="C15258" s="61">
        <v>257.0</v>
      </c>
      <c r="D15258" s="57" t="s">
        <v>375</v>
      </c>
      <c r="E15258" s="57" t="str">
        <f t="array" ref="E15258">E15257</f>
        <v>В</v>
      </c>
      <c r="F15258" s="58">
        <v>0.7093262736563776</v>
      </c>
    </row>
    <row r="15259">
      <c r="A15259" s="61">
        <v>1.515102712E9</v>
      </c>
      <c r="B15259" s="61">
        <v>0.0</v>
      </c>
      <c r="C15259" s="61">
        <v>671.0</v>
      </c>
      <c r="D15259" s="57" t="s">
        <v>373</v>
      </c>
      <c r="E15259" s="57" t="str">
        <f t="array" ref="E15259">E15258</f>
        <v>В</v>
      </c>
      <c r="F15259" s="58">
        <v>0.7094023955756062</v>
      </c>
    </row>
    <row r="15260">
      <c r="A15260" s="61">
        <v>1.511780559E9</v>
      </c>
      <c r="B15260" s="61">
        <v>1.0</v>
      </c>
      <c r="C15260" s="61">
        <v>483.0</v>
      </c>
      <c r="D15260" s="57" t="s">
        <v>371</v>
      </c>
      <c r="E15260" s="57" t="str">
        <f t="array" ref="E15260">E15259</f>
        <v>В</v>
      </c>
      <c r="F15260" s="58">
        <v>0.7094853989489157</v>
      </c>
    </row>
    <row r="15261">
      <c r="A15261" s="61">
        <v>1.511619972E9</v>
      </c>
      <c r="B15261" s="61">
        <v>0.0</v>
      </c>
      <c r="C15261" s="61">
        <v>2353.0</v>
      </c>
      <c r="D15261" s="57" t="s">
        <v>371</v>
      </c>
      <c r="E15261" s="57" t="str">
        <f t="array" ref="E15261">E15260</f>
        <v>В</v>
      </c>
      <c r="F15261" s="58">
        <v>0.7095033697211783</v>
      </c>
    </row>
    <row r="15262">
      <c r="A15262" s="61">
        <v>1.514426522E9</v>
      </c>
      <c r="B15262" s="61">
        <v>0.0</v>
      </c>
      <c r="C15262" s="61">
        <v>2635.0</v>
      </c>
      <c r="D15262" s="57" t="s">
        <v>374</v>
      </c>
      <c r="E15262" s="57" t="str">
        <f t="array" ref="E15262">E15261</f>
        <v>В</v>
      </c>
      <c r="F15262" s="58">
        <v>0.7095435406085814</v>
      </c>
    </row>
    <row r="15263">
      <c r="A15263" s="61">
        <v>1.519964997E9</v>
      </c>
      <c r="B15263" s="61">
        <v>1.0</v>
      </c>
      <c r="C15263" s="61">
        <v>2043.0</v>
      </c>
      <c r="D15263" s="57" t="s">
        <v>371</v>
      </c>
      <c r="E15263" s="57" t="str">
        <f t="array" ref="E15263">E15262</f>
        <v>В</v>
      </c>
      <c r="F15263" s="58">
        <v>0.7096937191360894</v>
      </c>
    </row>
    <row r="15264">
      <c r="A15264" s="61">
        <v>1.515948405E9</v>
      </c>
      <c r="B15264" s="61">
        <v>1.0</v>
      </c>
      <c r="C15264" s="61">
        <v>2748.0</v>
      </c>
      <c r="D15264" s="57" t="s">
        <v>371</v>
      </c>
      <c r="E15264" s="57" t="str">
        <f t="array" ref="E15264">E15263</f>
        <v>В</v>
      </c>
      <c r="F15264" s="58">
        <v>0.7096946288764949</v>
      </c>
    </row>
    <row r="15265">
      <c r="A15265" s="61">
        <v>1.519200182E9</v>
      </c>
      <c r="B15265" s="61">
        <v>0.0</v>
      </c>
      <c r="C15265" s="61">
        <v>2130.0</v>
      </c>
      <c r="D15265" s="57" t="s">
        <v>374</v>
      </c>
      <c r="E15265" s="57" t="str">
        <f t="array" ref="E15265">E15264</f>
        <v>В</v>
      </c>
      <c r="F15265" s="58">
        <v>0.7097874748699954</v>
      </c>
    </row>
    <row r="15266">
      <c r="A15266" s="61">
        <v>1.517239754E9</v>
      </c>
      <c r="B15266" s="61">
        <v>1.0</v>
      </c>
      <c r="C15266" s="61">
        <v>578.0</v>
      </c>
      <c r="D15266" s="57" t="s">
        <v>375</v>
      </c>
      <c r="E15266" s="57" t="str">
        <f t="array" ref="E15266">E15265</f>
        <v>В</v>
      </c>
      <c r="F15266" s="58">
        <v>0.7098236767953449</v>
      </c>
    </row>
    <row r="15267">
      <c r="A15267" s="61">
        <v>1.519868048E9</v>
      </c>
      <c r="B15267" s="61">
        <v>1.0</v>
      </c>
      <c r="C15267" s="61">
        <v>2314.0</v>
      </c>
      <c r="D15267" s="57" t="s">
        <v>374</v>
      </c>
      <c r="E15267" s="57" t="str">
        <f t="array" ref="E15267">E15266</f>
        <v>В</v>
      </c>
      <c r="F15267" s="58">
        <v>0.7098339991688395</v>
      </c>
    </row>
    <row r="15268">
      <c r="A15268" s="61">
        <v>1.513198098E9</v>
      </c>
      <c r="B15268" s="61">
        <v>1.0</v>
      </c>
      <c r="C15268" s="61">
        <v>1933.0</v>
      </c>
      <c r="D15268" s="57" t="s">
        <v>371</v>
      </c>
      <c r="E15268" s="57" t="str">
        <f t="array" ref="E15268">E15267</f>
        <v>В</v>
      </c>
      <c r="F15268" s="58">
        <v>0.7098912571202692</v>
      </c>
    </row>
    <row r="15269">
      <c r="A15269" s="61">
        <v>1.512720916E9</v>
      </c>
      <c r="B15269" s="61">
        <v>1.0</v>
      </c>
      <c r="C15269" s="61">
        <v>973.0</v>
      </c>
      <c r="D15269" s="57" t="s">
        <v>371</v>
      </c>
      <c r="E15269" s="57" t="str">
        <f t="array" ref="E15269">E15268</f>
        <v>В</v>
      </c>
      <c r="F15269" s="58">
        <v>0.709958701626227</v>
      </c>
    </row>
    <row r="15270">
      <c r="A15270" s="61">
        <v>1.518951161E9</v>
      </c>
      <c r="B15270" s="61">
        <v>0.0</v>
      </c>
      <c r="C15270" s="61">
        <v>1077.0</v>
      </c>
      <c r="D15270" s="57" t="s">
        <v>371</v>
      </c>
      <c r="E15270" s="57" t="str">
        <f t="array" ref="E15270">E15269</f>
        <v>В</v>
      </c>
      <c r="F15270" s="58">
        <v>0.709979578120088</v>
      </c>
    </row>
    <row r="15271">
      <c r="A15271" s="61">
        <v>1.515161127E9</v>
      </c>
      <c r="B15271" s="61">
        <v>1.0</v>
      </c>
      <c r="C15271" s="61">
        <v>1522.0</v>
      </c>
      <c r="D15271" s="57" t="s">
        <v>375</v>
      </c>
      <c r="E15271" s="57" t="str">
        <f t="array" ref="E15271">E15270</f>
        <v>В</v>
      </c>
      <c r="F15271" s="58">
        <v>0.710001762935216</v>
      </c>
    </row>
    <row r="15272">
      <c r="A15272" s="61">
        <v>1.518672835E9</v>
      </c>
      <c r="B15272" s="61">
        <v>1.0</v>
      </c>
      <c r="C15272" s="61">
        <v>2608.0</v>
      </c>
      <c r="D15272" s="57" t="s">
        <v>374</v>
      </c>
      <c r="E15272" s="57" t="str">
        <f t="array" ref="E15272">E15271</f>
        <v>В</v>
      </c>
      <c r="F15272" s="58">
        <v>0.7100055631578325</v>
      </c>
    </row>
    <row r="15273">
      <c r="A15273" s="61">
        <v>1.515646768E9</v>
      </c>
      <c r="B15273" s="61">
        <v>1.0</v>
      </c>
      <c r="C15273" s="61">
        <v>2998.0</v>
      </c>
      <c r="D15273" s="57" t="s">
        <v>371</v>
      </c>
      <c r="E15273" s="57" t="str">
        <f t="array" ref="E15273">E15272</f>
        <v>В</v>
      </c>
      <c r="F15273" s="58">
        <v>0.7100468722585336</v>
      </c>
    </row>
    <row r="15274">
      <c r="A15274" s="61">
        <v>1.516796693E9</v>
      </c>
      <c r="B15274" s="61">
        <v>1.0</v>
      </c>
      <c r="C15274" s="61">
        <v>312.0</v>
      </c>
      <c r="D15274" s="57" t="s">
        <v>373</v>
      </c>
      <c r="E15274" s="57" t="str">
        <f t="array" ref="E15274">E15273</f>
        <v>В</v>
      </c>
      <c r="F15274" s="58">
        <v>0.7100623694505703</v>
      </c>
    </row>
    <row r="15275">
      <c r="A15275" s="61">
        <v>1.517169257E9</v>
      </c>
      <c r="B15275" s="61">
        <v>1.0</v>
      </c>
      <c r="C15275" s="61">
        <v>3156.0</v>
      </c>
      <c r="D15275" s="57" t="s">
        <v>375</v>
      </c>
      <c r="E15275" s="57" t="str">
        <f t="array" ref="E15275">E15274</f>
        <v>В</v>
      </c>
      <c r="F15275" s="58">
        <v>0.7100915336384899</v>
      </c>
    </row>
    <row r="15276">
      <c r="A15276" s="61">
        <v>1.515013711E9</v>
      </c>
      <c r="B15276" s="61">
        <v>0.0</v>
      </c>
      <c r="C15276" s="61">
        <v>1566.0</v>
      </c>
      <c r="D15276" s="57" t="s">
        <v>371</v>
      </c>
      <c r="E15276" s="57" t="str">
        <f t="array" ref="E15276">E15275</f>
        <v>В</v>
      </c>
      <c r="F15276" s="58">
        <v>0.7102204957687395</v>
      </c>
    </row>
    <row r="15277">
      <c r="A15277" s="61">
        <v>1.519781358E9</v>
      </c>
      <c r="B15277" s="61">
        <v>1.0</v>
      </c>
      <c r="C15277" s="61">
        <v>4456.0</v>
      </c>
      <c r="D15277" s="57" t="s">
        <v>374</v>
      </c>
      <c r="E15277" s="57" t="str">
        <f t="array" ref="E15277">E15276</f>
        <v>В</v>
      </c>
      <c r="F15277" s="58">
        <v>0.7102369161621747</v>
      </c>
    </row>
    <row r="15278">
      <c r="A15278" s="61">
        <v>1.519139853E9</v>
      </c>
      <c r="B15278" s="61">
        <v>1.0</v>
      </c>
      <c r="C15278" s="61">
        <v>1703.0</v>
      </c>
      <c r="D15278" s="57" t="s">
        <v>371</v>
      </c>
      <c r="E15278" s="57" t="str">
        <f t="array" ref="E15278">E15277</f>
        <v>В</v>
      </c>
      <c r="F15278" s="58">
        <v>0.7102589818293057</v>
      </c>
    </row>
    <row r="15279">
      <c r="A15279" s="61">
        <v>1.514706535E9</v>
      </c>
      <c r="B15279" s="61">
        <v>1.0</v>
      </c>
      <c r="C15279" s="61">
        <v>2077.0</v>
      </c>
      <c r="D15279" s="57" t="s">
        <v>373</v>
      </c>
      <c r="E15279" s="57" t="str">
        <f t="array" ref="E15279">E15278</f>
        <v>В</v>
      </c>
      <c r="F15279" s="58">
        <v>0.7102611575781042</v>
      </c>
    </row>
    <row r="15280">
      <c r="A15280" s="61">
        <v>1.515403293E9</v>
      </c>
      <c r="B15280" s="61">
        <v>1.0</v>
      </c>
      <c r="C15280" s="61">
        <v>1290.0</v>
      </c>
      <c r="D15280" s="57" t="s">
        <v>375</v>
      </c>
      <c r="E15280" s="57" t="str">
        <f t="array" ref="E15280">E15279</f>
        <v>В</v>
      </c>
      <c r="F15280" s="58">
        <v>0.710265457533245</v>
      </c>
    </row>
    <row r="15281">
      <c r="A15281" s="61">
        <v>1.513660683E9</v>
      </c>
      <c r="B15281" s="61">
        <v>1.0</v>
      </c>
      <c r="C15281" s="61">
        <v>2765.0</v>
      </c>
      <c r="D15281" s="57" t="s">
        <v>375</v>
      </c>
      <c r="E15281" s="57" t="str">
        <f t="array" ref="E15281">E15280</f>
        <v>В</v>
      </c>
      <c r="F15281" s="58">
        <v>0.7102804090245344</v>
      </c>
    </row>
    <row r="15282">
      <c r="A15282" s="61">
        <v>1.515892053E9</v>
      </c>
      <c r="B15282" s="61">
        <v>1.0</v>
      </c>
      <c r="C15282" s="61">
        <v>754.0</v>
      </c>
      <c r="D15282" s="57" t="s">
        <v>371</v>
      </c>
      <c r="E15282" s="57" t="str">
        <f t="array" ref="E15282">E15281</f>
        <v>В</v>
      </c>
      <c r="F15282" s="58">
        <v>0.7102947976675312</v>
      </c>
    </row>
    <row r="15283">
      <c r="A15283" s="61">
        <v>1.518192904E9</v>
      </c>
      <c r="B15283" s="61">
        <v>1.0</v>
      </c>
      <c r="C15283" s="61">
        <v>3203.0</v>
      </c>
      <c r="D15283" s="57" t="s">
        <v>375</v>
      </c>
      <c r="E15283" s="57" t="str">
        <f t="array" ref="E15283">E15282</f>
        <v>В</v>
      </c>
      <c r="F15283" s="58">
        <v>0.7103168387196855</v>
      </c>
    </row>
    <row r="15284">
      <c r="A15284" s="61">
        <v>1.512072623E9</v>
      </c>
      <c r="B15284" s="61">
        <v>1.0</v>
      </c>
      <c r="C15284" s="61">
        <v>1512.0</v>
      </c>
      <c r="D15284" s="57" t="s">
        <v>375</v>
      </c>
      <c r="E15284" s="57" t="str">
        <f t="array" ref="E15284">E15283</f>
        <v>В</v>
      </c>
      <c r="F15284" s="58">
        <v>0.7103473000978636</v>
      </c>
    </row>
    <row r="15285">
      <c r="A15285" s="61">
        <v>1.511268025E9</v>
      </c>
      <c r="B15285" s="61">
        <v>1.0</v>
      </c>
      <c r="C15285" s="61">
        <v>2004.0</v>
      </c>
      <c r="D15285" s="57" t="s">
        <v>374</v>
      </c>
      <c r="E15285" s="57" t="str">
        <f t="array" ref="E15285">E15284</f>
        <v>В</v>
      </c>
      <c r="F15285" s="58">
        <v>0.7105024288782859</v>
      </c>
    </row>
    <row r="15286">
      <c r="A15286" s="61">
        <v>1.517406974E9</v>
      </c>
      <c r="B15286" s="61">
        <v>1.0</v>
      </c>
      <c r="C15286" s="61">
        <v>3868.0</v>
      </c>
      <c r="D15286" s="57" t="s">
        <v>375</v>
      </c>
      <c r="E15286" s="57" t="str">
        <f t="array" ref="E15286">E15285</f>
        <v>В</v>
      </c>
      <c r="F15286" s="58">
        <v>0.7105246458768069</v>
      </c>
    </row>
    <row r="15287">
      <c r="A15287" s="61">
        <v>1.51686809E9</v>
      </c>
      <c r="B15287" s="61">
        <v>0.0</v>
      </c>
      <c r="C15287" s="61">
        <v>1157.0</v>
      </c>
      <c r="D15287" s="57" t="s">
        <v>374</v>
      </c>
      <c r="E15287" s="57" t="str">
        <f t="array" ref="E15287">E15286</f>
        <v>В</v>
      </c>
      <c r="F15287" s="58">
        <v>0.710529542642028</v>
      </c>
    </row>
    <row r="15288">
      <c r="A15288" s="61">
        <v>1.517575266E9</v>
      </c>
      <c r="B15288" s="61">
        <v>1.0</v>
      </c>
      <c r="C15288" s="61">
        <v>2470.0</v>
      </c>
      <c r="D15288" s="57" t="s">
        <v>371</v>
      </c>
      <c r="E15288" s="57" t="str">
        <f t="array" ref="E15288">E15287</f>
        <v>В</v>
      </c>
      <c r="F15288" s="58">
        <v>0.7105299086238307</v>
      </c>
    </row>
    <row r="15289">
      <c r="A15289" s="61">
        <v>1.516730801E9</v>
      </c>
      <c r="B15289" s="61">
        <v>0.0</v>
      </c>
      <c r="C15289" s="61">
        <v>3826.0</v>
      </c>
      <c r="D15289" s="57" t="s">
        <v>375</v>
      </c>
      <c r="E15289" s="57" t="str">
        <f t="array" ref="E15289">E15288</f>
        <v>В</v>
      </c>
      <c r="F15289" s="58">
        <v>0.710535250928367</v>
      </c>
    </row>
    <row r="15290">
      <c r="A15290" s="61">
        <v>1.519556481E9</v>
      </c>
      <c r="B15290" s="61">
        <v>0.0</v>
      </c>
      <c r="C15290" s="61">
        <v>3417.0</v>
      </c>
      <c r="D15290" s="57" t="s">
        <v>371</v>
      </c>
      <c r="E15290" s="57" t="str">
        <f t="array" ref="E15290">E15289</f>
        <v>В</v>
      </c>
      <c r="F15290" s="58">
        <v>0.7106232099711617</v>
      </c>
    </row>
    <row r="15291">
      <c r="A15291" s="61">
        <v>1.519664867E9</v>
      </c>
      <c r="B15291" s="61">
        <v>1.0</v>
      </c>
      <c r="C15291" s="61">
        <v>3628.0</v>
      </c>
      <c r="D15291" s="57" t="s">
        <v>374</v>
      </c>
      <c r="E15291" s="57" t="str">
        <f t="array" ref="E15291">E15290</f>
        <v>В</v>
      </c>
      <c r="F15291" s="58">
        <v>0.7107011512451012</v>
      </c>
    </row>
    <row r="15292">
      <c r="A15292" s="61">
        <v>1.515239278E9</v>
      </c>
      <c r="B15292" s="61">
        <v>1.0</v>
      </c>
      <c r="C15292" s="61">
        <v>161.0</v>
      </c>
      <c r="D15292" s="57" t="s">
        <v>374</v>
      </c>
      <c r="E15292" s="57" t="str">
        <f t="array" ref="E15292">E15291</f>
        <v>В</v>
      </c>
      <c r="F15292" s="58">
        <v>0.7107179612340736</v>
      </c>
    </row>
    <row r="15293">
      <c r="A15293" s="61">
        <v>1.519418193E9</v>
      </c>
      <c r="B15293" s="61">
        <v>1.0</v>
      </c>
      <c r="C15293" s="61">
        <v>3496.0</v>
      </c>
      <c r="D15293" s="57" t="s">
        <v>371</v>
      </c>
      <c r="E15293" s="57" t="str">
        <f t="array" ref="E15293">E15292</f>
        <v>В</v>
      </c>
      <c r="F15293" s="58">
        <v>0.7108433626801323</v>
      </c>
    </row>
    <row r="15294">
      <c r="A15294" s="61">
        <v>1.515760587E9</v>
      </c>
      <c r="B15294" s="61">
        <v>1.0</v>
      </c>
      <c r="C15294" s="61">
        <v>419.0</v>
      </c>
      <c r="D15294" s="57" t="s">
        <v>373</v>
      </c>
      <c r="E15294" s="57" t="str">
        <f t="array" ref="E15294">E15293</f>
        <v>В</v>
      </c>
      <c r="F15294" s="58">
        <v>0.7108987078026054</v>
      </c>
    </row>
    <row r="15295">
      <c r="A15295" s="61">
        <v>1.516502406E9</v>
      </c>
      <c r="B15295" s="61">
        <v>1.0</v>
      </c>
      <c r="C15295" s="61">
        <v>793.0</v>
      </c>
      <c r="D15295" s="57" t="s">
        <v>371</v>
      </c>
      <c r="E15295" s="57" t="str">
        <f t="array" ref="E15295">E15294</f>
        <v>В</v>
      </c>
      <c r="F15295" s="58">
        <v>0.7109023530473544</v>
      </c>
    </row>
    <row r="15296">
      <c r="A15296" s="61">
        <v>1.511652479E9</v>
      </c>
      <c r="B15296" s="61">
        <v>1.0</v>
      </c>
      <c r="C15296" s="61">
        <v>887.0</v>
      </c>
      <c r="D15296" s="57" t="s">
        <v>371</v>
      </c>
      <c r="E15296" s="57" t="str">
        <f t="array" ref="E15296">E15295</f>
        <v>В</v>
      </c>
      <c r="F15296" s="58">
        <v>0.7109613304298743</v>
      </c>
    </row>
    <row r="15297">
      <c r="A15297" s="61">
        <v>1.511503182E9</v>
      </c>
      <c r="B15297" s="61">
        <v>0.0</v>
      </c>
      <c r="C15297" s="61">
        <v>1005.0</v>
      </c>
      <c r="D15297" s="57" t="s">
        <v>374</v>
      </c>
      <c r="E15297" s="57" t="str">
        <f t="array" ref="E15297">E15296</f>
        <v>В</v>
      </c>
      <c r="F15297" s="58">
        <v>0.7109961906711825</v>
      </c>
    </row>
    <row r="15298">
      <c r="A15298" s="61">
        <v>1.516137049E9</v>
      </c>
      <c r="B15298" s="61">
        <v>1.0</v>
      </c>
      <c r="C15298" s="61">
        <v>2336.0</v>
      </c>
      <c r="D15298" s="57" t="s">
        <v>374</v>
      </c>
      <c r="E15298" s="57" t="str">
        <f t="array" ref="E15298">E15297</f>
        <v>В</v>
      </c>
      <c r="F15298" s="58">
        <v>0.7110386388373481</v>
      </c>
    </row>
    <row r="15299">
      <c r="A15299" s="61">
        <v>1.519588083E9</v>
      </c>
      <c r="B15299" s="61">
        <v>1.0</v>
      </c>
      <c r="C15299" s="61">
        <v>1918.0</v>
      </c>
      <c r="D15299" s="57" t="s">
        <v>373</v>
      </c>
      <c r="E15299" s="57" t="str">
        <f t="array" ref="E15299">E15298</f>
        <v>В</v>
      </c>
      <c r="F15299" s="58">
        <v>0.7110631376276647</v>
      </c>
    </row>
    <row r="15300">
      <c r="A15300" s="61">
        <v>1.51241696E9</v>
      </c>
      <c r="B15300" s="61">
        <v>0.0</v>
      </c>
      <c r="C15300" s="61">
        <v>1098.0</v>
      </c>
      <c r="D15300" s="57" t="s">
        <v>371</v>
      </c>
      <c r="E15300" s="57" t="str">
        <f t="array" ref="E15300">E15299</f>
        <v>В</v>
      </c>
      <c r="F15300" s="58">
        <v>0.7110668450959406</v>
      </c>
    </row>
    <row r="15301">
      <c r="A15301" s="61">
        <v>1.519210581E9</v>
      </c>
      <c r="B15301" s="61">
        <v>0.0</v>
      </c>
      <c r="C15301" s="61">
        <v>418.0</v>
      </c>
      <c r="D15301" s="57" t="s">
        <v>375</v>
      </c>
      <c r="E15301" s="57" t="str">
        <f t="array" ref="E15301">E15300</f>
        <v>В</v>
      </c>
      <c r="F15301" s="58">
        <v>0.7111105019845423</v>
      </c>
    </row>
    <row r="15302">
      <c r="A15302" s="61">
        <v>1.518502537E9</v>
      </c>
      <c r="B15302" s="61">
        <v>1.0</v>
      </c>
      <c r="C15302" s="61">
        <v>1660.0</v>
      </c>
      <c r="D15302" s="57" t="s">
        <v>374</v>
      </c>
      <c r="E15302" s="57" t="str">
        <f t="array" ref="E15302">E15301</f>
        <v>В</v>
      </c>
      <c r="F15302" s="58">
        <v>0.7111329344225924</v>
      </c>
    </row>
    <row r="15303">
      <c r="A15303" s="61">
        <v>1.51255919E9</v>
      </c>
      <c r="B15303" s="61">
        <v>0.0</v>
      </c>
      <c r="C15303" s="61">
        <v>4106.0</v>
      </c>
      <c r="D15303" s="57" t="s">
        <v>371</v>
      </c>
      <c r="E15303" s="57" t="str">
        <f t="array" ref="E15303">E15302</f>
        <v>В</v>
      </c>
      <c r="F15303" s="58">
        <v>0.7111423075912973</v>
      </c>
    </row>
    <row r="15304">
      <c r="A15304" s="61">
        <v>1.517041069E9</v>
      </c>
      <c r="B15304" s="61">
        <v>1.0</v>
      </c>
      <c r="C15304" s="61">
        <v>1502.0</v>
      </c>
      <c r="D15304" s="57" t="s">
        <v>371</v>
      </c>
      <c r="E15304" s="57" t="str">
        <f t="array" ref="E15304">E15303</f>
        <v>В</v>
      </c>
      <c r="F15304" s="58">
        <v>0.7112855642330849</v>
      </c>
    </row>
    <row r="15305">
      <c r="A15305" s="61">
        <v>1.516836757E9</v>
      </c>
      <c r="B15305" s="61">
        <v>1.0</v>
      </c>
      <c r="C15305" s="61">
        <v>1948.0</v>
      </c>
      <c r="D15305" s="57" t="s">
        <v>375</v>
      </c>
      <c r="E15305" s="57" t="str">
        <f t="array" ref="E15305">E15304</f>
        <v>В</v>
      </c>
      <c r="F15305" s="58">
        <v>0.7113041462776628</v>
      </c>
    </row>
    <row r="15306">
      <c r="A15306" s="61">
        <v>1.515236141E9</v>
      </c>
      <c r="B15306" s="61">
        <v>0.0</v>
      </c>
      <c r="C15306" s="61">
        <v>397.0</v>
      </c>
      <c r="D15306" s="57" t="s">
        <v>374</v>
      </c>
      <c r="E15306" s="57" t="str">
        <f t="array" ref="E15306">E15305</f>
        <v>В</v>
      </c>
      <c r="F15306" s="58">
        <v>0.7113304909800966</v>
      </c>
    </row>
    <row r="15307">
      <c r="A15307" s="61">
        <v>1.512807589E9</v>
      </c>
      <c r="B15307" s="61">
        <v>1.0</v>
      </c>
      <c r="C15307" s="61">
        <v>2241.0</v>
      </c>
      <c r="D15307" s="57" t="s">
        <v>371</v>
      </c>
      <c r="E15307" s="57" t="str">
        <f t="array" ref="E15307">E15306</f>
        <v>В</v>
      </c>
      <c r="F15307" s="58">
        <v>0.7113584903455582</v>
      </c>
    </row>
    <row r="15308">
      <c r="A15308" s="61">
        <v>1.518799035E9</v>
      </c>
      <c r="B15308" s="61">
        <v>1.0</v>
      </c>
      <c r="C15308" s="61">
        <v>3380.0</v>
      </c>
      <c r="D15308" s="57" t="s">
        <v>375</v>
      </c>
      <c r="E15308" s="57" t="str">
        <f t="array" ref="E15308">E15307</f>
        <v>В</v>
      </c>
      <c r="F15308" s="58">
        <v>0.7113913364712752</v>
      </c>
    </row>
    <row r="15309">
      <c r="A15309" s="61">
        <v>1.517612258E9</v>
      </c>
      <c r="B15309" s="61">
        <v>1.0</v>
      </c>
      <c r="C15309" s="61">
        <v>2399.0</v>
      </c>
      <c r="D15309" s="57" t="s">
        <v>371</v>
      </c>
      <c r="E15309" s="57" t="str">
        <f t="array" ref="E15309">E15308</f>
        <v>В</v>
      </c>
      <c r="F15309" s="58">
        <v>0.7114050146444022</v>
      </c>
    </row>
    <row r="15310">
      <c r="A15310" s="61">
        <v>1.519747041E9</v>
      </c>
      <c r="B15310" s="61">
        <v>0.0</v>
      </c>
      <c r="C15310" s="61">
        <v>2931.0</v>
      </c>
      <c r="D15310" s="57" t="s">
        <v>371</v>
      </c>
      <c r="E15310" s="57" t="str">
        <f t="array" ref="E15310">E15309</f>
        <v>В</v>
      </c>
      <c r="F15310" s="58">
        <v>0.7114218127506144</v>
      </c>
    </row>
    <row r="15311">
      <c r="A15311" s="61">
        <v>1.515497916E9</v>
      </c>
      <c r="B15311" s="61">
        <v>1.0</v>
      </c>
      <c r="C15311" s="61">
        <v>1726.0</v>
      </c>
      <c r="D15311" s="57" t="s">
        <v>371</v>
      </c>
      <c r="E15311" s="57" t="str">
        <f t="array" ref="E15311">E15310</f>
        <v>В</v>
      </c>
      <c r="F15311" s="58">
        <v>0.71144386870393</v>
      </c>
    </row>
    <row r="15312">
      <c r="A15312" s="61">
        <v>1.519178838E9</v>
      </c>
      <c r="B15312" s="61">
        <v>1.0</v>
      </c>
      <c r="C15312" s="61">
        <v>667.0</v>
      </c>
      <c r="D15312" s="57" t="s">
        <v>374</v>
      </c>
      <c r="E15312" s="57" t="str">
        <f t="array" ref="E15312">E15311</f>
        <v>В</v>
      </c>
      <c r="F15312" s="58">
        <v>0.711464009911545</v>
      </c>
    </row>
    <row r="15313">
      <c r="A15313" s="61">
        <v>1.516627476E9</v>
      </c>
      <c r="B15313" s="61">
        <v>1.0</v>
      </c>
      <c r="C15313" s="61">
        <v>238.0</v>
      </c>
      <c r="D15313" s="57" t="s">
        <v>374</v>
      </c>
      <c r="E15313" s="57" t="str">
        <f t="array" ref="E15313">E15312</f>
        <v>В</v>
      </c>
      <c r="F15313" s="58">
        <v>0.7114862568384887</v>
      </c>
    </row>
    <row r="15314">
      <c r="A15314" s="61">
        <v>1.516524095E9</v>
      </c>
      <c r="B15314" s="61">
        <v>1.0</v>
      </c>
      <c r="C15314" s="61">
        <v>342.0</v>
      </c>
      <c r="D15314" s="57" t="s">
        <v>374</v>
      </c>
      <c r="E15314" s="57" t="str">
        <f t="array" ref="E15314">E15313</f>
        <v>В</v>
      </c>
      <c r="F15314" s="58">
        <v>0.7115382981372179</v>
      </c>
    </row>
    <row r="15315">
      <c r="A15315" s="61">
        <v>1.511952538E9</v>
      </c>
      <c r="B15315" s="61">
        <v>1.0</v>
      </c>
      <c r="C15315" s="61">
        <v>2729.0</v>
      </c>
      <c r="D15315" s="57" t="s">
        <v>371</v>
      </c>
      <c r="E15315" s="57" t="str">
        <f t="array" ref="E15315">E15314</f>
        <v>В</v>
      </c>
      <c r="F15315" s="58">
        <v>0.7116622660114502</v>
      </c>
    </row>
    <row r="15316">
      <c r="A15316" s="61">
        <v>1.518812398E9</v>
      </c>
      <c r="B15316" s="61">
        <v>1.0</v>
      </c>
      <c r="C15316" s="61">
        <v>2419.0</v>
      </c>
      <c r="D15316" s="57" t="s">
        <v>375</v>
      </c>
      <c r="E15316" s="57" t="str">
        <f t="array" ref="E15316">E15315</f>
        <v>В</v>
      </c>
      <c r="F15316" s="58">
        <v>0.7117661552398207</v>
      </c>
    </row>
    <row r="15317">
      <c r="A15317" s="61">
        <v>1.518568757E9</v>
      </c>
      <c r="B15317" s="61">
        <v>1.0</v>
      </c>
      <c r="C15317" s="61">
        <v>3406.0</v>
      </c>
      <c r="D15317" s="57" t="s">
        <v>371</v>
      </c>
      <c r="E15317" s="57" t="str">
        <f t="array" ref="E15317">E15316</f>
        <v>В</v>
      </c>
      <c r="F15317" s="58">
        <v>0.7118019524817464</v>
      </c>
    </row>
    <row r="15318">
      <c r="A15318" s="61">
        <v>1.512956477E9</v>
      </c>
      <c r="B15318" s="61">
        <v>1.0</v>
      </c>
      <c r="C15318" s="61">
        <v>3627.0</v>
      </c>
      <c r="D15318" s="57" t="s">
        <v>371</v>
      </c>
      <c r="E15318" s="57" t="str">
        <f t="array" ref="E15318">E15317</f>
        <v>В</v>
      </c>
      <c r="F15318" s="58">
        <v>0.7118368127230545</v>
      </c>
    </row>
    <row r="15319">
      <c r="A15319" s="61">
        <v>1.519764806E9</v>
      </c>
      <c r="B15319" s="61">
        <v>1.0</v>
      </c>
      <c r="C15319" s="61">
        <v>365.0</v>
      </c>
      <c r="D15319" s="57" t="s">
        <v>374</v>
      </c>
      <c r="E15319" s="57" t="str">
        <f t="array" ref="E15319">E15318</f>
        <v>В</v>
      </c>
      <c r="F15319" s="58">
        <v>0.7118599901323879</v>
      </c>
    </row>
    <row r="15320">
      <c r="A15320" s="61">
        <v>1.516401582E9</v>
      </c>
      <c r="B15320" s="61">
        <v>0.0</v>
      </c>
      <c r="C15320" s="61">
        <v>1171.0</v>
      </c>
      <c r="D15320" s="57" t="s">
        <v>375</v>
      </c>
      <c r="E15320" s="57" t="str">
        <f t="array" ref="E15320">E15319</f>
        <v>В</v>
      </c>
      <c r="F15320" s="58">
        <v>0.711864902174646</v>
      </c>
    </row>
    <row r="15321">
      <c r="A15321" s="61">
        <v>1.515934997E9</v>
      </c>
      <c r="B15321" s="61">
        <v>1.0</v>
      </c>
      <c r="C15321" s="61">
        <v>232.0</v>
      </c>
      <c r="D15321" s="57" t="s">
        <v>371</v>
      </c>
      <c r="E15321" s="57" t="str">
        <f t="array" ref="E15321">E15320</f>
        <v>В</v>
      </c>
      <c r="F15321" s="58">
        <v>0.7119446604879861</v>
      </c>
    </row>
    <row r="15322">
      <c r="A15322" s="61">
        <v>1.511360783E9</v>
      </c>
      <c r="B15322" s="61">
        <v>1.0</v>
      </c>
      <c r="C15322" s="61">
        <v>2309.0</v>
      </c>
      <c r="D15322" s="57" t="s">
        <v>374</v>
      </c>
      <c r="E15322" s="57" t="str">
        <f t="array" ref="E15322">E15321</f>
        <v>В</v>
      </c>
      <c r="F15322" s="58">
        <v>0.7119840630425723</v>
      </c>
    </row>
    <row r="15323">
      <c r="A15323" s="61">
        <v>1.511526825E9</v>
      </c>
      <c r="B15323" s="61">
        <v>1.0</v>
      </c>
      <c r="C15323" s="61">
        <v>2897.0</v>
      </c>
      <c r="D15323" s="57" t="s">
        <v>371</v>
      </c>
      <c r="E15323" s="57" t="str">
        <f t="array" ref="E15323">E15322</f>
        <v>В</v>
      </c>
      <c r="F15323" s="58">
        <v>0.7120026981386276</v>
      </c>
    </row>
    <row r="15324">
      <c r="A15324" s="61">
        <v>1.515508243E9</v>
      </c>
      <c r="B15324" s="61">
        <v>1.0</v>
      </c>
      <c r="C15324" s="61">
        <v>1351.0</v>
      </c>
      <c r="D15324" s="57" t="s">
        <v>375</v>
      </c>
      <c r="E15324" s="57" t="str">
        <f t="array" ref="E15324">E15323</f>
        <v>В</v>
      </c>
      <c r="F15324" s="58">
        <v>0.7121159557992474</v>
      </c>
    </row>
    <row r="15325">
      <c r="A15325" s="61">
        <v>1.511892935E9</v>
      </c>
      <c r="B15325" s="61">
        <v>1.0</v>
      </c>
      <c r="C15325" s="61">
        <v>4499.0</v>
      </c>
      <c r="D15325" s="57" t="s">
        <v>373</v>
      </c>
      <c r="E15325" s="57" t="str">
        <f t="array" ref="E15325">E15324</f>
        <v>В</v>
      </c>
      <c r="F15325" s="58">
        <v>0.712324089835274</v>
      </c>
    </row>
    <row r="15326">
      <c r="A15326" s="61">
        <v>1.518438427E9</v>
      </c>
      <c r="B15326" s="61">
        <v>1.0</v>
      </c>
      <c r="C15326" s="61">
        <v>874.0</v>
      </c>
      <c r="D15326" s="57" t="s">
        <v>374</v>
      </c>
      <c r="E15326" s="57" t="str">
        <f t="array" ref="E15326">E15325</f>
        <v>В</v>
      </c>
      <c r="F15326" s="58">
        <v>0.7124383623983517</v>
      </c>
    </row>
    <row r="15327">
      <c r="A15327" s="61">
        <v>1.512619564E9</v>
      </c>
      <c r="B15327" s="61">
        <v>1.0</v>
      </c>
      <c r="C15327" s="61">
        <v>549.0</v>
      </c>
      <c r="D15327" s="57" t="s">
        <v>374</v>
      </c>
      <c r="E15327" s="57" t="str">
        <f t="array" ref="E15327">E15326</f>
        <v>В</v>
      </c>
      <c r="F15327" s="58">
        <v>0.7124942130455111</v>
      </c>
    </row>
    <row r="15328">
      <c r="A15328" s="61">
        <v>1.519914414E9</v>
      </c>
      <c r="B15328" s="61">
        <v>1.0</v>
      </c>
      <c r="C15328" s="61">
        <v>1412.0</v>
      </c>
      <c r="D15328" s="57" t="s">
        <v>375</v>
      </c>
      <c r="E15328" s="57" t="str">
        <f t="array" ref="E15328">E15327</f>
        <v>В</v>
      </c>
      <c r="F15328" s="58">
        <v>0.7125245470650953</v>
      </c>
    </row>
    <row r="15329">
      <c r="A15329" s="61">
        <v>1.51742558E9</v>
      </c>
      <c r="B15329" s="61">
        <v>0.0</v>
      </c>
      <c r="C15329" s="61">
        <v>1491.0</v>
      </c>
      <c r="D15329" s="57" t="s">
        <v>375</v>
      </c>
      <c r="E15329" s="57" t="str">
        <f t="array" ref="E15329">E15328</f>
        <v>В</v>
      </c>
      <c r="F15329" s="58">
        <v>0.7125258566144046</v>
      </c>
    </row>
    <row r="15330">
      <c r="A15330" s="61">
        <v>1.511823072E9</v>
      </c>
      <c r="B15330" s="61">
        <v>0.0</v>
      </c>
      <c r="C15330" s="61">
        <v>2674.0</v>
      </c>
      <c r="D15330" s="57" t="s">
        <v>373</v>
      </c>
      <c r="E15330" s="57" t="str">
        <f t="array" ref="E15330">E15329</f>
        <v>В</v>
      </c>
      <c r="F15330" s="58">
        <v>0.7125752144333399</v>
      </c>
    </row>
    <row r="15331">
      <c r="A15331" s="61">
        <v>1.511273849E9</v>
      </c>
      <c r="B15331" s="61">
        <v>1.0</v>
      </c>
      <c r="C15331" s="61">
        <v>1116.0</v>
      </c>
      <c r="D15331" s="57" t="s">
        <v>375</v>
      </c>
      <c r="E15331" s="57" t="str">
        <f t="array" ref="E15331">E15330</f>
        <v>В</v>
      </c>
      <c r="F15331" s="58">
        <v>0.7126114873808151</v>
      </c>
    </row>
    <row r="15332">
      <c r="A15332" s="61">
        <v>1.515724098E9</v>
      </c>
      <c r="B15332" s="61">
        <v>1.0</v>
      </c>
      <c r="C15332" s="61">
        <v>1139.0</v>
      </c>
      <c r="D15332" s="57" t="s">
        <v>375</v>
      </c>
      <c r="E15332" s="57" t="str">
        <f t="array" ref="E15332">E15331</f>
        <v>В</v>
      </c>
      <c r="F15332" s="58">
        <v>0.7126222316082541</v>
      </c>
    </row>
    <row r="15333">
      <c r="A15333" s="61">
        <v>1.512387097E9</v>
      </c>
      <c r="B15333" s="61">
        <v>1.0</v>
      </c>
      <c r="C15333" s="61">
        <v>1361.0</v>
      </c>
      <c r="D15333" s="57" t="s">
        <v>375</v>
      </c>
      <c r="E15333" s="57" t="str">
        <f t="array" ref="E15333">E15332</f>
        <v>В</v>
      </c>
      <c r="F15333" s="58">
        <v>0.7126359338570171</v>
      </c>
    </row>
    <row r="15334">
      <c r="A15334" s="61">
        <v>1.519962219E9</v>
      </c>
      <c r="B15334" s="61">
        <v>1.0</v>
      </c>
      <c r="C15334" s="61">
        <v>2938.0</v>
      </c>
      <c r="D15334" s="57" t="s">
        <v>374</v>
      </c>
      <c r="E15334" s="57" t="str">
        <f t="array" ref="E15334">E15333</f>
        <v>В</v>
      </c>
      <c r="F15334" s="58">
        <v>0.712649466100651</v>
      </c>
    </row>
    <row r="15335">
      <c r="A15335" s="61">
        <v>1.519391513E9</v>
      </c>
      <c r="B15335" s="61">
        <v>1.0</v>
      </c>
      <c r="C15335" s="61">
        <v>432.0</v>
      </c>
      <c r="D15335" s="57" t="s">
        <v>374</v>
      </c>
      <c r="E15335" s="57" t="str">
        <f t="array" ref="E15335">E15334</f>
        <v>В</v>
      </c>
      <c r="F15335" s="58">
        <v>0.7126943280652112</v>
      </c>
    </row>
    <row r="15336">
      <c r="A15336" s="61">
        <v>1.514976959E9</v>
      </c>
      <c r="B15336" s="61">
        <v>1.0</v>
      </c>
      <c r="C15336" s="61">
        <v>1194.0</v>
      </c>
      <c r="D15336" s="57" t="s">
        <v>374</v>
      </c>
      <c r="E15336" s="57" t="str">
        <f t="array" ref="E15336">E15335</f>
        <v>В</v>
      </c>
      <c r="F15336" s="58">
        <v>0.7128019522341954</v>
      </c>
    </row>
    <row r="15337">
      <c r="A15337" s="61">
        <v>1.51683124E9</v>
      </c>
      <c r="B15337" s="61">
        <v>0.0</v>
      </c>
      <c r="C15337" s="61">
        <v>4331.0</v>
      </c>
      <c r="D15337" s="57" t="s">
        <v>374</v>
      </c>
      <c r="E15337" s="57" t="str">
        <f t="array" ref="E15337">E15336</f>
        <v>В</v>
      </c>
      <c r="F15337" s="58">
        <v>0.7128156047421574</v>
      </c>
    </row>
    <row r="15338">
      <c r="A15338" s="61">
        <v>1.519445041E9</v>
      </c>
      <c r="B15338" s="61">
        <v>0.0</v>
      </c>
      <c r="C15338" s="61">
        <v>895.0</v>
      </c>
      <c r="D15338" s="57" t="s">
        <v>371</v>
      </c>
      <c r="E15338" s="57" t="str">
        <f t="array" ref="E15338">E15337</f>
        <v>В</v>
      </c>
      <c r="F15338" s="58">
        <v>0.712870160477004</v>
      </c>
    </row>
    <row r="15339">
      <c r="A15339" s="61">
        <v>1.516517247E9</v>
      </c>
      <c r="B15339" s="61">
        <v>1.0</v>
      </c>
      <c r="C15339" s="61">
        <v>3300.0</v>
      </c>
      <c r="D15339" s="57" t="s">
        <v>371</v>
      </c>
      <c r="E15339" s="57" t="str">
        <f t="array" ref="E15339">E15338</f>
        <v>В</v>
      </c>
      <c r="F15339" s="58">
        <v>0.7129289675648296</v>
      </c>
    </row>
    <row r="15340">
      <c r="A15340" s="61">
        <v>1.519159196E9</v>
      </c>
      <c r="B15340" s="61">
        <v>1.0</v>
      </c>
      <c r="C15340" s="61">
        <v>713.0</v>
      </c>
      <c r="D15340" s="57" t="s">
        <v>374</v>
      </c>
      <c r="E15340" s="57" t="str">
        <f t="array" ref="E15340">E15339</f>
        <v>В</v>
      </c>
      <c r="F15340" s="58">
        <v>0.7129583127483972</v>
      </c>
    </row>
    <row r="15341">
      <c r="A15341" s="61">
        <v>1.514448509E9</v>
      </c>
      <c r="B15341" s="61">
        <v>1.0</v>
      </c>
      <c r="C15341" s="61">
        <v>1847.0</v>
      </c>
      <c r="D15341" s="57" t="s">
        <v>375</v>
      </c>
      <c r="E15341" s="57" t="str">
        <f t="array" ref="E15341">E15340</f>
        <v>В</v>
      </c>
      <c r="F15341" s="58">
        <v>0.7129934153478424</v>
      </c>
    </row>
    <row r="15342">
      <c r="A15342" s="61">
        <v>1.514908224E9</v>
      </c>
      <c r="B15342" s="61">
        <v>1.0</v>
      </c>
      <c r="C15342" s="61">
        <v>3041.0</v>
      </c>
      <c r="D15342" s="57" t="s">
        <v>374</v>
      </c>
      <c r="E15342" s="57" t="str">
        <f t="array" ref="E15342">E15341</f>
        <v>В</v>
      </c>
      <c r="F15342" s="58">
        <v>0.7130725993604696</v>
      </c>
    </row>
    <row r="15343">
      <c r="A15343" s="61">
        <v>1.519814667E9</v>
      </c>
      <c r="B15343" s="61">
        <v>1.0</v>
      </c>
      <c r="C15343" s="61">
        <v>2309.0</v>
      </c>
      <c r="D15343" s="57" t="s">
        <v>371</v>
      </c>
      <c r="E15343" s="57" t="str">
        <f t="array" ref="E15343">E15342</f>
        <v>В</v>
      </c>
      <c r="F15343" s="58">
        <v>0.7130809244650566</v>
      </c>
    </row>
    <row r="15344">
      <c r="A15344" s="61">
        <v>1.517429347E9</v>
      </c>
      <c r="B15344" s="61">
        <v>1.0</v>
      </c>
      <c r="C15344" s="61">
        <v>115.0</v>
      </c>
      <c r="D15344" s="57" t="s">
        <v>375</v>
      </c>
      <c r="E15344" s="57" t="str">
        <f t="array" ref="E15344">E15343</f>
        <v>В</v>
      </c>
      <c r="F15344" s="58">
        <v>0.7130899340330292</v>
      </c>
    </row>
    <row r="15345">
      <c r="A15345" s="61">
        <v>1.511406374E9</v>
      </c>
      <c r="B15345" s="61">
        <v>1.0</v>
      </c>
      <c r="C15345" s="61">
        <v>1327.0</v>
      </c>
      <c r="D15345" s="57" t="s">
        <v>371</v>
      </c>
      <c r="E15345" s="57" t="str">
        <f t="array" ref="E15345">E15344</f>
        <v>В</v>
      </c>
      <c r="F15345" s="58">
        <v>0.7131460749606574</v>
      </c>
    </row>
    <row r="15346">
      <c r="A15346" s="61">
        <v>1.517983279E9</v>
      </c>
      <c r="B15346" s="61">
        <v>1.0</v>
      </c>
      <c r="C15346" s="61">
        <v>158.0</v>
      </c>
      <c r="D15346" s="57" t="s">
        <v>374</v>
      </c>
      <c r="E15346" s="57" t="str">
        <f t="array" ref="E15346">E15345</f>
        <v>В</v>
      </c>
      <c r="F15346" s="58">
        <v>0.713211675410617</v>
      </c>
    </row>
    <row r="15347">
      <c r="A15347" s="61">
        <v>1.515817757E9</v>
      </c>
      <c r="B15347" s="61">
        <v>1.0</v>
      </c>
      <c r="C15347" s="61">
        <v>1231.0</v>
      </c>
      <c r="D15347" s="57" t="s">
        <v>375</v>
      </c>
      <c r="E15347" s="57" t="str">
        <f t="array" ref="E15347">E15346</f>
        <v>В</v>
      </c>
      <c r="F15347" s="58">
        <v>0.7132783645914356</v>
      </c>
    </row>
    <row r="15348">
      <c r="A15348" s="61">
        <v>1.51598721E9</v>
      </c>
      <c r="B15348" s="61">
        <v>0.0</v>
      </c>
      <c r="C15348" s="61">
        <v>733.0</v>
      </c>
      <c r="D15348" s="57" t="s">
        <v>374</v>
      </c>
      <c r="E15348" s="57" t="str">
        <f t="array" ref="E15348">E15347</f>
        <v>В</v>
      </c>
      <c r="F15348" s="58">
        <v>0.7133083462417107</v>
      </c>
    </row>
    <row r="15349">
      <c r="A15349" s="61">
        <v>1.511580562E9</v>
      </c>
      <c r="B15349" s="61">
        <v>0.0</v>
      </c>
      <c r="C15349" s="61">
        <v>692.0</v>
      </c>
      <c r="D15349" s="57" t="s">
        <v>371</v>
      </c>
      <c r="E15349" s="57" t="str">
        <f t="array" ref="E15349">E15348</f>
        <v>В</v>
      </c>
      <c r="F15349" s="58">
        <v>0.7133643380068935</v>
      </c>
    </row>
    <row r="15350">
      <c r="A15350" s="61">
        <v>1.513895054E9</v>
      </c>
      <c r="B15350" s="61">
        <v>1.0</v>
      </c>
      <c r="C15350" s="61">
        <v>3071.0</v>
      </c>
      <c r="D15350" s="57" t="s">
        <v>374</v>
      </c>
      <c r="E15350" s="57" t="str">
        <f t="array" ref="E15350">E15349</f>
        <v>В</v>
      </c>
      <c r="F15350" s="58">
        <v>0.7134291441778923</v>
      </c>
    </row>
    <row r="15351">
      <c r="A15351" s="61">
        <v>1.511387769E9</v>
      </c>
      <c r="B15351" s="61">
        <v>1.0</v>
      </c>
      <c r="C15351" s="61">
        <v>4632.0</v>
      </c>
      <c r="D15351" s="57" t="s">
        <v>374</v>
      </c>
      <c r="E15351" s="57" t="str">
        <f t="array" ref="E15351">E15350</f>
        <v>В</v>
      </c>
      <c r="F15351" s="58">
        <v>0.7134310093030892</v>
      </c>
    </row>
    <row r="15352">
      <c r="A15352" s="61">
        <v>1.51562054E9</v>
      </c>
      <c r="B15352" s="61">
        <v>0.0</v>
      </c>
      <c r="C15352" s="61">
        <v>2959.0</v>
      </c>
      <c r="D15352" s="57" t="s">
        <v>375</v>
      </c>
      <c r="E15352" s="57" t="str">
        <f t="array" ref="E15352">E15351</f>
        <v>В</v>
      </c>
      <c r="F15352" s="58">
        <v>0.7134437851802669</v>
      </c>
    </row>
    <row r="15353">
      <c r="A15353" s="61">
        <v>1.519825364E9</v>
      </c>
      <c r="B15353" s="61">
        <v>1.0</v>
      </c>
      <c r="C15353" s="61">
        <v>1196.0</v>
      </c>
      <c r="D15353" s="57" t="s">
        <v>375</v>
      </c>
      <c r="E15353" s="57" t="str">
        <f t="array" ref="E15353">E15352</f>
        <v>В</v>
      </c>
      <c r="F15353" s="58">
        <v>0.7134878119006884</v>
      </c>
    </row>
    <row r="15354">
      <c r="A15354" s="61">
        <v>1.519881497E9</v>
      </c>
      <c r="B15354" s="61">
        <v>1.0</v>
      </c>
      <c r="C15354" s="61">
        <v>2365.0</v>
      </c>
      <c r="D15354" s="57" t="s">
        <v>371</v>
      </c>
      <c r="E15354" s="57" t="str">
        <f t="array" ref="E15354">E15353</f>
        <v>В</v>
      </c>
      <c r="F15354" s="58">
        <v>0.7135034107463645</v>
      </c>
    </row>
    <row r="15355">
      <c r="A15355" s="61">
        <v>1.514981382E9</v>
      </c>
      <c r="B15355" s="61">
        <v>0.0</v>
      </c>
      <c r="C15355" s="61">
        <v>3269.0</v>
      </c>
      <c r="D15355" s="57" t="s">
        <v>374</v>
      </c>
      <c r="E15355" s="57" t="str">
        <f t="array" ref="E15355">E15354</f>
        <v>В</v>
      </c>
      <c r="F15355" s="58">
        <v>0.7135309194420651</v>
      </c>
    </row>
    <row r="15356">
      <c r="A15356" s="61">
        <v>1.51221126E9</v>
      </c>
      <c r="B15356" s="61">
        <v>0.0</v>
      </c>
      <c r="C15356" s="61">
        <v>3131.0</v>
      </c>
      <c r="D15356" s="57" t="s">
        <v>371</v>
      </c>
      <c r="E15356" s="57" t="str">
        <f t="array" ref="E15356">E15355</f>
        <v>В</v>
      </c>
      <c r="F15356" s="58">
        <v>0.7136431188738614</v>
      </c>
    </row>
    <row r="15357">
      <c r="A15357" s="61">
        <v>1.514106076E9</v>
      </c>
      <c r="B15357" s="61">
        <v>1.0</v>
      </c>
      <c r="C15357" s="61">
        <v>1862.0</v>
      </c>
      <c r="D15357" s="57" t="s">
        <v>373</v>
      </c>
      <c r="E15357" s="57" t="str">
        <f t="array" ref="E15357">E15356</f>
        <v>В</v>
      </c>
      <c r="F15357" s="58">
        <v>0.7136465994355136</v>
      </c>
    </row>
    <row r="15358">
      <c r="A15358" s="61">
        <v>1.513180029E9</v>
      </c>
      <c r="B15358" s="61">
        <v>1.0</v>
      </c>
      <c r="C15358" s="61">
        <v>180.0</v>
      </c>
      <c r="D15358" s="57" t="s">
        <v>373</v>
      </c>
      <c r="E15358" s="57" t="str">
        <f t="array" ref="E15358">E15357</f>
        <v>В</v>
      </c>
      <c r="F15358" s="58">
        <v>0.7136818865423978</v>
      </c>
    </row>
    <row r="15359">
      <c r="A15359" s="61">
        <v>1.512113664E9</v>
      </c>
      <c r="B15359" s="61">
        <v>1.0</v>
      </c>
      <c r="C15359" s="61">
        <v>1014.0</v>
      </c>
      <c r="D15359" s="57" t="s">
        <v>373</v>
      </c>
      <c r="E15359" s="57" t="str">
        <f t="array" ref="E15359">E15358</f>
        <v>В</v>
      </c>
      <c r="F15359" s="58">
        <v>0.7137022842722336</v>
      </c>
    </row>
    <row r="15360">
      <c r="A15360" s="61">
        <v>1.518333473E9</v>
      </c>
      <c r="B15360" s="61">
        <v>1.0</v>
      </c>
      <c r="C15360" s="61">
        <v>1284.0</v>
      </c>
      <c r="D15360" s="57" t="s">
        <v>375</v>
      </c>
      <c r="E15360" s="57" t="str">
        <f t="array" ref="E15360">E15359</f>
        <v>В</v>
      </c>
      <c r="F15360" s="58">
        <v>0.7137618127950472</v>
      </c>
    </row>
    <row r="15361">
      <c r="A15361" s="61">
        <v>1.518942383E9</v>
      </c>
      <c r="B15361" s="61">
        <v>1.0</v>
      </c>
      <c r="C15361" s="61">
        <v>4322.0</v>
      </c>
      <c r="D15361" s="57" t="s">
        <v>374</v>
      </c>
      <c r="E15361" s="57" t="str">
        <f t="array" ref="E15361">E15360</f>
        <v>В</v>
      </c>
      <c r="F15361" s="58">
        <v>0.7137893223429145</v>
      </c>
    </row>
    <row r="15362">
      <c r="A15362" s="61">
        <v>1.512148304E9</v>
      </c>
      <c r="B15362" s="61">
        <v>1.0</v>
      </c>
      <c r="C15362" s="61">
        <v>778.0</v>
      </c>
      <c r="D15362" s="57" t="s">
        <v>371</v>
      </c>
      <c r="E15362" s="57" t="str">
        <f t="array" ref="E15362">E15361</f>
        <v>В</v>
      </c>
      <c r="F15362" s="58">
        <v>0.7138670005822082</v>
      </c>
    </row>
    <row r="15363">
      <c r="A15363" s="61">
        <v>1.514421088E9</v>
      </c>
      <c r="B15363" s="61">
        <v>1.0</v>
      </c>
      <c r="C15363" s="61">
        <v>1912.0</v>
      </c>
      <c r="D15363" s="57" t="s">
        <v>375</v>
      </c>
      <c r="E15363" s="57" t="str">
        <f t="array" ref="E15363">E15362</f>
        <v>В</v>
      </c>
      <c r="F15363" s="58">
        <v>0.7138777769697797</v>
      </c>
    </row>
    <row r="15364">
      <c r="A15364" s="61">
        <v>1.51424945E9</v>
      </c>
      <c r="B15364" s="61">
        <v>0.0</v>
      </c>
      <c r="C15364" s="61">
        <v>1418.0</v>
      </c>
      <c r="D15364" s="57" t="s">
        <v>374</v>
      </c>
      <c r="E15364" s="57" t="str">
        <f t="array" ref="E15364">E15363</f>
        <v>В</v>
      </c>
      <c r="F15364" s="58">
        <v>0.7138836170759922</v>
      </c>
    </row>
    <row r="15365">
      <c r="A15365" s="61">
        <v>1.516793318E9</v>
      </c>
      <c r="B15365" s="61">
        <v>1.0</v>
      </c>
      <c r="C15365" s="61">
        <v>2305.0</v>
      </c>
      <c r="D15365" s="57" t="s">
        <v>375</v>
      </c>
      <c r="E15365" s="57" t="str">
        <f t="array" ref="E15365">E15364</f>
        <v>В</v>
      </c>
      <c r="F15365" s="58">
        <v>0.7139206590847758</v>
      </c>
    </row>
    <row r="15366">
      <c r="A15366" s="61">
        <v>1.511876674E9</v>
      </c>
      <c r="B15366" s="61">
        <v>1.0</v>
      </c>
      <c r="C15366" s="61">
        <v>276.0</v>
      </c>
      <c r="D15366" s="57" t="s">
        <v>371</v>
      </c>
      <c r="E15366" s="57" t="str">
        <f t="array" ref="E15366">E15365</f>
        <v>В</v>
      </c>
      <c r="F15366" s="58">
        <v>0.7139426198252407</v>
      </c>
    </row>
    <row r="15367">
      <c r="A15367" s="61">
        <v>1.518951488E9</v>
      </c>
      <c r="B15367" s="61">
        <v>1.0</v>
      </c>
      <c r="C15367" s="61">
        <v>29.0</v>
      </c>
      <c r="D15367" s="57" t="s">
        <v>375</v>
      </c>
      <c r="E15367" s="57" t="str">
        <f t="array" ref="E15367">E15366</f>
        <v>В</v>
      </c>
      <c r="F15367" s="58">
        <v>0.7139500920220636</v>
      </c>
    </row>
    <row r="15368">
      <c r="A15368" s="61">
        <v>1.518260462E9</v>
      </c>
      <c r="B15368" s="61">
        <v>0.0</v>
      </c>
      <c r="C15368" s="61">
        <v>1402.0</v>
      </c>
      <c r="D15368" s="57" t="s">
        <v>374</v>
      </c>
      <c r="E15368" s="57" t="str">
        <f t="array" ref="E15368">E15367</f>
        <v>В</v>
      </c>
      <c r="F15368" s="58">
        <v>0.714027044927691</v>
      </c>
    </row>
    <row r="15369">
      <c r="A15369" s="61">
        <v>1.517462235E9</v>
      </c>
      <c r="B15369" s="61">
        <v>1.0</v>
      </c>
      <c r="C15369" s="61">
        <v>1694.0</v>
      </c>
      <c r="D15369" s="57" t="s">
        <v>371</v>
      </c>
      <c r="E15369" s="57" t="str">
        <f t="array" ref="E15369">E15368</f>
        <v>В</v>
      </c>
      <c r="F15369" s="58">
        <v>0.7140745084190727</v>
      </c>
    </row>
    <row r="15370">
      <c r="A15370" s="61">
        <v>1.516481943E9</v>
      </c>
      <c r="B15370" s="61">
        <v>1.0</v>
      </c>
      <c r="C15370" s="61">
        <v>851.0</v>
      </c>
      <c r="D15370" s="57" t="s">
        <v>371</v>
      </c>
      <c r="E15370" s="57" t="str">
        <f t="array" ref="E15370">E15369</f>
        <v>В</v>
      </c>
      <c r="F15370" s="58">
        <v>0.7140819847787386</v>
      </c>
    </row>
    <row r="15371">
      <c r="A15371" s="61">
        <v>1.516345233E9</v>
      </c>
      <c r="B15371" s="61">
        <v>1.0</v>
      </c>
      <c r="C15371" s="61">
        <v>3322.0</v>
      </c>
      <c r="D15371" s="57" t="s">
        <v>375</v>
      </c>
      <c r="E15371" s="57" t="str">
        <f t="array" ref="E15371">E15370</f>
        <v>В</v>
      </c>
      <c r="F15371" s="58">
        <v>0.7141128665817041</v>
      </c>
    </row>
    <row r="15372">
      <c r="A15372" s="61">
        <v>1.515345614E9</v>
      </c>
      <c r="B15372" s="61">
        <v>1.0</v>
      </c>
      <c r="C15372" s="61">
        <v>2074.0</v>
      </c>
      <c r="D15372" s="57" t="s">
        <v>371</v>
      </c>
      <c r="E15372" s="57" t="str">
        <f t="array" ref="E15372">E15371</f>
        <v>В</v>
      </c>
      <c r="F15372" s="58">
        <v>0.7141687367890411</v>
      </c>
    </row>
    <row r="15373">
      <c r="A15373" s="61">
        <v>1.517646784E9</v>
      </c>
      <c r="B15373" s="61">
        <v>1.0</v>
      </c>
      <c r="C15373" s="61">
        <v>3039.0</v>
      </c>
      <c r="D15373" s="57" t="s">
        <v>374</v>
      </c>
      <c r="E15373" s="57" t="str">
        <f t="array" ref="E15373">E15372</f>
        <v>В</v>
      </c>
      <c r="F15373" s="58">
        <v>0.7141893182745641</v>
      </c>
    </row>
    <row r="15374">
      <c r="A15374" s="61">
        <v>1.516829747E9</v>
      </c>
      <c r="B15374" s="61">
        <v>1.0</v>
      </c>
      <c r="C15374" s="61">
        <v>1165.0</v>
      </c>
      <c r="D15374" s="57" t="s">
        <v>374</v>
      </c>
      <c r="E15374" s="57" t="str">
        <f t="array" ref="E15374">E15373</f>
        <v>В</v>
      </c>
      <c r="F15374" s="58">
        <v>0.7142275690688338</v>
      </c>
    </row>
    <row r="15375">
      <c r="A15375" s="61">
        <v>1.512814842E9</v>
      </c>
      <c r="B15375" s="61">
        <v>0.0</v>
      </c>
      <c r="C15375" s="61">
        <v>3320.0</v>
      </c>
      <c r="D15375" s="57" t="s">
        <v>371</v>
      </c>
      <c r="E15375" s="57" t="str">
        <f t="array" ref="E15375">E15374</f>
        <v>В</v>
      </c>
      <c r="F15375" s="58">
        <v>0.7142314390999228</v>
      </c>
    </row>
    <row r="15376">
      <c r="A15376" s="61">
        <v>1.519884218E9</v>
      </c>
      <c r="B15376" s="61">
        <v>1.0</v>
      </c>
      <c r="C15376" s="61">
        <v>649.0</v>
      </c>
      <c r="D15376" s="57" t="s">
        <v>374</v>
      </c>
      <c r="E15376" s="57" t="str">
        <f t="array" ref="E15376">E15375</f>
        <v>В</v>
      </c>
      <c r="F15376" s="58">
        <v>0.7143170698663334</v>
      </c>
    </row>
    <row r="15377">
      <c r="A15377" s="61">
        <v>1.511805293E9</v>
      </c>
      <c r="B15377" s="61">
        <v>1.0</v>
      </c>
      <c r="C15377" s="61">
        <v>1756.0</v>
      </c>
      <c r="D15377" s="57" t="s">
        <v>374</v>
      </c>
      <c r="E15377" s="57" t="str">
        <f t="array" ref="E15377">E15376</f>
        <v>В</v>
      </c>
      <c r="F15377" s="58">
        <v>0.7144393839153153</v>
      </c>
    </row>
    <row r="15378">
      <c r="A15378" s="61">
        <v>1.519740193E9</v>
      </c>
      <c r="B15378" s="61">
        <v>1.0</v>
      </c>
      <c r="C15378" s="61">
        <v>5394.0</v>
      </c>
      <c r="D15378" s="57" t="s">
        <v>375</v>
      </c>
      <c r="E15378" s="57" t="str">
        <f t="array" ref="E15378">E15377</f>
        <v>В</v>
      </c>
      <c r="F15378" s="58">
        <v>0.7145004612274273</v>
      </c>
    </row>
    <row r="15379">
      <c r="A15379" s="61">
        <v>1.518626174E9</v>
      </c>
      <c r="B15379" s="61">
        <v>1.0</v>
      </c>
      <c r="C15379" s="61">
        <v>2796.0</v>
      </c>
      <c r="D15379" s="57" t="s">
        <v>371</v>
      </c>
      <c r="E15379" s="57" t="str">
        <f t="array" ref="E15379">E15378</f>
        <v>В</v>
      </c>
      <c r="F15379" s="58">
        <v>0.7145098887616774</v>
      </c>
    </row>
    <row r="15380">
      <c r="A15380" s="61">
        <v>1.517017129E9</v>
      </c>
      <c r="B15380" s="61">
        <v>1.0</v>
      </c>
      <c r="C15380" s="61">
        <v>1033.0</v>
      </c>
      <c r="D15380" s="57" t="s">
        <v>374</v>
      </c>
      <c r="E15380" s="57" t="str">
        <f t="array" ref="E15380">E15379</f>
        <v>В</v>
      </c>
      <c r="F15380" s="58">
        <v>0.714527969923128</v>
      </c>
    </row>
    <row r="15381">
      <c r="A15381" s="61">
        <v>1.514809986E9</v>
      </c>
      <c r="B15381" s="61">
        <v>1.0</v>
      </c>
      <c r="C15381" s="61">
        <v>1732.0</v>
      </c>
      <c r="D15381" s="57" t="s">
        <v>373</v>
      </c>
      <c r="E15381" s="57" t="str">
        <f t="array" ref="E15381">E15380</f>
        <v>В</v>
      </c>
      <c r="F15381" s="58">
        <v>0.7145711075046386</v>
      </c>
    </row>
    <row r="15382">
      <c r="A15382" s="61">
        <v>1.518966528E9</v>
      </c>
      <c r="B15382" s="61">
        <v>1.0</v>
      </c>
      <c r="C15382" s="61">
        <v>363.0</v>
      </c>
      <c r="D15382" s="57" t="s">
        <v>375</v>
      </c>
      <c r="E15382" s="57" t="str">
        <f t="array" ref="E15382">E15381</f>
        <v>В</v>
      </c>
      <c r="F15382" s="58">
        <v>0.7145843656055936</v>
      </c>
    </row>
    <row r="15383">
      <c r="A15383" s="61">
        <v>1.511660595E9</v>
      </c>
      <c r="B15383" s="61">
        <v>1.0</v>
      </c>
      <c r="C15383" s="61">
        <v>1611.0</v>
      </c>
      <c r="D15383" s="57" t="s">
        <v>375</v>
      </c>
      <c r="E15383" s="57" t="str">
        <f t="array" ref="E15383">E15382</f>
        <v>В</v>
      </c>
      <c r="F15383" s="58">
        <v>0.7146054171936548</v>
      </c>
    </row>
    <row r="15384">
      <c r="A15384" s="61">
        <v>1.512626392E9</v>
      </c>
      <c r="B15384" s="61">
        <v>0.0</v>
      </c>
      <c r="C15384" s="61">
        <v>1324.0</v>
      </c>
      <c r="D15384" s="57" t="s">
        <v>374</v>
      </c>
      <c r="E15384" s="57" t="str">
        <f t="array" ref="E15384">E15383</f>
        <v>В</v>
      </c>
      <c r="F15384" s="58">
        <v>0.7146549889489008</v>
      </c>
    </row>
    <row r="15385">
      <c r="A15385" s="61">
        <v>1.5187338E9</v>
      </c>
      <c r="B15385" s="61">
        <v>0.0</v>
      </c>
      <c r="C15385" s="61">
        <v>1345.0</v>
      </c>
      <c r="D15385" s="57" t="s">
        <v>374</v>
      </c>
      <c r="E15385" s="57" t="str">
        <f t="array" ref="E15385">E15384</f>
        <v>В</v>
      </c>
      <c r="F15385" s="58">
        <v>0.7146602516959246</v>
      </c>
    </row>
    <row r="15386">
      <c r="A15386" s="61">
        <v>1.516883769E9</v>
      </c>
      <c r="B15386" s="61">
        <v>1.0</v>
      </c>
      <c r="C15386" s="61">
        <v>1998.0</v>
      </c>
      <c r="D15386" s="57" t="s">
        <v>371</v>
      </c>
      <c r="E15386" s="57" t="str">
        <f t="array" ref="E15386">E15385</f>
        <v>В</v>
      </c>
      <c r="F15386" s="58">
        <v>0.7146955388028089</v>
      </c>
    </row>
    <row r="15387">
      <c r="A15387" s="61">
        <v>1.51488915E9</v>
      </c>
      <c r="B15387" s="61">
        <v>0.0</v>
      </c>
      <c r="C15387" s="61">
        <v>333.0</v>
      </c>
      <c r="D15387" s="57" t="s">
        <v>375</v>
      </c>
      <c r="E15387" s="57" t="str">
        <f t="array" ref="E15387">E15386</f>
        <v>В</v>
      </c>
      <c r="F15387" s="58">
        <v>0.7147162583622686</v>
      </c>
    </row>
    <row r="15388">
      <c r="A15388" s="61">
        <v>1.513696969E9</v>
      </c>
      <c r="B15388" s="61">
        <v>1.0</v>
      </c>
      <c r="C15388" s="61">
        <v>3579.0</v>
      </c>
      <c r="D15388" s="57" t="s">
        <v>373</v>
      </c>
      <c r="E15388" s="57" t="str">
        <f t="array" ref="E15388">E15387</f>
        <v>В</v>
      </c>
      <c r="F15388" s="58">
        <v>0.7147201348341463</v>
      </c>
    </row>
    <row r="15389">
      <c r="A15389" s="61">
        <v>1.512910884E9</v>
      </c>
      <c r="B15389" s="61">
        <v>1.0</v>
      </c>
      <c r="C15389" s="61">
        <v>1447.0</v>
      </c>
      <c r="D15389" s="57" t="s">
        <v>375</v>
      </c>
      <c r="E15389" s="57" t="str">
        <f t="array" ref="E15389">E15388</f>
        <v>В</v>
      </c>
      <c r="F15389" s="58">
        <v>0.7148098113658866</v>
      </c>
    </row>
    <row r="15390">
      <c r="A15390" s="61">
        <v>1.516296424E9</v>
      </c>
      <c r="B15390" s="61">
        <v>1.0</v>
      </c>
      <c r="C15390" s="61">
        <v>3021.0</v>
      </c>
      <c r="D15390" s="57" t="s">
        <v>374</v>
      </c>
      <c r="E15390" s="57" t="str">
        <f t="array" ref="E15390">E15389</f>
        <v>В</v>
      </c>
      <c r="F15390" s="58">
        <v>0.7148197052588754</v>
      </c>
    </row>
    <row r="15391">
      <c r="A15391" s="61">
        <v>1.512315582E9</v>
      </c>
      <c r="B15391" s="61">
        <v>0.0</v>
      </c>
      <c r="C15391" s="61">
        <v>512.0</v>
      </c>
      <c r="D15391" s="57" t="s">
        <v>371</v>
      </c>
      <c r="E15391" s="57" t="str">
        <f t="array" ref="E15391">E15390</f>
        <v>В</v>
      </c>
      <c r="F15391" s="58">
        <v>0.7148727646446388</v>
      </c>
    </row>
    <row r="15392">
      <c r="A15392" s="61">
        <v>1.51203283E9</v>
      </c>
      <c r="B15392" s="61">
        <v>0.0</v>
      </c>
      <c r="C15392" s="61">
        <v>1881.0</v>
      </c>
      <c r="D15392" s="57" t="s">
        <v>375</v>
      </c>
      <c r="E15392" s="57" t="str">
        <f t="array" ref="E15392">E15391</f>
        <v>В</v>
      </c>
      <c r="F15392" s="58">
        <v>0.7148903478409481</v>
      </c>
    </row>
    <row r="15393">
      <c r="A15393" s="61">
        <v>1.517665471E9</v>
      </c>
      <c r="B15393" s="61">
        <v>0.0</v>
      </c>
      <c r="C15393" s="61">
        <v>1250.0</v>
      </c>
      <c r="D15393" s="57" t="s">
        <v>375</v>
      </c>
      <c r="E15393" s="57" t="str">
        <f t="array" ref="E15393">E15392</f>
        <v>В</v>
      </c>
      <c r="F15393" s="58">
        <v>0.714893743443191</v>
      </c>
    </row>
    <row r="15394">
      <c r="A15394" s="61">
        <v>1.518497935E9</v>
      </c>
      <c r="B15394" s="61">
        <v>1.0</v>
      </c>
      <c r="C15394" s="61">
        <v>277.0</v>
      </c>
      <c r="D15394" s="57" t="s">
        <v>371</v>
      </c>
      <c r="E15394" s="57" t="str">
        <f t="array" ref="E15394">E15393</f>
        <v>В</v>
      </c>
      <c r="F15394" s="58">
        <v>0.7149156915117795</v>
      </c>
    </row>
    <row r="15395">
      <c r="A15395" s="61">
        <v>1.517507605E9</v>
      </c>
      <c r="B15395" s="61">
        <v>1.0</v>
      </c>
      <c r="C15395" s="61">
        <v>297.0</v>
      </c>
      <c r="D15395" s="57" t="s">
        <v>373</v>
      </c>
      <c r="E15395" s="57" t="str">
        <f t="array" ref="E15395">E15394</f>
        <v>В</v>
      </c>
      <c r="F15395" s="58">
        <v>0.7149363175884073</v>
      </c>
    </row>
    <row r="15396">
      <c r="A15396" s="61">
        <v>1.519918968E9</v>
      </c>
      <c r="B15396" s="61">
        <v>1.0</v>
      </c>
      <c r="C15396" s="61">
        <v>2688.0</v>
      </c>
      <c r="D15396" s="57" t="s">
        <v>371</v>
      </c>
      <c r="E15396" s="57" t="str">
        <f t="array" ref="E15396">E15395</f>
        <v>В</v>
      </c>
      <c r="F15396" s="58">
        <v>0.7149628345420691</v>
      </c>
    </row>
    <row r="15397">
      <c r="A15397" s="61">
        <v>1.51536553E9</v>
      </c>
      <c r="B15397" s="61">
        <v>0.0</v>
      </c>
      <c r="C15397" s="61">
        <v>2196.0</v>
      </c>
      <c r="D15397" s="57" t="s">
        <v>371</v>
      </c>
      <c r="E15397" s="57" t="str">
        <f t="array" ref="E15397">E15396</f>
        <v>В</v>
      </c>
      <c r="F15397" s="58">
        <v>0.7149729423569794</v>
      </c>
    </row>
    <row r="15398">
      <c r="A15398" s="61">
        <v>1.511757296E9</v>
      </c>
      <c r="B15398" s="61">
        <v>1.0</v>
      </c>
      <c r="C15398" s="61">
        <v>3699.0</v>
      </c>
      <c r="D15398" s="57" t="s">
        <v>374</v>
      </c>
      <c r="E15398" s="57" t="str">
        <f t="array" ref="E15398">E15397</f>
        <v>В</v>
      </c>
      <c r="F15398" s="58">
        <v>0.7151519077208315</v>
      </c>
    </row>
    <row r="15399">
      <c r="A15399" s="61">
        <v>1.514335987E9</v>
      </c>
      <c r="B15399" s="61">
        <v>1.0</v>
      </c>
      <c r="C15399" s="61">
        <v>2182.0</v>
      </c>
      <c r="D15399" s="57" t="s">
        <v>371</v>
      </c>
      <c r="E15399" s="57" t="str">
        <f t="array" ref="E15399">E15398</f>
        <v>В</v>
      </c>
      <c r="F15399" s="58">
        <v>0.7151612808895363</v>
      </c>
    </row>
    <row r="15400">
      <c r="A15400" s="61">
        <v>1.518853685E9</v>
      </c>
      <c r="B15400" s="61">
        <v>1.0</v>
      </c>
      <c r="C15400" s="61">
        <v>1672.0</v>
      </c>
      <c r="D15400" s="57" t="s">
        <v>373</v>
      </c>
      <c r="E15400" s="57" t="str">
        <f t="array" ref="E15400">E15399</f>
        <v>В</v>
      </c>
      <c r="F15400" s="58">
        <v>0.7151890450517516</v>
      </c>
    </row>
    <row r="15401">
      <c r="A15401" s="61">
        <v>1.51228285E9</v>
      </c>
      <c r="B15401" s="61">
        <v>0.0</v>
      </c>
      <c r="C15401" s="61">
        <v>2339.0</v>
      </c>
      <c r="D15401" s="57" t="s">
        <v>373</v>
      </c>
      <c r="E15401" s="57" t="str">
        <f t="array" ref="E15401">E15400</f>
        <v>В</v>
      </c>
      <c r="F15401" s="58">
        <v>0.7152490639458896</v>
      </c>
    </row>
    <row r="15402">
      <c r="A15402" s="61">
        <v>1.515870185E9</v>
      </c>
      <c r="B15402" s="61">
        <v>1.0</v>
      </c>
      <c r="C15402" s="61">
        <v>1493.0</v>
      </c>
      <c r="D15402" s="57" t="s">
        <v>371</v>
      </c>
      <c r="E15402" s="57" t="str">
        <f t="array" ref="E15402">E15401</f>
        <v>В</v>
      </c>
      <c r="F15402" s="58">
        <v>0.7152652510295621</v>
      </c>
    </row>
    <row r="15403">
      <c r="A15403" s="61">
        <v>1.511863125E9</v>
      </c>
      <c r="B15403" s="61">
        <v>1.0</v>
      </c>
      <c r="C15403" s="61">
        <v>1342.0</v>
      </c>
      <c r="D15403" s="57" t="s">
        <v>375</v>
      </c>
      <c r="E15403" s="57" t="str">
        <f t="array" ref="E15403">E15402</f>
        <v>В</v>
      </c>
      <c r="F15403" s="58">
        <v>0.7152780694295996</v>
      </c>
    </row>
    <row r="15404">
      <c r="A15404" s="61">
        <v>1.513519848E9</v>
      </c>
      <c r="B15404" s="61">
        <v>1.0</v>
      </c>
      <c r="C15404" s="61">
        <v>1888.0</v>
      </c>
      <c r="D15404" s="57" t="s">
        <v>375</v>
      </c>
      <c r="E15404" s="57" t="str">
        <f t="array" ref="E15404">E15403</f>
        <v>В</v>
      </c>
      <c r="F15404" s="58">
        <v>0.7152946306282324</v>
      </c>
    </row>
    <row r="15405">
      <c r="A15405" s="61">
        <v>1.514075134E9</v>
      </c>
      <c r="B15405" s="61">
        <v>1.0</v>
      </c>
      <c r="C15405" s="61">
        <v>431.0</v>
      </c>
      <c r="D15405" s="57" t="s">
        <v>375</v>
      </c>
      <c r="E15405" s="57" t="str">
        <f t="array" ref="E15405">E15404</f>
        <v>В</v>
      </c>
      <c r="F15405" s="58">
        <v>0.7152955515746606</v>
      </c>
    </row>
    <row r="15406">
      <c r="A15406" s="61">
        <v>1.513412765E9</v>
      </c>
      <c r="B15406" s="61">
        <v>1.0</v>
      </c>
      <c r="C15406" s="61">
        <v>2997.0</v>
      </c>
      <c r="D15406" s="57" t="s">
        <v>374</v>
      </c>
      <c r="E15406" s="57" t="str">
        <f t="array" ref="E15406">E15405</f>
        <v>В</v>
      </c>
      <c r="F15406" s="58">
        <v>0.715325997199511</v>
      </c>
    </row>
    <row r="15407">
      <c r="A15407" s="61">
        <v>1.513581694E9</v>
      </c>
      <c r="B15407" s="61">
        <v>1.0</v>
      </c>
      <c r="C15407" s="61">
        <v>2043.0</v>
      </c>
      <c r="D15407" s="57" t="s">
        <v>375</v>
      </c>
      <c r="E15407" s="57" t="str">
        <f t="array" ref="E15407">E15406</f>
        <v>В</v>
      </c>
      <c r="F15407" s="58">
        <v>0.7153529531742601</v>
      </c>
    </row>
    <row r="15408">
      <c r="A15408" s="61">
        <v>1.519811693E9</v>
      </c>
      <c r="B15408" s="61">
        <v>1.0</v>
      </c>
      <c r="C15408" s="61">
        <v>203.0</v>
      </c>
      <c r="D15408" s="57" t="s">
        <v>371</v>
      </c>
      <c r="E15408" s="57" t="str">
        <f t="array" ref="E15408">E15407</f>
        <v>В</v>
      </c>
      <c r="F15408" s="58">
        <v>0.7153537613617262</v>
      </c>
    </row>
    <row r="15409">
      <c r="A15409" s="61">
        <v>1.513077253E9</v>
      </c>
      <c r="B15409" s="61">
        <v>1.0</v>
      </c>
      <c r="C15409" s="61">
        <v>1330.0</v>
      </c>
      <c r="D15409" s="57" t="s">
        <v>373</v>
      </c>
      <c r="E15409" s="57" t="str">
        <f t="array" ref="E15409">E15408</f>
        <v>В</v>
      </c>
      <c r="F15409" s="58">
        <v>0.7153606490444696</v>
      </c>
    </row>
    <row r="15410">
      <c r="A15410" s="61">
        <v>1.513334587E9</v>
      </c>
      <c r="B15410" s="61">
        <v>1.0</v>
      </c>
      <c r="C15410" s="61">
        <v>224.0</v>
      </c>
      <c r="D15410" s="57" t="s">
        <v>371</v>
      </c>
      <c r="E15410" s="57" t="str">
        <f t="array" ref="E15410">E15409</f>
        <v>В</v>
      </c>
      <c r="F15410" s="58">
        <v>0.7154132022942845</v>
      </c>
    </row>
    <row r="15411">
      <c r="A15411" s="61">
        <v>1.51382122E9</v>
      </c>
      <c r="B15411" s="61">
        <v>0.0</v>
      </c>
      <c r="C15411" s="61">
        <v>1921.0</v>
      </c>
      <c r="D15411" s="57" t="s">
        <v>373</v>
      </c>
      <c r="E15411" s="57" t="str">
        <f t="array" ref="E15411">E15410</f>
        <v>В</v>
      </c>
      <c r="F15411" s="58">
        <v>0.7154368569644246</v>
      </c>
    </row>
    <row r="15412">
      <c r="A15412" s="61">
        <v>1.513774038E9</v>
      </c>
      <c r="B15412" s="61">
        <v>1.0</v>
      </c>
      <c r="C15412" s="61">
        <v>658.0</v>
      </c>
      <c r="D15412" s="57" t="s">
        <v>374</v>
      </c>
      <c r="E15412" s="57" t="str">
        <f t="array" ref="E15412">E15411</f>
        <v>В</v>
      </c>
      <c r="F15412" s="58">
        <v>0.7154403309591878</v>
      </c>
    </row>
    <row r="15413">
      <c r="A15413" s="61">
        <v>1.513912434E9</v>
      </c>
      <c r="B15413" s="61">
        <v>1.0</v>
      </c>
      <c r="C15413" s="61">
        <v>4007.0</v>
      </c>
      <c r="D15413" s="57" t="s">
        <v>371</v>
      </c>
      <c r="E15413" s="57" t="str">
        <f t="array" ref="E15413">E15412</f>
        <v>В</v>
      </c>
      <c r="F15413" s="58">
        <v>0.7155694764949343</v>
      </c>
    </row>
    <row r="15414">
      <c r="A15414" s="61">
        <v>1.514437831E9</v>
      </c>
      <c r="B15414" s="61">
        <v>0.0</v>
      </c>
      <c r="C15414" s="61">
        <v>345.0</v>
      </c>
      <c r="D15414" s="57" t="s">
        <v>371</v>
      </c>
      <c r="E15414" s="57" t="str">
        <f t="array" ref="E15414">E15413</f>
        <v>В</v>
      </c>
      <c r="F15414" s="58">
        <v>0.7156107597039553</v>
      </c>
    </row>
    <row r="15415">
      <c r="A15415" s="61">
        <v>1.511848127E9</v>
      </c>
      <c r="B15415" s="61">
        <v>1.0</v>
      </c>
      <c r="C15415" s="61">
        <v>697.0</v>
      </c>
      <c r="D15415" s="57" t="s">
        <v>375</v>
      </c>
      <c r="E15415" s="57" t="str">
        <f t="array" ref="E15415">E15414</f>
        <v>В</v>
      </c>
      <c r="F15415" s="58">
        <v>0.7156410602490538</v>
      </c>
    </row>
    <row r="15416">
      <c r="A15416" s="61">
        <v>1.512669381E9</v>
      </c>
      <c r="B15416" s="61">
        <v>0.0</v>
      </c>
      <c r="C15416" s="61">
        <v>1877.0</v>
      </c>
      <c r="D15416" s="57" t="s">
        <v>375</v>
      </c>
      <c r="E15416" s="57" t="str">
        <f t="array" ref="E15416">E15415</f>
        <v>В</v>
      </c>
      <c r="F15416" s="58">
        <v>0.7156548517948303</v>
      </c>
    </row>
    <row r="15417">
      <c r="A15417" s="61">
        <v>1.515700334E9</v>
      </c>
      <c r="B15417" s="61">
        <v>1.0</v>
      </c>
      <c r="C15417" s="61">
        <v>2157.0</v>
      </c>
      <c r="D15417" s="57" t="s">
        <v>373</v>
      </c>
      <c r="E15417" s="57" t="str">
        <f t="array" ref="E15417">E15416</f>
        <v>В</v>
      </c>
      <c r="F15417" s="58">
        <v>0.715669722185314</v>
      </c>
    </row>
    <row r="15418">
      <c r="A15418" s="61">
        <v>1.518489948E9</v>
      </c>
      <c r="B15418" s="61">
        <v>1.0</v>
      </c>
      <c r="C15418" s="61">
        <v>1742.0</v>
      </c>
      <c r="D15418" s="57" t="s">
        <v>374</v>
      </c>
      <c r="E15418" s="57" t="str">
        <f t="array" ref="E15418">E15417</f>
        <v>В</v>
      </c>
      <c r="F15418" s="58">
        <v>0.715680466412753</v>
      </c>
    </row>
    <row r="15419">
      <c r="A15419" s="61">
        <v>1.516973319E9</v>
      </c>
      <c r="B15419" s="61">
        <v>1.0</v>
      </c>
      <c r="C15419" s="61">
        <v>205.0</v>
      </c>
      <c r="D15419" s="57" t="s">
        <v>375</v>
      </c>
      <c r="E15419" s="57" t="str">
        <f t="array" ref="E15419">E15418</f>
        <v>В</v>
      </c>
      <c r="F15419" s="58">
        <v>0.7157049023141017</v>
      </c>
    </row>
    <row r="15420">
      <c r="A15420" s="61">
        <v>1.513374237E9</v>
      </c>
      <c r="B15420" s="61">
        <v>1.0</v>
      </c>
      <c r="C15420" s="61">
        <v>1115.0</v>
      </c>
      <c r="D15420" s="57" t="s">
        <v>374</v>
      </c>
      <c r="E15420" s="57" t="str">
        <f t="array" ref="E15420">E15419</f>
        <v>В</v>
      </c>
      <c r="F15420" s="58">
        <v>0.715792092507714</v>
      </c>
    </row>
    <row r="15421">
      <c r="A15421" s="61">
        <v>1.518789725E9</v>
      </c>
      <c r="B15421" s="61">
        <v>1.0</v>
      </c>
      <c r="C15421" s="61">
        <v>966.0</v>
      </c>
      <c r="D15421" s="57" t="s">
        <v>371</v>
      </c>
      <c r="E15421" s="57" t="str">
        <f t="array" ref="E15421">E15420</f>
        <v>В</v>
      </c>
      <c r="F15421" s="58">
        <v>0.7158499017485133</v>
      </c>
    </row>
    <row r="15422">
      <c r="A15422" s="61">
        <v>1.51759877E9</v>
      </c>
      <c r="B15422" s="61">
        <v>0.0</v>
      </c>
      <c r="C15422" s="61">
        <v>2355.0</v>
      </c>
      <c r="D15422" s="57" t="s">
        <v>373</v>
      </c>
      <c r="E15422" s="57" t="str">
        <f t="array" ref="E15422">E15421</f>
        <v>В</v>
      </c>
      <c r="F15422" s="58">
        <v>0.7158920026466898</v>
      </c>
    </row>
    <row r="15423">
      <c r="A15423" s="61">
        <v>1.517509089E9</v>
      </c>
      <c r="B15423" s="61">
        <v>1.0</v>
      </c>
      <c r="C15423" s="61">
        <v>21.0</v>
      </c>
      <c r="D15423" s="57" t="s">
        <v>371</v>
      </c>
      <c r="E15423" s="57" t="str">
        <f t="array" ref="E15423">E15422</f>
        <v>В</v>
      </c>
      <c r="F15423" s="58">
        <v>0.7159244976773762</v>
      </c>
    </row>
    <row r="15424">
      <c r="A15424" s="61">
        <v>1.516880479E9</v>
      </c>
      <c r="B15424" s="61">
        <v>1.0</v>
      </c>
      <c r="C15424" s="61">
        <v>3042.0</v>
      </c>
      <c r="D15424" s="57" t="s">
        <v>374</v>
      </c>
      <c r="E15424" s="57" t="str">
        <f t="array" ref="E15424">E15423</f>
        <v>В</v>
      </c>
      <c r="F15424" s="58">
        <v>0.7159483344619206</v>
      </c>
    </row>
    <row r="15425">
      <c r="A15425" s="61">
        <v>1.517749072E9</v>
      </c>
      <c r="B15425" s="61">
        <v>0.0</v>
      </c>
      <c r="C15425" s="61">
        <v>2178.0</v>
      </c>
      <c r="D15425" s="57" t="s">
        <v>374</v>
      </c>
      <c r="E15425" s="57" t="str">
        <f t="array" ref="E15425">E15424</f>
        <v>В</v>
      </c>
      <c r="F15425" s="58">
        <v>0.7160332931096071</v>
      </c>
    </row>
    <row r="15426">
      <c r="A15426" s="61">
        <v>1.516173391E9</v>
      </c>
      <c r="B15426" s="61">
        <v>0.0</v>
      </c>
      <c r="C15426" s="61">
        <v>1829.0</v>
      </c>
      <c r="D15426" s="57" t="s">
        <v>374</v>
      </c>
      <c r="E15426" s="57" t="str">
        <f t="array" ref="E15426">E15425</f>
        <v>В</v>
      </c>
      <c r="F15426" s="58">
        <v>0.7160349040593822</v>
      </c>
    </row>
    <row r="15427">
      <c r="A15427" s="61">
        <v>1.512103879E9</v>
      </c>
      <c r="B15427" s="61">
        <v>1.0</v>
      </c>
      <c r="C15427" s="61">
        <v>1348.0</v>
      </c>
      <c r="D15427" s="57" t="s">
        <v>374</v>
      </c>
      <c r="E15427" s="57" t="str">
        <f t="array" ref="E15427">E15426</f>
        <v>В</v>
      </c>
      <c r="F15427" s="58">
        <v>0.716230445835854</v>
      </c>
    </row>
    <row r="15428">
      <c r="A15428" s="61">
        <v>1.511254452E9</v>
      </c>
      <c r="B15428" s="61">
        <v>0.0</v>
      </c>
      <c r="C15428" s="61">
        <v>2067.0</v>
      </c>
      <c r="D15428" s="57" t="s">
        <v>374</v>
      </c>
      <c r="E15428" s="57" t="str">
        <f t="array" ref="E15428">E15427</f>
        <v>В</v>
      </c>
      <c r="F15428" s="58">
        <v>0.7162308505192778</v>
      </c>
    </row>
    <row r="15429">
      <c r="A15429" s="61">
        <v>1.516294078E9</v>
      </c>
      <c r="B15429" s="61">
        <v>1.0</v>
      </c>
      <c r="C15429" s="61">
        <v>3488.0</v>
      </c>
      <c r="D15429" s="57" t="s">
        <v>371</v>
      </c>
      <c r="E15429" s="57" t="str">
        <f t="array" ref="E15429">E15428</f>
        <v>В</v>
      </c>
      <c r="F15429" s="58">
        <v>0.7162315247436114</v>
      </c>
    </row>
    <row r="15430">
      <c r="A15430" s="61">
        <v>1.512119968E9</v>
      </c>
      <c r="B15430" s="61">
        <v>1.0</v>
      </c>
      <c r="C15430" s="61">
        <v>1340.0</v>
      </c>
      <c r="D15430" s="57" t="s">
        <v>371</v>
      </c>
      <c r="E15430" s="57" t="str">
        <f t="array" ref="E15430">E15429</f>
        <v>В</v>
      </c>
      <c r="F15430" s="58">
        <v>0.716259957205737</v>
      </c>
    </row>
    <row r="15431">
      <c r="A15431" s="61">
        <v>1.511851405E9</v>
      </c>
      <c r="B15431" s="61">
        <v>1.0</v>
      </c>
      <c r="C15431" s="61">
        <v>2117.0</v>
      </c>
      <c r="D15431" s="57" t="s">
        <v>371</v>
      </c>
      <c r="E15431" s="57" t="str">
        <f t="array" ref="E15431">E15430</f>
        <v>В</v>
      </c>
      <c r="F15431" s="58">
        <v>0.7162911354085478</v>
      </c>
    </row>
    <row r="15432">
      <c r="A15432" s="61">
        <v>1.5192802E9</v>
      </c>
      <c r="B15432" s="61">
        <v>0.0</v>
      </c>
      <c r="C15432" s="61">
        <v>1639.0</v>
      </c>
      <c r="D15432" s="57" t="s">
        <v>374</v>
      </c>
      <c r="E15432" s="57" t="str">
        <f t="array" ref="E15432">E15431</f>
        <v>В</v>
      </c>
      <c r="F15432" s="58">
        <v>0.7162916811092952</v>
      </c>
    </row>
    <row r="15433">
      <c r="A15433" s="61">
        <v>1.516279632E9</v>
      </c>
      <c r="B15433" s="61">
        <v>0.0</v>
      </c>
      <c r="C15433" s="61">
        <v>1672.0</v>
      </c>
      <c r="D15433" s="57" t="s">
        <v>371</v>
      </c>
      <c r="E15433" s="57" t="str">
        <f t="array" ref="E15433">E15432</f>
        <v>В</v>
      </c>
      <c r="F15433" s="58">
        <v>0.7163082940946661</v>
      </c>
    </row>
    <row r="15434">
      <c r="A15434" s="61">
        <v>1.514050291E9</v>
      </c>
      <c r="B15434" s="61">
        <v>0.0</v>
      </c>
      <c r="C15434" s="61">
        <v>445.0</v>
      </c>
      <c r="D15434" s="57" t="s">
        <v>371</v>
      </c>
      <c r="E15434" s="57" t="str">
        <f t="array" ref="E15434">E15433</f>
        <v>В</v>
      </c>
      <c r="F15434" s="58">
        <v>0.7163426283469052</v>
      </c>
    </row>
    <row r="15435">
      <c r="A15435" s="61">
        <v>1.517461226E9</v>
      </c>
      <c r="B15435" s="61">
        <v>1.0</v>
      </c>
      <c r="C15435" s="61">
        <v>270.0</v>
      </c>
      <c r="D15435" s="57" t="s">
        <v>374</v>
      </c>
      <c r="E15435" s="57" t="str">
        <f t="array" ref="E15435">E15434</f>
        <v>В</v>
      </c>
      <c r="F15435" s="58">
        <v>0.7163560053206811</v>
      </c>
    </row>
    <row r="15436">
      <c r="A15436" s="61">
        <v>1.512144541E9</v>
      </c>
      <c r="B15436" s="61">
        <v>0.0</v>
      </c>
      <c r="C15436" s="61">
        <v>318.0</v>
      </c>
      <c r="D15436" s="57" t="s">
        <v>375</v>
      </c>
      <c r="E15436" s="57" t="str">
        <f t="array" ref="E15436">E15435</f>
        <v>В</v>
      </c>
      <c r="F15436" s="58">
        <v>0.7164225658055773</v>
      </c>
    </row>
    <row r="15437">
      <c r="A15437" s="61">
        <v>1.516811783E9</v>
      </c>
      <c r="B15437" s="61">
        <v>1.0</v>
      </c>
      <c r="C15437" s="61">
        <v>2708.0</v>
      </c>
      <c r="D15437" s="57" t="s">
        <v>371</v>
      </c>
      <c r="E15437" s="57" t="str">
        <f t="array" ref="E15437">E15436</f>
        <v>В</v>
      </c>
      <c r="F15437" s="58">
        <v>0.7164534844166803</v>
      </c>
    </row>
    <row r="15438">
      <c r="A15438" s="61">
        <v>1.512650872E9</v>
      </c>
      <c r="B15438" s="61">
        <v>0.0</v>
      </c>
      <c r="C15438" s="61">
        <v>1182.0</v>
      </c>
      <c r="D15438" s="57" t="s">
        <v>373</v>
      </c>
      <c r="E15438" s="57" t="str">
        <f t="array" ref="E15438">E15437</f>
        <v>В</v>
      </c>
      <c r="F15438" s="58">
        <v>0.7164782577485271</v>
      </c>
    </row>
    <row r="15439">
      <c r="A15439" s="61">
        <v>1.514026733E9</v>
      </c>
      <c r="B15439" s="61">
        <v>1.0</v>
      </c>
      <c r="C15439" s="61">
        <v>3895.0</v>
      </c>
      <c r="D15439" s="57" t="s">
        <v>371</v>
      </c>
      <c r="E15439" s="57" t="str">
        <f t="array" ref="E15439">E15438</f>
        <v>В</v>
      </c>
      <c r="F15439" s="58">
        <v>0.7164819751173439</v>
      </c>
    </row>
    <row r="15440">
      <c r="A15440" s="61">
        <v>1.519565105E9</v>
      </c>
      <c r="B15440" s="61">
        <v>1.0</v>
      </c>
      <c r="C15440" s="61">
        <v>1119.0</v>
      </c>
      <c r="D15440" s="57" t="s">
        <v>371</v>
      </c>
      <c r="E15440" s="57" t="str">
        <f t="array" ref="E15440">E15439</f>
        <v>В</v>
      </c>
      <c r="F15440" s="58">
        <v>0.7165404396335614</v>
      </c>
    </row>
    <row r="15441">
      <c r="A15441" s="61">
        <v>1.514292968E9</v>
      </c>
      <c r="B15441" s="61">
        <v>1.0</v>
      </c>
      <c r="C15441" s="61">
        <v>4597.0</v>
      </c>
      <c r="D15441" s="57" t="s">
        <v>371</v>
      </c>
      <c r="E15441" s="57" t="str">
        <f t="array" ref="E15441">E15440</f>
        <v>В</v>
      </c>
      <c r="F15441" s="58">
        <v>0.7165732616836425</v>
      </c>
    </row>
    <row r="15442">
      <c r="A15442" s="61">
        <v>1.518721955E9</v>
      </c>
      <c r="B15442" s="61">
        <v>1.0</v>
      </c>
      <c r="C15442" s="61">
        <v>3870.0</v>
      </c>
      <c r="D15442" s="57" t="s">
        <v>374</v>
      </c>
      <c r="E15442" s="57" t="str">
        <f t="array" ref="E15442">E15441</f>
        <v>В</v>
      </c>
      <c r="F15442" s="58">
        <v>0.7166675160227304</v>
      </c>
    </row>
    <row r="15443">
      <c r="A15443" s="61">
        <v>1.515713278E9</v>
      </c>
      <c r="B15443" s="61">
        <v>1.0</v>
      </c>
      <c r="C15443" s="61">
        <v>1114.0</v>
      </c>
      <c r="D15443" s="57" t="s">
        <v>371</v>
      </c>
      <c r="E15443" s="57" t="str">
        <f t="array" ref="E15443">E15442</f>
        <v>В</v>
      </c>
      <c r="F15443" s="58">
        <v>0.7166769435569805</v>
      </c>
    </row>
    <row r="15444">
      <c r="A15444" s="61">
        <v>1.514671619E9</v>
      </c>
      <c r="B15444" s="61">
        <v>1.0</v>
      </c>
      <c r="C15444" s="61">
        <v>3438.0</v>
      </c>
      <c r="D15444" s="57" t="s">
        <v>371</v>
      </c>
      <c r="E15444" s="57" t="str">
        <f t="array" ref="E15444">E15443</f>
        <v>В</v>
      </c>
      <c r="F15444" s="58">
        <v>0.7167504042560071</v>
      </c>
    </row>
    <row r="15445">
      <c r="A15445" s="61">
        <v>1.517084162E9</v>
      </c>
      <c r="B15445" s="61">
        <v>0.0</v>
      </c>
      <c r="C15445" s="61">
        <v>80.0</v>
      </c>
      <c r="D15445" s="57" t="s">
        <v>373</v>
      </c>
      <c r="E15445" s="57" t="str">
        <f t="array" ref="E15445">E15444</f>
        <v>В</v>
      </c>
      <c r="F15445" s="58">
        <v>0.716759777424712</v>
      </c>
    </row>
    <row r="15446">
      <c r="A15446" s="61">
        <v>1.515437039E9</v>
      </c>
      <c r="B15446" s="61">
        <v>1.0</v>
      </c>
      <c r="C15446" s="61">
        <v>627.0</v>
      </c>
      <c r="D15446" s="57" t="s">
        <v>374</v>
      </c>
      <c r="E15446" s="57" t="str">
        <f t="array" ref="E15446">E15445</f>
        <v>В</v>
      </c>
      <c r="F15446" s="58">
        <v>0.7168094927938559</v>
      </c>
    </row>
    <row r="15447">
      <c r="A15447" s="61">
        <v>1.518036779E9</v>
      </c>
      <c r="B15447" s="61">
        <v>1.0</v>
      </c>
      <c r="C15447" s="61">
        <v>858.0</v>
      </c>
      <c r="D15447" s="57" t="s">
        <v>374</v>
      </c>
      <c r="E15447" s="57" t="str">
        <f t="array" ref="E15447">E15446</f>
        <v>В</v>
      </c>
      <c r="F15447" s="58">
        <v>0.716837256956071</v>
      </c>
    </row>
    <row r="15448">
      <c r="A15448" s="61">
        <v>1.518111537E9</v>
      </c>
      <c r="B15448" s="61">
        <v>1.0</v>
      </c>
      <c r="C15448" s="61">
        <v>1348.0</v>
      </c>
      <c r="D15448" s="57" t="s">
        <v>375</v>
      </c>
      <c r="E15448" s="57" t="str">
        <f t="array" ref="E15448">E15447</f>
        <v>В</v>
      </c>
      <c r="F15448" s="58">
        <v>0.716851461318429</v>
      </c>
    </row>
    <row r="15449">
      <c r="A15449" s="61">
        <v>1.51593474E9</v>
      </c>
      <c r="B15449" s="61">
        <v>0.0</v>
      </c>
      <c r="C15449" s="61">
        <v>350.0</v>
      </c>
      <c r="D15449" s="57" t="s">
        <v>371</v>
      </c>
      <c r="E15449" s="57" t="str">
        <f t="array" ref="E15449">E15448</f>
        <v>В</v>
      </c>
      <c r="F15449" s="58">
        <v>0.7170024770839737</v>
      </c>
    </row>
    <row r="15450">
      <c r="A15450" s="61">
        <v>1.517044531E9</v>
      </c>
      <c r="B15450" s="61">
        <v>0.0</v>
      </c>
      <c r="C15450" s="61">
        <v>3770.0</v>
      </c>
      <c r="D15450" s="57" t="s">
        <v>371</v>
      </c>
      <c r="E15450" s="57" t="str">
        <f t="array" ref="E15450">E15449</f>
        <v>В</v>
      </c>
      <c r="F15450" s="58">
        <v>0.7170318566826441</v>
      </c>
    </row>
    <row r="15451">
      <c r="A15451" s="61">
        <v>1.519036498E9</v>
      </c>
      <c r="B15451" s="61">
        <v>1.0</v>
      </c>
      <c r="C15451" s="61">
        <v>3000.0</v>
      </c>
      <c r="D15451" s="57" t="s">
        <v>374</v>
      </c>
      <c r="E15451" s="57" t="str">
        <f t="array" ref="E15451">E15450</f>
        <v>В</v>
      </c>
      <c r="F15451" s="58">
        <v>0.7170327478267499</v>
      </c>
    </row>
    <row r="15452">
      <c r="A15452" s="61">
        <v>1.518031151E9</v>
      </c>
      <c r="B15452" s="61">
        <v>0.0</v>
      </c>
      <c r="C15452" s="61">
        <v>2041.0</v>
      </c>
      <c r="D15452" s="57" t="s">
        <v>373</v>
      </c>
      <c r="E15452" s="57" t="str">
        <f t="array" ref="E15452">E15451</f>
        <v>В</v>
      </c>
      <c r="F15452" s="58">
        <v>0.7170392235306892</v>
      </c>
    </row>
    <row r="15453">
      <c r="A15453" s="61">
        <v>1.519201773E9</v>
      </c>
      <c r="B15453" s="61">
        <v>1.0</v>
      </c>
      <c r="C15453" s="61">
        <v>993.0</v>
      </c>
      <c r="D15453" s="57" t="s">
        <v>373</v>
      </c>
      <c r="E15453" s="57" t="str">
        <f t="array" ref="E15453">E15452</f>
        <v>В</v>
      </c>
      <c r="F15453" s="58">
        <v>0.7170701953567344</v>
      </c>
    </row>
    <row r="15454">
      <c r="A15454" s="61">
        <v>1.512598773E9</v>
      </c>
      <c r="B15454" s="61">
        <v>1.0</v>
      </c>
      <c r="C15454" s="61">
        <v>2729.0</v>
      </c>
      <c r="D15454" s="57" t="s">
        <v>374</v>
      </c>
      <c r="E15454" s="57" t="str">
        <f t="array" ref="E15454">E15453</f>
        <v>В</v>
      </c>
      <c r="F15454" s="58">
        <v>0.7170877073298035</v>
      </c>
    </row>
    <row r="15455">
      <c r="A15455" s="61">
        <v>1.51983385E9</v>
      </c>
      <c r="B15455" s="61">
        <v>0.0</v>
      </c>
      <c r="C15455" s="61">
        <v>2313.0</v>
      </c>
      <c r="D15455" s="57" t="s">
        <v>374</v>
      </c>
      <c r="E15455" s="57" t="str">
        <f t="array" ref="E15455">E15454</f>
        <v>В</v>
      </c>
      <c r="F15455" s="58">
        <v>0.7170946537530611</v>
      </c>
    </row>
    <row r="15456">
      <c r="A15456" s="61">
        <v>1.514165536E9</v>
      </c>
      <c r="B15456" s="61">
        <v>1.0</v>
      </c>
      <c r="C15456" s="61">
        <v>2783.0</v>
      </c>
      <c r="D15456" s="57" t="s">
        <v>371</v>
      </c>
      <c r="E15456" s="57" t="str">
        <f t="array" ref="E15456">E15455</f>
        <v>В</v>
      </c>
      <c r="F15456" s="58">
        <v>0.7171531333595904</v>
      </c>
    </row>
    <row r="15457">
      <c r="A15457" s="61">
        <v>1.517478248E9</v>
      </c>
      <c r="B15457" s="61">
        <v>1.0</v>
      </c>
      <c r="C15457" s="61">
        <v>1777.0</v>
      </c>
      <c r="D15457" s="57" t="s">
        <v>371</v>
      </c>
      <c r="E15457" s="57" t="str">
        <f t="array" ref="E15457">E15456</f>
        <v>В</v>
      </c>
      <c r="F15457" s="58">
        <v>0.7172484770089527</v>
      </c>
    </row>
    <row r="15458">
      <c r="A15458" s="61">
        <v>1.513267718E9</v>
      </c>
      <c r="B15458" s="61">
        <v>1.0</v>
      </c>
      <c r="C15458" s="61">
        <v>3848.0</v>
      </c>
      <c r="D15458" s="57" t="s">
        <v>375</v>
      </c>
      <c r="E15458" s="57" t="str">
        <f t="array" ref="E15458">E15457</f>
        <v>В</v>
      </c>
      <c r="F15458" s="58">
        <v>0.7172532961707698</v>
      </c>
    </row>
    <row r="15459">
      <c r="A15459" s="61">
        <v>1.5151017E9</v>
      </c>
      <c r="B15459" s="61">
        <v>0.0</v>
      </c>
      <c r="C15459" s="61">
        <v>1672.0</v>
      </c>
      <c r="D15459" s="57" t="s">
        <v>374</v>
      </c>
      <c r="E15459" s="57" t="str">
        <f t="array" ref="E15459">E15458</f>
        <v>В</v>
      </c>
      <c r="F15459" s="58">
        <v>0.7172954941838668</v>
      </c>
    </row>
    <row r="15460">
      <c r="A15460" s="61">
        <v>1.518774957E9</v>
      </c>
      <c r="B15460" s="61">
        <v>1.0</v>
      </c>
      <c r="C15460" s="61">
        <v>3121.0</v>
      </c>
      <c r="D15460" s="57" t="s">
        <v>371</v>
      </c>
      <c r="E15460" s="57" t="str">
        <f t="array" ref="E15460">E15459</f>
        <v>В</v>
      </c>
      <c r="F15460" s="58">
        <v>0.7172958413658301</v>
      </c>
    </row>
    <row r="15461">
      <c r="A15461" s="61">
        <v>1.517585082E9</v>
      </c>
      <c r="B15461" s="61">
        <v>0.0</v>
      </c>
      <c r="C15461" s="61">
        <v>485.0</v>
      </c>
      <c r="D15461" s="57" t="s">
        <v>373</v>
      </c>
      <c r="E15461" s="57" t="str">
        <f t="array" ref="E15461">E15460</f>
        <v>В</v>
      </c>
      <c r="F15461" s="58">
        <v>0.717306702549346</v>
      </c>
    </row>
    <row r="15462">
      <c r="A15462" s="61">
        <v>1.519329118E9</v>
      </c>
      <c r="B15462" s="61">
        <v>1.0</v>
      </c>
      <c r="C15462" s="61">
        <v>3256.0</v>
      </c>
      <c r="D15462" s="57" t="s">
        <v>375</v>
      </c>
      <c r="E15462" s="57" t="str">
        <f t="array" ref="E15462">E15461</f>
        <v>В</v>
      </c>
      <c r="F15462" s="58">
        <v>0.7173229292608675</v>
      </c>
    </row>
    <row r="15463">
      <c r="A15463" s="61">
        <v>1.517212662E9</v>
      </c>
      <c r="B15463" s="61">
        <v>0.0</v>
      </c>
      <c r="C15463" s="61">
        <v>237.0</v>
      </c>
      <c r="D15463" s="57" t="s">
        <v>371</v>
      </c>
      <c r="E15463" s="57" t="str">
        <f t="array" ref="E15463">E15462</f>
        <v>В</v>
      </c>
      <c r="F15463" s="58">
        <v>0.7173627883223124</v>
      </c>
    </row>
    <row r="15464">
      <c r="A15464" s="61">
        <v>1.514392199E9</v>
      </c>
      <c r="B15464" s="61">
        <v>1.0</v>
      </c>
      <c r="C15464" s="61">
        <v>1318.0</v>
      </c>
      <c r="D15464" s="57" t="s">
        <v>374</v>
      </c>
      <c r="E15464" s="57" t="str">
        <f t="array" ref="E15464">E15463</f>
        <v>В</v>
      </c>
      <c r="F15464" s="58">
        <v>0.7173771164087508</v>
      </c>
    </row>
    <row r="15465">
      <c r="A15465" s="61">
        <v>1.515275258E9</v>
      </c>
      <c r="B15465" s="61">
        <v>1.0</v>
      </c>
      <c r="C15465" s="61">
        <v>1784.0</v>
      </c>
      <c r="D15465" s="57" t="s">
        <v>374</v>
      </c>
      <c r="E15465" s="57" t="str">
        <f t="array" ref="E15465">E15464</f>
        <v>В</v>
      </c>
      <c r="F15465" s="58">
        <v>0.7173795731943319</v>
      </c>
    </row>
    <row r="15466">
      <c r="A15466" s="61">
        <v>1.516812902E9</v>
      </c>
      <c r="B15466" s="61">
        <v>0.0</v>
      </c>
      <c r="C15466" s="61">
        <v>2084.0</v>
      </c>
      <c r="D15466" s="57" t="s">
        <v>374</v>
      </c>
      <c r="E15466" s="57" t="str">
        <f t="array" ref="E15466">E15465</f>
        <v>В</v>
      </c>
      <c r="F15466" s="58">
        <v>0.717407676694918</v>
      </c>
    </row>
    <row r="15467">
      <c r="A15467" s="61">
        <v>1.516530568E9</v>
      </c>
      <c r="B15467" s="61">
        <v>1.0</v>
      </c>
      <c r="C15467" s="61">
        <v>3107.0</v>
      </c>
      <c r="D15467" s="57" t="s">
        <v>371</v>
      </c>
      <c r="E15467" s="57" t="str">
        <f t="array" ref="E15467">E15466</f>
        <v>В</v>
      </c>
      <c r="F15467" s="58">
        <v>0.7174512602314095</v>
      </c>
    </row>
    <row r="15468">
      <c r="A15468" s="61">
        <v>1.512050402E9</v>
      </c>
      <c r="B15468" s="61">
        <v>0.0</v>
      </c>
      <c r="C15468" s="61">
        <v>306.0</v>
      </c>
      <c r="D15468" s="57" t="s">
        <v>371</v>
      </c>
      <c r="E15468" s="57" t="str">
        <f t="array" ref="E15468">E15467</f>
        <v>В</v>
      </c>
      <c r="F15468" s="58">
        <v>0.717472015307914</v>
      </c>
    </row>
    <row r="15469">
      <c r="A15469" s="61">
        <v>1.515333183E9</v>
      </c>
      <c r="B15469" s="61">
        <v>1.0</v>
      </c>
      <c r="C15469" s="61">
        <v>685.0</v>
      </c>
      <c r="D15469" s="57" t="s">
        <v>371</v>
      </c>
      <c r="E15469" s="57" t="str">
        <f t="array" ref="E15469">E15468</f>
        <v>В</v>
      </c>
      <c r="F15469" s="58">
        <v>0.717574984442023</v>
      </c>
    </row>
    <row r="15470">
      <c r="A15470" s="61">
        <v>1.517420564E9</v>
      </c>
      <c r="B15470" s="61">
        <v>1.0</v>
      </c>
      <c r="C15470" s="61">
        <v>273.0</v>
      </c>
      <c r="D15470" s="57" t="s">
        <v>371</v>
      </c>
      <c r="E15470" s="57" t="str">
        <f t="array" ref="E15470">E15469</f>
        <v>В</v>
      </c>
      <c r="F15470" s="58">
        <v>0.7176063659144627</v>
      </c>
    </row>
    <row r="15471">
      <c r="A15471" s="61">
        <v>1.513313674E9</v>
      </c>
      <c r="B15471" s="61">
        <v>1.0</v>
      </c>
      <c r="C15471" s="61">
        <v>3103.0</v>
      </c>
      <c r="D15471" s="57" t="s">
        <v>374</v>
      </c>
      <c r="E15471" s="57" t="str">
        <f t="array" ref="E15471">E15470</f>
        <v>В</v>
      </c>
      <c r="F15471" s="58">
        <v>0.7176329817761137</v>
      </c>
    </row>
    <row r="15472">
      <c r="A15472" s="61">
        <v>1.513931609E9</v>
      </c>
      <c r="B15472" s="61">
        <v>1.0</v>
      </c>
      <c r="C15472" s="61">
        <v>826.0</v>
      </c>
      <c r="D15472" s="57" t="s">
        <v>374</v>
      </c>
      <c r="E15472" s="57" t="str">
        <f t="array" ref="E15472">E15471</f>
        <v>В</v>
      </c>
      <c r="F15472" s="58">
        <v>0.7176410028582602</v>
      </c>
    </row>
    <row r="15473">
      <c r="A15473" s="61">
        <v>1.514590628E9</v>
      </c>
      <c r="B15473" s="61">
        <v>1.0</v>
      </c>
      <c r="C15473" s="61">
        <v>281.0</v>
      </c>
      <c r="D15473" s="57" t="s">
        <v>374</v>
      </c>
      <c r="E15473" s="57" t="str">
        <f t="array" ref="E15473">E15472</f>
        <v>В</v>
      </c>
      <c r="F15473" s="58">
        <v>0.717681066354326</v>
      </c>
    </row>
    <row r="15474">
      <c r="A15474" s="61">
        <v>1.514920132E9</v>
      </c>
      <c r="B15474" s="61">
        <v>0.0</v>
      </c>
      <c r="C15474" s="61">
        <v>1828.0</v>
      </c>
      <c r="D15474" s="57" t="s">
        <v>373</v>
      </c>
      <c r="E15474" s="57" t="str">
        <f t="array" ref="E15474">E15473</f>
        <v>В</v>
      </c>
      <c r="F15474" s="58">
        <v>0.7176889604304939</v>
      </c>
    </row>
    <row r="15475">
      <c r="A15475" s="61">
        <v>1.517234594E9</v>
      </c>
      <c r="B15475" s="61">
        <v>1.0</v>
      </c>
      <c r="C15475" s="61">
        <v>3051.0</v>
      </c>
      <c r="D15475" s="57" t="s">
        <v>371</v>
      </c>
      <c r="E15475" s="57" t="str">
        <f t="array" ref="E15475">E15474</f>
        <v>В</v>
      </c>
      <c r="F15475" s="58">
        <v>0.7176935561080751</v>
      </c>
    </row>
    <row r="15476">
      <c r="A15476" s="61">
        <v>1.514795316E9</v>
      </c>
      <c r="B15476" s="61">
        <v>1.0</v>
      </c>
      <c r="C15476" s="61">
        <v>654.0</v>
      </c>
      <c r="D15476" s="57" t="s">
        <v>373</v>
      </c>
      <c r="E15476" s="57" t="str">
        <f t="array" ref="E15476">E15475</f>
        <v>В</v>
      </c>
      <c r="F15476" s="58">
        <v>0.7177486766707233</v>
      </c>
    </row>
    <row r="15477">
      <c r="A15477" s="61">
        <v>1.514486711E9</v>
      </c>
      <c r="B15477" s="61">
        <v>0.0</v>
      </c>
      <c r="C15477" s="61">
        <v>4399.0</v>
      </c>
      <c r="D15477" s="57" t="s">
        <v>375</v>
      </c>
      <c r="E15477" s="57" t="str">
        <f t="array" ref="E15477">E15476</f>
        <v>В</v>
      </c>
      <c r="F15477" s="58">
        <v>0.7177502298438618</v>
      </c>
    </row>
    <row r="15478">
      <c r="A15478" s="61">
        <v>1.519322705E9</v>
      </c>
      <c r="B15478" s="61">
        <v>1.0</v>
      </c>
      <c r="C15478" s="61">
        <v>2392.0</v>
      </c>
      <c r="D15478" s="57" t="s">
        <v>371</v>
      </c>
      <c r="E15478" s="57" t="str">
        <f t="array" ref="E15478">E15477</f>
        <v>В</v>
      </c>
      <c r="F15478" s="58">
        <v>0.7177936475699138</v>
      </c>
    </row>
    <row r="15479">
      <c r="A15479" s="61">
        <v>1.515803253E9</v>
      </c>
      <c r="B15479" s="61">
        <v>1.0</v>
      </c>
      <c r="C15479" s="61">
        <v>450.0</v>
      </c>
      <c r="D15479" s="57" t="s">
        <v>374</v>
      </c>
      <c r="E15479" s="57" t="str">
        <f t="array" ref="E15479">E15478</f>
        <v>В</v>
      </c>
      <c r="F15479" s="58">
        <v>0.7179690778174179</v>
      </c>
    </row>
    <row r="15480">
      <c r="A15480" s="61">
        <v>1.519855487E9</v>
      </c>
      <c r="B15480" s="61">
        <v>1.0</v>
      </c>
      <c r="C15480" s="61">
        <v>2707.0</v>
      </c>
      <c r="D15480" s="57" t="s">
        <v>371</v>
      </c>
      <c r="E15480" s="57" t="str">
        <f t="array" ref="E15480">E15479</f>
        <v>В</v>
      </c>
      <c r="F15480" s="58">
        <v>0.7179916978810552</v>
      </c>
    </row>
    <row r="15481">
      <c r="A15481" s="61">
        <v>1.517604249E9</v>
      </c>
      <c r="B15481" s="61">
        <v>1.0</v>
      </c>
      <c r="C15481" s="61">
        <v>1960.0</v>
      </c>
      <c r="D15481" s="57" t="s">
        <v>375</v>
      </c>
      <c r="E15481" s="57" t="str">
        <f t="array" ref="E15481">E15480</f>
        <v>В</v>
      </c>
      <c r="F15481" s="58">
        <v>0.7180363719558635</v>
      </c>
    </row>
    <row r="15482">
      <c r="A15482" s="61">
        <v>1.516863997E9</v>
      </c>
      <c r="B15482" s="61">
        <v>1.0</v>
      </c>
      <c r="C15482" s="61">
        <v>3648.0</v>
      </c>
      <c r="D15482" s="57" t="s">
        <v>371</v>
      </c>
      <c r="E15482" s="57" t="str">
        <f t="array" ref="E15482">E15481</f>
        <v>В</v>
      </c>
      <c r="F15482" s="58">
        <v>0.7180686460358378</v>
      </c>
    </row>
    <row r="15483">
      <c r="A15483" s="61">
        <v>1.513181399E9</v>
      </c>
      <c r="B15483" s="61">
        <v>1.0</v>
      </c>
      <c r="C15483" s="61">
        <v>1746.0</v>
      </c>
      <c r="D15483" s="57" t="s">
        <v>371</v>
      </c>
      <c r="E15483" s="57" t="str">
        <f t="array" ref="E15483">E15482</f>
        <v>В</v>
      </c>
      <c r="F15483" s="58">
        <v>0.7180813061849809</v>
      </c>
    </row>
    <row r="15484">
      <c r="A15484" s="61">
        <v>1.515296077E9</v>
      </c>
      <c r="B15484" s="61">
        <v>1.0</v>
      </c>
      <c r="C15484" s="61">
        <v>3156.0</v>
      </c>
      <c r="D15484" s="57" t="s">
        <v>375</v>
      </c>
      <c r="E15484" s="57" t="str">
        <f t="array" ref="E15484">E15483</f>
        <v>В</v>
      </c>
      <c r="F15484" s="58">
        <v>0.7181024216546662</v>
      </c>
    </row>
    <row r="15485">
      <c r="A15485" s="61">
        <v>1.515729193E9</v>
      </c>
      <c r="B15485" s="61">
        <v>1.0</v>
      </c>
      <c r="C15485" s="61">
        <v>2107.0</v>
      </c>
      <c r="D15485" s="57" t="s">
        <v>375</v>
      </c>
      <c r="E15485" s="57" t="str">
        <f t="array" ref="E15485">E15484</f>
        <v>В</v>
      </c>
      <c r="F15485" s="58">
        <v>0.7181052369773089</v>
      </c>
    </row>
    <row r="15486">
      <c r="A15486" s="61">
        <v>1.515236911E9</v>
      </c>
      <c r="B15486" s="61">
        <v>0.0</v>
      </c>
      <c r="C15486" s="61">
        <v>82.0</v>
      </c>
      <c r="D15486" s="57" t="s">
        <v>371</v>
      </c>
      <c r="E15486" s="57" t="str">
        <f t="array" ref="E15486">E15485</f>
        <v>В</v>
      </c>
      <c r="F15486" s="58">
        <v>0.718169114734163</v>
      </c>
    </row>
    <row r="15487">
      <c r="A15487" s="61">
        <v>1.513017488E9</v>
      </c>
      <c r="B15487" s="61">
        <v>1.0</v>
      </c>
      <c r="C15487" s="61">
        <v>3240.0</v>
      </c>
      <c r="D15487" s="57" t="s">
        <v>374</v>
      </c>
      <c r="E15487" s="57" t="str">
        <f t="array" ref="E15487">E15486</f>
        <v>В</v>
      </c>
      <c r="F15487" s="58">
        <v>0.7182373575037856</v>
      </c>
    </row>
    <row r="15488">
      <c r="A15488" s="61">
        <v>1.517817481E9</v>
      </c>
      <c r="B15488" s="61">
        <v>0.0</v>
      </c>
      <c r="C15488" s="61">
        <v>2315.0</v>
      </c>
      <c r="D15488" s="57" t="s">
        <v>371</v>
      </c>
      <c r="E15488" s="57" t="str">
        <f t="array" ref="E15488">E15487</f>
        <v>В</v>
      </c>
      <c r="F15488" s="58">
        <v>0.7183286021098256</v>
      </c>
    </row>
    <row r="15489">
      <c r="A15489" s="61">
        <v>1.519106956E9</v>
      </c>
      <c r="B15489" s="61">
        <v>1.0</v>
      </c>
      <c r="C15489" s="61">
        <v>1351.0</v>
      </c>
      <c r="D15489" s="57" t="s">
        <v>374</v>
      </c>
      <c r="E15489" s="57" t="str">
        <f t="array" ref="E15489">E15488</f>
        <v>В</v>
      </c>
      <c r="F15489" s="58">
        <v>0.718357216058279</v>
      </c>
    </row>
    <row r="15490">
      <c r="A15490" s="61">
        <v>1.511889883E9</v>
      </c>
      <c r="B15490" s="61">
        <v>1.0</v>
      </c>
      <c r="C15490" s="61">
        <v>673.0</v>
      </c>
      <c r="D15490" s="57" t="s">
        <v>373</v>
      </c>
      <c r="E15490" s="57" t="str">
        <f t="array" ref="E15490">E15489</f>
        <v>В</v>
      </c>
      <c r="F15490" s="58">
        <v>0.7184047271759808</v>
      </c>
    </row>
    <row r="15491">
      <c r="A15491" s="61">
        <v>1.514330688E9</v>
      </c>
      <c r="B15491" s="61">
        <v>1.0</v>
      </c>
      <c r="C15491" s="61">
        <v>739.0</v>
      </c>
      <c r="D15491" s="57" t="s">
        <v>373</v>
      </c>
      <c r="E15491" s="57" t="str">
        <f t="array" ref="E15491">E15490</f>
        <v>В</v>
      </c>
      <c r="F15491" s="58">
        <v>0.7184571261972548</v>
      </c>
    </row>
    <row r="15492">
      <c r="A15492" s="61">
        <v>1.513502836E9</v>
      </c>
      <c r="B15492" s="61">
        <v>1.0</v>
      </c>
      <c r="C15492" s="61">
        <v>943.0</v>
      </c>
      <c r="D15492" s="57" t="s">
        <v>375</v>
      </c>
      <c r="E15492" s="57" t="str">
        <f t="array" ref="E15492">E15491</f>
        <v>В</v>
      </c>
      <c r="F15492" s="58">
        <v>0.7184595774802394</v>
      </c>
    </row>
    <row r="15493">
      <c r="A15493" s="61">
        <v>1.514922819E9</v>
      </c>
      <c r="B15493" s="61">
        <v>1.0</v>
      </c>
      <c r="C15493" s="61">
        <v>2650.0</v>
      </c>
      <c r="D15493" s="57" t="s">
        <v>371</v>
      </c>
      <c r="E15493" s="57" t="str">
        <f t="array" ref="E15493">E15492</f>
        <v>В</v>
      </c>
      <c r="F15493" s="58">
        <v>0.7184668699725069</v>
      </c>
    </row>
    <row r="15494">
      <c r="A15494" s="61">
        <v>1.516771558E9</v>
      </c>
      <c r="B15494" s="61">
        <v>1.0</v>
      </c>
      <c r="C15494" s="61">
        <v>1589.0</v>
      </c>
      <c r="D15494" s="57" t="s">
        <v>373</v>
      </c>
      <c r="E15494" s="57" t="str">
        <f t="array" ref="E15494">E15493</f>
        <v>В</v>
      </c>
      <c r="F15494" s="58">
        <v>0.7185406074193728</v>
      </c>
    </row>
    <row r="15495">
      <c r="A15495" s="61">
        <v>1.515903751E9</v>
      </c>
      <c r="B15495" s="61">
        <v>0.0</v>
      </c>
      <c r="C15495" s="61">
        <v>4112.0</v>
      </c>
      <c r="D15495" s="57" t="s">
        <v>375</v>
      </c>
      <c r="E15495" s="57" t="str">
        <f t="array" ref="E15495">E15494</f>
        <v>В</v>
      </c>
      <c r="F15495" s="58">
        <v>0.718542875273885</v>
      </c>
    </row>
    <row r="15496">
      <c r="A15496" s="61">
        <v>1.518241102E9</v>
      </c>
      <c r="B15496" s="61">
        <v>0.0</v>
      </c>
      <c r="C15496" s="61">
        <v>2949.0</v>
      </c>
      <c r="D15496" s="57" t="s">
        <v>374</v>
      </c>
      <c r="E15496" s="57" t="str">
        <f t="array" ref="E15496">E15495</f>
        <v>В</v>
      </c>
      <c r="F15496" s="58">
        <v>0.7185728210918644</v>
      </c>
    </row>
    <row r="15497">
      <c r="A15497" s="61">
        <v>1.515557616E9</v>
      </c>
      <c r="B15497" s="61">
        <v>1.0</v>
      </c>
      <c r="C15497" s="61">
        <v>692.0</v>
      </c>
      <c r="D15497" s="57" t="s">
        <v>371</v>
      </c>
      <c r="E15497" s="57" t="str">
        <f t="array" ref="E15497">E15496</f>
        <v>В</v>
      </c>
      <c r="F15497" s="58">
        <v>0.7186648629833023</v>
      </c>
    </row>
    <row r="15498">
      <c r="A15498" s="61">
        <v>1.513806394E9</v>
      </c>
      <c r="B15498" s="61">
        <v>1.0</v>
      </c>
      <c r="C15498" s="61">
        <v>791.0</v>
      </c>
      <c r="D15498" s="57" t="s">
        <v>374</v>
      </c>
      <c r="E15498" s="57" t="str">
        <f t="array" ref="E15498">E15497</f>
        <v>В</v>
      </c>
      <c r="F15498" s="58">
        <v>0.7186862038649791</v>
      </c>
    </row>
    <row r="15499">
      <c r="A15499" s="61">
        <v>1.514389604E9</v>
      </c>
      <c r="B15499" s="61">
        <v>1.0</v>
      </c>
      <c r="C15499" s="61">
        <v>4997.0</v>
      </c>
      <c r="D15499" s="57" t="s">
        <v>371</v>
      </c>
      <c r="E15499" s="57" t="str">
        <f t="array" ref="E15499">E15498</f>
        <v>В</v>
      </c>
      <c r="F15499" s="58">
        <v>0.7187029196193678</v>
      </c>
    </row>
    <row r="15500">
      <c r="A15500" s="61">
        <v>1.512823047E9</v>
      </c>
      <c r="B15500" s="61">
        <v>1.0</v>
      </c>
      <c r="C15500" s="61">
        <v>606.0</v>
      </c>
      <c r="D15500" s="57" t="s">
        <v>375</v>
      </c>
      <c r="E15500" s="57" t="str">
        <f t="array" ref="E15500">E15499</f>
        <v>В</v>
      </c>
      <c r="F15500" s="58">
        <v>0.7187460721020396</v>
      </c>
    </row>
    <row r="15501">
      <c r="A15501" s="61">
        <v>1.511366744E9</v>
      </c>
      <c r="B15501" s="61">
        <v>1.0</v>
      </c>
      <c r="C15501" s="61">
        <v>851.0</v>
      </c>
      <c r="D15501" s="57" t="s">
        <v>375</v>
      </c>
      <c r="E15501" s="57" t="str">
        <f t="array" ref="E15501">E15500</f>
        <v>В</v>
      </c>
      <c r="F15501" s="58">
        <v>0.7187631371186005</v>
      </c>
    </row>
    <row r="15502">
      <c r="A15502" s="61">
        <v>1.519050245E9</v>
      </c>
      <c r="B15502" s="61">
        <v>1.0</v>
      </c>
      <c r="C15502" s="61">
        <v>2499.0</v>
      </c>
      <c r="D15502" s="57" t="s">
        <v>371</v>
      </c>
      <c r="E15502" s="57" t="str">
        <f t="array" ref="E15502">E15501</f>
        <v>В</v>
      </c>
      <c r="F15502" s="58">
        <v>0.718821273238305</v>
      </c>
    </row>
    <row r="15503">
      <c r="A15503" s="61">
        <v>1.519524111E9</v>
      </c>
      <c r="B15503" s="61">
        <v>0.0</v>
      </c>
      <c r="C15503" s="61">
        <v>178.0</v>
      </c>
      <c r="D15503" s="57" t="s">
        <v>375</v>
      </c>
      <c r="E15503" s="57" t="str">
        <f t="array" ref="E15503">E15502</f>
        <v>В</v>
      </c>
      <c r="F15503" s="58">
        <v>0.7188300840750828</v>
      </c>
    </row>
    <row r="15504">
      <c r="A15504" s="61">
        <v>1.513753193E9</v>
      </c>
      <c r="B15504" s="61">
        <v>1.0</v>
      </c>
      <c r="C15504" s="61">
        <v>3163.0</v>
      </c>
      <c r="D15504" s="57" t="s">
        <v>373</v>
      </c>
      <c r="E15504" s="57" t="str">
        <f t="array" ref="E15504">E15503</f>
        <v>В</v>
      </c>
      <c r="F15504" s="58">
        <v>0.718869595226073</v>
      </c>
    </row>
    <row r="15505">
      <c r="A15505" s="61">
        <v>1.514538053E9</v>
      </c>
      <c r="B15505" s="61">
        <v>1.0</v>
      </c>
      <c r="C15505" s="61">
        <v>3107.0</v>
      </c>
      <c r="D15505" s="57" t="s">
        <v>371</v>
      </c>
      <c r="E15505" s="57" t="str">
        <f t="array" ref="E15505">E15504</f>
        <v>В</v>
      </c>
      <c r="F15505" s="58">
        <v>0.7188762987772532</v>
      </c>
    </row>
    <row r="15506">
      <c r="A15506" s="61">
        <v>1.511720465E9</v>
      </c>
      <c r="B15506" s="61">
        <v>1.0</v>
      </c>
      <c r="C15506" s="61">
        <v>920.0</v>
      </c>
      <c r="D15506" s="57" t="s">
        <v>375</v>
      </c>
      <c r="E15506" s="57" t="str">
        <f t="array" ref="E15506">E15505</f>
        <v>В</v>
      </c>
      <c r="F15506" s="58">
        <v>0.7189727920813225</v>
      </c>
    </row>
    <row r="15507">
      <c r="A15507" s="61">
        <v>1.518334144E9</v>
      </c>
      <c r="B15507" s="61">
        <v>1.0</v>
      </c>
      <c r="C15507" s="61">
        <v>934.0</v>
      </c>
      <c r="D15507" s="57" t="s">
        <v>375</v>
      </c>
      <c r="E15507" s="57" t="str">
        <f t="array" ref="E15507">E15506</f>
        <v>В</v>
      </c>
      <c r="F15507" s="58">
        <v>0.7190327053371174</v>
      </c>
    </row>
    <row r="15508">
      <c r="A15508" s="61">
        <v>1.516248812E9</v>
      </c>
      <c r="B15508" s="61">
        <v>0.0</v>
      </c>
      <c r="C15508" s="61">
        <v>908.0</v>
      </c>
      <c r="D15508" s="57" t="s">
        <v>371</v>
      </c>
      <c r="E15508" s="57" t="str">
        <f t="array" ref="E15508">E15507</f>
        <v>В</v>
      </c>
      <c r="F15508" s="58">
        <v>0.7190330674202419</v>
      </c>
    </row>
    <row r="15509">
      <c r="A15509" s="61">
        <v>1.518481614E9</v>
      </c>
      <c r="B15509" s="61">
        <v>1.0</v>
      </c>
      <c r="C15509" s="61">
        <v>3023.0</v>
      </c>
      <c r="D15509" s="57" t="s">
        <v>371</v>
      </c>
      <c r="E15509" s="57" t="str">
        <f t="array" ref="E15509">E15508</f>
        <v>В</v>
      </c>
      <c r="F15509" s="58">
        <v>0.7190390156606721</v>
      </c>
    </row>
    <row r="15510">
      <c r="A15510" s="61">
        <v>1.517970326E9</v>
      </c>
      <c r="B15510" s="61">
        <v>1.0</v>
      </c>
      <c r="C15510" s="61">
        <v>295.0</v>
      </c>
      <c r="D15510" s="57" t="s">
        <v>373</v>
      </c>
      <c r="E15510" s="57" t="str">
        <f t="array" ref="E15510">E15509</f>
        <v>В</v>
      </c>
      <c r="F15510" s="58">
        <v>0.7190905905376125</v>
      </c>
    </row>
    <row r="15511">
      <c r="A15511" s="61">
        <v>1.512432781E9</v>
      </c>
      <c r="B15511" s="61">
        <v>0.0</v>
      </c>
      <c r="C15511" s="61">
        <v>3201.0</v>
      </c>
      <c r="D15511" s="57" t="s">
        <v>374</v>
      </c>
      <c r="E15511" s="57" t="str">
        <f t="array" ref="E15511">E15510</f>
        <v>В</v>
      </c>
      <c r="F15511" s="58">
        <v>0.7190939555117197</v>
      </c>
    </row>
    <row r="15512">
      <c r="A15512" s="61">
        <v>1.512628824E9</v>
      </c>
      <c r="B15512" s="61">
        <v>1.0</v>
      </c>
      <c r="C15512" s="61">
        <v>3399.0</v>
      </c>
      <c r="D15512" s="57" t="s">
        <v>374</v>
      </c>
      <c r="E15512" s="57" t="str">
        <f t="array" ref="E15512">E15511</f>
        <v>В</v>
      </c>
      <c r="F15512" s="58">
        <v>0.719098828476481</v>
      </c>
    </row>
    <row r="15513">
      <c r="A15513" s="61">
        <v>1.515003638E9</v>
      </c>
      <c r="B15513" s="61">
        <v>1.0</v>
      </c>
      <c r="C15513" s="61">
        <v>60.0</v>
      </c>
      <c r="D15513" s="57" t="s">
        <v>375</v>
      </c>
      <c r="E15513" s="57" t="str">
        <f t="array" ref="E15513">E15512</f>
        <v>В</v>
      </c>
      <c r="F15513" s="58">
        <v>0.7191787696302916</v>
      </c>
    </row>
    <row r="15514">
      <c r="A15514" s="61">
        <v>1.518770295E9</v>
      </c>
      <c r="B15514" s="61">
        <v>1.0</v>
      </c>
      <c r="C15514" s="61">
        <v>724.0</v>
      </c>
      <c r="D15514" s="57" t="s">
        <v>373</v>
      </c>
      <c r="E15514" s="57" t="str">
        <f t="array" ref="E15514">E15513</f>
        <v>В</v>
      </c>
      <c r="F15514" s="58">
        <v>0.7192217633625179</v>
      </c>
    </row>
    <row r="15515">
      <c r="A15515" s="61">
        <v>1.515096612E9</v>
      </c>
      <c r="B15515" s="61">
        <v>0.0</v>
      </c>
      <c r="C15515" s="61">
        <v>3.0</v>
      </c>
      <c r="D15515" s="57" t="s">
        <v>375</v>
      </c>
      <c r="E15515" s="57" t="str">
        <f t="array" ref="E15515">E15514</f>
        <v>В</v>
      </c>
      <c r="F15515" s="58">
        <v>0.7193780516121624</v>
      </c>
    </row>
    <row r="15516">
      <c r="A15516" s="61">
        <v>1.511576032E9</v>
      </c>
      <c r="B15516" s="61">
        <v>0.0</v>
      </c>
      <c r="C15516" s="61">
        <v>44.0</v>
      </c>
      <c r="D15516" s="57" t="s">
        <v>374</v>
      </c>
      <c r="E15516" s="57" t="str">
        <f t="array" ref="E15516">E15515</f>
        <v>В</v>
      </c>
      <c r="F15516" s="58">
        <v>0.7193819819876839</v>
      </c>
    </row>
    <row r="15517">
      <c r="A15517" s="61">
        <v>1.515576943E9</v>
      </c>
      <c r="B15517" s="61">
        <v>1.0</v>
      </c>
      <c r="C15517" s="61">
        <v>2504.0</v>
      </c>
      <c r="D15517" s="57" t="s">
        <v>371</v>
      </c>
      <c r="E15517" s="57" t="str">
        <f t="array" ref="E15517">E15516</f>
        <v>В</v>
      </c>
      <c r="F15517" s="58">
        <v>0.7194541766783176</v>
      </c>
    </row>
    <row r="15518">
      <c r="A15518" s="61">
        <v>1.515250787E9</v>
      </c>
      <c r="B15518" s="61">
        <v>1.0</v>
      </c>
      <c r="C15518" s="61">
        <v>1931.0</v>
      </c>
      <c r="D15518" s="57" t="s">
        <v>371</v>
      </c>
      <c r="E15518" s="57" t="str">
        <f t="array" ref="E15518">E15517</f>
        <v>В</v>
      </c>
      <c r="F15518" s="58">
        <v>0.7194636042125678</v>
      </c>
    </row>
    <row r="15519">
      <c r="A15519" s="61">
        <v>1.511989608E9</v>
      </c>
      <c r="B15519" s="61">
        <v>1.0</v>
      </c>
      <c r="C15519" s="61">
        <v>207.0</v>
      </c>
      <c r="D15519" s="57" t="s">
        <v>375</v>
      </c>
      <c r="E15519" s="57" t="str">
        <f t="array" ref="E15519">E15518</f>
        <v>В</v>
      </c>
      <c r="F15519" s="58">
        <v>0.7194637039727235</v>
      </c>
    </row>
    <row r="15520">
      <c r="A15520" s="61">
        <v>1.513275827E9</v>
      </c>
      <c r="B15520" s="61">
        <v>1.0</v>
      </c>
      <c r="C15520" s="61">
        <v>3014.0</v>
      </c>
      <c r="D15520" s="57" t="s">
        <v>375</v>
      </c>
      <c r="E15520" s="57" t="str">
        <f t="array" ref="E15520">E15519</f>
        <v>В</v>
      </c>
      <c r="F15520" s="58">
        <v>0.7195214460900753</v>
      </c>
    </row>
    <row r="15521">
      <c r="A15521" s="61">
        <v>1.51491878E9</v>
      </c>
      <c r="B15521" s="61">
        <v>0.0</v>
      </c>
      <c r="C15521" s="61">
        <v>1880.0</v>
      </c>
      <c r="D15521" s="57" t="s">
        <v>375</v>
      </c>
      <c r="E15521" s="57" t="str">
        <f t="array" ref="E15521">E15520</f>
        <v>В</v>
      </c>
      <c r="F15521" s="58">
        <v>0.7196135092484489</v>
      </c>
    </row>
    <row r="15522">
      <c r="A15522" s="61">
        <v>1.516319985E9</v>
      </c>
      <c r="B15522" s="61">
        <v>1.0</v>
      </c>
      <c r="C15522" s="61">
        <v>459.0</v>
      </c>
      <c r="D15522" s="57" t="s">
        <v>373</v>
      </c>
      <c r="E15522" s="57" t="str">
        <f t="array" ref="E15522">E15521</f>
        <v>В</v>
      </c>
      <c r="F15522" s="58">
        <v>0.719636112018843</v>
      </c>
    </row>
    <row r="15523">
      <c r="A15523" s="61">
        <v>1.517279259E9</v>
      </c>
      <c r="B15523" s="61">
        <v>1.0</v>
      </c>
      <c r="C15523" s="61">
        <v>716.0</v>
      </c>
      <c r="D15523" s="57" t="s">
        <v>374</v>
      </c>
      <c r="E15523" s="57" t="str">
        <f t="array" ref="E15523">E15522</f>
        <v>В</v>
      </c>
      <c r="F15523" s="58">
        <v>0.7197715117308265</v>
      </c>
    </row>
    <row r="15524">
      <c r="A15524" s="61">
        <v>1.514838159E9</v>
      </c>
      <c r="B15524" s="61">
        <v>1.0</v>
      </c>
      <c r="C15524" s="61">
        <v>1899.0</v>
      </c>
      <c r="D15524" s="57" t="s">
        <v>371</v>
      </c>
      <c r="E15524" s="57" t="str">
        <f t="array" ref="E15524">E15523</f>
        <v>В</v>
      </c>
      <c r="F15524" s="58">
        <v>0.71989549450622</v>
      </c>
    </row>
    <row r="15525">
      <c r="A15525" s="61">
        <v>1.518057005E9</v>
      </c>
      <c r="B15525" s="61">
        <v>1.0</v>
      </c>
      <c r="C15525" s="61">
        <v>1156.0</v>
      </c>
      <c r="D15525" s="57" t="s">
        <v>374</v>
      </c>
      <c r="E15525" s="57" t="str">
        <f t="array" ref="E15525">E15524</f>
        <v>В</v>
      </c>
      <c r="F15525" s="58">
        <v>0.7199164934211049</v>
      </c>
    </row>
    <row r="15526">
      <c r="A15526" s="61">
        <v>1.513522692E9</v>
      </c>
      <c r="B15526" s="61">
        <v>0.0</v>
      </c>
      <c r="C15526" s="61">
        <v>569.0</v>
      </c>
      <c r="D15526" s="57" t="s">
        <v>374</v>
      </c>
      <c r="E15526" s="57" t="str">
        <f t="array" ref="E15526">E15525</f>
        <v>В</v>
      </c>
      <c r="F15526" s="58">
        <v>0.7199232318238888</v>
      </c>
    </row>
    <row r="15527">
      <c r="A15527" s="61">
        <v>1.517035838E9</v>
      </c>
      <c r="B15527" s="61">
        <v>1.0</v>
      </c>
      <c r="C15527" s="61">
        <v>1487.0</v>
      </c>
      <c r="D15527" s="57" t="s">
        <v>374</v>
      </c>
      <c r="E15527" s="57" t="str">
        <f t="array" ref="E15527">E15526</f>
        <v>В</v>
      </c>
      <c r="F15527" s="58">
        <v>0.7199893590630452</v>
      </c>
    </row>
    <row r="15528">
      <c r="A15528" s="61">
        <v>1.51173717E9</v>
      </c>
      <c r="B15528" s="61">
        <v>0.0</v>
      </c>
      <c r="C15528" s="61">
        <v>2015.0</v>
      </c>
      <c r="D15528" s="57" t="s">
        <v>371</v>
      </c>
      <c r="E15528" s="57" t="str">
        <f t="array" ref="E15528">E15527</f>
        <v>В</v>
      </c>
      <c r="F15528" s="58">
        <v>0.7200610657003751</v>
      </c>
    </row>
    <row r="15529">
      <c r="A15529" s="61">
        <v>1.512676512E9</v>
      </c>
      <c r="B15529" s="61">
        <v>0.0</v>
      </c>
      <c r="C15529" s="61">
        <v>1722.0</v>
      </c>
      <c r="D15529" s="57" t="s">
        <v>371</v>
      </c>
      <c r="E15529" s="57" t="str">
        <f t="array" ref="E15529">E15528</f>
        <v>В</v>
      </c>
      <c r="F15529" s="58">
        <v>0.720107203088707</v>
      </c>
    </row>
    <row r="15530">
      <c r="A15530" s="61">
        <v>1.512585634E9</v>
      </c>
      <c r="B15530" s="61">
        <v>1.0</v>
      </c>
      <c r="C15530" s="61">
        <v>3827.0</v>
      </c>
      <c r="D15530" s="57" t="s">
        <v>371</v>
      </c>
      <c r="E15530" s="57" t="str">
        <f t="array" ref="E15530">E15529</f>
        <v>В</v>
      </c>
      <c r="F15530" s="58">
        <v>0.7201189472057316</v>
      </c>
    </row>
    <row r="15531">
      <c r="A15531" s="61">
        <v>1.518769354E9</v>
      </c>
      <c r="B15531" s="61">
        <v>1.0</v>
      </c>
      <c r="C15531" s="61">
        <v>1320.0</v>
      </c>
      <c r="D15531" s="57" t="s">
        <v>371</v>
      </c>
      <c r="E15531" s="57" t="str">
        <f t="array" ref="E15531">E15530</f>
        <v>В</v>
      </c>
      <c r="F15531" s="58">
        <v>0.7201638768244937</v>
      </c>
    </row>
    <row r="15532">
      <c r="A15532" s="61">
        <v>1.516104118E9</v>
      </c>
      <c r="B15532" s="61">
        <v>1.0</v>
      </c>
      <c r="C15532" s="61">
        <v>1752.0</v>
      </c>
      <c r="D15532" s="57" t="s">
        <v>371</v>
      </c>
      <c r="E15532" s="57" t="str">
        <f t="array" ref="E15532">E15531</f>
        <v>В</v>
      </c>
      <c r="F15532" s="58">
        <v>0.7202311858641005</v>
      </c>
    </row>
    <row r="15533">
      <c r="A15533" s="61">
        <v>1.511680928E9</v>
      </c>
      <c r="B15533" s="61">
        <v>1.0</v>
      </c>
      <c r="C15533" s="61">
        <v>1016.0</v>
      </c>
      <c r="D15533" s="57" t="s">
        <v>373</v>
      </c>
      <c r="E15533" s="57" t="str">
        <f t="array" ref="E15533">E15532</f>
        <v>В</v>
      </c>
      <c r="F15533" s="58">
        <v>0.7203307413876684</v>
      </c>
    </row>
    <row r="15534">
      <c r="A15534" s="61">
        <v>1.514508855E9</v>
      </c>
      <c r="B15534" s="61">
        <v>1.0</v>
      </c>
      <c r="C15534" s="61">
        <v>954.0</v>
      </c>
      <c r="D15534" s="57" t="s">
        <v>373</v>
      </c>
      <c r="E15534" s="57" t="str">
        <f t="array" ref="E15534">E15533</f>
        <v>В</v>
      </c>
      <c r="F15534" s="58">
        <v>0.7203921523323</v>
      </c>
    </row>
    <row r="15535">
      <c r="A15535" s="61">
        <v>1.518661763E9</v>
      </c>
      <c r="B15535" s="61">
        <v>1.0</v>
      </c>
      <c r="C15535" s="61">
        <v>415.0</v>
      </c>
      <c r="D15535" s="57" t="s">
        <v>371</v>
      </c>
      <c r="E15535" s="57" t="str">
        <f t="array" ref="E15535">E15534</f>
        <v>В</v>
      </c>
      <c r="F15535" s="58">
        <v>0.7204038815481635</v>
      </c>
    </row>
    <row r="15536">
      <c r="A15536" s="61">
        <v>1.519529815E9</v>
      </c>
      <c r="B15536" s="61">
        <v>1.0</v>
      </c>
      <c r="C15536" s="61">
        <v>4477.0</v>
      </c>
      <c r="D15536" s="57" t="s">
        <v>371</v>
      </c>
      <c r="E15536" s="57" t="str">
        <f t="array" ref="E15536">E15535</f>
        <v>В</v>
      </c>
      <c r="F15536" s="58">
        <v>0.7204210380279724</v>
      </c>
    </row>
    <row r="15537">
      <c r="A15537" s="61">
        <v>1.515083107E9</v>
      </c>
      <c r="B15537" s="61">
        <v>1.0</v>
      </c>
      <c r="C15537" s="61">
        <v>1237.0</v>
      </c>
      <c r="D15537" s="57" t="s">
        <v>373</v>
      </c>
      <c r="E15537" s="57" t="str">
        <f t="array" ref="E15537">E15536</f>
        <v>В</v>
      </c>
      <c r="F15537" s="58">
        <v>0.7204509594201257</v>
      </c>
    </row>
    <row r="15538">
      <c r="A15538" s="61">
        <v>1.518718913E9</v>
      </c>
      <c r="B15538" s="61">
        <v>1.0</v>
      </c>
      <c r="C15538" s="61">
        <v>1504.0</v>
      </c>
      <c r="D15538" s="57" t="s">
        <v>375</v>
      </c>
      <c r="E15538" s="57" t="str">
        <f t="array" ref="E15538">E15537</f>
        <v>В</v>
      </c>
      <c r="F15538" s="58">
        <v>0.7204775276321961</v>
      </c>
    </row>
    <row r="15539">
      <c r="A15539" s="61">
        <v>1.519840541E9</v>
      </c>
      <c r="B15539" s="61">
        <v>0.0</v>
      </c>
      <c r="C15539" s="61">
        <v>121.0</v>
      </c>
      <c r="D15539" s="57" t="s">
        <v>371</v>
      </c>
      <c r="E15539" s="57" t="str">
        <f t="array" ref="E15539">E15538</f>
        <v>В</v>
      </c>
      <c r="F15539" s="58">
        <v>0.7205507452843839</v>
      </c>
    </row>
    <row r="15540">
      <c r="A15540" s="61">
        <v>1.517866797E9</v>
      </c>
      <c r="B15540" s="61">
        <v>1.0</v>
      </c>
      <c r="C15540" s="61">
        <v>1838.0</v>
      </c>
      <c r="D15540" s="57" t="s">
        <v>373</v>
      </c>
      <c r="E15540" s="57" t="str">
        <f t="array" ref="E15540">E15539</f>
        <v>В</v>
      </c>
      <c r="F15540" s="58">
        <v>0.7205665871768986</v>
      </c>
    </row>
    <row r="15541">
      <c r="A15541" s="61">
        <v>1.517420597E9</v>
      </c>
      <c r="B15541" s="61">
        <v>1.0</v>
      </c>
      <c r="C15541" s="61">
        <v>416.0</v>
      </c>
      <c r="D15541" s="57" t="s">
        <v>371</v>
      </c>
      <c r="E15541" s="57" t="str">
        <f t="array" ref="E15541">E15540</f>
        <v>В</v>
      </c>
      <c r="F15541" s="58">
        <v>0.7205811917614008</v>
      </c>
    </row>
    <row r="15542">
      <c r="A15542" s="61">
        <v>1.512372976E9</v>
      </c>
      <c r="B15542" s="61">
        <v>1.0</v>
      </c>
      <c r="C15542" s="61">
        <v>1798.0</v>
      </c>
      <c r="D15542" s="57" t="s">
        <v>375</v>
      </c>
      <c r="E15542" s="57" t="str">
        <f t="array" ref="E15542">E15541</f>
        <v>В</v>
      </c>
      <c r="F15542" s="58">
        <v>0.7206932084133516</v>
      </c>
    </row>
    <row r="15543">
      <c r="A15543" s="61">
        <v>1.519972362E9</v>
      </c>
      <c r="B15543" s="61">
        <v>0.0</v>
      </c>
      <c r="C15543" s="61">
        <v>1047.0</v>
      </c>
      <c r="D15543" s="57" t="s">
        <v>373</v>
      </c>
      <c r="E15543" s="57" t="str">
        <f t="array" ref="E15543">E15542</f>
        <v>В</v>
      </c>
      <c r="F15543" s="58">
        <v>0.7208239401201465</v>
      </c>
    </row>
    <row r="15544">
      <c r="A15544" s="61">
        <v>1.511474965E9</v>
      </c>
      <c r="B15544" s="61">
        <v>1.0</v>
      </c>
      <c r="C15544" s="61">
        <v>551.0</v>
      </c>
      <c r="D15544" s="57" t="s">
        <v>373</v>
      </c>
      <c r="E15544" s="57" t="str">
        <f t="array" ref="E15544">E15543</f>
        <v>В</v>
      </c>
      <c r="F15544" s="58">
        <v>0.7208591227790805</v>
      </c>
    </row>
    <row r="15545">
      <c r="A15545" s="61">
        <v>1.513669232E9</v>
      </c>
      <c r="B15545" s="61">
        <v>0.0</v>
      </c>
      <c r="C15545" s="61">
        <v>476.0</v>
      </c>
      <c r="D15545" s="57" t="s">
        <v>374</v>
      </c>
      <c r="E15545" s="57" t="str">
        <f t="array" ref="E15545">E15544</f>
        <v>В</v>
      </c>
      <c r="F15545" s="58">
        <v>0.7209040555934301</v>
      </c>
    </row>
    <row r="15546">
      <c r="A15546" s="61">
        <v>1.512581771E9</v>
      </c>
      <c r="B15546" s="61">
        <v>0.0</v>
      </c>
      <c r="C15546" s="61">
        <v>3155.0</v>
      </c>
      <c r="D15546" s="57" t="s">
        <v>373</v>
      </c>
      <c r="E15546" s="57" t="str">
        <f t="array" ref="E15546">E15545</f>
        <v>В</v>
      </c>
      <c r="F15546" s="58">
        <v>0.720904772418063</v>
      </c>
    </row>
    <row r="15547">
      <c r="A15547" s="61">
        <v>1.515849683E9</v>
      </c>
      <c r="B15547" s="61">
        <v>1.0</v>
      </c>
      <c r="C15547" s="61">
        <v>201.0</v>
      </c>
      <c r="D15547" s="57" t="s">
        <v>374</v>
      </c>
      <c r="E15547" s="57" t="str">
        <f t="array" ref="E15547">E15546</f>
        <v>В</v>
      </c>
      <c r="F15547" s="58">
        <v>0.7209488028336232</v>
      </c>
    </row>
    <row r="15548">
      <c r="A15548" s="61">
        <v>1.518196128E9</v>
      </c>
      <c r="B15548" s="61">
        <v>1.0</v>
      </c>
      <c r="C15548" s="61">
        <v>568.0</v>
      </c>
      <c r="D15548" s="57" t="s">
        <v>373</v>
      </c>
      <c r="E15548" s="57" t="str">
        <f t="array" ref="E15548">E15547</f>
        <v>В</v>
      </c>
      <c r="F15548" s="58">
        <v>0.7210050446401634</v>
      </c>
    </row>
    <row r="15549">
      <c r="A15549" s="61">
        <v>1.51821701E9</v>
      </c>
      <c r="B15549" s="61">
        <v>0.0</v>
      </c>
      <c r="C15549" s="61">
        <v>1806.0</v>
      </c>
      <c r="D15549" s="57" t="s">
        <v>371</v>
      </c>
      <c r="E15549" s="57" t="str">
        <f t="array" ref="E15549">E15548</f>
        <v>В</v>
      </c>
      <c r="F15549" s="58">
        <v>0.7211125414505537</v>
      </c>
    </row>
    <row r="15550">
      <c r="A15550" s="61">
        <v>1.518514994E9</v>
      </c>
      <c r="B15550" s="61">
        <v>1.0</v>
      </c>
      <c r="C15550" s="61">
        <v>1026.0</v>
      </c>
      <c r="D15550" s="57" t="s">
        <v>374</v>
      </c>
      <c r="E15550" s="57" t="str">
        <f t="array" ref="E15550">E15549</f>
        <v>В</v>
      </c>
      <c r="F15550" s="58">
        <v>0.7211165665999998</v>
      </c>
    </row>
    <row r="15551">
      <c r="A15551" s="61">
        <v>1.515780217E9</v>
      </c>
      <c r="B15551" s="61">
        <v>1.0</v>
      </c>
      <c r="C15551" s="61">
        <v>3152.0</v>
      </c>
      <c r="D15551" s="57" t="s">
        <v>374</v>
      </c>
      <c r="E15551" s="57" t="str">
        <f t="array" ref="E15551">E15550</f>
        <v>В</v>
      </c>
      <c r="F15551" s="58">
        <v>0.7211291175503477</v>
      </c>
    </row>
    <row r="15552">
      <c r="A15552" s="61">
        <v>1.519065052E9</v>
      </c>
      <c r="B15552" s="61">
        <v>0.0</v>
      </c>
      <c r="C15552" s="61">
        <v>2501.0</v>
      </c>
      <c r="D15552" s="57" t="s">
        <v>373</v>
      </c>
      <c r="E15552" s="57" t="str">
        <f t="array" ref="E15552">E15551</f>
        <v>В</v>
      </c>
      <c r="F15552" s="58">
        <v>0.7212628024559855</v>
      </c>
    </row>
    <row r="15553">
      <c r="A15553" s="61">
        <v>1.515033847E9</v>
      </c>
      <c r="B15553" s="61">
        <v>1.0</v>
      </c>
      <c r="C15553" s="61">
        <v>818.0</v>
      </c>
      <c r="D15553" s="57" t="s">
        <v>373</v>
      </c>
      <c r="E15553" s="57" t="str">
        <f t="array" ref="E15553">E15552</f>
        <v>В</v>
      </c>
      <c r="F15553" s="58">
        <v>0.7214205239015804</v>
      </c>
    </row>
    <row r="15554">
      <c r="A15554" s="61">
        <v>1.51633101E9</v>
      </c>
      <c r="B15554" s="61">
        <v>0.0</v>
      </c>
      <c r="C15554" s="61">
        <v>107.0</v>
      </c>
      <c r="D15554" s="57" t="s">
        <v>373</v>
      </c>
      <c r="E15554" s="57" t="str">
        <f t="array" ref="E15554">E15553</f>
        <v>В</v>
      </c>
      <c r="F15554" s="58">
        <v>0.7214330549014858</v>
      </c>
    </row>
    <row r="15555">
      <c r="A15555" s="61">
        <v>1.513015587E9</v>
      </c>
      <c r="B15555" s="61">
        <v>1.0</v>
      </c>
      <c r="C15555" s="61">
        <v>175.0</v>
      </c>
      <c r="D15555" s="57" t="s">
        <v>373</v>
      </c>
      <c r="E15555" s="57" t="str">
        <f t="array" ref="E15555">E15554</f>
        <v>В</v>
      </c>
      <c r="F15555" s="58">
        <v>0.7214801713370047</v>
      </c>
    </row>
    <row r="15556">
      <c r="A15556" s="61">
        <v>1.515366065E9</v>
      </c>
      <c r="B15556" s="61">
        <v>1.0</v>
      </c>
      <c r="C15556" s="61">
        <v>597.0</v>
      </c>
      <c r="D15556" s="57" t="s">
        <v>374</v>
      </c>
      <c r="E15556" s="57" t="str">
        <f t="array" ref="E15556">E15555</f>
        <v>В</v>
      </c>
      <c r="F15556" s="58">
        <v>0.7215636376579614</v>
      </c>
    </row>
    <row r="15557">
      <c r="A15557" s="61">
        <v>1.512845922E9</v>
      </c>
      <c r="B15557" s="61">
        <v>0.0</v>
      </c>
      <c r="C15557" s="61">
        <v>3461.0</v>
      </c>
      <c r="D15557" s="57" t="s">
        <v>374</v>
      </c>
      <c r="E15557" s="57" t="str">
        <f t="array" ref="E15557">E15556</f>
        <v>В</v>
      </c>
      <c r="F15557" s="58">
        <v>0.7215748895245674</v>
      </c>
    </row>
    <row r="15558">
      <c r="A15558" s="61">
        <v>1.519037802E9</v>
      </c>
      <c r="B15558" s="61">
        <v>0.0</v>
      </c>
      <c r="C15558" s="61">
        <v>2238.0</v>
      </c>
      <c r="D15558" s="57" t="s">
        <v>373</v>
      </c>
      <c r="E15558" s="57" t="str">
        <f t="array" ref="E15558">E15557</f>
        <v>В</v>
      </c>
      <c r="F15558" s="58">
        <v>0.7216143877052446</v>
      </c>
    </row>
    <row r="15559">
      <c r="A15559" s="61">
        <v>1.51289275E9</v>
      </c>
      <c r="B15559" s="61">
        <v>0.0</v>
      </c>
      <c r="C15559" s="61">
        <v>4620.0</v>
      </c>
      <c r="D15559" s="57" t="s">
        <v>371</v>
      </c>
      <c r="E15559" s="57" t="str">
        <f t="array" ref="E15559">E15558</f>
        <v>В</v>
      </c>
      <c r="F15559" s="58">
        <v>0.7216147199860466</v>
      </c>
    </row>
    <row r="15560">
      <c r="A15560" s="61">
        <v>1.511865455E9</v>
      </c>
      <c r="B15560" s="61">
        <v>1.0</v>
      </c>
      <c r="C15560" s="61">
        <v>273.0</v>
      </c>
      <c r="D15560" s="57" t="s">
        <v>371</v>
      </c>
      <c r="E15560" s="57" t="str">
        <f t="array" ref="E15560">E15559</f>
        <v>В</v>
      </c>
      <c r="F15560" s="58">
        <v>0.7217035285484895</v>
      </c>
    </row>
    <row r="15561">
      <c r="A15561" s="61">
        <v>1.512136908E9</v>
      </c>
      <c r="B15561" s="61">
        <v>1.0</v>
      </c>
      <c r="C15561" s="61">
        <v>3676.0</v>
      </c>
      <c r="D15561" s="57" t="s">
        <v>374</v>
      </c>
      <c r="E15561" s="57" t="str">
        <f t="array" ref="E15561">E15560</f>
        <v>В</v>
      </c>
      <c r="F15561" s="58">
        <v>0.7217146450261838</v>
      </c>
    </row>
    <row r="15562">
      <c r="A15562" s="61">
        <v>1.512042953E9</v>
      </c>
      <c r="B15562" s="61">
        <v>1.0</v>
      </c>
      <c r="C15562" s="61">
        <v>1597.0</v>
      </c>
      <c r="D15562" s="57" t="s">
        <v>371</v>
      </c>
      <c r="E15562" s="57" t="str">
        <f t="array" ref="E15562">E15561</f>
        <v>В</v>
      </c>
      <c r="F15562" s="58">
        <v>0.7217664826794082</v>
      </c>
    </row>
    <row r="15563">
      <c r="A15563" s="61">
        <v>1.513584149E9</v>
      </c>
      <c r="B15563" s="61">
        <v>1.0</v>
      </c>
      <c r="C15563" s="61">
        <v>4337.0</v>
      </c>
      <c r="D15563" s="57" t="s">
        <v>375</v>
      </c>
      <c r="E15563" s="57" t="str">
        <f t="array" ref="E15563">E15562</f>
        <v>В</v>
      </c>
      <c r="F15563" s="58">
        <v>0.721804924823182</v>
      </c>
    </row>
    <row r="15564">
      <c r="A15564" s="61">
        <v>1.516415939E9</v>
      </c>
      <c r="B15564" s="61">
        <v>1.0</v>
      </c>
      <c r="C15564" s="61">
        <v>3095.0</v>
      </c>
      <c r="D15564" s="57" t="s">
        <v>371</v>
      </c>
      <c r="E15564" s="57" t="str">
        <f t="array" ref="E15564">E15563</f>
        <v>В</v>
      </c>
      <c r="F15564" s="58">
        <v>0.7218537219771587</v>
      </c>
    </row>
    <row r="15565">
      <c r="A15565" s="61">
        <v>1.513802267E9</v>
      </c>
      <c r="B15565" s="61">
        <v>1.0</v>
      </c>
      <c r="C15565" s="61">
        <v>998.0</v>
      </c>
      <c r="D15565" s="57" t="s">
        <v>374</v>
      </c>
      <c r="E15565" s="57" t="str">
        <f t="array" ref="E15565">E15564</f>
        <v>В</v>
      </c>
      <c r="F15565" s="58">
        <v>0.7218561732601433</v>
      </c>
    </row>
    <row r="15566">
      <c r="A15566" s="61">
        <v>1.512857335E9</v>
      </c>
      <c r="B15566" s="61">
        <v>1.0</v>
      </c>
      <c r="C15566" s="61">
        <v>1483.0</v>
      </c>
      <c r="D15566" s="57" t="s">
        <v>373</v>
      </c>
      <c r="E15566" s="57" t="str">
        <f t="array" ref="E15566">E15565</f>
        <v>В</v>
      </c>
      <c r="F15566" s="58">
        <v>0.7219571886518719</v>
      </c>
    </row>
    <row r="15567">
      <c r="A15567" s="61">
        <v>1.511394434E9</v>
      </c>
      <c r="B15567" s="61">
        <v>1.0</v>
      </c>
      <c r="C15567" s="61">
        <v>1027.0</v>
      </c>
      <c r="D15567" s="57" t="s">
        <v>373</v>
      </c>
      <c r="E15567" s="57" t="str">
        <f t="array" ref="E15567">E15566</f>
        <v>В</v>
      </c>
      <c r="F15567" s="58">
        <v>0.7220075460852167</v>
      </c>
    </row>
    <row r="15568">
      <c r="A15568" s="61">
        <v>1.518908854E9</v>
      </c>
      <c r="B15568" s="61">
        <v>1.0</v>
      </c>
      <c r="C15568" s="61">
        <v>1246.0</v>
      </c>
      <c r="D15568" s="57" t="s">
        <v>371</v>
      </c>
      <c r="E15568" s="57" t="str">
        <f t="array" ref="E15568">E15567</f>
        <v>В</v>
      </c>
      <c r="F15568" s="58">
        <v>0.7220514170218402</v>
      </c>
    </row>
    <row r="15569">
      <c r="A15569" s="61">
        <v>1.51449354E9</v>
      </c>
      <c r="B15569" s="61">
        <v>0.0</v>
      </c>
      <c r="C15569" s="61">
        <v>3827.0</v>
      </c>
      <c r="D15569" s="57" t="s">
        <v>374</v>
      </c>
      <c r="E15569" s="57" t="str">
        <f t="array" ref="E15569">E15568</f>
        <v>В</v>
      </c>
      <c r="F15569" s="58">
        <v>0.7220664044314509</v>
      </c>
    </row>
    <row r="15570">
      <c r="A15570" s="61">
        <v>1.515535613E9</v>
      </c>
      <c r="B15570" s="61">
        <v>1.0</v>
      </c>
      <c r="C15570" s="61">
        <v>4416.0</v>
      </c>
      <c r="D15570" s="57" t="s">
        <v>375</v>
      </c>
      <c r="E15570" s="57" t="str">
        <f t="array" ref="E15570">E15569</f>
        <v>В</v>
      </c>
      <c r="F15570" s="58">
        <v>0.7220929362862739</v>
      </c>
    </row>
    <row r="15571">
      <c r="A15571" s="61">
        <v>1.51957481E9</v>
      </c>
      <c r="B15571" s="61">
        <v>0.0</v>
      </c>
      <c r="C15571" s="61">
        <v>1058.0</v>
      </c>
      <c r="D15571" s="57" t="s">
        <v>373</v>
      </c>
      <c r="E15571" s="57" t="str">
        <f t="array" ref="E15571">E15570</f>
        <v>В</v>
      </c>
      <c r="F15571" s="58">
        <v>0.7221693847715823</v>
      </c>
    </row>
    <row r="15572">
      <c r="A15572" s="61">
        <v>1.516762529E9</v>
      </c>
      <c r="B15572" s="61">
        <v>1.0</v>
      </c>
      <c r="C15572" s="61">
        <v>164.0</v>
      </c>
      <c r="D15572" s="57" t="s">
        <v>374</v>
      </c>
      <c r="E15572" s="57" t="str">
        <f t="array" ref="E15572">E15571</f>
        <v>В</v>
      </c>
      <c r="F15572" s="58">
        <v>0.7222354031878195</v>
      </c>
    </row>
    <row r="15573">
      <c r="A15573" s="61">
        <v>1.514112922E9</v>
      </c>
      <c r="B15573" s="61">
        <v>0.0</v>
      </c>
      <c r="C15573" s="61">
        <v>642.0</v>
      </c>
      <c r="D15573" s="57" t="s">
        <v>374</v>
      </c>
      <c r="E15573" s="57" t="str">
        <f t="array" ref="E15573">E15572</f>
        <v>В</v>
      </c>
      <c r="F15573" s="58">
        <v>0.7222366789100279</v>
      </c>
    </row>
    <row r="15574">
      <c r="A15574" s="61">
        <v>1.518928497E9</v>
      </c>
      <c r="B15574" s="61">
        <v>1.0</v>
      </c>
      <c r="C15574" s="61">
        <v>738.0</v>
      </c>
      <c r="D15574" s="57" t="s">
        <v>371</v>
      </c>
      <c r="E15574" s="57" t="str">
        <f t="array" ref="E15574">E15573</f>
        <v>В</v>
      </c>
      <c r="F15574" s="58">
        <v>0.7222879564376344</v>
      </c>
    </row>
    <row r="15575">
      <c r="A15575" s="61">
        <v>1.514839458E9</v>
      </c>
      <c r="B15575" s="61">
        <v>1.0</v>
      </c>
      <c r="C15575" s="61">
        <v>2550.0</v>
      </c>
      <c r="D15575" s="57" t="s">
        <v>374</v>
      </c>
      <c r="E15575" s="57" t="str">
        <f t="array" ref="E15575">E15574</f>
        <v>В</v>
      </c>
      <c r="F15575" s="58">
        <v>0.7223349736125486</v>
      </c>
    </row>
    <row r="15576">
      <c r="A15576" s="61">
        <v>1.511390543E9</v>
      </c>
      <c r="B15576" s="61">
        <v>1.0</v>
      </c>
      <c r="C15576" s="61">
        <v>1743.0</v>
      </c>
      <c r="D15576" s="57" t="s">
        <v>375</v>
      </c>
      <c r="E15576" s="57" t="str">
        <f t="array" ref="E15576">E15575</f>
        <v>В</v>
      </c>
      <c r="F15576" s="58">
        <v>0.7224238217798652</v>
      </c>
    </row>
    <row r="15577">
      <c r="A15577" s="61">
        <v>1.513221078E9</v>
      </c>
      <c r="B15577" s="61">
        <v>1.0</v>
      </c>
      <c r="C15577" s="61">
        <v>690.0</v>
      </c>
      <c r="D15577" s="57" t="s">
        <v>374</v>
      </c>
      <c r="E15577" s="57" t="str">
        <f t="array" ref="E15577">E15576</f>
        <v>В</v>
      </c>
      <c r="F15577" s="58">
        <v>0.7225193867558153</v>
      </c>
    </row>
    <row r="15578">
      <c r="A15578" s="61">
        <v>1.516212016E9</v>
      </c>
      <c r="B15578" s="61">
        <v>1.0</v>
      </c>
      <c r="C15578" s="61">
        <v>644.0</v>
      </c>
      <c r="D15578" s="57" t="s">
        <v>371</v>
      </c>
      <c r="E15578" s="57" t="str">
        <f t="array" ref="E15578">E15577</f>
        <v>В</v>
      </c>
      <c r="F15578" s="58">
        <v>0.7226125138234629</v>
      </c>
    </row>
    <row r="15579">
      <c r="A15579" s="61">
        <v>1.51344719E9</v>
      </c>
      <c r="B15579" s="61">
        <v>0.0</v>
      </c>
      <c r="C15579" s="61">
        <v>351.0</v>
      </c>
      <c r="D15579" s="57" t="s">
        <v>375</v>
      </c>
      <c r="E15579" s="57" t="str">
        <f t="array" ref="E15579">E15578</f>
        <v>В</v>
      </c>
      <c r="F15579" s="58">
        <v>0.7226794311012981</v>
      </c>
    </row>
    <row r="15580">
      <c r="A15580" s="61">
        <v>1.516670592E9</v>
      </c>
      <c r="B15580" s="61">
        <v>0.0</v>
      </c>
      <c r="C15580" s="61">
        <v>4073.0</v>
      </c>
      <c r="D15580" s="57" t="s">
        <v>373</v>
      </c>
      <c r="E15580" s="57" t="str">
        <f t="array" ref="E15580">E15579</f>
        <v>В</v>
      </c>
      <c r="F15580" s="58">
        <v>0.7226797683340594</v>
      </c>
    </row>
    <row r="15581">
      <c r="A15581" s="61">
        <v>1.512481333E9</v>
      </c>
      <c r="B15581" s="61">
        <v>1.0</v>
      </c>
      <c r="C15581" s="61">
        <v>1515.0</v>
      </c>
      <c r="D15581" s="57" t="s">
        <v>371</v>
      </c>
      <c r="E15581" s="57" t="str">
        <f t="array" ref="E15581">E15580</f>
        <v>В</v>
      </c>
      <c r="F15581" s="58">
        <v>0.7226949310389849</v>
      </c>
    </row>
    <row r="15582">
      <c r="A15582" s="61">
        <v>1.519156933E9</v>
      </c>
      <c r="B15582" s="61">
        <v>1.0</v>
      </c>
      <c r="C15582" s="61">
        <v>4223.0</v>
      </c>
      <c r="D15582" s="57" t="s">
        <v>371</v>
      </c>
      <c r="E15582" s="57" t="str">
        <f t="array" ref="E15582">E15581</f>
        <v>В</v>
      </c>
      <c r="F15582" s="58">
        <v>0.7227069335429354</v>
      </c>
    </row>
    <row r="15583">
      <c r="A15583" s="61">
        <v>1.514423649E9</v>
      </c>
      <c r="B15583" s="61">
        <v>1.0</v>
      </c>
      <c r="C15583" s="61">
        <v>1659.0</v>
      </c>
      <c r="D15583" s="57" t="s">
        <v>371</v>
      </c>
      <c r="E15583" s="57" t="str">
        <f t="array" ref="E15583">E15582</f>
        <v>В</v>
      </c>
      <c r="F15583" s="58">
        <v>0.7228920574202364</v>
      </c>
    </row>
    <row r="15584">
      <c r="A15584" s="61">
        <v>1.512618115E9</v>
      </c>
      <c r="B15584" s="61">
        <v>1.0</v>
      </c>
      <c r="C15584" s="61">
        <v>37.0</v>
      </c>
      <c r="D15584" s="57" t="s">
        <v>374</v>
      </c>
      <c r="E15584" s="57" t="str">
        <f t="array" ref="E15584">E15583</f>
        <v>В</v>
      </c>
      <c r="F15584" s="58">
        <v>0.7229212216081561</v>
      </c>
    </row>
    <row r="15585">
      <c r="A15585" s="61">
        <v>1.516600775E9</v>
      </c>
      <c r="B15585" s="61">
        <v>1.0</v>
      </c>
      <c r="C15585" s="61">
        <v>1578.0</v>
      </c>
      <c r="D15585" s="57" t="s">
        <v>371</v>
      </c>
      <c r="E15585" s="57" t="str">
        <f t="array" ref="E15585">E15584</f>
        <v>В</v>
      </c>
      <c r="F15585" s="58">
        <v>0.722957203305482</v>
      </c>
    </row>
    <row r="15586">
      <c r="A15586" s="61">
        <v>1.512938398E9</v>
      </c>
      <c r="B15586" s="61">
        <v>1.0</v>
      </c>
      <c r="C15586" s="61">
        <v>4472.0</v>
      </c>
      <c r="D15586" s="57" t="s">
        <v>371</v>
      </c>
      <c r="E15586" s="57" t="str">
        <f t="array" ref="E15586">E15585</f>
        <v>В</v>
      </c>
      <c r="F15586" s="58">
        <v>0.7229888238400566</v>
      </c>
    </row>
    <row r="15587">
      <c r="A15587" s="61">
        <v>1.516325825E9</v>
      </c>
      <c r="B15587" s="61">
        <v>1.0</v>
      </c>
      <c r="C15587" s="61">
        <v>878.0</v>
      </c>
      <c r="D15587" s="57" t="s">
        <v>371</v>
      </c>
      <c r="E15587" s="57" t="str">
        <f t="array" ref="E15587">E15586</f>
        <v>В</v>
      </c>
      <c r="F15587" s="58">
        <v>0.7230100068234544</v>
      </c>
    </row>
    <row r="15588">
      <c r="A15588" s="61">
        <v>1.516328188E9</v>
      </c>
      <c r="B15588" s="61">
        <v>1.0</v>
      </c>
      <c r="C15588" s="61">
        <v>1861.0</v>
      </c>
      <c r="D15588" s="57" t="s">
        <v>374</v>
      </c>
      <c r="E15588" s="57" t="str">
        <f t="array" ref="E15588">E15587</f>
        <v>В</v>
      </c>
      <c r="F15588" s="58">
        <v>0.7230680295729346</v>
      </c>
    </row>
    <row r="15589">
      <c r="A15589" s="61">
        <v>1.514205313E9</v>
      </c>
      <c r="B15589" s="61">
        <v>1.0</v>
      </c>
      <c r="C15589" s="61">
        <v>3147.0</v>
      </c>
      <c r="D15589" s="57" t="s">
        <v>374</v>
      </c>
      <c r="E15589" s="57" t="str">
        <f t="array" ref="E15589">E15588</f>
        <v>В</v>
      </c>
      <c r="F15589" s="58">
        <v>0.7231022885915441</v>
      </c>
    </row>
    <row r="15590">
      <c r="A15590" s="61">
        <v>1.51900413E9</v>
      </c>
      <c r="B15590" s="61">
        <v>0.0</v>
      </c>
      <c r="C15590" s="61">
        <v>442.0</v>
      </c>
      <c r="D15590" s="57" t="s">
        <v>374</v>
      </c>
      <c r="E15590" s="57" t="str">
        <f t="array" ref="E15590">E15589</f>
        <v>В</v>
      </c>
      <c r="F15590" s="58">
        <v>0.7231199145228393</v>
      </c>
    </row>
    <row r="15591">
      <c r="A15591" s="61">
        <v>1.519916855E9</v>
      </c>
      <c r="B15591" s="61">
        <v>1.0</v>
      </c>
      <c r="C15591" s="61">
        <v>2266.0</v>
      </c>
      <c r="D15591" s="57" t="s">
        <v>374</v>
      </c>
      <c r="E15591" s="57" t="str">
        <f t="array" ref="E15591">E15590</f>
        <v>В</v>
      </c>
      <c r="F15591" s="58">
        <v>0.7231414685517104</v>
      </c>
    </row>
    <row r="15592">
      <c r="A15592" s="61">
        <v>1.512524209E9</v>
      </c>
      <c r="B15592" s="61">
        <v>1.0</v>
      </c>
      <c r="C15592" s="61">
        <v>873.0</v>
      </c>
      <c r="D15592" s="57" t="s">
        <v>371</v>
      </c>
      <c r="E15592" s="57" t="str">
        <f t="array" ref="E15592">E15591</f>
        <v>В</v>
      </c>
      <c r="F15592" s="58">
        <v>0.7231483112157192</v>
      </c>
    </row>
    <row r="15593">
      <c r="A15593" s="61">
        <v>1.514087943E9</v>
      </c>
      <c r="B15593" s="61">
        <v>1.0</v>
      </c>
      <c r="C15593" s="61">
        <v>104.0</v>
      </c>
      <c r="D15593" s="57" t="s">
        <v>371</v>
      </c>
      <c r="E15593" s="57" t="str">
        <f t="array" ref="E15593">E15592</f>
        <v>В</v>
      </c>
      <c r="F15593" s="58">
        <v>0.7232712150833555</v>
      </c>
    </row>
    <row r="15594">
      <c r="A15594" s="61">
        <v>1.515869781E9</v>
      </c>
      <c r="B15594" s="61">
        <v>0.0</v>
      </c>
      <c r="C15594" s="61">
        <v>1075.0</v>
      </c>
      <c r="D15594" s="57" t="s">
        <v>374</v>
      </c>
      <c r="E15594" s="57" t="str">
        <f t="array" ref="E15594">E15593</f>
        <v>В</v>
      </c>
      <c r="F15594" s="58">
        <v>0.7233238405977277</v>
      </c>
    </row>
    <row r="15595">
      <c r="A15595" s="61">
        <v>1.518720149E9</v>
      </c>
      <c r="B15595" s="61">
        <v>1.0</v>
      </c>
      <c r="C15595" s="61">
        <v>3907.0</v>
      </c>
      <c r="D15595" s="57" t="s">
        <v>371</v>
      </c>
      <c r="E15595" s="57" t="str">
        <f t="array" ref="E15595">E15594</f>
        <v>В</v>
      </c>
      <c r="F15595" s="58">
        <v>0.7233364229423523</v>
      </c>
    </row>
    <row r="15596">
      <c r="A15596" s="61">
        <v>1.518629847E9</v>
      </c>
      <c r="B15596" s="61">
        <v>1.0</v>
      </c>
      <c r="C15596" s="61">
        <v>1379.0</v>
      </c>
      <c r="D15596" s="57" t="s">
        <v>374</v>
      </c>
      <c r="E15596" s="57" t="str">
        <f t="array" ref="E15596">E15595</f>
        <v>В</v>
      </c>
      <c r="F15596" s="58">
        <v>0.7233594515394306</v>
      </c>
    </row>
    <row r="15597">
      <c r="A15597" s="61">
        <v>1.512489675E9</v>
      </c>
      <c r="B15597" s="61">
        <v>1.0</v>
      </c>
      <c r="C15597" s="61">
        <v>4226.0</v>
      </c>
      <c r="D15597" s="57" t="s">
        <v>371</v>
      </c>
      <c r="E15597" s="57" t="str">
        <f t="array" ref="E15597">E15596</f>
        <v>В</v>
      </c>
      <c r="F15597" s="58">
        <v>0.7233889910933284</v>
      </c>
    </row>
    <row r="15598">
      <c r="A15598" s="61">
        <v>1.516732239E9</v>
      </c>
      <c r="B15598" s="61">
        <v>1.0</v>
      </c>
      <c r="C15598" s="61">
        <v>1923.0</v>
      </c>
      <c r="D15598" s="57" t="s">
        <v>375</v>
      </c>
      <c r="E15598" s="57" t="str">
        <f t="array" ref="E15598">E15597</f>
        <v>В</v>
      </c>
      <c r="F15598" s="58">
        <v>0.7234455670741542</v>
      </c>
    </row>
    <row r="15599">
      <c r="A15599" s="61">
        <v>1.513999703E9</v>
      </c>
      <c r="B15599" s="61">
        <v>1.0</v>
      </c>
      <c r="C15599" s="61">
        <v>1904.0</v>
      </c>
      <c r="D15599" s="57" t="s">
        <v>371</v>
      </c>
      <c r="E15599" s="57" t="str">
        <f t="array" ref="E15599">E15598</f>
        <v>В</v>
      </c>
      <c r="F15599" s="58">
        <v>0.7234822924406594</v>
      </c>
    </row>
    <row r="15600">
      <c r="A15600" s="61">
        <v>1.513637028E9</v>
      </c>
      <c r="B15600" s="61">
        <v>1.0</v>
      </c>
      <c r="C15600" s="61">
        <v>1376.0</v>
      </c>
      <c r="D15600" s="57" t="s">
        <v>371</v>
      </c>
      <c r="E15600" s="57" t="str">
        <f t="array" ref="E15600">E15599</f>
        <v>В</v>
      </c>
      <c r="F15600" s="58">
        <v>0.72350370873382</v>
      </c>
    </row>
    <row r="15601">
      <c r="A15601" s="61">
        <v>1.511347767E9</v>
      </c>
      <c r="B15601" s="61">
        <v>1.0</v>
      </c>
      <c r="C15601" s="61">
        <v>2564.0</v>
      </c>
      <c r="D15601" s="57" t="s">
        <v>374</v>
      </c>
      <c r="E15601" s="57" t="str">
        <f t="array" ref="E15601">E15600</f>
        <v>В</v>
      </c>
      <c r="F15601" s="58">
        <v>0.7236363595955562</v>
      </c>
    </row>
    <row r="15602">
      <c r="A15602" s="61">
        <v>1.511652269E9</v>
      </c>
      <c r="B15602" s="61">
        <v>1.0</v>
      </c>
      <c r="C15602" s="61">
        <v>1744.0</v>
      </c>
      <c r="D15602" s="57" t="s">
        <v>371</v>
      </c>
      <c r="E15602" s="57" t="str">
        <f t="array" ref="E15602">E15601</f>
        <v>В</v>
      </c>
      <c r="F15602" s="58">
        <v>0.7236464167400597</v>
      </c>
    </row>
    <row r="15603">
      <c r="A15603" s="61">
        <v>1.517086574E9</v>
      </c>
      <c r="B15603" s="61">
        <v>1.0</v>
      </c>
      <c r="C15603" s="61">
        <v>2410.0</v>
      </c>
      <c r="D15603" s="57" t="s">
        <v>371</v>
      </c>
      <c r="E15603" s="57" t="str">
        <f t="array" ref="E15603">E15602</f>
        <v>В</v>
      </c>
      <c r="F15603" s="58">
        <v>0.7236596233184415</v>
      </c>
    </row>
    <row r="15604">
      <c r="A15604" s="61">
        <v>1.514349554E9</v>
      </c>
      <c r="B15604" s="61">
        <v>1.0</v>
      </c>
      <c r="C15604" s="61">
        <v>1180.0</v>
      </c>
      <c r="D15604" s="57" t="s">
        <v>371</v>
      </c>
      <c r="E15604" s="57" t="str">
        <f t="array" ref="E15604">E15603</f>
        <v>В</v>
      </c>
      <c r="F15604" s="58">
        <v>0.7236942411009126</v>
      </c>
    </row>
    <row r="15605">
      <c r="A15605" s="61">
        <v>1.513436426E9</v>
      </c>
      <c r="B15605" s="61">
        <v>1.0</v>
      </c>
      <c r="C15605" s="61">
        <v>853.0</v>
      </c>
      <c r="D15605" s="57" t="s">
        <v>373</v>
      </c>
      <c r="E15605" s="57" t="str">
        <f t="array" ref="E15605">E15604</f>
        <v>В</v>
      </c>
      <c r="F15605" s="58">
        <v>0.7237305163177473</v>
      </c>
    </row>
    <row r="15606">
      <c r="A15606" s="61">
        <v>1.517600716E9</v>
      </c>
      <c r="B15606" s="61">
        <v>1.0</v>
      </c>
      <c r="C15606" s="61">
        <v>687.0</v>
      </c>
      <c r="D15606" s="57" t="s">
        <v>371</v>
      </c>
      <c r="E15606" s="57" t="str">
        <f t="array" ref="E15606">E15605</f>
        <v>В</v>
      </c>
      <c r="F15606" s="58">
        <v>0.7237917052957507</v>
      </c>
    </row>
    <row r="15607">
      <c r="A15607" s="61">
        <v>1.518954411E9</v>
      </c>
      <c r="B15607" s="61">
        <v>0.0</v>
      </c>
      <c r="C15607" s="61">
        <v>1405.0</v>
      </c>
      <c r="D15607" s="57" t="s">
        <v>371</v>
      </c>
      <c r="E15607" s="57" t="str">
        <f t="array" ref="E15607">E15606</f>
        <v>В</v>
      </c>
      <c r="F15607" s="58">
        <v>0.7238018505068001</v>
      </c>
    </row>
    <row r="15608">
      <c r="A15608" s="61">
        <v>1.516107643E9</v>
      </c>
      <c r="B15608" s="61">
        <v>1.0</v>
      </c>
      <c r="C15608" s="61">
        <v>2048.0</v>
      </c>
      <c r="D15608" s="57" t="s">
        <v>374</v>
      </c>
      <c r="E15608" s="57" t="str">
        <f t="array" ref="E15608">E15607</f>
        <v>В</v>
      </c>
      <c r="F15608" s="58">
        <v>0.7238575353435202</v>
      </c>
    </row>
    <row r="15609">
      <c r="A15609" s="61">
        <v>1.515837417E9</v>
      </c>
      <c r="B15609" s="61">
        <v>1.0</v>
      </c>
      <c r="C15609" s="61">
        <v>2008.0</v>
      </c>
      <c r="D15609" s="57" t="s">
        <v>375</v>
      </c>
      <c r="E15609" s="57" t="str">
        <f t="array" ref="E15609">E15608</f>
        <v>В</v>
      </c>
      <c r="F15609" s="58">
        <v>0.7238999905785509</v>
      </c>
    </row>
    <row r="15610">
      <c r="A15610" s="61">
        <v>1.514027516E9</v>
      </c>
      <c r="B15610" s="61">
        <v>1.0</v>
      </c>
      <c r="C15610" s="61">
        <v>1733.0</v>
      </c>
      <c r="D15610" s="57" t="s">
        <v>371</v>
      </c>
      <c r="E15610" s="57" t="str">
        <f t="array" ref="E15610">E15609</f>
        <v>В</v>
      </c>
      <c r="F15610" s="58">
        <v>0.7239259275654384</v>
      </c>
    </row>
    <row r="15611">
      <c r="A15611" s="61">
        <v>1.515399664E9</v>
      </c>
      <c r="B15611" s="61">
        <v>1.0</v>
      </c>
      <c r="C15611" s="61">
        <v>1257.0</v>
      </c>
      <c r="D15611" s="57" t="s">
        <v>375</v>
      </c>
      <c r="E15611" s="57" t="str">
        <f t="array" ref="E15611">E15610</f>
        <v>В</v>
      </c>
      <c r="F15611" s="58">
        <v>0.7239706748056314</v>
      </c>
    </row>
    <row r="15612">
      <c r="A15612" s="61">
        <v>1.518856377E9</v>
      </c>
      <c r="B15612" s="61">
        <v>1.0</v>
      </c>
      <c r="C15612" s="61">
        <v>340.0</v>
      </c>
      <c r="D15612" s="57" t="s">
        <v>374</v>
      </c>
      <c r="E15612" s="57" t="str">
        <f t="array" ref="E15612">E15611</f>
        <v>В</v>
      </c>
      <c r="F15612" s="58">
        <v>0.7240800650427478</v>
      </c>
    </row>
    <row r="15613">
      <c r="A15613" s="61">
        <v>1.516421482E9</v>
      </c>
      <c r="B15613" s="61">
        <v>0.0</v>
      </c>
      <c r="C15613" s="61">
        <v>1791.0</v>
      </c>
      <c r="D15613" s="57" t="s">
        <v>371</v>
      </c>
      <c r="E15613" s="57" t="str">
        <f t="array" ref="E15613">E15612</f>
        <v>В</v>
      </c>
      <c r="F15613" s="58">
        <v>0.7240831272622466</v>
      </c>
    </row>
    <row r="15614">
      <c r="A15614" s="61">
        <v>1.513591907E9</v>
      </c>
      <c r="B15614" s="61">
        <v>1.0</v>
      </c>
      <c r="C15614" s="61">
        <v>2772.0</v>
      </c>
      <c r="D15614" s="57" t="s">
        <v>375</v>
      </c>
      <c r="E15614" s="57" t="str">
        <f t="array" ref="E15614">E15613</f>
        <v>В</v>
      </c>
      <c r="F15614" s="58">
        <v>0.7241368667881806</v>
      </c>
    </row>
    <row r="15615">
      <c r="A15615" s="61">
        <v>1.517245539E9</v>
      </c>
      <c r="B15615" s="61">
        <v>1.0</v>
      </c>
      <c r="C15615" s="61">
        <v>2572.0</v>
      </c>
      <c r="D15615" s="57" t="s">
        <v>371</v>
      </c>
      <c r="E15615" s="57" t="str">
        <f t="array" ref="E15615">E15614</f>
        <v>В</v>
      </c>
      <c r="F15615" s="58">
        <v>0.7241442080429821</v>
      </c>
    </row>
    <row r="15616">
      <c r="A15616" s="61">
        <v>1.515229914E9</v>
      </c>
      <c r="B15616" s="61">
        <v>1.0</v>
      </c>
      <c r="C15616" s="61">
        <v>3294.0</v>
      </c>
      <c r="D15616" s="57" t="s">
        <v>371</v>
      </c>
      <c r="E15616" s="57" t="str">
        <f t="array" ref="E15616">E15615</f>
        <v>В</v>
      </c>
      <c r="F15616" s="58">
        <v>0.7242102917179615</v>
      </c>
    </row>
    <row r="15617">
      <c r="A15617" s="61">
        <v>1.519610135E9</v>
      </c>
      <c r="B15617" s="61">
        <v>1.0</v>
      </c>
      <c r="C15617" s="61">
        <v>216.0</v>
      </c>
      <c r="D15617" s="57" t="s">
        <v>374</v>
      </c>
      <c r="E15617" s="57" t="str">
        <f t="array" ref="E15617">E15616</f>
        <v>В</v>
      </c>
      <c r="F15617" s="58">
        <v>0.7242239048588615</v>
      </c>
    </row>
    <row r="15618">
      <c r="A15618" s="61">
        <v>1.514832726E9</v>
      </c>
      <c r="B15618" s="61">
        <v>1.0</v>
      </c>
      <c r="C15618" s="61">
        <v>2525.0</v>
      </c>
      <c r="D15618" s="57" t="s">
        <v>371</v>
      </c>
      <c r="E15618" s="57" t="str">
        <f t="array" ref="E15618">E15617</f>
        <v>В</v>
      </c>
      <c r="F15618" s="58">
        <v>0.7242795896955815</v>
      </c>
    </row>
    <row r="15619">
      <c r="A15619" s="61">
        <v>1.518605799E9</v>
      </c>
      <c r="B15619" s="61">
        <v>1.0</v>
      </c>
      <c r="C15619" s="61">
        <v>2042.0</v>
      </c>
      <c r="D15619" s="57" t="s">
        <v>373</v>
      </c>
      <c r="E15619" s="57" t="str">
        <f t="array" ref="E15619">E15618</f>
        <v>В</v>
      </c>
      <c r="F15619" s="58">
        <v>0.724315891343437</v>
      </c>
    </row>
    <row r="15620">
      <c r="A15620" s="61">
        <v>1.519440166E9</v>
      </c>
      <c r="B15620" s="61">
        <v>1.0</v>
      </c>
      <c r="C15620" s="61">
        <v>2276.0</v>
      </c>
      <c r="D15620" s="57" t="s">
        <v>374</v>
      </c>
      <c r="E15620" s="57" t="str">
        <f t="array" ref="E15620">E15619</f>
        <v>В</v>
      </c>
      <c r="F15620" s="58">
        <v>0.7243541293023653</v>
      </c>
    </row>
    <row r="15621">
      <c r="A15621" s="61">
        <v>1.512211119E9</v>
      </c>
      <c r="B15621" s="61">
        <v>1.0</v>
      </c>
      <c r="C15621" s="61">
        <v>2496.0</v>
      </c>
      <c r="D15621" s="57" t="s">
        <v>374</v>
      </c>
      <c r="E15621" s="57" t="str">
        <f t="array" ref="E15621">E15620</f>
        <v>В</v>
      </c>
      <c r="F15621" s="58">
        <v>0.7244322344072351</v>
      </c>
    </row>
    <row r="15622">
      <c r="A15622" s="61">
        <v>1.513737346E9</v>
      </c>
      <c r="B15622" s="61">
        <v>1.0</v>
      </c>
      <c r="C15622" s="61">
        <v>500.0</v>
      </c>
      <c r="D15622" s="57" t="s">
        <v>371</v>
      </c>
      <c r="E15622" s="57" t="str">
        <f t="array" ref="E15622">E15621</f>
        <v>В</v>
      </c>
      <c r="F15622" s="58">
        <v>0.7244540394413412</v>
      </c>
    </row>
    <row r="15623">
      <c r="A15623" s="61">
        <v>1.514332506E9</v>
      </c>
      <c r="B15623" s="61">
        <v>1.0</v>
      </c>
      <c r="C15623" s="61">
        <v>2240.0</v>
      </c>
      <c r="D15623" s="57" t="s">
        <v>371</v>
      </c>
      <c r="E15623" s="57" t="str">
        <f t="array" ref="E15623">E15622</f>
        <v>В</v>
      </c>
      <c r="F15623" s="58">
        <v>0.724509131515735</v>
      </c>
    </row>
    <row r="15624">
      <c r="A15624" s="61">
        <v>1.515610582E9</v>
      </c>
      <c r="B15624" s="61">
        <v>0.0</v>
      </c>
      <c r="C15624" s="61">
        <v>1774.0</v>
      </c>
      <c r="D15624" s="57" t="s">
        <v>374</v>
      </c>
      <c r="E15624" s="57" t="str">
        <f t="array" ref="E15624">E15623</f>
        <v>В</v>
      </c>
      <c r="F15624" s="58">
        <v>0.724517617252287</v>
      </c>
    </row>
    <row r="15625">
      <c r="A15625" s="61">
        <v>1.515887671E9</v>
      </c>
      <c r="B15625" s="61">
        <v>0.0</v>
      </c>
      <c r="C15625" s="61">
        <v>1746.0</v>
      </c>
      <c r="D15625" s="57" t="s">
        <v>374</v>
      </c>
      <c r="E15625" s="57" t="str">
        <f t="array" ref="E15625">E15624</f>
        <v>В</v>
      </c>
      <c r="F15625" s="58">
        <v>0.7245395779927519</v>
      </c>
    </row>
    <row r="15626">
      <c r="A15626" s="61">
        <v>1.515973875E9</v>
      </c>
      <c r="B15626" s="61">
        <v>1.0</v>
      </c>
      <c r="C15626" s="61">
        <v>1128.0</v>
      </c>
      <c r="D15626" s="57" t="s">
        <v>375</v>
      </c>
      <c r="E15626" s="57" t="str">
        <f t="array" ref="E15626">E15625</f>
        <v>В</v>
      </c>
      <c r="F15626" s="58">
        <v>0.7245531433349955</v>
      </c>
    </row>
    <row r="15627">
      <c r="A15627" s="61">
        <v>1.516911889E9</v>
      </c>
      <c r="B15627" s="61">
        <v>1.0</v>
      </c>
      <c r="C15627" s="61">
        <v>509.0</v>
      </c>
      <c r="D15627" s="57" t="s">
        <v>371</v>
      </c>
      <c r="E15627" s="57" t="str">
        <f t="array" ref="E15627">E15626</f>
        <v>В</v>
      </c>
      <c r="F15627" s="58">
        <v>0.7245797740978077</v>
      </c>
    </row>
    <row r="15628">
      <c r="A15628" s="61">
        <v>1.512133139E9</v>
      </c>
      <c r="B15628" s="61">
        <v>1.0</v>
      </c>
      <c r="C15628" s="61">
        <v>1223.0</v>
      </c>
      <c r="D15628" s="57" t="s">
        <v>375</v>
      </c>
      <c r="E15628" s="57" t="str">
        <f t="array" ref="E15628">E15627</f>
        <v>В</v>
      </c>
      <c r="F15628" s="58">
        <v>0.7246832060932533</v>
      </c>
    </row>
    <row r="15629">
      <c r="A15629" s="61">
        <v>1.513834069E9</v>
      </c>
      <c r="B15629" s="61">
        <v>1.0</v>
      </c>
      <c r="C15629" s="61">
        <v>3308.0</v>
      </c>
      <c r="D15629" s="57" t="s">
        <v>371</v>
      </c>
      <c r="E15629" s="57" t="str">
        <f t="array" ref="E15629">E15628</f>
        <v>В</v>
      </c>
      <c r="F15629" s="58">
        <v>0.7246958653902299</v>
      </c>
    </row>
    <row r="15630">
      <c r="A15630" s="61">
        <v>1.518390192E9</v>
      </c>
      <c r="B15630" s="61">
        <v>0.0</v>
      </c>
      <c r="C15630" s="61">
        <v>3281.0</v>
      </c>
      <c r="D15630" s="57" t="s">
        <v>373</v>
      </c>
      <c r="E15630" s="57" t="str">
        <f t="array" ref="E15630">E15629</f>
        <v>В</v>
      </c>
      <c r="F15630" s="58">
        <v>0.7248077015714843</v>
      </c>
    </row>
    <row r="15631">
      <c r="A15631" s="61">
        <v>1.51535318E9</v>
      </c>
      <c r="B15631" s="61">
        <v>0.0</v>
      </c>
      <c r="C15631" s="61">
        <v>450.0</v>
      </c>
      <c r="D15631" s="57" t="s">
        <v>374</v>
      </c>
      <c r="E15631" s="57" t="str">
        <f t="array" ref="E15631">E15630</f>
        <v>В</v>
      </c>
      <c r="F15631" s="58">
        <v>0.7248184630578947</v>
      </c>
    </row>
    <row r="15632">
      <c r="A15632" s="61">
        <v>1.519619127E9</v>
      </c>
      <c r="B15632" s="61">
        <v>1.0</v>
      </c>
      <c r="C15632" s="61">
        <v>101.0</v>
      </c>
      <c r="D15632" s="57" t="s">
        <v>373</v>
      </c>
      <c r="E15632" s="57" t="str">
        <f t="array" ref="E15632">E15631</f>
        <v>В</v>
      </c>
      <c r="F15632" s="58">
        <v>0.7248546537772215</v>
      </c>
    </row>
    <row r="15633">
      <c r="A15633" s="61">
        <v>1.515258564E9</v>
      </c>
      <c r="B15633" s="61">
        <v>1.0</v>
      </c>
      <c r="C15633" s="61">
        <v>6.0</v>
      </c>
      <c r="D15633" s="57" t="s">
        <v>371</v>
      </c>
      <c r="E15633" s="57" t="str">
        <f t="array" ref="E15633">E15632</f>
        <v>В</v>
      </c>
      <c r="F15633" s="58">
        <v>0.7249251454123664</v>
      </c>
    </row>
    <row r="15634">
      <c r="A15634" s="61">
        <v>1.517524862E9</v>
      </c>
      <c r="B15634" s="61">
        <v>0.0</v>
      </c>
      <c r="C15634" s="61">
        <v>1010.0</v>
      </c>
      <c r="D15634" s="57" t="s">
        <v>371</v>
      </c>
      <c r="E15634" s="57" t="str">
        <f t="array" ref="E15634">E15633</f>
        <v>В</v>
      </c>
      <c r="F15634" s="58">
        <v>0.7249872873567259</v>
      </c>
    </row>
    <row r="15635">
      <c r="A15635" s="61">
        <v>1.511831506E9</v>
      </c>
      <c r="B15635" s="61">
        <v>1.0</v>
      </c>
      <c r="C15635" s="61">
        <v>1132.0</v>
      </c>
      <c r="D15635" s="57" t="s">
        <v>373</v>
      </c>
      <c r="E15635" s="57" t="str">
        <f t="array" ref="E15635">E15634</f>
        <v>В</v>
      </c>
      <c r="F15635" s="58">
        <v>0.7250154234563706</v>
      </c>
    </row>
    <row r="15636">
      <c r="A15636" s="61">
        <v>1.518028714E9</v>
      </c>
      <c r="B15636" s="61">
        <v>1.0</v>
      </c>
      <c r="C15636" s="61">
        <v>279.0</v>
      </c>
      <c r="D15636" s="57" t="s">
        <v>374</v>
      </c>
      <c r="E15636" s="57" t="str">
        <f t="array" ref="E15636">E15635</f>
        <v>В</v>
      </c>
      <c r="F15636" s="58">
        <v>0.7250746502404923</v>
      </c>
    </row>
    <row r="15637">
      <c r="A15637" s="61">
        <v>1.512944632E9</v>
      </c>
      <c r="B15637" s="61">
        <v>0.0</v>
      </c>
      <c r="C15637" s="61">
        <v>2884.0</v>
      </c>
      <c r="D15637" s="57" t="s">
        <v>371</v>
      </c>
      <c r="E15637" s="57" t="str">
        <f t="array" ref="E15637">E15636</f>
        <v>В</v>
      </c>
      <c r="F15637" s="58">
        <v>0.7251295145450846</v>
      </c>
    </row>
    <row r="15638">
      <c r="A15638" s="61">
        <v>1.516415804E9</v>
      </c>
      <c r="B15638" s="61">
        <v>1.0</v>
      </c>
      <c r="C15638" s="61">
        <v>373.0</v>
      </c>
      <c r="D15638" s="57" t="s">
        <v>371</v>
      </c>
      <c r="E15638" s="57" t="str">
        <f t="array" ref="E15638">E15637</f>
        <v>В</v>
      </c>
      <c r="F15638" s="58">
        <v>0.72515080510897</v>
      </c>
    </row>
    <row r="15639">
      <c r="A15639" s="61">
        <v>1.512020916E9</v>
      </c>
      <c r="B15639" s="61">
        <v>1.0</v>
      </c>
      <c r="C15639" s="61">
        <v>2610.0</v>
      </c>
      <c r="D15639" s="57" t="s">
        <v>371</v>
      </c>
      <c r="E15639" s="57" t="str">
        <f t="array" ref="E15639">E15638</f>
        <v>В</v>
      </c>
      <c r="F15639" s="58">
        <v>0.7251581463637715</v>
      </c>
    </row>
    <row r="15640">
      <c r="A15640" s="61">
        <v>1.516696688E9</v>
      </c>
      <c r="B15640" s="61">
        <v>1.0</v>
      </c>
      <c r="C15640" s="61">
        <v>505.0</v>
      </c>
      <c r="D15640" s="57" t="s">
        <v>371</v>
      </c>
      <c r="E15640" s="57" t="str">
        <f t="array" ref="E15640">E15639</f>
        <v>В</v>
      </c>
      <c r="F15640" s="58">
        <v>0.7252242658079966</v>
      </c>
    </row>
    <row r="15641">
      <c r="A15641" s="61">
        <v>1.51796884E9</v>
      </c>
      <c r="B15641" s="61">
        <v>0.0</v>
      </c>
      <c r="C15641" s="61">
        <v>565.0</v>
      </c>
      <c r="D15641" s="57" t="s">
        <v>374</v>
      </c>
      <c r="E15641" s="57" t="str">
        <f t="array" ref="E15641">E15640</f>
        <v>В</v>
      </c>
      <c r="F15641" s="58">
        <v>0.7252410843666275</v>
      </c>
    </row>
    <row r="15642">
      <c r="A15642" s="61">
        <v>1.514854984E9</v>
      </c>
      <c r="B15642" s="61">
        <v>1.0</v>
      </c>
      <c r="C15642" s="61">
        <v>91.0</v>
      </c>
      <c r="D15642" s="57" t="s">
        <v>371</v>
      </c>
      <c r="E15642" s="57" t="str">
        <f t="array" ref="E15642">E15641</f>
        <v>В</v>
      </c>
      <c r="F15642" s="58">
        <v>0.7252889532068743</v>
      </c>
    </row>
    <row r="15643">
      <c r="A15643" s="61">
        <v>1.515075676E9</v>
      </c>
      <c r="B15643" s="61">
        <v>1.0</v>
      </c>
      <c r="C15643" s="61">
        <v>876.0</v>
      </c>
      <c r="D15643" s="57" t="s">
        <v>374</v>
      </c>
      <c r="E15643" s="57" t="str">
        <f t="array" ref="E15643">E15642</f>
        <v>В</v>
      </c>
      <c r="F15643" s="58">
        <v>0.7253034349194625</v>
      </c>
    </row>
    <row r="15644">
      <c r="A15644" s="61">
        <v>1.515676948E9</v>
      </c>
      <c r="B15644" s="61">
        <v>1.0</v>
      </c>
      <c r="C15644" s="61">
        <v>384.0</v>
      </c>
      <c r="D15644" s="57" t="s">
        <v>371</v>
      </c>
      <c r="E15644" s="57" t="str">
        <f t="array" ref="E15644">E15643</f>
        <v>В</v>
      </c>
      <c r="F15644" s="58">
        <v>0.7253301032045143</v>
      </c>
    </row>
    <row r="15645">
      <c r="A15645" s="61">
        <v>1.513959153E9</v>
      </c>
      <c r="B15645" s="61">
        <v>1.0</v>
      </c>
      <c r="C15645" s="61">
        <v>1150.0</v>
      </c>
      <c r="D15645" s="57" t="s">
        <v>371</v>
      </c>
      <c r="E15645" s="57" t="str">
        <f t="array" ref="E15645">E15644</f>
        <v>В</v>
      </c>
      <c r="F15645" s="58">
        <v>0.72542295161645</v>
      </c>
    </row>
    <row r="15646">
      <c r="A15646" s="61">
        <v>1.511916104E9</v>
      </c>
      <c r="B15646" s="61">
        <v>1.0</v>
      </c>
      <c r="C15646" s="61">
        <v>3662.0</v>
      </c>
      <c r="D15646" s="57" t="s">
        <v>373</v>
      </c>
      <c r="E15646" s="57" t="str">
        <f t="array" ref="E15646">E15645</f>
        <v>В</v>
      </c>
      <c r="F15646" s="58">
        <v>0.725451089922404</v>
      </c>
    </row>
    <row r="15647">
      <c r="A15647" s="61">
        <v>1.517921042E9</v>
      </c>
      <c r="B15647" s="61">
        <v>0.0</v>
      </c>
      <c r="C15647" s="61">
        <v>2740.0</v>
      </c>
      <c r="D15647" s="57" t="s">
        <v>374</v>
      </c>
      <c r="E15647" s="57" t="str">
        <f t="array" ref="E15647">E15646</f>
        <v>В</v>
      </c>
      <c r="F15647" s="58">
        <v>0.7255092001504285</v>
      </c>
    </row>
    <row r="15648">
      <c r="A15648" s="61">
        <v>1.517937017E9</v>
      </c>
      <c r="B15648" s="61">
        <v>1.0</v>
      </c>
      <c r="C15648" s="61">
        <v>3701.0</v>
      </c>
      <c r="D15648" s="57" t="s">
        <v>371</v>
      </c>
      <c r="E15648" s="57" t="str">
        <f t="array" ref="E15648">E15647</f>
        <v>В</v>
      </c>
      <c r="F15648" s="58">
        <v>0.7256246924264612</v>
      </c>
    </row>
    <row r="15649">
      <c r="A15649" s="61">
        <v>1.51413768E9</v>
      </c>
      <c r="B15649" s="61">
        <v>0.0</v>
      </c>
      <c r="C15649" s="61">
        <v>5030.0</v>
      </c>
      <c r="D15649" s="57" t="s">
        <v>375</v>
      </c>
      <c r="E15649" s="57" t="str">
        <f t="array" ref="E15649">E15648</f>
        <v>В</v>
      </c>
      <c r="F15649" s="58">
        <v>0.7256496612706551</v>
      </c>
    </row>
    <row r="15650">
      <c r="A15650" s="61">
        <v>1.513401869E9</v>
      </c>
      <c r="B15650" s="61">
        <v>1.0</v>
      </c>
      <c r="C15650" s="61">
        <v>2894.0</v>
      </c>
      <c r="D15650" s="57" t="s">
        <v>375</v>
      </c>
      <c r="E15650" s="57" t="str">
        <f t="array" ref="E15650">E15649</f>
        <v>В</v>
      </c>
      <c r="F15650" s="58">
        <v>0.725699833545509</v>
      </c>
    </row>
    <row r="15651">
      <c r="A15651" s="61">
        <v>1.518884299E9</v>
      </c>
      <c r="B15651" s="61">
        <v>1.0</v>
      </c>
      <c r="C15651" s="61">
        <v>4313.0</v>
      </c>
      <c r="D15651" s="57" t="s">
        <v>374</v>
      </c>
      <c r="E15651" s="57" t="str">
        <f t="array" ref="E15651">E15650</f>
        <v>В</v>
      </c>
      <c r="F15651" s="58">
        <v>0.7257078859588819</v>
      </c>
    </row>
    <row r="15652">
      <c r="A15652" s="61">
        <v>1.512474982E9</v>
      </c>
      <c r="B15652" s="61">
        <v>0.0</v>
      </c>
      <c r="C15652" s="61">
        <v>602.0</v>
      </c>
      <c r="D15652" s="57" t="s">
        <v>374</v>
      </c>
      <c r="E15652" s="57" t="str">
        <f t="array" ref="E15652">E15651</f>
        <v>В</v>
      </c>
      <c r="F15652" s="58">
        <v>0.7257292131441794</v>
      </c>
    </row>
    <row r="15653">
      <c r="A15653" s="61">
        <v>1.514795643E9</v>
      </c>
      <c r="B15653" s="61">
        <v>1.0</v>
      </c>
      <c r="C15653" s="61">
        <v>439.0</v>
      </c>
      <c r="D15653" s="57" t="s">
        <v>375</v>
      </c>
      <c r="E15653" s="57" t="str">
        <f t="array" ref="E15653">E15652</f>
        <v>В</v>
      </c>
      <c r="F15653" s="58">
        <v>0.7257360242648359</v>
      </c>
    </row>
    <row r="15654">
      <c r="A15654" s="61">
        <v>1.516519232E9</v>
      </c>
      <c r="B15654" s="61">
        <v>0.0</v>
      </c>
      <c r="C15654" s="61">
        <v>132.0</v>
      </c>
      <c r="D15654" s="57" t="s">
        <v>374</v>
      </c>
      <c r="E15654" s="57" t="str">
        <f t="array" ref="E15654">E15653</f>
        <v>В</v>
      </c>
      <c r="F15654" s="58">
        <v>0.7259399771322319</v>
      </c>
    </row>
    <row r="15655">
      <c r="A15655" s="61">
        <v>1.51425479E9</v>
      </c>
      <c r="B15655" s="61">
        <v>0.0</v>
      </c>
      <c r="C15655" s="61">
        <v>1620.0</v>
      </c>
      <c r="D15655" s="57" t="s">
        <v>374</v>
      </c>
      <c r="E15655" s="57" t="str">
        <f t="array" ref="E15655">E15654</f>
        <v>В</v>
      </c>
      <c r="F15655" s="58">
        <v>0.7260717156227163</v>
      </c>
    </row>
    <row r="15656">
      <c r="A15656" s="61">
        <v>1.518966998E9</v>
      </c>
      <c r="B15656" s="61">
        <v>1.0</v>
      </c>
      <c r="C15656" s="61">
        <v>242.0</v>
      </c>
      <c r="D15656" s="57" t="s">
        <v>374</v>
      </c>
      <c r="E15656" s="57" t="str">
        <f t="array" ref="E15656">E15655</f>
        <v>В</v>
      </c>
      <c r="F15656" s="58">
        <v>0.7260935206568224</v>
      </c>
    </row>
    <row r="15657">
      <c r="A15657" s="61">
        <v>1.515200502E9</v>
      </c>
      <c r="B15657" s="61">
        <v>0.0</v>
      </c>
      <c r="C15657" s="61">
        <v>3159.0</v>
      </c>
      <c r="D15657" s="57" t="s">
        <v>375</v>
      </c>
      <c r="E15657" s="57" t="str">
        <f t="array" ref="E15657">E15656</f>
        <v>В</v>
      </c>
      <c r="F15657" s="58">
        <v>0.7261607900685801</v>
      </c>
    </row>
    <row r="15658">
      <c r="A15658" s="61">
        <v>1.519193705E9</v>
      </c>
      <c r="B15658" s="61">
        <v>1.0</v>
      </c>
      <c r="C15658" s="61">
        <v>3729.0</v>
      </c>
      <c r="D15658" s="57" t="s">
        <v>375</v>
      </c>
      <c r="E15658" s="57" t="str">
        <f t="array" ref="E15658">E15657</f>
        <v>В</v>
      </c>
      <c r="F15658" s="58">
        <v>0.7261912654957529</v>
      </c>
    </row>
    <row r="15659">
      <c r="A15659" s="61">
        <v>1.514866636E9</v>
      </c>
      <c r="B15659" s="61">
        <v>1.0</v>
      </c>
      <c r="C15659" s="61">
        <v>1606.0</v>
      </c>
      <c r="D15659" s="57" t="s">
        <v>374</v>
      </c>
      <c r="E15659" s="57" t="str">
        <f t="array" ref="E15659">E15658</f>
        <v>В</v>
      </c>
      <c r="F15659" s="58">
        <v>0.7262280842070257</v>
      </c>
    </row>
    <row r="15660">
      <c r="A15660" s="61">
        <v>1.515817439E9</v>
      </c>
      <c r="B15660" s="61">
        <v>1.0</v>
      </c>
      <c r="C15660" s="61">
        <v>3083.0</v>
      </c>
      <c r="D15660" s="57" t="s">
        <v>374</v>
      </c>
      <c r="E15660" s="57" t="str">
        <f t="array" ref="E15660">E15659</f>
        <v>В</v>
      </c>
      <c r="F15660" s="58">
        <v>0.7262463277678244</v>
      </c>
    </row>
    <row r="15661">
      <c r="A15661" s="61">
        <v>1.51169145E9</v>
      </c>
      <c r="B15661" s="61">
        <v>0.0</v>
      </c>
      <c r="C15661" s="61">
        <v>4786.0</v>
      </c>
      <c r="D15661" s="57" t="s">
        <v>371</v>
      </c>
      <c r="E15661" s="57" t="str">
        <f t="array" ref="E15661">E15660</f>
        <v>В</v>
      </c>
      <c r="F15661" s="58">
        <v>0.7262809455502955</v>
      </c>
    </row>
    <row r="15662">
      <c r="A15662" s="61">
        <v>1.516779219E9</v>
      </c>
      <c r="B15662" s="61">
        <v>1.0</v>
      </c>
      <c r="C15662" s="61">
        <v>1554.0</v>
      </c>
      <c r="D15662" s="57" t="s">
        <v>371</v>
      </c>
      <c r="E15662" s="57" t="str">
        <f t="array" ref="E15662">E15661</f>
        <v>В</v>
      </c>
      <c r="F15662" s="58">
        <v>0.7263538567616077</v>
      </c>
    </row>
    <row r="15663">
      <c r="A15663" s="61">
        <v>1.516258176E9</v>
      </c>
      <c r="B15663" s="61">
        <v>1.0</v>
      </c>
      <c r="C15663" s="61">
        <v>2369.0</v>
      </c>
      <c r="D15663" s="57" t="s">
        <v>371</v>
      </c>
      <c r="E15663" s="57" t="str">
        <f t="array" ref="E15663">E15662</f>
        <v>В</v>
      </c>
      <c r="F15663" s="58">
        <v>0.7263566082944549</v>
      </c>
    </row>
    <row r="15664">
      <c r="A15664" s="61">
        <v>1.511960201E9</v>
      </c>
      <c r="B15664" s="61">
        <v>0.0</v>
      </c>
      <c r="C15664" s="61">
        <v>1432.0</v>
      </c>
      <c r="D15664" s="57" t="s">
        <v>375</v>
      </c>
      <c r="E15664" s="57" t="str">
        <f t="array" ref="E15664">E15663</f>
        <v>В</v>
      </c>
      <c r="F15664" s="58">
        <v>0.7264026160174688</v>
      </c>
    </row>
    <row r="15665">
      <c r="A15665" s="61">
        <v>1.516610651E9</v>
      </c>
      <c r="B15665" s="61">
        <v>0.0</v>
      </c>
      <c r="C15665" s="61">
        <v>1153.0</v>
      </c>
      <c r="D15665" s="57" t="s">
        <v>374</v>
      </c>
      <c r="E15665" s="57" t="str">
        <f t="array" ref="E15665">E15664</f>
        <v>В</v>
      </c>
      <c r="F15665" s="58">
        <v>0.7265025261564447</v>
      </c>
    </row>
    <row r="15666">
      <c r="A15666" s="61">
        <v>1.51359058E9</v>
      </c>
      <c r="B15666" s="61">
        <v>0.0</v>
      </c>
      <c r="C15666" s="61">
        <v>4618.0</v>
      </c>
      <c r="D15666" s="57" t="s">
        <v>374</v>
      </c>
      <c r="E15666" s="57" t="str">
        <f t="array" ref="E15666">E15665</f>
        <v>В</v>
      </c>
      <c r="F15666" s="58">
        <v>0.7265160956701175</v>
      </c>
    </row>
    <row r="15667">
      <c r="A15667" s="61">
        <v>1.517661521E9</v>
      </c>
      <c r="B15667" s="61">
        <v>0.0</v>
      </c>
      <c r="C15667" s="61">
        <v>690.0</v>
      </c>
      <c r="D15667" s="57" t="s">
        <v>373</v>
      </c>
      <c r="E15667" s="57" t="str">
        <f t="array" ref="E15667">E15666</f>
        <v>В</v>
      </c>
      <c r="F15667" s="58">
        <v>0.726583697902018</v>
      </c>
    </row>
    <row r="15668">
      <c r="A15668" s="61">
        <v>1.517602492E9</v>
      </c>
      <c r="B15668" s="61">
        <v>0.0</v>
      </c>
      <c r="C15668" s="61">
        <v>1017.0</v>
      </c>
      <c r="D15668" s="57" t="s">
        <v>371</v>
      </c>
      <c r="E15668" s="57" t="str">
        <f t="array" ref="E15668">E15667</f>
        <v>В</v>
      </c>
      <c r="F15668" s="58">
        <v>0.7266432601258325</v>
      </c>
    </row>
    <row r="15669">
      <c r="A15669" s="61">
        <v>1.518008467E9</v>
      </c>
      <c r="B15669" s="61">
        <v>1.0</v>
      </c>
      <c r="C15669" s="61">
        <v>1823.0</v>
      </c>
      <c r="D15669" s="57" t="s">
        <v>371</v>
      </c>
      <c r="E15669" s="57" t="str">
        <f t="array" ref="E15669">E15668</f>
        <v>В</v>
      </c>
      <c r="F15669" s="58">
        <v>0.7267218600489169</v>
      </c>
    </row>
    <row r="15670">
      <c r="A15670" s="61">
        <v>1.518662377E9</v>
      </c>
      <c r="B15670" s="61">
        <v>1.0</v>
      </c>
      <c r="C15670" s="61">
        <v>1625.0</v>
      </c>
      <c r="D15670" s="57" t="s">
        <v>371</v>
      </c>
      <c r="E15670" s="57" t="str">
        <f t="array" ref="E15670">E15669</f>
        <v>В</v>
      </c>
      <c r="F15670" s="58">
        <v>0.7267492718418233</v>
      </c>
    </row>
    <row r="15671">
      <c r="A15671" s="61">
        <v>1.513537558E9</v>
      </c>
      <c r="B15671" s="61">
        <v>1.0</v>
      </c>
      <c r="C15671" s="61">
        <v>822.0</v>
      </c>
      <c r="D15671" s="57" t="s">
        <v>375</v>
      </c>
      <c r="E15671" s="57" t="str">
        <f t="array" ref="E15671">E15670</f>
        <v>В</v>
      </c>
      <c r="F15671" s="58">
        <v>0.7268254884088761</v>
      </c>
    </row>
    <row r="15672">
      <c r="A15672" s="61">
        <v>1.517380956E9</v>
      </c>
      <c r="B15672" s="61">
        <v>1.0</v>
      </c>
      <c r="C15672" s="61">
        <v>267.0</v>
      </c>
      <c r="D15672" s="57" t="s">
        <v>371</v>
      </c>
      <c r="E15672" s="57" t="str">
        <f t="array" ref="E15672">E15671</f>
        <v>В</v>
      </c>
      <c r="F15672" s="58">
        <v>0.7268404325671356</v>
      </c>
    </row>
    <row r="15673">
      <c r="A15673" s="61">
        <v>1.515782981E9</v>
      </c>
      <c r="B15673" s="61">
        <v>0.0</v>
      </c>
      <c r="C15673" s="61">
        <v>4056.0</v>
      </c>
      <c r="D15673" s="57" t="s">
        <v>371</v>
      </c>
      <c r="E15673" s="57" t="str">
        <f t="array" ref="E15673">E15672</f>
        <v>В</v>
      </c>
      <c r="F15673" s="58">
        <v>0.726921459760619</v>
      </c>
    </row>
    <row r="15674">
      <c r="A15674" s="61">
        <v>1.515215847E9</v>
      </c>
      <c r="B15674" s="61">
        <v>1.0</v>
      </c>
      <c r="C15674" s="61">
        <v>2473.0</v>
      </c>
      <c r="D15674" s="57" t="s">
        <v>371</v>
      </c>
      <c r="E15674" s="57" t="str">
        <f t="array" ref="E15674">E15673</f>
        <v>В</v>
      </c>
      <c r="F15674" s="58">
        <v>0.727067329258926</v>
      </c>
    </row>
    <row r="15675">
      <c r="A15675" s="61">
        <v>1.51269696E9</v>
      </c>
      <c r="B15675" s="61">
        <v>0.0</v>
      </c>
      <c r="C15675" s="61">
        <v>108.0</v>
      </c>
      <c r="D15675" s="57" t="s">
        <v>371</v>
      </c>
      <c r="E15675" s="57" t="str">
        <f t="array" ref="E15675">E15674</f>
        <v>В</v>
      </c>
      <c r="F15675" s="58">
        <v>0.7270891342930321</v>
      </c>
    </row>
    <row r="15676">
      <c r="A15676" s="61">
        <v>1.513788516E9</v>
      </c>
      <c r="B15676" s="61">
        <v>1.0</v>
      </c>
      <c r="C15676" s="61">
        <v>2126.0</v>
      </c>
      <c r="D15676" s="57" t="s">
        <v>375</v>
      </c>
      <c r="E15676" s="57" t="str">
        <f t="array" ref="E15676">E15675</f>
        <v>В</v>
      </c>
      <c r="F15676" s="58">
        <v>0.7271095123708619</v>
      </c>
    </row>
    <row r="15677">
      <c r="A15677" s="61">
        <v>1.516643606E9</v>
      </c>
      <c r="B15677" s="61">
        <v>1.0</v>
      </c>
      <c r="C15677" s="61">
        <v>4057.0</v>
      </c>
      <c r="D15677" s="57" t="s">
        <v>373</v>
      </c>
      <c r="E15677" s="57" t="str">
        <f t="array" ref="E15677">E15676</f>
        <v>В</v>
      </c>
      <c r="F15677" s="58">
        <v>0.7271367639707291</v>
      </c>
    </row>
    <row r="15678">
      <c r="A15678" s="61">
        <v>1.518617602E9</v>
      </c>
      <c r="B15678" s="61">
        <v>0.0</v>
      </c>
      <c r="C15678" s="61">
        <v>3920.0</v>
      </c>
      <c r="D15678" s="57" t="s">
        <v>371</v>
      </c>
      <c r="E15678" s="57" t="str">
        <f t="array" ref="E15678">E15677</f>
        <v>В</v>
      </c>
      <c r="F15678" s="58">
        <v>0.7272409427678913</v>
      </c>
    </row>
    <row r="15679">
      <c r="A15679" s="61">
        <v>1.516504618E9</v>
      </c>
      <c r="B15679" s="61">
        <v>1.0</v>
      </c>
      <c r="C15679" s="61">
        <v>627.0</v>
      </c>
      <c r="D15679" s="57" t="s">
        <v>375</v>
      </c>
      <c r="E15679" s="57" t="str">
        <f t="array" ref="E15679">E15678</f>
        <v>В</v>
      </c>
      <c r="F15679" s="58">
        <v>0.7272773837177261</v>
      </c>
    </row>
    <row r="15680">
      <c r="A15680" s="61">
        <v>1.517710303E9</v>
      </c>
      <c r="B15680" s="61">
        <v>1.0</v>
      </c>
      <c r="C15680" s="61">
        <v>552.0</v>
      </c>
      <c r="D15680" s="57" t="s">
        <v>371</v>
      </c>
      <c r="E15680" s="57" t="str">
        <f t="array" ref="E15680">E15679</f>
        <v>В</v>
      </c>
      <c r="F15680" s="58">
        <v>0.7272957921713223</v>
      </c>
    </row>
    <row r="15681">
      <c r="A15681" s="61">
        <v>1.512453023E9</v>
      </c>
      <c r="B15681" s="61">
        <v>1.0</v>
      </c>
      <c r="C15681" s="61">
        <v>2309.0</v>
      </c>
      <c r="D15681" s="57" t="s">
        <v>374</v>
      </c>
      <c r="E15681" s="57" t="str">
        <f t="array" ref="E15681">E15680</f>
        <v>В</v>
      </c>
      <c r="F15681" s="58">
        <v>0.7274119981250614</v>
      </c>
    </row>
    <row r="15682">
      <c r="A15682" s="61">
        <v>1.513154303E9</v>
      </c>
      <c r="B15682" s="61">
        <v>1.0</v>
      </c>
      <c r="C15682" s="61">
        <v>2529.0</v>
      </c>
      <c r="D15682" s="57" t="s">
        <v>371</v>
      </c>
      <c r="E15682" s="57" t="str">
        <f t="array" ref="E15682">E15681</f>
        <v>В</v>
      </c>
      <c r="F15682" s="58">
        <v>0.7274385001775621</v>
      </c>
    </row>
    <row r="15683">
      <c r="A15683" s="61">
        <v>1.513621558E9</v>
      </c>
      <c r="B15683" s="61">
        <v>1.0</v>
      </c>
      <c r="C15683" s="61">
        <v>630.0</v>
      </c>
      <c r="D15683" s="57" t="s">
        <v>375</v>
      </c>
      <c r="E15683" s="57" t="str">
        <f t="array" ref="E15683">E15682</f>
        <v>В</v>
      </c>
      <c r="F15683" s="58">
        <v>0.7275503355066499</v>
      </c>
    </row>
    <row r="15684">
      <c r="A15684" s="61">
        <v>1.516394459E9</v>
      </c>
      <c r="B15684" s="61">
        <v>1.0</v>
      </c>
      <c r="C15684" s="61">
        <v>231.0</v>
      </c>
      <c r="D15684" s="57" t="s">
        <v>371</v>
      </c>
      <c r="E15684" s="57" t="str">
        <f t="array" ref="E15684">E15683</f>
        <v>В</v>
      </c>
      <c r="F15684" s="58">
        <v>0.7275792024024829</v>
      </c>
    </row>
    <row r="15685">
      <c r="A15685" s="61">
        <v>1.512313355E9</v>
      </c>
      <c r="B15685" s="61">
        <v>1.0</v>
      </c>
      <c r="C15685" s="61">
        <v>4513.0</v>
      </c>
      <c r="D15685" s="57" t="s">
        <v>375</v>
      </c>
      <c r="E15685" s="57" t="str">
        <f t="array" ref="E15685">E15684</f>
        <v>В</v>
      </c>
      <c r="F15685" s="58">
        <v>0.7275873896709445</v>
      </c>
    </row>
    <row r="15686">
      <c r="A15686" s="61">
        <v>1.518121018E9</v>
      </c>
      <c r="B15686" s="61">
        <v>1.0</v>
      </c>
      <c r="C15686" s="61">
        <v>4882.0</v>
      </c>
      <c r="D15686" s="57" t="s">
        <v>374</v>
      </c>
      <c r="E15686" s="57" t="str">
        <f t="array" ref="E15686">E15685</f>
        <v>В</v>
      </c>
      <c r="F15686" s="58">
        <v>0.7276082170120064</v>
      </c>
    </row>
    <row r="15687">
      <c r="A15687" s="61">
        <v>1.514340285E9</v>
      </c>
      <c r="B15687" s="61">
        <v>1.0</v>
      </c>
      <c r="C15687" s="61">
        <v>403.0</v>
      </c>
      <c r="D15687" s="57" t="s">
        <v>371</v>
      </c>
      <c r="E15687" s="57" t="str">
        <f t="array" ref="E15687">E15686</f>
        <v>В</v>
      </c>
      <c r="F15687" s="58">
        <v>0.7276754715226029</v>
      </c>
    </row>
    <row r="15688">
      <c r="A15688" s="61">
        <v>1.514427544E9</v>
      </c>
      <c r="B15688" s="61">
        <v>1.0</v>
      </c>
      <c r="C15688" s="61">
        <v>591.0</v>
      </c>
      <c r="D15688" s="57" t="s">
        <v>374</v>
      </c>
      <c r="E15688" s="57" t="str">
        <f t="array" ref="E15688">E15687</f>
        <v>В</v>
      </c>
      <c r="F15688" s="58">
        <v>0.7278307467112342</v>
      </c>
    </row>
    <row r="15689">
      <c r="A15689" s="61">
        <v>1.515389594E9</v>
      </c>
      <c r="B15689" s="61">
        <v>1.0</v>
      </c>
      <c r="C15689" s="61">
        <v>3565.0</v>
      </c>
      <c r="D15689" s="57" t="s">
        <v>371</v>
      </c>
      <c r="E15689" s="57" t="str">
        <f t="array" ref="E15689">E15688</f>
        <v>В</v>
      </c>
      <c r="F15689" s="58">
        <v>0.727874149536125</v>
      </c>
    </row>
    <row r="15690">
      <c r="A15690" s="61">
        <v>1.515565541E9</v>
      </c>
      <c r="B15690" s="61">
        <v>0.0</v>
      </c>
      <c r="C15690" s="61">
        <v>2653.0</v>
      </c>
      <c r="D15690" s="57" t="s">
        <v>371</v>
      </c>
      <c r="E15690" s="57" t="str">
        <f t="array" ref="E15690">E15689</f>
        <v>В</v>
      </c>
      <c r="F15690" s="58">
        <v>0.7278995972560552</v>
      </c>
    </row>
    <row r="15691">
      <c r="A15691" s="61">
        <v>1.511624459E9</v>
      </c>
      <c r="B15691" s="61">
        <v>1.0</v>
      </c>
      <c r="C15691" s="61">
        <v>1781.0</v>
      </c>
      <c r="D15691" s="57" t="s">
        <v>374</v>
      </c>
      <c r="E15691" s="57" t="str">
        <f t="array" ref="E15691">E15690</f>
        <v>В</v>
      </c>
      <c r="F15691" s="58">
        <v>0.7280390613584466</v>
      </c>
    </row>
    <row r="15692">
      <c r="A15692" s="61">
        <v>1.514101539E9</v>
      </c>
      <c r="B15692" s="61">
        <v>1.0</v>
      </c>
      <c r="C15692" s="61">
        <v>146.0</v>
      </c>
      <c r="D15692" s="57" t="s">
        <v>375</v>
      </c>
      <c r="E15692" s="57" t="str">
        <f t="array" ref="E15692">E15691</f>
        <v>В</v>
      </c>
      <c r="F15692" s="58">
        <v>0.7281465524541145</v>
      </c>
    </row>
    <row r="15693">
      <c r="A15693" s="61">
        <v>1.513702958E9</v>
      </c>
      <c r="B15693" s="61">
        <v>1.0</v>
      </c>
      <c r="C15693" s="61">
        <v>2291.0</v>
      </c>
      <c r="D15693" s="57" t="s">
        <v>375</v>
      </c>
      <c r="E15693" s="57" t="str">
        <f t="array" ref="E15693">E15692</f>
        <v>В</v>
      </c>
      <c r="F15693" s="58">
        <v>0.7282472778723972</v>
      </c>
    </row>
    <row r="15694">
      <c r="A15694" s="61">
        <v>1.516067467E9</v>
      </c>
      <c r="B15694" s="61">
        <v>1.0</v>
      </c>
      <c r="C15694" s="61">
        <v>1343.0</v>
      </c>
      <c r="D15694" s="57" t="s">
        <v>371</v>
      </c>
      <c r="E15694" s="57" t="str">
        <f t="array" ref="E15694">E15693</f>
        <v>В</v>
      </c>
      <c r="F15694" s="58">
        <v>0.728253306823368</v>
      </c>
    </row>
    <row r="15695">
      <c r="A15695" s="61">
        <v>1.515588286E9</v>
      </c>
      <c r="B15695" s="61">
        <v>1.0</v>
      </c>
      <c r="C15695" s="61">
        <v>629.0</v>
      </c>
      <c r="D15695" s="57" t="s">
        <v>371</v>
      </c>
      <c r="E15695" s="57" t="str">
        <f t="array" ref="E15695">E15694</f>
        <v>В</v>
      </c>
      <c r="F15695" s="58">
        <v>0.7282905142755863</v>
      </c>
    </row>
    <row r="15696">
      <c r="A15696" s="61">
        <v>1.516656035E9</v>
      </c>
      <c r="B15696" s="61">
        <v>1.0</v>
      </c>
      <c r="C15696" s="61">
        <v>573.0</v>
      </c>
      <c r="D15696" s="57" t="s">
        <v>371</v>
      </c>
      <c r="E15696" s="57" t="str">
        <f t="array" ref="E15696">E15695</f>
        <v>В</v>
      </c>
      <c r="F15696" s="58">
        <v>0.7283081885219032</v>
      </c>
    </row>
    <row r="15697">
      <c r="A15697" s="61">
        <v>1.519088749E9</v>
      </c>
      <c r="B15697" s="61">
        <v>1.0</v>
      </c>
      <c r="C15697" s="61">
        <v>1497.0</v>
      </c>
      <c r="D15697" s="57" t="s">
        <v>375</v>
      </c>
      <c r="E15697" s="57" t="str">
        <f t="array" ref="E15697">E15696</f>
        <v>В</v>
      </c>
      <c r="F15697" s="58">
        <v>0.7283097155909506</v>
      </c>
    </row>
    <row r="15698">
      <c r="A15698" s="61">
        <v>1.517306819E9</v>
      </c>
      <c r="B15698" s="61">
        <v>1.0</v>
      </c>
      <c r="C15698" s="61">
        <v>1353.0</v>
      </c>
      <c r="D15698" s="57" t="s">
        <v>374</v>
      </c>
      <c r="E15698" s="57" t="str">
        <f t="array" ref="E15698">E15697</f>
        <v>В</v>
      </c>
      <c r="F15698" s="58">
        <v>0.7283471880113731</v>
      </c>
    </row>
    <row r="15699">
      <c r="A15699" s="61">
        <v>1.513775865E9</v>
      </c>
      <c r="B15699" s="61">
        <v>1.0</v>
      </c>
      <c r="C15699" s="61">
        <v>2727.0</v>
      </c>
      <c r="D15699" s="57" t="s">
        <v>371</v>
      </c>
      <c r="E15699" s="57" t="str">
        <f t="array" ref="E15699">E15698</f>
        <v>В</v>
      </c>
      <c r="F15699" s="58">
        <v>0.7283769312107756</v>
      </c>
    </row>
    <row r="15700">
      <c r="A15700" s="61">
        <v>1.514450339E9</v>
      </c>
      <c r="B15700" s="61">
        <v>1.0</v>
      </c>
      <c r="C15700" s="61">
        <v>307.0</v>
      </c>
      <c r="D15700" s="57" t="s">
        <v>373</v>
      </c>
      <c r="E15700" s="57" t="str">
        <f t="array" ref="E15700">E15699</f>
        <v>В</v>
      </c>
      <c r="F15700" s="58">
        <v>0.7284998599688496</v>
      </c>
    </row>
    <row r="15701">
      <c r="A15701" s="61">
        <v>1.514678203E9</v>
      </c>
      <c r="B15701" s="61">
        <v>1.0</v>
      </c>
      <c r="C15701" s="61">
        <v>399.0</v>
      </c>
      <c r="D15701" s="57" t="s">
        <v>371</v>
      </c>
      <c r="E15701" s="57" t="str">
        <f t="array" ref="E15701">E15700</f>
        <v>В</v>
      </c>
      <c r="F15701" s="58">
        <v>0.7285664390500455</v>
      </c>
    </row>
    <row r="15702">
      <c r="A15702" s="61">
        <v>1.511965245E9</v>
      </c>
      <c r="B15702" s="61">
        <v>1.0</v>
      </c>
      <c r="C15702" s="61">
        <v>216.0</v>
      </c>
      <c r="D15702" s="57" t="s">
        <v>374</v>
      </c>
      <c r="E15702" s="57" t="str">
        <f t="array" ref="E15702">E15701</f>
        <v>В</v>
      </c>
      <c r="F15702" s="58">
        <v>0.7285876220334433</v>
      </c>
    </row>
    <row r="15703">
      <c r="A15703" s="61">
        <v>1.51300161E9</v>
      </c>
      <c r="B15703" s="61">
        <v>0.0</v>
      </c>
      <c r="C15703" s="61">
        <v>4314.0</v>
      </c>
      <c r="D15703" s="57" t="s">
        <v>371</v>
      </c>
      <c r="E15703" s="57" t="str">
        <f t="array" ref="E15703">E15702</f>
        <v>В</v>
      </c>
      <c r="F15703" s="58">
        <v>0.7285997850089867</v>
      </c>
    </row>
    <row r="15704">
      <c r="A15704" s="61">
        <v>1.517255916E9</v>
      </c>
      <c r="B15704" s="61">
        <v>1.0</v>
      </c>
      <c r="C15704" s="61">
        <v>926.0</v>
      </c>
      <c r="D15704" s="57" t="s">
        <v>371</v>
      </c>
      <c r="E15704" s="57" t="str">
        <f t="array" ref="E15704">E15703</f>
        <v>В</v>
      </c>
      <c r="F15704" s="58">
        <v>0.72860013219095</v>
      </c>
    </row>
    <row r="15705">
      <c r="A15705" s="61">
        <v>1.519488363E9</v>
      </c>
      <c r="B15705" s="61">
        <v>1.0</v>
      </c>
      <c r="C15705" s="61">
        <v>1985.0</v>
      </c>
      <c r="D15705" s="57" t="s">
        <v>374</v>
      </c>
      <c r="E15705" s="57" t="str">
        <f t="array" ref="E15705">E15704</f>
        <v>В</v>
      </c>
      <c r="F15705" s="58">
        <v>0.7286230978846711</v>
      </c>
    </row>
    <row r="15706">
      <c r="A15706" s="61">
        <v>1.51853398E9</v>
      </c>
      <c r="B15706" s="61">
        <v>0.0</v>
      </c>
      <c r="C15706" s="61">
        <v>2476.0</v>
      </c>
      <c r="D15706" s="57" t="s">
        <v>371</v>
      </c>
      <c r="E15706" s="57" t="str">
        <f t="array" ref="E15706">E15705</f>
        <v>В</v>
      </c>
      <c r="F15706" s="58">
        <v>0.7286645911799854</v>
      </c>
    </row>
    <row r="15707">
      <c r="A15707" s="61">
        <v>1.518045341E9</v>
      </c>
      <c r="B15707" s="61">
        <v>0.0</v>
      </c>
      <c r="C15707" s="61">
        <v>3536.0</v>
      </c>
      <c r="D15707" s="57" t="s">
        <v>375</v>
      </c>
      <c r="E15707" s="57" t="str">
        <f t="array" ref="E15707">E15706</f>
        <v>В</v>
      </c>
      <c r="F15707" s="58">
        <v>0.7286701757566333</v>
      </c>
    </row>
    <row r="15708">
      <c r="A15708" s="61">
        <v>1.515125944E9</v>
      </c>
      <c r="B15708" s="61">
        <v>1.0</v>
      </c>
      <c r="C15708" s="61">
        <v>4297.0</v>
      </c>
      <c r="D15708" s="57" t="s">
        <v>373</v>
      </c>
      <c r="E15708" s="57" t="str">
        <f t="array" ref="E15708">E15707</f>
        <v>В</v>
      </c>
      <c r="F15708" s="58">
        <v>0.7287280423608286</v>
      </c>
    </row>
    <row r="15709">
      <c r="A15709" s="61">
        <v>1.513238591E9</v>
      </c>
      <c r="B15709" s="61">
        <v>0.0</v>
      </c>
      <c r="C15709" s="61">
        <v>0.0</v>
      </c>
      <c r="D15709" s="57" t="s">
        <v>375</v>
      </c>
      <c r="E15709" s="57" t="str">
        <f t="array" ref="E15709">E15708</f>
        <v>В</v>
      </c>
      <c r="F15709" s="58">
        <v>0.7287558065230438</v>
      </c>
    </row>
    <row r="15710">
      <c r="A15710" s="61">
        <v>1.516734766E9</v>
      </c>
      <c r="B15710" s="61">
        <v>1.0</v>
      </c>
      <c r="C15710" s="61">
        <v>1557.0</v>
      </c>
      <c r="D15710" s="57" t="s">
        <v>371</v>
      </c>
      <c r="E15710" s="57" t="str">
        <f t="array" ref="E15710">E15709</f>
        <v>В</v>
      </c>
      <c r="F15710" s="58">
        <v>0.7288083597728587</v>
      </c>
    </row>
    <row r="15711">
      <c r="A15711" s="61">
        <v>1.5178546E9</v>
      </c>
      <c r="B15711" s="61">
        <v>0.0</v>
      </c>
      <c r="C15711" s="61">
        <v>795.0</v>
      </c>
      <c r="D15711" s="57" t="s">
        <v>375</v>
      </c>
      <c r="E15711" s="57" t="str">
        <f t="array" ref="E15711">E15710</f>
        <v>В</v>
      </c>
      <c r="F15711" s="58">
        <v>0.7288114662195505</v>
      </c>
    </row>
    <row r="15712">
      <c r="A15712" s="61">
        <v>1.512106532E9</v>
      </c>
      <c r="B15712" s="61">
        <v>0.0</v>
      </c>
      <c r="C15712" s="61">
        <v>2177.0</v>
      </c>
      <c r="D15712" s="57" t="s">
        <v>371</v>
      </c>
      <c r="E15712" s="57" t="str">
        <f t="array" ref="E15712">E15711</f>
        <v>В</v>
      </c>
      <c r="F15712" s="58">
        <v>0.7288144202561706</v>
      </c>
    </row>
    <row r="15713">
      <c r="A15713" s="61">
        <v>1.517291962E9</v>
      </c>
      <c r="B15713" s="61">
        <v>0.0</v>
      </c>
      <c r="C15713" s="61">
        <v>730.0</v>
      </c>
      <c r="D15713" s="57" t="s">
        <v>374</v>
      </c>
      <c r="E15713" s="57" t="str">
        <f t="array" ref="E15713">E15712</f>
        <v>В</v>
      </c>
      <c r="F15713" s="58">
        <v>0.7288411967241011</v>
      </c>
    </row>
    <row r="15714">
      <c r="A15714" s="61">
        <v>1.516699486E9</v>
      </c>
      <c r="B15714" s="61">
        <v>1.0</v>
      </c>
      <c r="C15714" s="61">
        <v>1473.0</v>
      </c>
      <c r="D15714" s="57" t="s">
        <v>374</v>
      </c>
      <c r="E15714" s="57" t="str">
        <f t="array" ref="E15714">E15713</f>
        <v>В</v>
      </c>
      <c r="F15714" s="58">
        <v>0.7288801962135709</v>
      </c>
    </row>
    <row r="15715">
      <c r="A15715" s="61">
        <v>1.515268131E9</v>
      </c>
      <c r="B15715" s="61">
        <v>0.0</v>
      </c>
      <c r="C15715" s="61">
        <v>1553.0</v>
      </c>
      <c r="D15715" s="57" t="s">
        <v>371</v>
      </c>
      <c r="E15715" s="57" t="str">
        <f t="array" ref="E15715">E15714</f>
        <v>В</v>
      </c>
      <c r="F15715" s="58">
        <v>0.7289355391297349</v>
      </c>
    </row>
    <row r="15716">
      <c r="A15716" s="61">
        <v>1.518066791E9</v>
      </c>
      <c r="B15716" s="61">
        <v>0.0</v>
      </c>
      <c r="C15716" s="61">
        <v>2339.0</v>
      </c>
      <c r="D15716" s="57" t="s">
        <v>371</v>
      </c>
      <c r="E15716" s="57" t="str">
        <f t="array" ref="E15716">E15715</f>
        <v>В</v>
      </c>
      <c r="F15716" s="58">
        <v>0.7289391978841377</v>
      </c>
    </row>
    <row r="15717">
      <c r="A15717" s="61">
        <v>1.512075942E9</v>
      </c>
      <c r="B15717" s="61">
        <v>0.0</v>
      </c>
      <c r="C15717" s="61">
        <v>6153.0</v>
      </c>
      <c r="D15717" s="57" t="s">
        <v>373</v>
      </c>
      <c r="E15717" s="57" t="str">
        <f t="array" ref="E15717">E15716</f>
        <v>В</v>
      </c>
      <c r="F15717" s="58">
        <v>0.7289541742257902</v>
      </c>
    </row>
    <row r="15718">
      <c r="A15718" s="61">
        <v>1.516525066E9</v>
      </c>
      <c r="B15718" s="61">
        <v>1.0</v>
      </c>
      <c r="C15718" s="61">
        <v>784.0</v>
      </c>
      <c r="D15718" s="57" t="s">
        <v>371</v>
      </c>
      <c r="E15718" s="57" t="str">
        <f t="array" ref="E15718">E15717</f>
        <v>В</v>
      </c>
      <c r="F15718" s="58">
        <v>0.7289917660351138</v>
      </c>
    </row>
    <row r="15719">
      <c r="A15719" s="61">
        <v>1.512826303E9</v>
      </c>
      <c r="B15719" s="61">
        <v>1.0</v>
      </c>
      <c r="C15719" s="61">
        <v>3787.0</v>
      </c>
      <c r="D15719" s="57" t="s">
        <v>375</v>
      </c>
      <c r="E15719" s="57" t="str">
        <f t="array" ref="E15719">E15718</f>
        <v>В</v>
      </c>
      <c r="F15719" s="58">
        <v>0.7290357964506741</v>
      </c>
    </row>
    <row r="15720">
      <c r="A15720" s="61">
        <v>1.514656336E9</v>
      </c>
      <c r="B15720" s="61">
        <v>1.0</v>
      </c>
      <c r="C15720" s="61">
        <v>4127.0</v>
      </c>
      <c r="D15720" s="57" t="s">
        <v>375</v>
      </c>
      <c r="E15720" s="57" t="str">
        <f t="array" ref="E15720">E15719</f>
        <v>В</v>
      </c>
      <c r="F15720" s="58">
        <v>0.7290933090164519</v>
      </c>
    </row>
    <row r="15721">
      <c r="A15721" s="61">
        <v>1.515971235E9</v>
      </c>
      <c r="B15721" s="61">
        <v>1.0</v>
      </c>
      <c r="C15721" s="61">
        <v>2306.0</v>
      </c>
      <c r="D15721" s="57" t="s">
        <v>374</v>
      </c>
      <c r="E15721" s="57" t="str">
        <f t="array" ref="E15721">E15720</f>
        <v>В</v>
      </c>
      <c r="F15721" s="58">
        <v>0.7292666119018157</v>
      </c>
    </row>
    <row r="15722">
      <c r="A15722" s="61">
        <v>1.518314396E9</v>
      </c>
      <c r="B15722" s="61">
        <v>1.0</v>
      </c>
      <c r="C15722" s="61">
        <v>368.0</v>
      </c>
      <c r="D15722" s="57" t="s">
        <v>375</v>
      </c>
      <c r="E15722" s="57" t="str">
        <f t="array" ref="E15722">E15721</f>
        <v>В</v>
      </c>
      <c r="F15722" s="58">
        <v>0.7293028026211427</v>
      </c>
    </row>
    <row r="15723">
      <c r="A15723" s="61">
        <v>1.517376734E9</v>
      </c>
      <c r="B15723" s="61">
        <v>1.0</v>
      </c>
      <c r="C15723" s="61">
        <v>1366.0</v>
      </c>
      <c r="D15723" s="57" t="s">
        <v>371</v>
      </c>
      <c r="E15723" s="57" t="str">
        <f t="array" ref="E15723">E15722</f>
        <v>В</v>
      </c>
      <c r="F15723" s="58">
        <v>0.7293410426856805</v>
      </c>
    </row>
    <row r="15724">
      <c r="A15724" s="61">
        <v>1.514639331E9</v>
      </c>
      <c r="B15724" s="61">
        <v>0.0</v>
      </c>
      <c r="C15724" s="61">
        <v>1173.0</v>
      </c>
      <c r="D15724" s="57" t="s">
        <v>374</v>
      </c>
      <c r="E15724" s="57" t="str">
        <f t="array" ref="E15724">E15723</f>
        <v>В</v>
      </c>
      <c r="F15724" s="58">
        <v>0.7293905648748868</v>
      </c>
    </row>
    <row r="15725">
      <c r="A15725" s="61">
        <v>1.51645888E9</v>
      </c>
      <c r="B15725" s="61">
        <v>0.0</v>
      </c>
      <c r="C15725" s="61">
        <v>816.0</v>
      </c>
      <c r="D15725" s="57" t="s">
        <v>375</v>
      </c>
      <c r="E15725" s="57" t="str">
        <f t="array" ref="E15725">E15724</f>
        <v>В</v>
      </c>
      <c r="F15725" s="58">
        <v>0.7295332877822878</v>
      </c>
    </row>
    <row r="15726">
      <c r="A15726" s="61">
        <v>1.515044432E9</v>
      </c>
      <c r="B15726" s="61">
        <v>0.0</v>
      </c>
      <c r="C15726" s="61">
        <v>1573.0</v>
      </c>
      <c r="D15726" s="57" t="s">
        <v>371</v>
      </c>
      <c r="E15726" s="57" t="str">
        <f t="array" ref="E15726">E15725</f>
        <v>В</v>
      </c>
      <c r="F15726" s="58">
        <v>0.7295515462442477</v>
      </c>
    </row>
    <row r="15727">
      <c r="A15727" s="61">
        <v>1.51455465E9</v>
      </c>
      <c r="B15727" s="61">
        <v>0.0</v>
      </c>
      <c r="C15727" s="61">
        <v>2671.0</v>
      </c>
      <c r="D15727" s="57" t="s">
        <v>371</v>
      </c>
      <c r="E15727" s="57" t="str">
        <f t="array" ref="E15727">E15726</f>
        <v>В</v>
      </c>
      <c r="F15727" s="58">
        <v>0.7295816876862853</v>
      </c>
    </row>
    <row r="15728">
      <c r="A15728" s="61">
        <v>1.514147832E9</v>
      </c>
      <c r="B15728" s="61">
        <v>0.0</v>
      </c>
      <c r="C15728" s="61">
        <v>4172.0</v>
      </c>
      <c r="D15728" s="57" t="s">
        <v>371</v>
      </c>
      <c r="E15728" s="57" t="str">
        <f t="array" ref="E15728">E15727</f>
        <v>В</v>
      </c>
      <c r="F15728" s="58">
        <v>0.7296055549728652</v>
      </c>
    </row>
    <row r="15729">
      <c r="A15729" s="61">
        <v>1.519761595E9</v>
      </c>
      <c r="B15729" s="61">
        <v>1.0</v>
      </c>
      <c r="C15729" s="61">
        <v>905.0</v>
      </c>
      <c r="D15729" s="57" t="s">
        <v>373</v>
      </c>
      <c r="E15729" s="57" t="str">
        <f t="array" ref="E15729">E15728</f>
        <v>В</v>
      </c>
      <c r="F15729" s="58">
        <v>0.7296094277496042</v>
      </c>
    </row>
    <row r="15730">
      <c r="A15730" s="61">
        <v>1.514119046E9</v>
      </c>
      <c r="B15730" s="61">
        <v>1.0</v>
      </c>
      <c r="C15730" s="61">
        <v>2679.0</v>
      </c>
      <c r="D15730" s="57" t="s">
        <v>375</v>
      </c>
      <c r="E15730" s="57" t="str">
        <f t="array" ref="E15730">E15729</f>
        <v>В</v>
      </c>
      <c r="F15730" s="58">
        <v>0.7296123917354262</v>
      </c>
    </row>
    <row r="15731">
      <c r="A15731" s="61">
        <v>1.512844085E9</v>
      </c>
      <c r="B15731" s="61">
        <v>1.0</v>
      </c>
      <c r="C15731" s="61">
        <v>358.0</v>
      </c>
      <c r="D15731" s="57" t="s">
        <v>371</v>
      </c>
      <c r="E15731" s="57" t="str">
        <f t="array" ref="E15731">E15730</f>
        <v>В</v>
      </c>
      <c r="F15731" s="58">
        <v>0.7296676318219474</v>
      </c>
    </row>
    <row r="15732">
      <c r="A15732" s="61">
        <v>1.514004093E9</v>
      </c>
      <c r="B15732" s="61">
        <v>1.0</v>
      </c>
      <c r="C15732" s="61">
        <v>1843.0</v>
      </c>
      <c r="D15732" s="57" t="s">
        <v>374</v>
      </c>
      <c r="E15732" s="57" t="str">
        <f t="array" ref="E15732">E15731</f>
        <v>В</v>
      </c>
      <c r="F15732" s="58">
        <v>0.7296745633440438</v>
      </c>
    </row>
    <row r="15733">
      <c r="A15733" s="61">
        <v>1.512534847E9</v>
      </c>
      <c r="B15733" s="61">
        <v>1.0</v>
      </c>
      <c r="C15733" s="61">
        <v>4260.0</v>
      </c>
      <c r="D15733" s="57" t="s">
        <v>371</v>
      </c>
      <c r="E15733" s="57" t="str">
        <f t="array" ref="E15733">E15732</f>
        <v>В</v>
      </c>
      <c r="F15733" s="58">
        <v>0.7297800553890317</v>
      </c>
    </row>
    <row r="15734">
      <c r="A15734" s="61">
        <v>1.51346536E9</v>
      </c>
      <c r="B15734" s="61">
        <v>0.0</v>
      </c>
      <c r="C15734" s="61">
        <v>1369.0</v>
      </c>
      <c r="D15734" s="57" t="s">
        <v>371</v>
      </c>
      <c r="E15734" s="57" t="str">
        <f t="array" ref="E15734">E15733</f>
        <v>В</v>
      </c>
      <c r="F15734" s="58">
        <v>0.729867743484735</v>
      </c>
    </row>
    <row r="15735">
      <c r="A15735" s="61">
        <v>1.517502416E9</v>
      </c>
      <c r="B15735" s="61">
        <v>1.0</v>
      </c>
      <c r="C15735" s="61">
        <v>3110.0</v>
      </c>
      <c r="D15735" s="57" t="s">
        <v>375</v>
      </c>
      <c r="E15735" s="57" t="str">
        <f t="array" ref="E15735">E15734</f>
        <v>В</v>
      </c>
      <c r="F15735" s="58">
        <v>0.7299416451127215</v>
      </c>
    </row>
    <row r="15736">
      <c r="A15736" s="61">
        <v>1.513105616E9</v>
      </c>
      <c r="B15736" s="61">
        <v>1.0</v>
      </c>
      <c r="C15736" s="61">
        <v>2201.0</v>
      </c>
      <c r="D15736" s="57" t="s">
        <v>374</v>
      </c>
      <c r="E15736" s="57" t="str">
        <f t="array" ref="E15736">E15735</f>
        <v>В</v>
      </c>
      <c r="F15736" s="58">
        <v>0.729951224706853</v>
      </c>
    </row>
    <row r="15737">
      <c r="A15737" s="61">
        <v>1.517183199E9</v>
      </c>
      <c r="B15737" s="61">
        <v>1.0</v>
      </c>
      <c r="C15737" s="61">
        <v>3011.0</v>
      </c>
      <c r="D15737" s="57" t="s">
        <v>374</v>
      </c>
      <c r="E15737" s="57" t="str">
        <f t="array" ref="E15737">E15736</f>
        <v>В</v>
      </c>
      <c r="F15737" s="58">
        <v>0.7299527927811527</v>
      </c>
    </row>
    <row r="15738">
      <c r="A15738" s="61">
        <v>1.515109829E9</v>
      </c>
      <c r="B15738" s="61">
        <v>1.0</v>
      </c>
      <c r="C15738" s="61">
        <v>670.0</v>
      </c>
      <c r="D15738" s="57" t="s">
        <v>375</v>
      </c>
      <c r="E15738" s="57" t="str">
        <f t="array" ref="E15738">E15737</f>
        <v>В</v>
      </c>
      <c r="F15738" s="58">
        <v>0.7300286823312359</v>
      </c>
    </row>
    <row r="15739">
      <c r="A15739" s="61">
        <v>1.518031872E9</v>
      </c>
      <c r="B15739" s="61">
        <v>0.0</v>
      </c>
      <c r="C15739" s="61">
        <v>618.0</v>
      </c>
      <c r="D15739" s="57" t="s">
        <v>371</v>
      </c>
      <c r="E15739" s="57" t="str">
        <f t="array" ref="E15739">E15738</f>
        <v>В</v>
      </c>
      <c r="F15739" s="58">
        <v>0.7300412155374506</v>
      </c>
    </row>
    <row r="15740">
      <c r="A15740" s="61">
        <v>1.515824285E9</v>
      </c>
      <c r="B15740" s="61">
        <v>1.0</v>
      </c>
      <c r="C15740" s="61">
        <v>790.0</v>
      </c>
      <c r="D15740" s="57" t="s">
        <v>371</v>
      </c>
      <c r="E15740" s="57" t="str">
        <f t="array" ref="E15740">E15739</f>
        <v>В</v>
      </c>
      <c r="F15740" s="58">
        <v>0.7300616873478879</v>
      </c>
    </row>
    <row r="15741">
      <c r="A15741" s="61">
        <v>1.517537328E9</v>
      </c>
      <c r="B15741" s="61">
        <v>1.0</v>
      </c>
      <c r="C15741" s="61">
        <v>2949.0</v>
      </c>
      <c r="D15741" s="57" t="s">
        <v>375</v>
      </c>
      <c r="E15741" s="57" t="str">
        <f t="array" ref="E15741">E15740</f>
        <v>В</v>
      </c>
      <c r="F15741" s="58">
        <v>0.7300797932106257</v>
      </c>
    </row>
    <row r="15742">
      <c r="A15742" s="61">
        <v>1.512180109E9</v>
      </c>
      <c r="B15742" s="61">
        <v>1.0</v>
      </c>
      <c r="C15742" s="61">
        <v>1830.0</v>
      </c>
      <c r="D15742" s="57" t="s">
        <v>374</v>
      </c>
      <c r="E15742" s="57" t="str">
        <f t="array" ref="E15742">E15741</f>
        <v>В</v>
      </c>
      <c r="F15742" s="58">
        <v>0.7301063614226961</v>
      </c>
    </row>
    <row r="15743">
      <c r="A15743" s="61">
        <v>1.514484586E9</v>
      </c>
      <c r="B15743" s="61">
        <v>1.0</v>
      </c>
      <c r="C15743" s="61">
        <v>1763.0</v>
      </c>
      <c r="D15743" s="57" t="s">
        <v>371</v>
      </c>
      <c r="E15743" s="57" t="str">
        <f t="array" ref="E15743">E15742</f>
        <v>В</v>
      </c>
      <c r="F15743" s="58">
        <v>0.730108211646732</v>
      </c>
    </row>
    <row r="15744">
      <c r="A15744" s="61">
        <v>1.512664714E9</v>
      </c>
      <c r="B15744" s="61">
        <v>1.0</v>
      </c>
      <c r="C15744" s="61">
        <v>1388.0</v>
      </c>
      <c r="D15744" s="57" t="s">
        <v>374</v>
      </c>
      <c r="E15744" s="57" t="str">
        <f t="array" ref="E15744">E15743</f>
        <v>В</v>
      </c>
      <c r="F15744" s="58">
        <v>0.7301229375224902</v>
      </c>
    </row>
    <row r="15745">
      <c r="A15745" s="61">
        <v>1.515666557E9</v>
      </c>
      <c r="B15745" s="61">
        <v>1.0</v>
      </c>
      <c r="C15745" s="61">
        <v>3575.0</v>
      </c>
      <c r="D15745" s="57" t="s">
        <v>371</v>
      </c>
      <c r="E15745" s="57" t="str">
        <f t="array" ref="E15745">E15744</f>
        <v>В</v>
      </c>
      <c r="F15745" s="58">
        <v>0.7302265794551535</v>
      </c>
    </row>
    <row r="15746">
      <c r="A15746" s="61">
        <v>1.512779566E9</v>
      </c>
      <c r="B15746" s="61">
        <v>1.0</v>
      </c>
      <c r="C15746" s="61">
        <v>2560.0</v>
      </c>
      <c r="D15746" s="57" t="s">
        <v>374</v>
      </c>
      <c r="E15746" s="57" t="str">
        <f t="array" ref="E15746">E15745</f>
        <v>В</v>
      </c>
      <c r="F15746" s="58">
        <v>0.7302509196529716</v>
      </c>
    </row>
    <row r="15747">
      <c r="A15747" s="61">
        <v>1.514218825E9</v>
      </c>
      <c r="B15747" s="61">
        <v>1.0</v>
      </c>
      <c r="C15747" s="61">
        <v>143.0</v>
      </c>
      <c r="D15747" s="57" t="s">
        <v>374</v>
      </c>
      <c r="E15747" s="57" t="str">
        <f t="array" ref="E15747">E15746</f>
        <v>В</v>
      </c>
      <c r="F15747" s="58">
        <v>0.7302608891441696</v>
      </c>
    </row>
    <row r="15748">
      <c r="A15748" s="61">
        <v>1.516593778E9</v>
      </c>
      <c r="B15748" s="61">
        <v>1.0</v>
      </c>
      <c r="C15748" s="61">
        <v>141.0</v>
      </c>
      <c r="D15748" s="57" t="s">
        <v>374</v>
      </c>
      <c r="E15748" s="57" t="str">
        <f t="array" ref="E15748">E15747</f>
        <v>В</v>
      </c>
      <c r="F15748" s="58">
        <v>0.7303068828181889</v>
      </c>
    </row>
    <row r="15749">
      <c r="A15749" s="61">
        <v>1.513882962E9</v>
      </c>
      <c r="B15749" s="61">
        <v>0.0</v>
      </c>
      <c r="C15749" s="61">
        <v>2693.0</v>
      </c>
      <c r="D15749" s="57" t="s">
        <v>375</v>
      </c>
      <c r="E15749" s="57" t="str">
        <f t="array" ref="E15749">E15748</f>
        <v>В</v>
      </c>
      <c r="F15749" s="58">
        <v>0.7303270596202881</v>
      </c>
    </row>
    <row r="15750">
      <c r="A15750" s="61">
        <v>1.514588205E9</v>
      </c>
      <c r="B15750" s="61">
        <v>1.0</v>
      </c>
      <c r="C15750" s="61">
        <v>2012.0</v>
      </c>
      <c r="D15750" s="57" t="s">
        <v>371</v>
      </c>
      <c r="E15750" s="57" t="str">
        <f t="array" ref="E15750">E15749</f>
        <v>В</v>
      </c>
      <c r="F15750" s="58">
        <v>0.7304319218052471</v>
      </c>
    </row>
    <row r="15751">
      <c r="A15751" s="61">
        <v>1.519628277E9</v>
      </c>
      <c r="B15751" s="61">
        <v>1.0</v>
      </c>
      <c r="C15751" s="61">
        <v>1852.0</v>
      </c>
      <c r="D15751" s="57" t="s">
        <v>375</v>
      </c>
      <c r="E15751" s="57" t="str">
        <f t="array" ref="E15751">E15750</f>
        <v>В</v>
      </c>
      <c r="F15751" s="58">
        <v>0.7304433979476306</v>
      </c>
    </row>
    <row r="15752">
      <c r="A15752" s="61">
        <v>1.514299904E9</v>
      </c>
      <c r="B15752" s="61">
        <v>1.0</v>
      </c>
      <c r="C15752" s="61">
        <v>500.0</v>
      </c>
      <c r="D15752" s="57" t="s">
        <v>371</v>
      </c>
      <c r="E15752" s="57" t="str">
        <f t="array" ref="E15752">E15751</f>
        <v>В</v>
      </c>
      <c r="F15752" s="58">
        <v>0.7305300776303256</v>
      </c>
    </row>
    <row r="15753">
      <c r="A15753" s="61">
        <v>1.5158562E9</v>
      </c>
      <c r="B15753" s="61">
        <v>0.0</v>
      </c>
      <c r="C15753" s="61">
        <v>2978.0</v>
      </c>
      <c r="D15753" s="57" t="s">
        <v>371</v>
      </c>
      <c r="E15753" s="57" t="str">
        <f t="array" ref="E15753">E15752</f>
        <v>В</v>
      </c>
      <c r="F15753" s="58">
        <v>0.7305784078773515</v>
      </c>
    </row>
    <row r="15754">
      <c r="A15754" s="61">
        <v>1.516600078E9</v>
      </c>
      <c r="B15754" s="61">
        <v>1.0</v>
      </c>
      <c r="C15754" s="61">
        <v>4788.0</v>
      </c>
      <c r="D15754" s="57" t="s">
        <v>374</v>
      </c>
      <c r="E15754" s="57" t="str">
        <f t="array" ref="E15754">E15753</f>
        <v>В</v>
      </c>
      <c r="F15754" s="58">
        <v>0.7306836462718691</v>
      </c>
    </row>
    <row r="15755">
      <c r="A15755" s="61">
        <v>1.519401547E9</v>
      </c>
      <c r="B15755" s="61">
        <v>1.0</v>
      </c>
      <c r="C15755" s="61">
        <v>753.0</v>
      </c>
      <c r="D15755" s="57" t="s">
        <v>371</v>
      </c>
      <c r="E15755" s="57" t="str">
        <f t="array" ref="E15755">E15754</f>
        <v>В</v>
      </c>
      <c r="F15755" s="58">
        <v>0.7307087176705297</v>
      </c>
    </row>
    <row r="15756">
      <c r="A15756" s="61">
        <v>1.513340355E9</v>
      </c>
      <c r="B15756" s="61">
        <v>1.0</v>
      </c>
      <c r="C15756" s="61">
        <v>1007.0</v>
      </c>
      <c r="D15756" s="57" t="s">
        <v>371</v>
      </c>
      <c r="E15756" s="57" t="str">
        <f t="array" ref="E15756">E15755</f>
        <v>В</v>
      </c>
      <c r="F15756" s="58">
        <v>0.7307617992384454</v>
      </c>
    </row>
    <row r="15757">
      <c r="A15757" s="61">
        <v>1.519094153E9</v>
      </c>
      <c r="B15757" s="61">
        <v>1.0</v>
      </c>
      <c r="C15757" s="61">
        <v>50.0</v>
      </c>
      <c r="D15757" s="57" t="s">
        <v>375</v>
      </c>
      <c r="E15757" s="57" t="str">
        <f t="array" ref="E15757">E15756</f>
        <v>В</v>
      </c>
      <c r="F15757" s="58">
        <v>0.7307974250813096</v>
      </c>
    </row>
    <row r="15758">
      <c r="A15758" s="61">
        <v>1.516008765E9</v>
      </c>
      <c r="B15758" s="61">
        <v>1.0</v>
      </c>
      <c r="C15758" s="61">
        <v>1456.0</v>
      </c>
      <c r="D15758" s="57" t="s">
        <v>373</v>
      </c>
      <c r="E15758" s="57" t="str">
        <f t="array" ref="E15758">E15757</f>
        <v>В</v>
      </c>
      <c r="F15758" s="58">
        <v>0.7308358672250834</v>
      </c>
    </row>
    <row r="15759">
      <c r="A15759" s="61">
        <v>1.513501928E9</v>
      </c>
      <c r="B15759" s="61">
        <v>1.0</v>
      </c>
      <c r="C15759" s="61">
        <v>1138.0</v>
      </c>
      <c r="D15759" s="57" t="s">
        <v>374</v>
      </c>
      <c r="E15759" s="57" t="str">
        <f t="array" ref="E15759">E15758</f>
        <v>В</v>
      </c>
      <c r="F15759" s="58">
        <v>0.7308499932322857</v>
      </c>
    </row>
    <row r="15760">
      <c r="A15760" s="61">
        <v>1.517345067E9</v>
      </c>
      <c r="B15760" s="61">
        <v>1.0</v>
      </c>
      <c r="C15760" s="61">
        <v>904.0</v>
      </c>
      <c r="D15760" s="57" t="s">
        <v>373</v>
      </c>
      <c r="E15760" s="57" t="str">
        <f t="array" ref="E15760">E15759</f>
        <v>В</v>
      </c>
      <c r="F15760" s="58">
        <v>0.7309054825566587</v>
      </c>
    </row>
    <row r="15761">
      <c r="A15761" s="61">
        <v>1.518444907E9</v>
      </c>
      <c r="B15761" s="61">
        <v>1.0</v>
      </c>
      <c r="C15761" s="61">
        <v>3737.0</v>
      </c>
      <c r="D15761" s="57" t="s">
        <v>371</v>
      </c>
      <c r="E15761" s="57" t="str">
        <f t="array" ref="E15761">E15760</f>
        <v>В</v>
      </c>
      <c r="F15761" s="58">
        <v>0.7309643120908014</v>
      </c>
    </row>
    <row r="15762">
      <c r="A15762" s="61">
        <v>1.518490259E9</v>
      </c>
      <c r="B15762" s="61">
        <v>1.0</v>
      </c>
      <c r="C15762" s="61">
        <v>464.0</v>
      </c>
      <c r="D15762" s="57" t="s">
        <v>371</v>
      </c>
      <c r="E15762" s="57" t="str">
        <f t="array" ref="E15762">E15761</f>
        <v>В</v>
      </c>
      <c r="F15762" s="58">
        <v>0.731025700589116</v>
      </c>
    </row>
    <row r="15763">
      <c r="A15763" s="61">
        <v>1.515539001E9</v>
      </c>
      <c r="B15763" s="61">
        <v>0.0</v>
      </c>
      <c r="C15763" s="61">
        <v>1793.0</v>
      </c>
      <c r="D15763" s="57" t="s">
        <v>371</v>
      </c>
      <c r="E15763" s="57" t="str">
        <f t="array" ref="E15763">E15762</f>
        <v>В</v>
      </c>
      <c r="F15763" s="58">
        <v>0.7311001774330321</v>
      </c>
    </row>
    <row r="15764">
      <c r="A15764" s="61">
        <v>1.51795048E9</v>
      </c>
      <c r="B15764" s="61">
        <v>0.0</v>
      </c>
      <c r="C15764" s="61">
        <v>60.0</v>
      </c>
      <c r="D15764" s="57" t="s">
        <v>373</v>
      </c>
      <c r="E15764" s="57" t="str">
        <f t="array" ref="E15764">E15763</f>
        <v>В</v>
      </c>
      <c r="F15764" s="58">
        <v>0.7311477034518952</v>
      </c>
    </row>
    <row r="15765">
      <c r="A15765" s="61">
        <v>1.518176316E9</v>
      </c>
      <c r="B15765" s="61">
        <v>1.0</v>
      </c>
      <c r="C15765" s="61">
        <v>2619.0</v>
      </c>
      <c r="D15765" s="57" t="s">
        <v>374</v>
      </c>
      <c r="E15765" s="57" t="str">
        <f t="array" ref="E15765">E15764</f>
        <v>В</v>
      </c>
      <c r="F15765" s="58">
        <v>0.7311818145590772</v>
      </c>
    </row>
    <row r="15766">
      <c r="A15766" s="61">
        <v>1.512423136E9</v>
      </c>
      <c r="B15766" s="61">
        <v>1.0</v>
      </c>
      <c r="C15766" s="61">
        <v>3386.0</v>
      </c>
      <c r="D15766" s="57" t="s">
        <v>371</v>
      </c>
      <c r="E15766" s="57" t="str">
        <f t="array" ref="E15766">E15765</f>
        <v>В</v>
      </c>
      <c r="F15766" s="58">
        <v>0.7311917338674555</v>
      </c>
    </row>
    <row r="15767">
      <c r="A15767" s="61">
        <v>1.517852517E9</v>
      </c>
      <c r="B15767" s="61">
        <v>1.0</v>
      </c>
      <c r="C15767" s="61">
        <v>2101.0</v>
      </c>
      <c r="D15767" s="57" t="s">
        <v>375</v>
      </c>
      <c r="E15767" s="57" t="str">
        <f t="array" ref="E15767">E15766</f>
        <v>В</v>
      </c>
      <c r="F15767" s="58">
        <v>0.7311969045231547</v>
      </c>
    </row>
    <row r="15768">
      <c r="A15768" s="61">
        <v>1.519357923E9</v>
      </c>
      <c r="B15768" s="61">
        <v>1.0</v>
      </c>
      <c r="C15768" s="61">
        <v>2175.0</v>
      </c>
      <c r="D15768" s="57" t="s">
        <v>373</v>
      </c>
      <c r="E15768" s="57" t="str">
        <f t="array" ref="E15768">E15767</f>
        <v>В</v>
      </c>
      <c r="F15768" s="58">
        <v>0.7313378627309554</v>
      </c>
    </row>
    <row r="15769">
      <c r="A15769" s="61">
        <v>1.511330572E9</v>
      </c>
      <c r="B15769" s="61">
        <v>0.0</v>
      </c>
      <c r="C15769" s="61">
        <v>3052.0</v>
      </c>
      <c r="D15769" s="57" t="s">
        <v>371</v>
      </c>
      <c r="E15769" s="57" t="str">
        <f t="array" ref="E15769">E15768</f>
        <v>В</v>
      </c>
      <c r="F15769" s="58">
        <v>0.7313427661261156</v>
      </c>
    </row>
    <row r="15770">
      <c r="A15770" s="61">
        <v>1.513347762E9</v>
      </c>
      <c r="B15770" s="61">
        <v>0.0</v>
      </c>
      <c r="C15770" s="61">
        <v>1217.0</v>
      </c>
      <c r="D15770" s="57" t="s">
        <v>371</v>
      </c>
      <c r="E15770" s="57" t="str">
        <f t="array" ref="E15770">E15769</f>
        <v>В</v>
      </c>
      <c r="F15770" s="58">
        <v>0.7313960877231366</v>
      </c>
    </row>
    <row r="15771">
      <c r="A15771" s="61">
        <v>1.519489779E9</v>
      </c>
      <c r="B15771" s="61">
        <v>1.0</v>
      </c>
      <c r="C15771" s="61">
        <v>2305.0</v>
      </c>
      <c r="D15771" s="57" t="s">
        <v>375</v>
      </c>
      <c r="E15771" s="57" t="str">
        <f t="array" ref="E15771">E15770</f>
        <v>В</v>
      </c>
      <c r="F15771" s="58">
        <v>0.7314263346400525</v>
      </c>
    </row>
    <row r="15772">
      <c r="A15772" s="61">
        <v>1.5154439E9</v>
      </c>
      <c r="B15772" s="61">
        <v>0.0</v>
      </c>
      <c r="C15772" s="61">
        <v>1752.0</v>
      </c>
      <c r="D15772" s="57" t="s">
        <v>374</v>
      </c>
      <c r="E15772" s="57" t="str">
        <f t="array" ref="E15772">E15771</f>
        <v>В</v>
      </c>
      <c r="F15772" s="58">
        <v>0.7315358416927562</v>
      </c>
    </row>
    <row r="15773">
      <c r="A15773" s="61">
        <v>1.515278494E9</v>
      </c>
      <c r="B15773" s="61">
        <v>1.0</v>
      </c>
      <c r="C15773" s="61">
        <v>2675.0</v>
      </c>
      <c r="D15773" s="57" t="s">
        <v>374</v>
      </c>
      <c r="E15773" s="57" t="str">
        <f t="array" ref="E15773">E15772</f>
        <v>В</v>
      </c>
      <c r="F15773" s="58">
        <v>0.7316357518317321</v>
      </c>
    </row>
    <row r="15774">
      <c r="A15774" s="61">
        <v>1.514690106E9</v>
      </c>
      <c r="B15774" s="61">
        <v>1.0</v>
      </c>
      <c r="C15774" s="61">
        <v>628.0</v>
      </c>
      <c r="D15774" s="57" t="s">
        <v>371</v>
      </c>
      <c r="E15774" s="57" t="str">
        <f t="array" ref="E15774">E15773</f>
        <v>В</v>
      </c>
      <c r="F15774" s="58">
        <v>0.7316712084441943</v>
      </c>
    </row>
    <row r="15775">
      <c r="A15775" s="61">
        <v>1.515203542E9</v>
      </c>
      <c r="B15775" s="61">
        <v>0.0</v>
      </c>
      <c r="C15775" s="61">
        <v>1337.0</v>
      </c>
      <c r="D15775" s="57" t="s">
        <v>374</v>
      </c>
      <c r="E15775" s="57" t="str">
        <f t="array" ref="E15775">E15774</f>
        <v>В</v>
      </c>
      <c r="F15775" s="58">
        <v>0.731678795568924</v>
      </c>
    </row>
    <row r="15776">
      <c r="A15776" s="61">
        <v>1.519630465E9</v>
      </c>
      <c r="B15776" s="61">
        <v>1.0</v>
      </c>
      <c r="C15776" s="61">
        <v>2612.0</v>
      </c>
      <c r="D15776" s="57" t="s">
        <v>371</v>
      </c>
      <c r="E15776" s="57" t="str">
        <f t="array" ref="E15776">E15775</f>
        <v>В</v>
      </c>
      <c r="F15776" s="58">
        <v>0.7317031964637902</v>
      </c>
    </row>
    <row r="15777">
      <c r="A15777" s="61">
        <v>1.519610067E9</v>
      </c>
      <c r="B15777" s="61">
        <v>1.0</v>
      </c>
      <c r="C15777" s="61">
        <v>1262.0</v>
      </c>
      <c r="D15777" s="57" t="s">
        <v>374</v>
      </c>
      <c r="E15777" s="57" t="str">
        <f t="array" ref="E15777">E15776</f>
        <v>В</v>
      </c>
      <c r="F15777" s="58">
        <v>0.7318140562287039</v>
      </c>
    </row>
    <row r="15778">
      <c r="A15778" s="61">
        <v>1.512067209E9</v>
      </c>
      <c r="B15778" s="61">
        <v>1.0</v>
      </c>
      <c r="C15778" s="61">
        <v>2390.0</v>
      </c>
      <c r="D15778" s="57" t="s">
        <v>375</v>
      </c>
      <c r="E15778" s="57" t="str">
        <f t="array" ref="E15778">E15777</f>
        <v>В</v>
      </c>
      <c r="F15778" s="58">
        <v>0.7318388250132456</v>
      </c>
    </row>
    <row r="15779">
      <c r="A15779" s="61">
        <v>1.519018911E9</v>
      </c>
      <c r="B15779" s="61">
        <v>0.0</v>
      </c>
      <c r="C15779" s="61">
        <v>799.0</v>
      </c>
      <c r="D15779" s="57" t="s">
        <v>371</v>
      </c>
      <c r="E15779" s="57" t="str">
        <f t="array" ref="E15779">E15778</f>
        <v>В</v>
      </c>
      <c r="F15779" s="58">
        <v>0.7318719228328993</v>
      </c>
    </row>
    <row r="15780">
      <c r="A15780" s="61">
        <v>1.512157557E9</v>
      </c>
      <c r="B15780" s="61">
        <v>1.0</v>
      </c>
      <c r="C15780" s="61">
        <v>4526.0</v>
      </c>
      <c r="D15780" s="57" t="s">
        <v>374</v>
      </c>
      <c r="E15780" s="57" t="str">
        <f t="array" ref="E15780">E15779</f>
        <v>В</v>
      </c>
      <c r="F15780" s="58">
        <v>0.7318858624912178</v>
      </c>
    </row>
    <row r="15781">
      <c r="A15781" s="61">
        <v>1.514065929E9</v>
      </c>
      <c r="B15781" s="61">
        <v>1.0</v>
      </c>
      <c r="C15781" s="61">
        <v>1284.0</v>
      </c>
      <c r="D15781" s="57" t="s">
        <v>371</v>
      </c>
      <c r="E15781" s="57" t="str">
        <f t="array" ref="E15781">E15780</f>
        <v>В</v>
      </c>
      <c r="F15781" s="58">
        <v>0.7319290290228843</v>
      </c>
    </row>
    <row r="15782">
      <c r="A15782" s="61">
        <v>1.516772658E9</v>
      </c>
      <c r="B15782" s="61">
        <v>1.0</v>
      </c>
      <c r="C15782" s="61">
        <v>1171.0</v>
      </c>
      <c r="D15782" s="57" t="s">
        <v>374</v>
      </c>
      <c r="E15782" s="57" t="str">
        <f t="array" ref="E15782">E15781</f>
        <v>В</v>
      </c>
      <c r="F15782" s="58">
        <v>0.7319718329718751</v>
      </c>
    </row>
    <row r="15783">
      <c r="A15783" s="61">
        <v>1.511931752E9</v>
      </c>
      <c r="B15783" s="61">
        <v>0.0</v>
      </c>
      <c r="C15783" s="61">
        <v>1981.0</v>
      </c>
      <c r="D15783" s="57" t="s">
        <v>371</v>
      </c>
      <c r="E15783" s="57" t="str">
        <f t="array" ref="E15783">E15782</f>
        <v>В</v>
      </c>
      <c r="F15783" s="58">
        <v>0.7319881457073834</v>
      </c>
    </row>
    <row r="15784">
      <c r="A15784" s="61">
        <v>1.512217841E9</v>
      </c>
      <c r="B15784" s="61">
        <v>0.0</v>
      </c>
      <c r="C15784" s="61">
        <v>3182.0</v>
      </c>
      <c r="D15784" s="57" t="s">
        <v>371</v>
      </c>
      <c r="E15784" s="57" t="str">
        <f t="array" ref="E15784">E15783</f>
        <v>В</v>
      </c>
      <c r="F15784" s="58">
        <v>0.732007887573799</v>
      </c>
    </row>
    <row r="15785">
      <c r="A15785" s="61">
        <v>1.519508213E9</v>
      </c>
      <c r="B15785" s="61">
        <v>1.0</v>
      </c>
      <c r="C15785" s="61">
        <v>1447.0</v>
      </c>
      <c r="D15785" s="57" t="s">
        <v>374</v>
      </c>
      <c r="E15785" s="57" t="str">
        <f t="array" ref="E15785">E15784</f>
        <v>В</v>
      </c>
      <c r="F15785" s="58">
        <v>0.7320375116738655</v>
      </c>
    </row>
    <row r="15786">
      <c r="A15786" s="61">
        <v>1.512642419E9</v>
      </c>
      <c r="B15786" s="61">
        <v>1.0</v>
      </c>
      <c r="C15786" s="61">
        <v>552.0</v>
      </c>
      <c r="D15786" s="57" t="s">
        <v>375</v>
      </c>
      <c r="E15786" s="57" t="str">
        <f t="array" ref="E15786">E15785</f>
        <v>В</v>
      </c>
      <c r="F15786" s="58">
        <v>0.7321137195938205</v>
      </c>
    </row>
    <row r="15787">
      <c r="A15787" s="61">
        <v>1.517286964E9</v>
      </c>
      <c r="B15787" s="61">
        <v>1.0</v>
      </c>
      <c r="C15787" s="61">
        <v>818.0</v>
      </c>
      <c r="D15787" s="57" t="s">
        <v>374</v>
      </c>
      <c r="E15787" s="57" t="str">
        <f t="array" ref="E15787">E15786</f>
        <v>В</v>
      </c>
      <c r="F15787" s="58">
        <v>0.7321253314146811</v>
      </c>
    </row>
    <row r="15788">
      <c r="A15788" s="61">
        <v>1.514896027E9</v>
      </c>
      <c r="B15788" s="61">
        <v>1.0</v>
      </c>
      <c r="C15788" s="61">
        <v>652.0</v>
      </c>
      <c r="D15788" s="57" t="s">
        <v>371</v>
      </c>
      <c r="E15788" s="57" t="str">
        <f t="array" ref="E15788">E15787</f>
        <v>В</v>
      </c>
      <c r="F15788" s="58">
        <v>0.7321568720764923</v>
      </c>
    </row>
    <row r="15789">
      <c r="A15789" s="61">
        <v>1.517030314E9</v>
      </c>
      <c r="B15789" s="61">
        <v>1.0</v>
      </c>
      <c r="C15789" s="61">
        <v>1286.0</v>
      </c>
      <c r="D15789" s="57" t="s">
        <v>374</v>
      </c>
      <c r="E15789" s="57" t="str">
        <f t="array" ref="E15789">E15788</f>
        <v>В</v>
      </c>
      <c r="F15789" s="58">
        <v>0.7321869854205406</v>
      </c>
    </row>
    <row r="15790">
      <c r="A15790" s="61">
        <v>1.517298492E9</v>
      </c>
      <c r="B15790" s="61">
        <v>0.0</v>
      </c>
      <c r="C15790" s="61">
        <v>2369.0</v>
      </c>
      <c r="D15790" s="57" t="s">
        <v>374</v>
      </c>
      <c r="E15790" s="57" t="str">
        <f t="array" ref="E15790">E15789</f>
        <v>В</v>
      </c>
      <c r="F15790" s="58">
        <v>0.7324126645049855</v>
      </c>
    </row>
    <row r="15791">
      <c r="A15791" s="61">
        <v>1.519421483E9</v>
      </c>
      <c r="B15791" s="61">
        <v>1.0</v>
      </c>
      <c r="C15791" s="61">
        <v>3553.0</v>
      </c>
      <c r="D15791" s="57" t="s">
        <v>374</v>
      </c>
      <c r="E15791" s="57" t="str">
        <f t="array" ref="E15791">E15790</f>
        <v>В</v>
      </c>
      <c r="F15791" s="58">
        <v>0.7324171972792094</v>
      </c>
    </row>
    <row r="15792">
      <c r="A15792" s="61">
        <v>1.517033059E9</v>
      </c>
      <c r="B15792" s="61">
        <v>1.0</v>
      </c>
      <c r="C15792" s="61">
        <v>875.0</v>
      </c>
      <c r="D15792" s="57" t="s">
        <v>373</v>
      </c>
      <c r="E15792" s="57" t="str">
        <f t="array" ref="E15792">E15791</f>
        <v>В</v>
      </c>
      <c r="F15792" s="58">
        <v>0.7324820872966639</v>
      </c>
    </row>
    <row r="15793">
      <c r="A15793" s="61">
        <v>1.518349625E9</v>
      </c>
      <c r="B15793" s="61">
        <v>1.0</v>
      </c>
      <c r="C15793" s="61">
        <v>3021.0</v>
      </c>
      <c r="D15793" s="57" t="s">
        <v>371</v>
      </c>
      <c r="E15793" s="57" t="str">
        <f t="array" ref="E15793">E15792</f>
        <v>В</v>
      </c>
      <c r="F15793" s="58">
        <v>0.7325312883679234</v>
      </c>
    </row>
    <row r="15794">
      <c r="A15794" s="61">
        <v>1.519818931E9</v>
      </c>
      <c r="B15794" s="61">
        <v>0.0</v>
      </c>
      <c r="C15794" s="61">
        <v>1327.0</v>
      </c>
      <c r="D15794" s="57" t="s">
        <v>373</v>
      </c>
      <c r="E15794" s="57" t="str">
        <f t="array" ref="E15794">E15793</f>
        <v>В</v>
      </c>
      <c r="F15794" s="58">
        <v>0.7325356672806109</v>
      </c>
    </row>
    <row r="15795">
      <c r="A15795" s="61">
        <v>1.513408609E9</v>
      </c>
      <c r="B15795" s="61">
        <v>1.0</v>
      </c>
      <c r="C15795" s="61">
        <v>3380.0</v>
      </c>
      <c r="D15795" s="57" t="s">
        <v>371</v>
      </c>
      <c r="E15795" s="57" t="str">
        <f t="array" ref="E15795">E15794</f>
        <v>В</v>
      </c>
      <c r="F15795" s="58">
        <v>0.7325576131199146</v>
      </c>
    </row>
    <row r="15796">
      <c r="A15796" s="61">
        <v>1.512294445E9</v>
      </c>
      <c r="B15796" s="61">
        <v>1.0</v>
      </c>
      <c r="C15796" s="61">
        <v>2085.0</v>
      </c>
      <c r="D15796" s="57" t="s">
        <v>374</v>
      </c>
      <c r="E15796" s="57" t="str">
        <f t="array" ref="E15796">E15795</f>
        <v>В</v>
      </c>
      <c r="F15796" s="58">
        <v>0.7325915374879478</v>
      </c>
    </row>
    <row r="15797">
      <c r="A15797" s="61">
        <v>1.5132517E9</v>
      </c>
      <c r="B15797" s="61">
        <v>0.0</v>
      </c>
      <c r="C15797" s="61">
        <v>2693.0</v>
      </c>
      <c r="D15797" s="57" t="s">
        <v>371</v>
      </c>
      <c r="E15797" s="57" t="str">
        <f t="array" ref="E15797">E15796</f>
        <v>В</v>
      </c>
      <c r="F15797" s="58">
        <v>0.7326101046313646</v>
      </c>
    </row>
    <row r="15798">
      <c r="A15798" s="61">
        <v>1.515170904E9</v>
      </c>
      <c r="B15798" s="61">
        <v>1.0</v>
      </c>
      <c r="C15798" s="61">
        <v>369.0</v>
      </c>
      <c r="D15798" s="57" t="s">
        <v>373</v>
      </c>
      <c r="E15798" s="57" t="str">
        <f t="array" ref="E15798">E15797</f>
        <v>В</v>
      </c>
      <c r="F15798" s="58">
        <v>0.7326410943420326</v>
      </c>
    </row>
    <row r="15799">
      <c r="A15799" s="61">
        <v>1.515905646E9</v>
      </c>
      <c r="B15799" s="61">
        <v>1.0</v>
      </c>
      <c r="C15799" s="61">
        <v>8.0</v>
      </c>
      <c r="D15799" s="57" t="s">
        <v>373</v>
      </c>
      <c r="E15799" s="57" t="str">
        <f t="array" ref="E15799">E15798</f>
        <v>В</v>
      </c>
      <c r="F15799" s="58">
        <v>0.732667662554103</v>
      </c>
    </row>
    <row r="15800">
      <c r="A15800" s="61">
        <v>1.518327019E9</v>
      </c>
      <c r="B15800" s="61">
        <v>1.0</v>
      </c>
      <c r="C15800" s="61">
        <v>1667.0</v>
      </c>
      <c r="D15800" s="57" t="s">
        <v>371</v>
      </c>
      <c r="E15800" s="57" t="str">
        <f t="array" ref="E15800">E15799</f>
        <v>В</v>
      </c>
      <c r="F15800" s="58">
        <v>0.7326954267163183</v>
      </c>
    </row>
    <row r="15801">
      <c r="A15801" s="61">
        <v>1.512761363E9</v>
      </c>
      <c r="B15801" s="61">
        <v>1.0</v>
      </c>
      <c r="C15801" s="61">
        <v>1982.0</v>
      </c>
      <c r="D15801" s="57" t="s">
        <v>374</v>
      </c>
      <c r="E15801" s="57" t="str">
        <f t="array" ref="E15801">E15800</f>
        <v>В</v>
      </c>
      <c r="F15801" s="58">
        <v>0.7327542338041438</v>
      </c>
    </row>
    <row r="15802">
      <c r="A15802" s="61">
        <v>1.51790654E9</v>
      </c>
      <c r="B15802" s="61">
        <v>0.0</v>
      </c>
      <c r="C15802" s="61">
        <v>558.0</v>
      </c>
      <c r="D15802" s="57" t="s">
        <v>371</v>
      </c>
      <c r="E15802" s="57" t="str">
        <f t="array" ref="E15802">E15801</f>
        <v>В</v>
      </c>
      <c r="F15802" s="58">
        <v>0.7328003711924758</v>
      </c>
    </row>
    <row r="15803">
      <c r="A15803" s="61">
        <v>1.516370117E9</v>
      </c>
      <c r="B15803" s="61">
        <v>1.0</v>
      </c>
      <c r="C15803" s="61">
        <v>2374.0</v>
      </c>
      <c r="D15803" s="57" t="s">
        <v>373</v>
      </c>
      <c r="E15803" s="57" t="str">
        <f t="array" ref="E15803">E15802</f>
        <v>В</v>
      </c>
      <c r="F15803" s="58">
        <v>0.7328224271457913</v>
      </c>
    </row>
    <row r="15804">
      <c r="A15804" s="61">
        <v>1.519052831E9</v>
      </c>
      <c r="B15804" s="61">
        <v>0.0</v>
      </c>
      <c r="C15804" s="61">
        <v>3028.0</v>
      </c>
      <c r="D15804" s="57" t="s">
        <v>375</v>
      </c>
      <c r="E15804" s="57" t="str">
        <f t="array" ref="E15804">E15803</f>
        <v>В</v>
      </c>
      <c r="F15804" s="58">
        <v>0.7328374034874438</v>
      </c>
    </row>
    <row r="15805">
      <c r="A15805" s="61">
        <v>1.514803117E9</v>
      </c>
      <c r="B15805" s="61">
        <v>1.0</v>
      </c>
      <c r="C15805" s="61">
        <v>3712.0</v>
      </c>
      <c r="D15805" s="57" t="s">
        <v>375</v>
      </c>
      <c r="E15805" s="57" t="str">
        <f t="array" ref="E15805">E15804</f>
        <v>В</v>
      </c>
      <c r="F15805" s="58">
        <v>0.7328489953578617</v>
      </c>
    </row>
    <row r="15806">
      <c r="A15806" s="61">
        <v>1.51726632E9</v>
      </c>
      <c r="B15806" s="61">
        <v>0.0</v>
      </c>
      <c r="C15806" s="61">
        <v>3073.0</v>
      </c>
      <c r="D15806" s="57" t="s">
        <v>374</v>
      </c>
      <c r="E15806" s="57" t="str">
        <f t="array" ref="E15806">E15805</f>
        <v>В</v>
      </c>
      <c r="F15806" s="58">
        <v>0.7328847813937649</v>
      </c>
    </row>
    <row r="15807">
      <c r="A15807" s="61">
        <v>1.51877989E9</v>
      </c>
      <c r="B15807" s="61">
        <v>0.0</v>
      </c>
      <c r="C15807" s="61">
        <v>763.0</v>
      </c>
      <c r="D15807" s="57" t="s">
        <v>371</v>
      </c>
      <c r="E15807" s="57" t="str">
        <f t="array" ref="E15807">E15806</f>
        <v>В</v>
      </c>
      <c r="F15807" s="58">
        <v>0.7329373136264197</v>
      </c>
    </row>
    <row r="15808">
      <c r="A15808" s="61">
        <v>1.519557E9</v>
      </c>
      <c r="B15808" s="61">
        <v>0.0</v>
      </c>
      <c r="C15808" s="61">
        <v>1408.0</v>
      </c>
      <c r="D15808" s="57" t="s">
        <v>374</v>
      </c>
      <c r="E15808" s="57" t="str">
        <f t="array" ref="E15808">E15807</f>
        <v>В</v>
      </c>
      <c r="F15808" s="58">
        <v>0.7330229443928302</v>
      </c>
    </row>
    <row r="15809">
      <c r="A15809" s="61">
        <v>1.513858711E9</v>
      </c>
      <c r="B15809" s="61">
        <v>0.0</v>
      </c>
      <c r="C15809" s="61">
        <v>1648.0</v>
      </c>
      <c r="D15809" s="57" t="s">
        <v>374</v>
      </c>
      <c r="E15809" s="57" t="str">
        <f t="array" ref="E15809">E15808</f>
        <v>В</v>
      </c>
      <c r="F15809" s="58">
        <v>0.7331078959342869</v>
      </c>
    </row>
    <row r="15810">
      <c r="A15810" s="61">
        <v>1.513618581E9</v>
      </c>
      <c r="B15810" s="61">
        <v>0.0</v>
      </c>
      <c r="C15810" s="61">
        <v>2936.0</v>
      </c>
      <c r="D15810" s="57" t="s">
        <v>371</v>
      </c>
      <c r="E15810" s="57" t="str">
        <f t="array" ref="E15810">E15809</f>
        <v>В</v>
      </c>
      <c r="F15810" s="58">
        <v>0.73327447367432</v>
      </c>
    </row>
    <row r="15811">
      <c r="A15811" s="61">
        <v>1.515039629E9</v>
      </c>
      <c r="B15811" s="61">
        <v>1.0</v>
      </c>
      <c r="C15811" s="61">
        <v>5085.0</v>
      </c>
      <c r="D15811" s="57" t="s">
        <v>374</v>
      </c>
      <c r="E15811" s="57" t="str">
        <f t="array" ref="E15811">E15810</f>
        <v>В</v>
      </c>
      <c r="F15811" s="58">
        <v>0.7333390734685531</v>
      </c>
    </row>
    <row r="15812">
      <c r="A15812" s="61">
        <v>1.51368014E9</v>
      </c>
      <c r="B15812" s="61">
        <v>0.0</v>
      </c>
      <c r="C15812" s="61">
        <v>611.0</v>
      </c>
      <c r="D15812" s="57" t="s">
        <v>375</v>
      </c>
      <c r="E15812" s="57" t="str">
        <f t="array" ref="E15812">E15811</f>
        <v>В</v>
      </c>
      <c r="F15812" s="58">
        <v>0.7334666467815462</v>
      </c>
    </row>
    <row r="15813">
      <c r="A15813" s="61">
        <v>1.518538746E9</v>
      </c>
      <c r="B15813" s="61">
        <v>1.0</v>
      </c>
      <c r="C15813" s="61">
        <v>2324.0</v>
      </c>
      <c r="D15813" s="57" t="s">
        <v>373</v>
      </c>
      <c r="E15813" s="57" t="str">
        <f t="array" ref="E15813">E15812</f>
        <v>В</v>
      </c>
      <c r="F15813" s="58">
        <v>0.7334934539927013</v>
      </c>
    </row>
    <row r="15814">
      <c r="A15814" s="61">
        <v>1.513691595E9</v>
      </c>
      <c r="B15814" s="61">
        <v>1.0</v>
      </c>
      <c r="C15814" s="61">
        <v>1006.0</v>
      </c>
      <c r="D15814" s="57" t="s">
        <v>371</v>
      </c>
      <c r="E15814" s="57" t="str">
        <f t="array" ref="E15814">E15813</f>
        <v>В</v>
      </c>
      <c r="F15814" s="58">
        <v>0.7335400590164752</v>
      </c>
    </row>
    <row r="15815">
      <c r="A15815" s="61">
        <v>1.5175185E9</v>
      </c>
      <c r="B15815" s="61">
        <v>0.0</v>
      </c>
      <c r="C15815" s="61">
        <v>2916.0</v>
      </c>
      <c r="D15815" s="57" t="s">
        <v>374</v>
      </c>
      <c r="E15815" s="57" t="str">
        <f t="array" ref="E15815">E15814</f>
        <v>В</v>
      </c>
      <c r="F15815" s="58">
        <v>0.7335522908828492</v>
      </c>
    </row>
    <row r="15816">
      <c r="A15816" s="61">
        <v>1.519869138E9</v>
      </c>
      <c r="B15816" s="61">
        <v>1.0</v>
      </c>
      <c r="C15816" s="61">
        <v>1945.0</v>
      </c>
      <c r="D15816" s="57" t="s">
        <v>371</v>
      </c>
      <c r="E15816" s="57" t="str">
        <f t="array" ref="E15816">E15815</f>
        <v>В</v>
      </c>
      <c r="F15816" s="58">
        <v>0.7337090590262868</v>
      </c>
    </row>
    <row r="15817">
      <c r="A15817" s="61">
        <v>1.512999603E9</v>
      </c>
      <c r="B15817" s="61">
        <v>1.0</v>
      </c>
      <c r="C15817" s="61">
        <v>1139.0</v>
      </c>
      <c r="D15817" s="57" t="s">
        <v>371</v>
      </c>
      <c r="E15817" s="57" t="str">
        <f t="array" ref="E15817">E15816</f>
        <v>В</v>
      </c>
      <c r="F15817" s="58">
        <v>0.7338500011024588</v>
      </c>
    </row>
    <row r="15818">
      <c r="A15818" s="61">
        <v>1.513255025E9</v>
      </c>
      <c r="B15818" s="61">
        <v>1.0</v>
      </c>
      <c r="C15818" s="61">
        <v>794.0</v>
      </c>
      <c r="D15818" s="57" t="s">
        <v>371</v>
      </c>
      <c r="E15818" s="57" t="str">
        <f t="array" ref="E15818">E15817</f>
        <v>В</v>
      </c>
      <c r="F15818" s="58">
        <v>0.7338582390413272</v>
      </c>
    </row>
    <row r="15819">
      <c r="A15819" s="61">
        <v>1.516680399E9</v>
      </c>
      <c r="B15819" s="61">
        <v>1.0</v>
      </c>
      <c r="C15819" s="61">
        <v>3219.0</v>
      </c>
      <c r="D15819" s="57" t="s">
        <v>371</v>
      </c>
      <c r="E15819" s="57" t="str">
        <f t="array" ref="E15819">E15818</f>
        <v>В</v>
      </c>
      <c r="F15819" s="58">
        <v>0.7338671853444559</v>
      </c>
    </row>
    <row r="15820">
      <c r="A15820" s="61">
        <v>1.519253646E9</v>
      </c>
      <c r="B15820" s="61">
        <v>1.0</v>
      </c>
      <c r="C15820" s="61">
        <v>2137.0</v>
      </c>
      <c r="D15820" s="57" t="s">
        <v>371</v>
      </c>
      <c r="E15820" s="57" t="str">
        <f t="array" ref="E15820">E15819</f>
        <v>В</v>
      </c>
      <c r="F15820" s="58">
        <v>0.7338953646180126</v>
      </c>
    </row>
    <row r="15821">
      <c r="A15821" s="61">
        <v>1.511502145E9</v>
      </c>
      <c r="B15821" s="61">
        <v>1.0</v>
      </c>
      <c r="C15821" s="61">
        <v>1967.0</v>
      </c>
      <c r="D15821" s="57" t="s">
        <v>375</v>
      </c>
      <c r="E15821" s="57" t="str">
        <f t="array" ref="E15821">E15820</f>
        <v>В</v>
      </c>
      <c r="F15821" s="58">
        <v>0.7339343641074825</v>
      </c>
    </row>
    <row r="15822">
      <c r="A15822" s="61">
        <v>1.512060481E9</v>
      </c>
      <c r="B15822" s="61">
        <v>0.0</v>
      </c>
      <c r="C15822" s="61">
        <v>4553.0</v>
      </c>
      <c r="D15822" s="57" t="s">
        <v>371</v>
      </c>
      <c r="E15822" s="57" t="str">
        <f t="array" ref="E15822">E15821</f>
        <v>В</v>
      </c>
      <c r="F15822" s="58">
        <v>0.7339354430152398</v>
      </c>
    </row>
    <row r="15823">
      <c r="A15823" s="61">
        <v>1.516959457E9</v>
      </c>
      <c r="B15823" s="61">
        <v>1.0</v>
      </c>
      <c r="C15823" s="61">
        <v>1404.0</v>
      </c>
      <c r="D15823" s="57" t="s">
        <v>371</v>
      </c>
      <c r="E15823" s="57" t="str">
        <f t="array" ref="E15823">E15822</f>
        <v>В</v>
      </c>
      <c r="F15823" s="58">
        <v>0.7339381652939767</v>
      </c>
    </row>
    <row r="15824">
      <c r="A15824" s="61">
        <v>1.514186927E9</v>
      </c>
      <c r="B15824" s="61">
        <v>1.0</v>
      </c>
      <c r="C15824" s="61">
        <v>1886.0</v>
      </c>
      <c r="D15824" s="57" t="s">
        <v>373</v>
      </c>
      <c r="E15824" s="57" t="str">
        <f t="array" ref="E15824">E15823</f>
        <v>В</v>
      </c>
      <c r="F15824" s="58">
        <v>0.734007200799267</v>
      </c>
    </row>
    <row r="15825">
      <c r="A15825" s="61">
        <v>1.516493853E9</v>
      </c>
      <c r="B15825" s="61">
        <v>1.0</v>
      </c>
      <c r="C15825" s="61">
        <v>3374.0</v>
      </c>
      <c r="D15825" s="57" t="s">
        <v>374</v>
      </c>
      <c r="E15825" s="57" t="str">
        <f t="array" ref="E15825">E15824</f>
        <v>В</v>
      </c>
      <c r="F15825" s="58">
        <v>0.7340118113780093</v>
      </c>
    </row>
    <row r="15826">
      <c r="A15826" s="61">
        <v>1.511753451E9</v>
      </c>
      <c r="B15826" s="61">
        <v>0.0</v>
      </c>
      <c r="C15826" s="61">
        <v>2906.0</v>
      </c>
      <c r="D15826" s="57" t="s">
        <v>373</v>
      </c>
      <c r="E15826" s="57" t="str">
        <f t="array" ref="E15826">E15825</f>
        <v>В</v>
      </c>
      <c r="F15826" s="58">
        <v>0.734016086092522</v>
      </c>
    </row>
    <row r="15827">
      <c r="A15827" s="61">
        <v>1.519017568E9</v>
      </c>
      <c r="B15827" s="61">
        <v>1.0</v>
      </c>
      <c r="C15827" s="61">
        <v>10.0</v>
      </c>
      <c r="D15827" s="57" t="s">
        <v>375</v>
      </c>
      <c r="E15827" s="57" t="str">
        <f t="array" ref="E15827">E15826</f>
        <v>В</v>
      </c>
      <c r="F15827" s="58">
        <v>0.7341341489146253</v>
      </c>
    </row>
    <row r="15828">
      <c r="A15828" s="61">
        <v>1.511551401E9</v>
      </c>
      <c r="B15828" s="61">
        <v>0.0</v>
      </c>
      <c r="C15828" s="61">
        <v>1131.0</v>
      </c>
      <c r="D15828" s="57" t="s">
        <v>373</v>
      </c>
      <c r="E15828" s="57" t="str">
        <f t="array" ref="E15828">E15827</f>
        <v>В</v>
      </c>
      <c r="F15828" s="58">
        <v>0.7342047573567713</v>
      </c>
    </row>
    <row r="15829">
      <c r="A15829" s="61">
        <v>1.519684714E9</v>
      </c>
      <c r="B15829" s="61">
        <v>1.0</v>
      </c>
      <c r="C15829" s="61">
        <v>222.0</v>
      </c>
      <c r="D15829" s="57" t="s">
        <v>374</v>
      </c>
      <c r="E15829" s="57" t="str">
        <f t="array" ref="E15829">E15828</f>
        <v>В</v>
      </c>
      <c r="F15829" s="58">
        <v>0.7342102739807805</v>
      </c>
    </row>
    <row r="15830">
      <c r="A15830" s="61">
        <v>1.513116583E9</v>
      </c>
      <c r="B15830" s="61">
        <v>1.0</v>
      </c>
      <c r="C15830" s="61">
        <v>599.0</v>
      </c>
      <c r="D15830" s="57" t="s">
        <v>375</v>
      </c>
      <c r="E15830" s="57" t="str">
        <f t="array" ref="E15830">E15829</f>
        <v>В</v>
      </c>
      <c r="F15830" s="58">
        <v>0.7342396684806121</v>
      </c>
    </row>
    <row r="15831">
      <c r="A15831" s="61">
        <v>1.519424872E9</v>
      </c>
      <c r="B15831" s="61">
        <v>0.0</v>
      </c>
      <c r="C15831" s="61">
        <v>4192.0</v>
      </c>
      <c r="D15831" s="57" t="s">
        <v>371</v>
      </c>
      <c r="E15831" s="57" t="str">
        <f t="array" ref="E15831">E15830</f>
        <v>В</v>
      </c>
      <c r="F15831" s="58">
        <v>0.7342680576283361</v>
      </c>
    </row>
    <row r="15832">
      <c r="A15832" s="61">
        <v>1.512971016E9</v>
      </c>
      <c r="B15832" s="61">
        <v>1.0</v>
      </c>
      <c r="C15832" s="61">
        <v>1672.0</v>
      </c>
      <c r="D15832" s="57" t="s">
        <v>375</v>
      </c>
      <c r="E15832" s="57" t="str">
        <f t="array" ref="E15832">E15831</f>
        <v>В</v>
      </c>
      <c r="F15832" s="58">
        <v>0.734270846683423</v>
      </c>
    </row>
    <row r="15833">
      <c r="A15833" s="61">
        <v>1.512768868E9</v>
      </c>
      <c r="B15833" s="61">
        <v>1.0</v>
      </c>
      <c r="C15833" s="61">
        <v>1382.0</v>
      </c>
      <c r="D15833" s="57" t="s">
        <v>375</v>
      </c>
      <c r="E15833" s="57" t="str">
        <f t="array" ref="E15833">E15832</f>
        <v>В</v>
      </c>
      <c r="F15833" s="58">
        <v>0.7343175551768804</v>
      </c>
    </row>
    <row r="15834">
      <c r="A15834" s="61">
        <v>1.516073388E9</v>
      </c>
      <c r="B15834" s="61">
        <v>1.0</v>
      </c>
      <c r="C15834" s="61">
        <v>1124.0</v>
      </c>
      <c r="D15834" s="57" t="s">
        <v>373</v>
      </c>
      <c r="E15834" s="57" t="str">
        <f t="array" ref="E15834">E15833</f>
        <v>В</v>
      </c>
      <c r="F15834" s="58">
        <v>0.7343497539482108</v>
      </c>
    </row>
    <row r="15835">
      <c r="A15835" s="61">
        <v>1.514516905E9</v>
      </c>
      <c r="B15835" s="61">
        <v>1.0</v>
      </c>
      <c r="C15835" s="61">
        <v>2700.0</v>
      </c>
      <c r="D15835" s="57" t="s">
        <v>375</v>
      </c>
      <c r="E15835" s="57" t="str">
        <f t="array" ref="E15835">E15834</f>
        <v>В</v>
      </c>
      <c r="F15835" s="58">
        <v>0.7343533412127835</v>
      </c>
    </row>
    <row r="15836">
      <c r="A15836" s="61">
        <v>1.519971465E9</v>
      </c>
      <c r="B15836" s="61">
        <v>1.0</v>
      </c>
      <c r="C15836" s="61">
        <v>5405.0</v>
      </c>
      <c r="D15836" s="57" t="s">
        <v>375</v>
      </c>
      <c r="E15836" s="57" t="str">
        <f t="array" ref="E15836">E15835</f>
        <v>В</v>
      </c>
      <c r="F15836" s="58">
        <v>0.7346670890007196</v>
      </c>
    </row>
    <row r="15837">
      <c r="A15837" s="61">
        <v>1.519591336E9</v>
      </c>
      <c r="B15837" s="61">
        <v>1.0</v>
      </c>
      <c r="C15837" s="61">
        <v>918.0</v>
      </c>
      <c r="D15837" s="57" t="s">
        <v>374</v>
      </c>
      <c r="E15837" s="57" t="str">
        <f t="array" ref="E15837">E15836</f>
        <v>В</v>
      </c>
      <c r="F15837" s="58">
        <v>0.7347017059310244</v>
      </c>
    </row>
    <row r="15838">
      <c r="A15838" s="61">
        <v>1.514011185E9</v>
      </c>
      <c r="B15838" s="61">
        <v>1.0</v>
      </c>
      <c r="C15838" s="61">
        <v>2956.0</v>
      </c>
      <c r="D15838" s="57" t="s">
        <v>371</v>
      </c>
      <c r="E15838" s="57" t="str">
        <f t="array" ref="E15838">E15837</f>
        <v>В</v>
      </c>
      <c r="F15838" s="58">
        <v>0.7347019598080098</v>
      </c>
    </row>
    <row r="15839">
      <c r="A15839" s="61">
        <v>1.514778955E9</v>
      </c>
      <c r="B15839" s="61">
        <v>1.0</v>
      </c>
      <c r="C15839" s="61">
        <v>1400.0</v>
      </c>
      <c r="D15839" s="57" t="s">
        <v>371</v>
      </c>
      <c r="E15839" s="57" t="str">
        <f t="array" ref="E15839">E15838</f>
        <v>В</v>
      </c>
      <c r="F15839" s="58">
        <v>0.7347239056473135</v>
      </c>
    </row>
    <row r="15840">
      <c r="A15840" s="61">
        <v>1.513740164E9</v>
      </c>
      <c r="B15840" s="61">
        <v>1.0</v>
      </c>
      <c r="C15840" s="61">
        <v>177.0</v>
      </c>
      <c r="D15840" s="57" t="s">
        <v>374</v>
      </c>
      <c r="E15840" s="57" t="str">
        <f t="array" ref="E15840">E15839</f>
        <v>В</v>
      </c>
      <c r="F15840" s="58">
        <v>0.7347595725352197</v>
      </c>
    </row>
    <row r="15841">
      <c r="A15841" s="61">
        <v>1.515264875E9</v>
      </c>
      <c r="B15841" s="61">
        <v>1.0</v>
      </c>
      <c r="C15841" s="61">
        <v>1351.0</v>
      </c>
      <c r="D15841" s="57" t="s">
        <v>375</v>
      </c>
      <c r="E15841" s="57" t="str">
        <f t="array" ref="E15841">E15840</f>
        <v>В</v>
      </c>
      <c r="F15841" s="58">
        <v>0.7347601555460808</v>
      </c>
    </row>
    <row r="15842">
      <c r="A15842" s="61">
        <v>1.513777856E9</v>
      </c>
      <c r="B15842" s="61">
        <v>1.0</v>
      </c>
      <c r="C15842" s="61">
        <v>3247.0</v>
      </c>
      <c r="D15842" s="57" t="s">
        <v>371</v>
      </c>
      <c r="E15842" s="57" t="str">
        <f t="array" ref="E15842">E15841</f>
        <v>В</v>
      </c>
      <c r="F15842" s="58">
        <v>0.7347851392914359</v>
      </c>
    </row>
    <row r="15843">
      <c r="A15843" s="61">
        <v>1.51903825E9</v>
      </c>
      <c r="B15843" s="61">
        <v>0.0</v>
      </c>
      <c r="C15843" s="61">
        <v>2576.0</v>
      </c>
      <c r="D15843" s="57" t="s">
        <v>371</v>
      </c>
      <c r="E15843" s="57" t="str">
        <f t="array" ref="E15843">E15842</f>
        <v>В</v>
      </c>
      <c r="F15843" s="58">
        <v>0.7347886462467443</v>
      </c>
    </row>
    <row r="15844">
      <c r="A15844" s="61">
        <v>1.517353093E9</v>
      </c>
      <c r="B15844" s="61">
        <v>1.0</v>
      </c>
      <c r="C15844" s="61">
        <v>4261.0</v>
      </c>
      <c r="D15844" s="57" t="s">
        <v>373</v>
      </c>
      <c r="E15844" s="57" t="str">
        <f t="array" ref="E15844">E15843</f>
        <v>В</v>
      </c>
      <c r="F15844" s="58">
        <v>0.7347887118183123</v>
      </c>
    </row>
    <row r="15845">
      <c r="A15845" s="61">
        <v>1.516519837E9</v>
      </c>
      <c r="B15845" s="61">
        <v>1.0</v>
      </c>
      <c r="C15845" s="61">
        <v>1923.0</v>
      </c>
      <c r="D15845" s="57" t="s">
        <v>374</v>
      </c>
      <c r="E15845" s="57" t="str">
        <f t="array" ref="E15845">E15844</f>
        <v>В</v>
      </c>
      <c r="F15845" s="58">
        <v>0.7348499305612733</v>
      </c>
    </row>
    <row r="15846">
      <c r="A15846" s="61">
        <v>1.51145648E9</v>
      </c>
      <c r="B15846" s="61">
        <v>0.0</v>
      </c>
      <c r="C15846" s="61">
        <v>2977.0</v>
      </c>
      <c r="D15846" s="57" t="s">
        <v>375</v>
      </c>
      <c r="E15846" s="57" t="str">
        <f t="array" ref="E15846">E15845</f>
        <v>В</v>
      </c>
      <c r="F15846" s="58">
        <v>0.7348524185287202</v>
      </c>
    </row>
    <row r="15847">
      <c r="A15847" s="61">
        <v>1.516620458E9</v>
      </c>
      <c r="B15847" s="61">
        <v>1.0</v>
      </c>
      <c r="C15847" s="61">
        <v>725.0</v>
      </c>
      <c r="D15847" s="57" t="s">
        <v>374</v>
      </c>
      <c r="E15847" s="57" t="str">
        <f t="array" ref="E15847">E15846</f>
        <v>В</v>
      </c>
      <c r="F15847" s="58">
        <v>0.7348995023165193</v>
      </c>
    </row>
    <row r="15848">
      <c r="A15848" s="61">
        <v>1.512546451E9</v>
      </c>
      <c r="B15848" s="61">
        <v>0.0</v>
      </c>
      <c r="C15848" s="61">
        <v>304.0</v>
      </c>
      <c r="D15848" s="57" t="s">
        <v>374</v>
      </c>
      <c r="E15848" s="57" t="str">
        <f t="array" ref="E15848">E15847</f>
        <v>В</v>
      </c>
      <c r="F15848" s="58">
        <v>0.7349113608937463</v>
      </c>
    </row>
    <row r="15849">
      <c r="A15849" s="61">
        <v>1.516245678E9</v>
      </c>
      <c r="B15849" s="61">
        <v>1.0</v>
      </c>
      <c r="C15849" s="61">
        <v>3124.0</v>
      </c>
      <c r="D15849" s="57" t="s">
        <v>375</v>
      </c>
      <c r="E15849" s="57" t="str">
        <f t="array" ref="E15849">E15848</f>
        <v>В</v>
      </c>
      <c r="F15849" s="58">
        <v>0.73492701101222</v>
      </c>
    </row>
    <row r="15850">
      <c r="A15850" s="61">
        <v>1.515013335E9</v>
      </c>
      <c r="B15850" s="61">
        <v>1.0</v>
      </c>
      <c r="C15850" s="61">
        <v>210.0</v>
      </c>
      <c r="D15850" s="57" t="s">
        <v>373</v>
      </c>
      <c r="E15850" s="57" t="str">
        <f t="array" ref="E15850">E15849</f>
        <v>В</v>
      </c>
      <c r="F15850" s="58">
        <v>0.7350678042240982</v>
      </c>
    </row>
    <row r="15851">
      <c r="A15851" s="61">
        <v>1.512909207E9</v>
      </c>
      <c r="B15851" s="61">
        <v>1.0</v>
      </c>
      <c r="C15851" s="61">
        <v>1404.0</v>
      </c>
      <c r="D15851" s="57" t="s">
        <v>373</v>
      </c>
      <c r="E15851" s="57" t="str">
        <f t="array" ref="E15851">E15850</f>
        <v>В</v>
      </c>
      <c r="F15851" s="58">
        <v>0.7350885454407587</v>
      </c>
    </row>
    <row r="15852">
      <c r="A15852" s="61">
        <v>1.512141634E9</v>
      </c>
      <c r="B15852" s="61">
        <v>1.0</v>
      </c>
      <c r="C15852" s="61">
        <v>2125.0</v>
      </c>
      <c r="D15852" s="57" t="s">
        <v>375</v>
      </c>
      <c r="E15852" s="57" t="str">
        <f t="array" ref="E15852">E15851</f>
        <v>В</v>
      </c>
      <c r="F15852" s="58">
        <v>0.7351425235268513</v>
      </c>
    </row>
    <row r="15853">
      <c r="A15853" s="61">
        <v>1.514207181E9</v>
      </c>
      <c r="B15853" s="61">
        <v>0.0</v>
      </c>
      <c r="C15853" s="61">
        <v>1398.0</v>
      </c>
      <c r="D15853" s="57" t="s">
        <v>374</v>
      </c>
      <c r="E15853" s="57" t="str">
        <f t="array" ref="E15853">E15852</f>
        <v>В</v>
      </c>
      <c r="F15853" s="58">
        <v>0.7351917720983305</v>
      </c>
    </row>
    <row r="15854">
      <c r="A15854" s="61">
        <v>1.512131716E9</v>
      </c>
      <c r="B15854" s="61">
        <v>1.0</v>
      </c>
      <c r="C15854" s="61">
        <v>130.0</v>
      </c>
      <c r="D15854" s="57" t="s">
        <v>375</v>
      </c>
      <c r="E15854" s="57" t="str">
        <f t="array" ref="E15854">E15853</f>
        <v>В</v>
      </c>
      <c r="F15854" s="58">
        <v>0.7352187463479675</v>
      </c>
    </row>
    <row r="15855">
      <c r="A15855" s="61">
        <v>1.511728947E9</v>
      </c>
      <c r="B15855" s="61">
        <v>1.0</v>
      </c>
      <c r="C15855" s="61">
        <v>3432.0</v>
      </c>
      <c r="D15855" s="57" t="s">
        <v>371</v>
      </c>
      <c r="E15855" s="57" t="str">
        <f t="array" ref="E15855">E15854</f>
        <v>В</v>
      </c>
      <c r="F15855" s="58">
        <v>0.7352194716816338</v>
      </c>
    </row>
    <row r="15856">
      <c r="A15856" s="61">
        <v>1.512348018E9</v>
      </c>
      <c r="B15856" s="61">
        <v>1.0</v>
      </c>
      <c r="C15856" s="61">
        <v>814.0</v>
      </c>
      <c r="D15856" s="57" t="s">
        <v>371</v>
      </c>
      <c r="E15856" s="57" t="str">
        <f t="array" ref="E15856">E15855</f>
        <v>В</v>
      </c>
      <c r="F15856" s="58">
        <v>0.7352204340345907</v>
      </c>
    </row>
    <row r="15857">
      <c r="A15857" s="61">
        <v>1.516468031E9</v>
      </c>
      <c r="B15857" s="61">
        <v>0.0</v>
      </c>
      <c r="C15857" s="61">
        <v>4547.0</v>
      </c>
      <c r="D15857" s="57" t="s">
        <v>373</v>
      </c>
      <c r="E15857" s="57" t="str">
        <f t="array" ref="E15857">E15856</f>
        <v>В</v>
      </c>
      <c r="F15857" s="58">
        <v>0.7352516704529642</v>
      </c>
    </row>
    <row r="15858">
      <c r="A15858" s="61">
        <v>1.515851298E9</v>
      </c>
      <c r="B15858" s="61">
        <v>1.0</v>
      </c>
      <c r="C15858" s="61">
        <v>3352.0</v>
      </c>
      <c r="D15858" s="57" t="s">
        <v>374</v>
      </c>
      <c r="E15858" s="57" t="str">
        <f t="array" ref="E15858">E15857</f>
        <v>В</v>
      </c>
      <c r="F15858" s="58">
        <v>0.735259026608927</v>
      </c>
    </row>
    <row r="15859">
      <c r="A15859" s="61">
        <v>1.512603766E9</v>
      </c>
      <c r="B15859" s="61">
        <v>1.0</v>
      </c>
      <c r="C15859" s="61">
        <v>331.0</v>
      </c>
      <c r="D15859" s="57" t="s">
        <v>371</v>
      </c>
      <c r="E15859" s="57" t="str">
        <f t="array" ref="E15859">E15858</f>
        <v>В</v>
      </c>
      <c r="F15859" s="58">
        <v>0.7352855948209974</v>
      </c>
    </row>
    <row r="15860">
      <c r="A15860" s="61">
        <v>1.515467456E9</v>
      </c>
      <c r="B15860" s="61">
        <v>1.0</v>
      </c>
      <c r="C15860" s="61">
        <v>2251.0</v>
      </c>
      <c r="D15860" s="57" t="s">
        <v>373</v>
      </c>
      <c r="E15860" s="57" t="str">
        <f t="array" ref="E15860">E15859</f>
        <v>В</v>
      </c>
      <c r="F15860" s="58">
        <v>0.7353113086364745</v>
      </c>
    </row>
    <row r="15861">
      <c r="A15861" s="61">
        <v>1.511415144E9</v>
      </c>
      <c r="B15861" s="61">
        <v>1.0</v>
      </c>
      <c r="C15861" s="61">
        <v>401.0</v>
      </c>
      <c r="D15861" s="57" t="s">
        <v>375</v>
      </c>
      <c r="E15861" s="57" t="str">
        <f t="array" ref="E15861">E15860</f>
        <v>В</v>
      </c>
      <c r="F15861" s="58">
        <v>0.7353589516490641</v>
      </c>
    </row>
    <row r="15862">
      <c r="A15862" s="61">
        <v>1.514845747E9</v>
      </c>
      <c r="B15862" s="61">
        <v>1.0</v>
      </c>
      <c r="C15862" s="61">
        <v>1585.0</v>
      </c>
      <c r="D15862" s="57" t="s">
        <v>374</v>
      </c>
      <c r="E15862" s="57" t="str">
        <f t="array" ref="E15862">E15861</f>
        <v>В</v>
      </c>
      <c r="F15862" s="58">
        <v>0.7353875506963562</v>
      </c>
    </row>
    <row r="15863">
      <c r="A15863" s="61">
        <v>1.516948908E9</v>
      </c>
      <c r="B15863" s="61">
        <v>1.0</v>
      </c>
      <c r="C15863" s="61">
        <v>1364.0</v>
      </c>
      <c r="D15863" s="57" t="s">
        <v>375</v>
      </c>
      <c r="E15863" s="57" t="str">
        <f t="array" ref="E15863">E15862</f>
        <v>В</v>
      </c>
      <c r="F15863" s="58">
        <v>0.7353943933603652</v>
      </c>
    </row>
    <row r="15864">
      <c r="A15864" s="61">
        <v>1.518944288E9</v>
      </c>
      <c r="B15864" s="61">
        <v>1.0</v>
      </c>
      <c r="C15864" s="61">
        <v>3733.0</v>
      </c>
      <c r="D15864" s="57" t="s">
        <v>375</v>
      </c>
      <c r="E15864" s="57" t="str">
        <f t="array" ref="E15864">E15863</f>
        <v>В</v>
      </c>
      <c r="F15864" s="58">
        <v>0.7354183460596695</v>
      </c>
    </row>
    <row r="15865">
      <c r="A15865" s="61">
        <v>1.519644326E9</v>
      </c>
      <c r="B15865" s="61">
        <v>1.0</v>
      </c>
      <c r="C15865" s="61">
        <v>833.0</v>
      </c>
      <c r="D15865" s="57" t="s">
        <v>371</v>
      </c>
      <c r="E15865" s="57" t="str">
        <f t="array" ref="E15865">E15864</f>
        <v>В</v>
      </c>
      <c r="F15865" s="58">
        <v>0.735548459488334</v>
      </c>
    </row>
    <row r="15866">
      <c r="A15866" s="61">
        <v>1.513299339E9</v>
      </c>
      <c r="B15866" s="61">
        <v>1.0</v>
      </c>
      <c r="C15866" s="61">
        <v>3336.0</v>
      </c>
      <c r="D15866" s="57" t="s">
        <v>374</v>
      </c>
      <c r="E15866" s="57" t="str">
        <f t="array" ref="E15866">E15865</f>
        <v>В</v>
      </c>
      <c r="F15866" s="58">
        <v>0.7355620248305776</v>
      </c>
    </row>
    <row r="15867">
      <c r="A15867" s="61">
        <v>1.513072812E9</v>
      </c>
      <c r="B15867" s="61">
        <v>0.0</v>
      </c>
      <c r="C15867" s="61">
        <v>2764.0</v>
      </c>
      <c r="D15867" s="57" t="s">
        <v>371</v>
      </c>
      <c r="E15867" s="57" t="str">
        <f t="array" ref="E15867">E15866</f>
        <v>В</v>
      </c>
      <c r="F15867" s="58">
        <v>0.7355842455242372</v>
      </c>
    </row>
    <row r="15868">
      <c r="A15868" s="61">
        <v>1.516784141E9</v>
      </c>
      <c r="B15868" s="61">
        <v>0.0</v>
      </c>
      <c r="C15868" s="61">
        <v>2710.0</v>
      </c>
      <c r="D15868" s="57" t="s">
        <v>375</v>
      </c>
      <c r="E15868" s="57" t="str">
        <f t="array" ref="E15868">E15867</f>
        <v>В</v>
      </c>
      <c r="F15868" s="58">
        <v>0.7355854987514675</v>
      </c>
    </row>
    <row r="15869">
      <c r="A15869" s="61">
        <v>1.517820863E9</v>
      </c>
      <c r="B15869" s="61">
        <v>1.0</v>
      </c>
      <c r="C15869" s="61">
        <v>1689.0</v>
      </c>
      <c r="D15869" s="57" t="s">
        <v>375</v>
      </c>
      <c r="E15869" s="57" t="str">
        <f t="array" ref="E15869">E15868</f>
        <v>В</v>
      </c>
      <c r="F15869" s="58">
        <v>0.7356394571999432</v>
      </c>
    </row>
    <row r="15870">
      <c r="A15870" s="61">
        <v>1.512000805E9</v>
      </c>
      <c r="B15870" s="61">
        <v>1.0</v>
      </c>
      <c r="C15870" s="61">
        <v>2432.0</v>
      </c>
      <c r="D15870" s="57" t="s">
        <v>374</v>
      </c>
      <c r="E15870" s="57" t="str">
        <f t="array" ref="E15870">E15869</f>
        <v>В</v>
      </c>
      <c r="F15870" s="58">
        <v>0.7357082133984695</v>
      </c>
    </row>
    <row r="15871">
      <c r="A15871" s="61">
        <v>1.514454952E9</v>
      </c>
      <c r="B15871" s="61">
        <v>0.0</v>
      </c>
      <c r="C15871" s="61">
        <v>199.0</v>
      </c>
      <c r="D15871" s="57" t="s">
        <v>374</v>
      </c>
      <c r="E15871" s="57" t="str">
        <f t="array" ref="E15871">E15870</f>
        <v>В</v>
      </c>
      <c r="F15871" s="58">
        <v>0.7357250531897642</v>
      </c>
    </row>
    <row r="15872">
      <c r="A15872" s="61">
        <v>1.513866577E9</v>
      </c>
      <c r="B15872" s="61">
        <v>1.0</v>
      </c>
      <c r="C15872" s="61">
        <v>4576.0</v>
      </c>
      <c r="D15872" s="57" t="s">
        <v>374</v>
      </c>
      <c r="E15872" s="57" t="str">
        <f t="array" ref="E15872">E15871</f>
        <v>В</v>
      </c>
      <c r="F15872" s="58">
        <v>0.7357378290669419</v>
      </c>
    </row>
    <row r="15873">
      <c r="A15873" s="61">
        <v>1.517215013E9</v>
      </c>
      <c r="B15873" s="61">
        <v>1.0</v>
      </c>
      <c r="C15873" s="61">
        <v>3039.0</v>
      </c>
      <c r="D15873" s="57" t="s">
        <v>374</v>
      </c>
      <c r="E15873" s="57" t="str">
        <f t="array" ref="E15873">E15872</f>
        <v>В</v>
      </c>
      <c r="F15873" s="58">
        <v>0.7357430918139657</v>
      </c>
    </row>
    <row r="15874">
      <c r="A15874" s="61">
        <v>1.519349728E9</v>
      </c>
      <c r="B15874" s="61">
        <v>1.0</v>
      </c>
      <c r="C15874" s="61">
        <v>703.0</v>
      </c>
      <c r="D15874" s="57" t="s">
        <v>371</v>
      </c>
      <c r="E15874" s="57" t="str">
        <f t="array" ref="E15874">E15873</f>
        <v>В</v>
      </c>
      <c r="F15874" s="58">
        <v>0.7357818594825021</v>
      </c>
    </row>
    <row r="15875">
      <c r="A15875" s="61">
        <v>1.515315515E9</v>
      </c>
      <c r="B15875" s="61">
        <v>1.0</v>
      </c>
      <c r="C15875" s="61">
        <v>2840.0</v>
      </c>
      <c r="D15875" s="57" t="s">
        <v>371</v>
      </c>
      <c r="E15875" s="57" t="str">
        <f t="array" ref="E15875">E15874</f>
        <v>В</v>
      </c>
      <c r="F15875" s="58">
        <v>0.7357843384646248</v>
      </c>
    </row>
    <row r="15876">
      <c r="A15876" s="61">
        <v>1.516089798E9</v>
      </c>
      <c r="B15876" s="61">
        <v>1.0</v>
      </c>
      <c r="C15876" s="61">
        <v>2980.0</v>
      </c>
      <c r="D15876" s="57" t="s">
        <v>375</v>
      </c>
      <c r="E15876" s="57" t="str">
        <f t="array" ref="E15876">E15875</f>
        <v>В</v>
      </c>
      <c r="F15876" s="58">
        <v>0.7358414793194881</v>
      </c>
    </row>
    <row r="15877">
      <c r="A15877" s="61">
        <v>1.513957042E9</v>
      </c>
      <c r="B15877" s="61">
        <v>0.0</v>
      </c>
      <c r="C15877" s="61">
        <v>1863.0</v>
      </c>
      <c r="D15877" s="57" t="s">
        <v>374</v>
      </c>
      <c r="E15877" s="57" t="str">
        <f t="array" ref="E15877">E15876</f>
        <v>В</v>
      </c>
      <c r="F15877" s="58">
        <v>0.7358550622335287</v>
      </c>
    </row>
    <row r="15878">
      <c r="A15878" s="61">
        <v>1.517001653E9</v>
      </c>
      <c r="B15878" s="61">
        <v>1.0</v>
      </c>
      <c r="C15878" s="61">
        <v>3652.0</v>
      </c>
      <c r="D15878" s="57" t="s">
        <v>375</v>
      </c>
      <c r="E15878" s="57" t="str">
        <f t="array" ref="E15878">E15877</f>
        <v>В</v>
      </c>
      <c r="F15878" s="58">
        <v>0.7358601553975352</v>
      </c>
    </row>
    <row r="15879">
      <c r="A15879" s="61">
        <v>1.519680422E9</v>
      </c>
      <c r="B15879" s="61">
        <v>0.0</v>
      </c>
      <c r="C15879" s="61">
        <v>2672.0</v>
      </c>
      <c r="D15879" s="57" t="s">
        <v>374</v>
      </c>
      <c r="E15879" s="57" t="str">
        <f t="array" ref="E15879">E15878</f>
        <v>В</v>
      </c>
      <c r="F15879" s="58">
        <v>0.7358713600678758</v>
      </c>
    </row>
    <row r="15880">
      <c r="A15880" s="61">
        <v>1.513074741E9</v>
      </c>
      <c r="B15880" s="61">
        <v>0.0</v>
      </c>
      <c r="C15880" s="61">
        <v>2213.0</v>
      </c>
      <c r="D15880" s="57" t="s">
        <v>371</v>
      </c>
      <c r="E15880" s="57" t="str">
        <f t="array" ref="E15880">E15879</f>
        <v>В</v>
      </c>
      <c r="F15880" s="58">
        <v>0.7359904917478346</v>
      </c>
    </row>
    <row r="15881">
      <c r="A15881" s="61">
        <v>1.51903621E9</v>
      </c>
      <c r="B15881" s="61">
        <v>0.0</v>
      </c>
      <c r="C15881" s="61">
        <v>601.0</v>
      </c>
      <c r="D15881" s="57" t="s">
        <v>371</v>
      </c>
      <c r="E15881" s="57" t="str">
        <f t="array" ref="E15881">E15880</f>
        <v>В</v>
      </c>
      <c r="F15881" s="58">
        <v>0.7361190937371043</v>
      </c>
    </row>
    <row r="15882">
      <c r="A15882" s="61">
        <v>1.513650348E9</v>
      </c>
      <c r="B15882" s="61">
        <v>1.0</v>
      </c>
      <c r="C15882" s="61">
        <v>3468.0</v>
      </c>
      <c r="D15882" s="57" t="s">
        <v>375</v>
      </c>
      <c r="E15882" s="57" t="str">
        <f t="array" ref="E15882">E15881</f>
        <v>В</v>
      </c>
      <c r="F15882" s="58">
        <v>0.7361396568617138</v>
      </c>
    </row>
    <row r="15883">
      <c r="A15883" s="61">
        <v>1.51883738E9</v>
      </c>
      <c r="B15883" s="61">
        <v>0.0</v>
      </c>
      <c r="C15883" s="61">
        <v>944.0</v>
      </c>
      <c r="D15883" s="57" t="s">
        <v>374</v>
      </c>
      <c r="E15883" s="57" t="str">
        <f t="array" ref="E15883">E15882</f>
        <v>В</v>
      </c>
      <c r="F15883" s="58">
        <v>0.7361400114771218</v>
      </c>
    </row>
    <row r="15884">
      <c r="A15884" s="61">
        <v>1.512949625E9</v>
      </c>
      <c r="B15884" s="61">
        <v>1.0</v>
      </c>
      <c r="C15884" s="61">
        <v>178.0</v>
      </c>
      <c r="D15884" s="57" t="s">
        <v>375</v>
      </c>
      <c r="E15884" s="57" t="str">
        <f t="array" ref="E15884">E15883</f>
        <v>В</v>
      </c>
      <c r="F15884" s="58">
        <v>0.7361686883145432</v>
      </c>
    </row>
    <row r="15885">
      <c r="A15885" s="61">
        <v>1.517979287E9</v>
      </c>
      <c r="B15885" s="61">
        <v>1.0</v>
      </c>
      <c r="C15885" s="61">
        <v>2072.0</v>
      </c>
      <c r="D15885" s="57" t="s">
        <v>374</v>
      </c>
      <c r="E15885" s="57" t="str">
        <f t="array" ref="E15885">E15884</f>
        <v>В</v>
      </c>
      <c r="F15885" s="58">
        <v>0.7361995399999355</v>
      </c>
    </row>
    <row r="15886">
      <c r="A15886" s="61">
        <v>1.514075057E9</v>
      </c>
      <c r="B15886" s="61">
        <v>1.0</v>
      </c>
      <c r="C15886" s="61">
        <v>1956.0</v>
      </c>
      <c r="D15886" s="57" t="s">
        <v>371</v>
      </c>
      <c r="E15886" s="57" t="str">
        <f t="array" ref="E15886">E15885</f>
        <v>В</v>
      </c>
      <c r="F15886" s="58">
        <v>0.7362265549187386</v>
      </c>
    </row>
    <row r="15887">
      <c r="A15887" s="61">
        <v>1.517782478E9</v>
      </c>
      <c r="B15887" s="61">
        <v>1.0</v>
      </c>
      <c r="C15887" s="61">
        <v>1111.0</v>
      </c>
      <c r="D15887" s="57" t="s">
        <v>373</v>
      </c>
      <c r="E15887" s="57" t="str">
        <f t="array" ref="E15887">E15886</f>
        <v>В</v>
      </c>
      <c r="F15887" s="58">
        <v>0.7362689211839706</v>
      </c>
    </row>
    <row r="15888">
      <c r="A15888" s="61">
        <v>1.513681012E9</v>
      </c>
      <c r="B15888" s="61">
        <v>0.0</v>
      </c>
      <c r="C15888" s="61">
        <v>1969.0</v>
      </c>
      <c r="D15888" s="57" t="s">
        <v>375</v>
      </c>
      <c r="E15888" s="57" t="str">
        <f t="array" ref="E15888">E15887</f>
        <v>В</v>
      </c>
      <c r="F15888" s="58">
        <v>0.736294924818015</v>
      </c>
    </row>
    <row r="15889">
      <c r="A15889" s="61">
        <v>1.511269898E9</v>
      </c>
      <c r="B15889" s="61">
        <v>1.0</v>
      </c>
      <c r="C15889" s="61">
        <v>1582.0</v>
      </c>
      <c r="D15889" s="57" t="s">
        <v>374</v>
      </c>
      <c r="E15889" s="57" t="str">
        <f t="array" ref="E15889">E15888</f>
        <v>В</v>
      </c>
      <c r="F15889" s="58">
        <v>0.7363726039094751</v>
      </c>
    </row>
    <row r="15890">
      <c r="A15890" s="61">
        <v>1.512977946E9</v>
      </c>
      <c r="B15890" s="61">
        <v>1.0</v>
      </c>
      <c r="C15890" s="61">
        <v>1335.0</v>
      </c>
      <c r="D15890" s="57" t="s">
        <v>371</v>
      </c>
      <c r="E15890" s="57" t="str">
        <f t="array" ref="E15890">E15889</f>
        <v>В</v>
      </c>
      <c r="F15890" s="58">
        <v>0.7363793358714705</v>
      </c>
    </row>
    <row r="15891">
      <c r="A15891" s="61">
        <v>1.516244808E9</v>
      </c>
      <c r="B15891" s="61">
        <v>1.0</v>
      </c>
      <c r="C15891" s="61">
        <v>1045.0</v>
      </c>
      <c r="D15891" s="57" t="s">
        <v>374</v>
      </c>
      <c r="E15891" s="57" t="str">
        <f t="array" ref="E15891">E15890</f>
        <v>В</v>
      </c>
      <c r="F15891" s="58">
        <v>0.736383606024289</v>
      </c>
    </row>
    <row r="15892">
      <c r="A15892" s="61">
        <v>1.5180662E9</v>
      </c>
      <c r="B15892" s="61">
        <v>0.0</v>
      </c>
      <c r="C15892" s="61">
        <v>507.0</v>
      </c>
      <c r="D15892" s="57" t="s">
        <v>371</v>
      </c>
      <c r="E15892" s="57" t="str">
        <f t="array" ref="E15892">E15891</f>
        <v>В</v>
      </c>
      <c r="F15892" s="58">
        <v>0.736384601177419</v>
      </c>
    </row>
    <row r="15893">
      <c r="A15893" s="61">
        <v>1.511962842E9</v>
      </c>
      <c r="B15893" s="61">
        <v>0.0</v>
      </c>
      <c r="C15893" s="61">
        <v>2678.0</v>
      </c>
      <c r="D15893" s="57" t="s">
        <v>373</v>
      </c>
      <c r="E15893" s="57" t="str">
        <f t="array" ref="E15893">E15892</f>
        <v>В</v>
      </c>
      <c r="F15893" s="58">
        <v>0.7364239950451176</v>
      </c>
    </row>
    <row r="15894">
      <c r="A15894" s="61">
        <v>1.516012029E9</v>
      </c>
      <c r="B15894" s="61">
        <v>1.0</v>
      </c>
      <c r="C15894" s="61">
        <v>379.0</v>
      </c>
      <c r="D15894" s="57" t="s">
        <v>371</v>
      </c>
      <c r="E15894" s="57" t="str">
        <f t="array" ref="E15894">E15893</f>
        <v>В</v>
      </c>
      <c r="F15894" s="58">
        <v>0.7364323201497045</v>
      </c>
    </row>
    <row r="15895">
      <c r="A15895" s="61">
        <v>1.512666071E9</v>
      </c>
      <c r="B15895" s="61">
        <v>0.0</v>
      </c>
      <c r="C15895" s="61">
        <v>2404.0</v>
      </c>
      <c r="D15895" s="57" t="s">
        <v>375</v>
      </c>
      <c r="E15895" s="57" t="str">
        <f t="array" ref="E15895">E15894</f>
        <v>В</v>
      </c>
      <c r="F15895" s="58">
        <v>0.7365114892611705</v>
      </c>
    </row>
    <row r="15896">
      <c r="A15896" s="61">
        <v>1.518752165E9</v>
      </c>
      <c r="B15896" s="61">
        <v>1.0</v>
      </c>
      <c r="C15896" s="61">
        <v>2082.0</v>
      </c>
      <c r="D15896" s="57" t="s">
        <v>371</v>
      </c>
      <c r="E15896" s="57" t="str">
        <f t="array" ref="E15896">E15895</f>
        <v>В</v>
      </c>
      <c r="F15896" s="58">
        <v>0.7365713771358477</v>
      </c>
    </row>
    <row r="15897">
      <c r="A15897" s="61">
        <v>1.518747492E9</v>
      </c>
      <c r="B15897" s="61">
        <v>0.0</v>
      </c>
      <c r="C15897" s="61">
        <v>1783.0</v>
      </c>
      <c r="D15897" s="57" t="s">
        <v>374</v>
      </c>
      <c r="E15897" s="57" t="str">
        <f t="array" ref="E15897">E15896</f>
        <v>В</v>
      </c>
      <c r="F15897" s="58">
        <v>0.7365837138658378</v>
      </c>
    </row>
    <row r="15898">
      <c r="A15898" s="61">
        <v>1.512067282E9</v>
      </c>
      <c r="B15898" s="61">
        <v>0.0</v>
      </c>
      <c r="C15898" s="61">
        <v>335.0</v>
      </c>
      <c r="D15898" s="57" t="s">
        <v>371</v>
      </c>
      <c r="E15898" s="57" t="str">
        <f t="array" ref="E15898">E15897</f>
        <v>В</v>
      </c>
      <c r="F15898" s="58">
        <v>0.7366079812110968</v>
      </c>
    </row>
    <row r="15899">
      <c r="A15899" s="61">
        <v>1.51896939E9</v>
      </c>
      <c r="B15899" s="61">
        <v>0.0</v>
      </c>
      <c r="C15899" s="61">
        <v>3729.0</v>
      </c>
      <c r="D15899" s="57" t="s">
        <v>371</v>
      </c>
      <c r="E15899" s="57" t="str">
        <f t="array" ref="E15899">E15898</f>
        <v>В</v>
      </c>
      <c r="F15899" s="58">
        <v>0.7366310059581579</v>
      </c>
    </row>
    <row r="15900">
      <c r="A15900" s="61">
        <v>1.515259575E9</v>
      </c>
      <c r="B15900" s="61">
        <v>1.0</v>
      </c>
      <c r="C15900" s="61">
        <v>2860.0</v>
      </c>
      <c r="D15900" s="57" t="s">
        <v>375</v>
      </c>
      <c r="E15900" s="57" t="str">
        <f t="array" ref="E15900">E15899</f>
        <v>В</v>
      </c>
      <c r="F15900" s="58">
        <v>0.7366587395806882</v>
      </c>
    </row>
    <row r="15901">
      <c r="A15901" s="61">
        <v>1.518968104E9</v>
      </c>
      <c r="B15901" s="61">
        <v>1.0</v>
      </c>
      <c r="C15901" s="61">
        <v>1658.0</v>
      </c>
      <c r="D15901" s="57" t="s">
        <v>375</v>
      </c>
      <c r="E15901" s="57" t="str">
        <f t="array" ref="E15901">E15900</f>
        <v>В</v>
      </c>
      <c r="F15901" s="58">
        <v>0.7367945088092409</v>
      </c>
    </row>
    <row r="15902">
      <c r="A15902" s="61">
        <v>1.511371775E9</v>
      </c>
      <c r="B15902" s="61">
        <v>1.0</v>
      </c>
      <c r="C15902" s="61">
        <v>36.0</v>
      </c>
      <c r="D15902" s="57" t="s">
        <v>375</v>
      </c>
      <c r="E15902" s="57" t="str">
        <f t="array" ref="E15902">E15901</f>
        <v>В</v>
      </c>
      <c r="F15902" s="58">
        <v>0.7368679695082674</v>
      </c>
    </row>
    <row r="15903">
      <c r="A15903" s="61">
        <v>1.515459267E9</v>
      </c>
      <c r="B15903" s="61">
        <v>1.0</v>
      </c>
      <c r="C15903" s="61">
        <v>4213.0</v>
      </c>
      <c r="D15903" s="57" t="s">
        <v>374</v>
      </c>
      <c r="E15903" s="57" t="str">
        <f t="array" ref="E15903">E15902</f>
        <v>В</v>
      </c>
      <c r="F15903" s="58">
        <v>0.7369346494539862</v>
      </c>
    </row>
    <row r="15904">
      <c r="A15904" s="61">
        <v>1.518510538E9</v>
      </c>
      <c r="B15904" s="61">
        <v>1.0</v>
      </c>
      <c r="C15904" s="61">
        <v>4726.0</v>
      </c>
      <c r="D15904" s="57" t="s">
        <v>374</v>
      </c>
      <c r="E15904" s="57" t="str">
        <f t="array" ref="E15904">E15903</f>
        <v>В</v>
      </c>
      <c r="F15904" s="58">
        <v>0.7369391177099232</v>
      </c>
    </row>
    <row r="15905">
      <c r="A15905" s="61">
        <v>1.516109218E9</v>
      </c>
      <c r="B15905" s="61">
        <v>1.0</v>
      </c>
      <c r="C15905" s="61">
        <v>4306.0</v>
      </c>
      <c r="D15905" s="57" t="s">
        <v>373</v>
      </c>
      <c r="E15905" s="57" t="str">
        <f t="array" ref="E15905">E15904</f>
        <v>В</v>
      </c>
      <c r="F15905" s="58">
        <v>0.7369681323194468</v>
      </c>
    </row>
    <row r="15906">
      <c r="A15906" s="61">
        <v>1.517710185E9</v>
      </c>
      <c r="B15906" s="61">
        <v>1.0</v>
      </c>
      <c r="C15906" s="61">
        <v>621.0</v>
      </c>
      <c r="D15906" s="57" t="s">
        <v>371</v>
      </c>
      <c r="E15906" s="57" t="str">
        <f t="array" ref="E15906">E15905</f>
        <v>В</v>
      </c>
      <c r="F15906" s="58">
        <v>0.7370106915635017</v>
      </c>
    </row>
    <row r="15907">
      <c r="A15907" s="61">
        <v>1.517753124E9</v>
      </c>
      <c r="B15907" s="61">
        <v>1.0</v>
      </c>
      <c r="C15907" s="61">
        <v>2945.0</v>
      </c>
      <c r="D15907" s="57" t="s">
        <v>371</v>
      </c>
      <c r="E15907" s="57" t="str">
        <f t="array" ref="E15907">E15906</f>
        <v>В</v>
      </c>
      <c r="F15907" s="58">
        <v>0.7370335583492337</v>
      </c>
    </row>
    <row r="15908">
      <c r="A15908" s="61">
        <v>1.516048518E9</v>
      </c>
      <c r="B15908" s="61">
        <v>1.0</v>
      </c>
      <c r="C15908" s="61">
        <v>2418.0</v>
      </c>
      <c r="D15908" s="57" t="s">
        <v>375</v>
      </c>
      <c r="E15908" s="57" t="str">
        <f t="array" ref="E15908">E15907</f>
        <v>В</v>
      </c>
      <c r="F15908" s="58">
        <v>0.7370665571118225</v>
      </c>
    </row>
    <row r="15909">
      <c r="A15909" s="61">
        <v>1.519785491E9</v>
      </c>
      <c r="B15909" s="61">
        <v>0.0</v>
      </c>
      <c r="C15909" s="61">
        <v>1494.0</v>
      </c>
      <c r="D15909" s="57" t="s">
        <v>374</v>
      </c>
      <c r="E15909" s="57" t="str">
        <f t="array" ref="E15909">E15908</f>
        <v>В</v>
      </c>
      <c r="F15909" s="58">
        <v>0.737069359286298</v>
      </c>
    </row>
    <row r="15910">
      <c r="A15910" s="61">
        <v>1.516331518E9</v>
      </c>
      <c r="B15910" s="61">
        <v>1.0</v>
      </c>
      <c r="C15910" s="61">
        <v>444.0</v>
      </c>
      <c r="D15910" s="57" t="s">
        <v>373</v>
      </c>
      <c r="E15910" s="57" t="str">
        <f t="array" ref="E15910">E15909</f>
        <v>В</v>
      </c>
      <c r="F15910" s="58">
        <v>0.7371370619581846</v>
      </c>
    </row>
    <row r="15911">
      <c r="A15911" s="61">
        <v>1.517597562E9</v>
      </c>
      <c r="B15911" s="61">
        <v>0.0</v>
      </c>
      <c r="C15911" s="61">
        <v>457.0</v>
      </c>
      <c r="D15911" s="57" t="s">
        <v>374</v>
      </c>
      <c r="E15911" s="57" t="str">
        <f t="array" ref="E15911">E15910</f>
        <v>В</v>
      </c>
      <c r="F15911" s="58">
        <v>0.7374066717843447</v>
      </c>
    </row>
    <row r="15912">
      <c r="A15912" s="61">
        <v>1.515710097E9</v>
      </c>
      <c r="B15912" s="61">
        <v>1.0</v>
      </c>
      <c r="C15912" s="61">
        <v>1298.0</v>
      </c>
      <c r="D15912" s="57" t="s">
        <v>374</v>
      </c>
      <c r="E15912" s="57" t="str">
        <f t="array" ref="E15912">E15911</f>
        <v>В</v>
      </c>
      <c r="F15912" s="58">
        <v>0.7374454394528811</v>
      </c>
    </row>
    <row r="15913">
      <c r="A15913" s="61">
        <v>1.515545666E9</v>
      </c>
      <c r="B15913" s="61">
        <v>1.0</v>
      </c>
      <c r="C15913" s="61">
        <v>1345.0</v>
      </c>
      <c r="D15913" s="57" t="s">
        <v>373</v>
      </c>
      <c r="E15913" s="57" t="str">
        <f t="array" ref="E15913">E15912</f>
        <v>В</v>
      </c>
      <c r="F15913" s="58">
        <v>0.7375078771714346</v>
      </c>
    </row>
    <row r="15914">
      <c r="A15914" s="61">
        <v>1.515502233E9</v>
      </c>
      <c r="B15914" s="61">
        <v>1.0</v>
      </c>
      <c r="C15914" s="61">
        <v>2921.0</v>
      </c>
      <c r="D15914" s="57" t="s">
        <v>375</v>
      </c>
      <c r="E15914" s="57" t="str">
        <f t="array" ref="E15914">E15913</f>
        <v>В</v>
      </c>
      <c r="F15914" s="58">
        <v>0.737565948634788</v>
      </c>
    </row>
    <row r="15915">
      <c r="A15915" s="61">
        <v>1.517621975E9</v>
      </c>
      <c r="B15915" s="61">
        <v>1.0</v>
      </c>
      <c r="C15915" s="61">
        <v>2186.0</v>
      </c>
      <c r="D15915" s="57" t="s">
        <v>371</v>
      </c>
      <c r="E15915" s="57" t="str">
        <f t="array" ref="E15915">E15914</f>
        <v>В</v>
      </c>
      <c r="F15915" s="58">
        <v>0.7375960413629525</v>
      </c>
    </row>
    <row r="15916">
      <c r="A15916" s="61">
        <v>1.51701466E9</v>
      </c>
      <c r="B15916" s="61">
        <v>0.0</v>
      </c>
      <c r="C15916" s="61">
        <v>3324.0</v>
      </c>
      <c r="D15916" s="57" t="s">
        <v>374</v>
      </c>
      <c r="E15916" s="57" t="str">
        <f t="array" ref="E15916">E15915</f>
        <v>В</v>
      </c>
      <c r="F15916" s="58">
        <v>0.7375973814519469</v>
      </c>
    </row>
    <row r="15917">
      <c r="A15917" s="61">
        <v>1.513918502E9</v>
      </c>
      <c r="B15917" s="61">
        <v>0.0</v>
      </c>
      <c r="C15917" s="61">
        <v>1615.0</v>
      </c>
      <c r="D15917" s="57" t="s">
        <v>375</v>
      </c>
      <c r="E15917" s="57" t="str">
        <f t="array" ref="E15917">E15916</f>
        <v>В</v>
      </c>
      <c r="F15917" s="58">
        <v>0.7376515306873255</v>
      </c>
    </row>
    <row r="15918">
      <c r="A15918" s="61">
        <v>1.51127075E9</v>
      </c>
      <c r="B15918" s="61">
        <v>0.0</v>
      </c>
      <c r="C15918" s="61">
        <v>1217.0</v>
      </c>
      <c r="D15918" s="57" t="s">
        <v>371</v>
      </c>
      <c r="E15918" s="57" t="str">
        <f t="array" ref="E15918">E15917</f>
        <v>В</v>
      </c>
      <c r="F15918" s="58">
        <v>0.7376723918410992</v>
      </c>
    </row>
    <row r="15919">
      <c r="A15919" s="61">
        <v>1.518862489E9</v>
      </c>
      <c r="B15919" s="61">
        <v>1.0</v>
      </c>
      <c r="C15919" s="61">
        <v>3434.0</v>
      </c>
      <c r="D15919" s="57" t="s">
        <v>373</v>
      </c>
      <c r="E15919" s="57" t="str">
        <f t="array" ref="E15919">E15918</f>
        <v>В</v>
      </c>
      <c r="F15919" s="58">
        <v>0.73773499629418</v>
      </c>
    </row>
    <row r="15920">
      <c r="A15920" s="61">
        <v>1.515510025E9</v>
      </c>
      <c r="B15920" s="61">
        <v>1.0</v>
      </c>
      <c r="C15920" s="61">
        <v>2864.0</v>
      </c>
      <c r="D15920" s="57" t="s">
        <v>371</v>
      </c>
      <c r="E15920" s="57" t="str">
        <f t="array" ref="E15920">E15919</f>
        <v>В</v>
      </c>
      <c r="F15920" s="58">
        <v>0.7377387642703535</v>
      </c>
    </row>
    <row r="15921">
      <c r="A15921" s="61">
        <v>1.516262868E9</v>
      </c>
      <c r="B15921" s="61">
        <v>1.0</v>
      </c>
      <c r="C15921" s="61">
        <v>3231.0</v>
      </c>
      <c r="D15921" s="57" t="s">
        <v>374</v>
      </c>
      <c r="E15921" s="57" t="str">
        <f t="array" ref="E15921">E15920</f>
        <v>В</v>
      </c>
      <c r="F15921" s="58">
        <v>0.7378146330784526</v>
      </c>
    </row>
    <row r="15922">
      <c r="A15922" s="61">
        <v>1.511870461E9</v>
      </c>
      <c r="B15922" s="61">
        <v>0.0</v>
      </c>
      <c r="C15922" s="61">
        <v>84.0</v>
      </c>
      <c r="D15922" s="57" t="s">
        <v>371</v>
      </c>
      <c r="E15922" s="57" t="str">
        <f t="array" ref="E15922">E15921</f>
        <v>В</v>
      </c>
      <c r="F15922" s="58">
        <v>0.7378904300609206</v>
      </c>
    </row>
    <row r="15923">
      <c r="A15923" s="61">
        <v>1.514039081E9</v>
      </c>
      <c r="B15923" s="61">
        <v>0.0</v>
      </c>
      <c r="C15923" s="61">
        <v>2958.0</v>
      </c>
      <c r="D15923" s="57" t="s">
        <v>375</v>
      </c>
      <c r="E15923" s="57" t="str">
        <f t="array" ref="E15923">E15922</f>
        <v>В</v>
      </c>
      <c r="F15923" s="58">
        <v>0.7379152153361526</v>
      </c>
    </row>
    <row r="15924">
      <c r="A15924" s="61">
        <v>1.515785073E9</v>
      </c>
      <c r="B15924" s="61">
        <v>1.0</v>
      </c>
      <c r="C15924" s="61">
        <v>1219.0</v>
      </c>
      <c r="D15924" s="57" t="s">
        <v>375</v>
      </c>
      <c r="E15924" s="57" t="str">
        <f t="array" ref="E15924">E15923</f>
        <v>В</v>
      </c>
      <c r="F15924" s="58">
        <v>0.7380186626716855</v>
      </c>
    </row>
    <row r="15925">
      <c r="A15925" s="61">
        <v>1.514212708E9</v>
      </c>
      <c r="B15925" s="61">
        <v>1.0</v>
      </c>
      <c r="C15925" s="61">
        <v>1550.0</v>
      </c>
      <c r="D15925" s="57" t="s">
        <v>371</v>
      </c>
      <c r="E15925" s="57" t="str">
        <f t="array" ref="E15925">E15924</f>
        <v>В</v>
      </c>
      <c r="F15925" s="58">
        <v>0.7381135681377378</v>
      </c>
    </row>
    <row r="15926">
      <c r="A15926" s="61">
        <v>1.511880206E9</v>
      </c>
      <c r="B15926" s="61">
        <v>1.0</v>
      </c>
      <c r="C15926" s="61">
        <v>783.0</v>
      </c>
      <c r="D15926" s="57" t="s">
        <v>374</v>
      </c>
      <c r="E15926" s="57" t="str">
        <f t="array" ref="E15926">E15925</f>
        <v>В</v>
      </c>
      <c r="F15926" s="58">
        <v>0.7381744136289163</v>
      </c>
    </row>
    <row r="15927">
      <c r="A15927" s="61">
        <v>1.514561727E9</v>
      </c>
      <c r="B15927" s="61">
        <v>1.0</v>
      </c>
      <c r="C15927" s="61">
        <v>4306.0</v>
      </c>
      <c r="D15927" s="57" t="s">
        <v>371</v>
      </c>
      <c r="E15927" s="57" t="str">
        <f t="array" ref="E15927">E15926</f>
        <v>В</v>
      </c>
      <c r="F15927" s="58">
        <v>0.7383719850875817</v>
      </c>
    </row>
    <row r="15928">
      <c r="A15928" s="61">
        <v>1.512002846E9</v>
      </c>
      <c r="B15928" s="61">
        <v>1.0</v>
      </c>
      <c r="C15928" s="61">
        <v>2125.0</v>
      </c>
      <c r="D15928" s="57" t="s">
        <v>371</v>
      </c>
      <c r="E15928" s="57" t="str">
        <f t="array" ref="E15928">E15927</f>
        <v>В</v>
      </c>
      <c r="F15928" s="58">
        <v>0.7383723397029898</v>
      </c>
    </row>
    <row r="15929">
      <c r="A15929" s="61">
        <v>1.516250098E9</v>
      </c>
      <c r="B15929" s="61">
        <v>1.0</v>
      </c>
      <c r="C15929" s="61">
        <v>1079.0</v>
      </c>
      <c r="D15929" s="57" t="s">
        <v>373</v>
      </c>
      <c r="E15929" s="57" t="str">
        <f t="array" ref="E15929">E15928</f>
        <v>В</v>
      </c>
      <c r="F15929" s="58">
        <v>0.7384022707315191</v>
      </c>
    </row>
    <row r="15930">
      <c r="A15930" s="61">
        <v>1.517681737E9</v>
      </c>
      <c r="B15930" s="61">
        <v>1.0</v>
      </c>
      <c r="C15930" s="61">
        <v>2364.0</v>
      </c>
      <c r="D15930" s="57" t="s">
        <v>371</v>
      </c>
      <c r="E15930" s="57" t="str">
        <f t="array" ref="E15930">E15929</f>
        <v>В</v>
      </c>
      <c r="F15930" s="58">
        <v>0.7384065557854989</v>
      </c>
    </row>
    <row r="15931">
      <c r="A15931" s="61">
        <v>1.5160711E9</v>
      </c>
      <c r="B15931" s="61">
        <v>0.0</v>
      </c>
      <c r="C15931" s="61">
        <v>1301.0</v>
      </c>
      <c r="D15931" s="57" t="s">
        <v>374</v>
      </c>
      <c r="E15931" s="57" t="str">
        <f t="array" ref="E15931">E15930</f>
        <v>В</v>
      </c>
      <c r="F15931" s="58">
        <v>0.7384453894645292</v>
      </c>
    </row>
    <row r="15932">
      <c r="A15932" s="61">
        <v>1.516060321E9</v>
      </c>
      <c r="B15932" s="61">
        <v>0.0</v>
      </c>
      <c r="C15932" s="61">
        <v>4260.0</v>
      </c>
      <c r="D15932" s="57" t="s">
        <v>373</v>
      </c>
      <c r="E15932" s="57" t="str">
        <f t="array" ref="E15932">E15931</f>
        <v>В</v>
      </c>
      <c r="F15932" s="58">
        <v>0.7384526430660252</v>
      </c>
    </row>
    <row r="15933">
      <c r="A15933" s="61">
        <v>1.517291018E9</v>
      </c>
      <c r="B15933" s="61">
        <v>1.0</v>
      </c>
      <c r="C15933" s="61">
        <v>320.0</v>
      </c>
      <c r="D15933" s="57" t="s">
        <v>374</v>
      </c>
      <c r="E15933" s="57" t="str">
        <f t="array" ref="E15933">E15932</f>
        <v>В</v>
      </c>
      <c r="F15933" s="58">
        <v>0.7384590917132922</v>
      </c>
    </row>
    <row r="15934">
      <c r="A15934" s="61">
        <v>1.512220383E9</v>
      </c>
      <c r="B15934" s="61">
        <v>1.0</v>
      </c>
      <c r="C15934" s="61">
        <v>3267.0</v>
      </c>
      <c r="D15934" s="57" t="s">
        <v>374</v>
      </c>
      <c r="E15934" s="57" t="str">
        <f t="array" ref="E15934">E15933</f>
        <v>В</v>
      </c>
      <c r="F15934" s="58">
        <v>0.7385087288389917</v>
      </c>
    </row>
    <row r="15935">
      <c r="A15935" s="61">
        <v>1.517041983E9</v>
      </c>
      <c r="B15935" s="61">
        <v>1.0</v>
      </c>
      <c r="C15935" s="61">
        <v>1479.0</v>
      </c>
      <c r="D15935" s="57" t="s">
        <v>374</v>
      </c>
      <c r="E15935" s="57" t="str">
        <f t="array" ref="E15935">E15934</f>
        <v>В</v>
      </c>
      <c r="F15935" s="58">
        <v>0.7386718755083979</v>
      </c>
    </row>
    <row r="15936">
      <c r="A15936" s="61">
        <v>1.517679927E9</v>
      </c>
      <c r="B15936" s="61">
        <v>1.0</v>
      </c>
      <c r="C15936" s="61">
        <v>3052.0</v>
      </c>
      <c r="D15936" s="57" t="s">
        <v>371</v>
      </c>
      <c r="E15936" s="57" t="str">
        <f t="array" ref="E15936">E15935</f>
        <v>В</v>
      </c>
      <c r="F15936" s="58">
        <v>0.7387835747056936</v>
      </c>
    </row>
    <row r="15937">
      <c r="A15937" s="61">
        <v>1.512876529E9</v>
      </c>
      <c r="B15937" s="61">
        <v>1.0</v>
      </c>
      <c r="C15937" s="61">
        <v>1736.0</v>
      </c>
      <c r="D15937" s="57" t="s">
        <v>374</v>
      </c>
      <c r="E15937" s="57" t="str">
        <f t="array" ref="E15937">E15936</f>
        <v>В</v>
      </c>
      <c r="F15937" s="58">
        <v>0.7388519847491843</v>
      </c>
    </row>
    <row r="15938">
      <c r="A15938" s="61">
        <v>1.516792353E9</v>
      </c>
      <c r="B15938" s="61">
        <v>1.0</v>
      </c>
      <c r="C15938" s="61">
        <v>2697.0</v>
      </c>
      <c r="D15938" s="57" t="s">
        <v>374</v>
      </c>
      <c r="E15938" s="57" t="str">
        <f t="array" ref="E15938">E15937</f>
        <v>В</v>
      </c>
      <c r="F15938" s="58">
        <v>0.7389405120164828</v>
      </c>
    </row>
    <row r="15939">
      <c r="A15939" s="61">
        <v>1.51475085E9</v>
      </c>
      <c r="B15939" s="61">
        <v>0.0</v>
      </c>
      <c r="C15939" s="61">
        <v>1170.0</v>
      </c>
      <c r="D15939" s="57" t="s">
        <v>375</v>
      </c>
      <c r="E15939" s="57" t="str">
        <f t="array" ref="E15939">E15938</f>
        <v>В</v>
      </c>
      <c r="F15939" s="58">
        <v>0.7389781744322665</v>
      </c>
    </row>
    <row r="15940">
      <c r="A15940" s="61">
        <v>1.51579963E9</v>
      </c>
      <c r="B15940" s="61">
        <v>0.0</v>
      </c>
      <c r="C15940" s="61">
        <v>1479.0</v>
      </c>
      <c r="D15940" s="57" t="s">
        <v>371</v>
      </c>
      <c r="E15940" s="57" t="str">
        <f t="array" ref="E15940">E15939</f>
        <v>В</v>
      </c>
      <c r="F15940" s="58">
        <v>0.7389987375568761</v>
      </c>
    </row>
    <row r="15941">
      <c r="A15941" s="61">
        <v>1.516300386E9</v>
      </c>
      <c r="B15941" s="61">
        <v>1.0</v>
      </c>
      <c r="C15941" s="61">
        <v>1668.0</v>
      </c>
      <c r="D15941" s="57" t="s">
        <v>373</v>
      </c>
      <c r="E15941" s="57" t="str">
        <f t="array" ref="E15941">E15940</f>
        <v>В</v>
      </c>
      <c r="F15941" s="58">
        <v>0.7390344935526453</v>
      </c>
    </row>
    <row r="15942">
      <c r="A15942" s="61">
        <v>1.518839741E9</v>
      </c>
      <c r="B15942" s="61">
        <v>0.0</v>
      </c>
      <c r="C15942" s="61">
        <v>1939.0</v>
      </c>
      <c r="D15942" s="57" t="s">
        <v>374</v>
      </c>
      <c r="E15942" s="57" t="str">
        <f t="array" ref="E15942">E15941</f>
        <v>В</v>
      </c>
      <c r="F15942" s="58">
        <v>0.7390354174825351</v>
      </c>
    </row>
    <row r="15943">
      <c r="A15943" s="61">
        <v>1.517484559E9</v>
      </c>
      <c r="B15943" s="61">
        <v>1.0</v>
      </c>
      <c r="C15943" s="61">
        <v>2927.0</v>
      </c>
      <c r="D15943" s="57" t="s">
        <v>371</v>
      </c>
      <c r="E15943" s="57" t="str">
        <f t="array" ref="E15943">E15942</f>
        <v>В</v>
      </c>
      <c r="F15943" s="58">
        <v>0.7391106335199618</v>
      </c>
    </row>
    <row r="15944">
      <c r="A15944" s="61">
        <v>1.512353149E9</v>
      </c>
      <c r="B15944" s="61">
        <v>1.0</v>
      </c>
      <c r="C15944" s="61">
        <v>2865.0</v>
      </c>
      <c r="D15944" s="57" t="s">
        <v>371</v>
      </c>
      <c r="E15944" s="57" t="str">
        <f t="array" ref="E15944">E15943</f>
        <v>В</v>
      </c>
      <c r="F15944" s="58">
        <v>0.7391400131186321</v>
      </c>
    </row>
    <row r="15945">
      <c r="A15945" s="61">
        <v>1.511355912E9</v>
      </c>
      <c r="B15945" s="61">
        <v>0.0</v>
      </c>
      <c r="C15945" s="61">
        <v>186.0</v>
      </c>
      <c r="D15945" s="57" t="s">
        <v>375</v>
      </c>
      <c r="E15945" s="57" t="str">
        <f t="array" ref="E15945">E15944</f>
        <v>В</v>
      </c>
      <c r="F15945" s="58">
        <v>0.7391666438814444</v>
      </c>
    </row>
    <row r="15946">
      <c r="A15946" s="61">
        <v>1.516764287E9</v>
      </c>
      <c r="B15946" s="61">
        <v>1.0</v>
      </c>
      <c r="C15946" s="61">
        <v>1078.0</v>
      </c>
      <c r="D15946" s="57" t="s">
        <v>374</v>
      </c>
      <c r="E15946" s="57" t="str">
        <f t="array" ref="E15946">E15945</f>
        <v>В</v>
      </c>
      <c r="F15946" s="58">
        <v>0.739227507334685</v>
      </c>
    </row>
    <row r="15947">
      <c r="A15947" s="61">
        <v>1.514694161E9</v>
      </c>
      <c r="B15947" s="61">
        <v>0.0</v>
      </c>
      <c r="C15947" s="61">
        <v>7.0</v>
      </c>
      <c r="D15947" s="57" t="s">
        <v>373</v>
      </c>
      <c r="E15947" s="57" t="str">
        <f t="array" ref="E15947">E15946</f>
        <v>В</v>
      </c>
      <c r="F15947" s="58">
        <v>0.7392467408190532</v>
      </c>
    </row>
    <row r="15948">
      <c r="A15948" s="61">
        <v>1.514109066E9</v>
      </c>
      <c r="B15948" s="61">
        <v>1.0</v>
      </c>
      <c r="C15948" s="61">
        <v>3376.0</v>
      </c>
      <c r="D15948" s="57" t="s">
        <v>375</v>
      </c>
      <c r="E15948" s="57" t="str">
        <f t="array" ref="E15948">E15947</f>
        <v>В</v>
      </c>
      <c r="F15948" s="58">
        <v>0.7394053328415312</v>
      </c>
    </row>
    <row r="15949">
      <c r="A15949" s="61">
        <v>1.519572221E9</v>
      </c>
      <c r="B15949" s="61">
        <v>0.0</v>
      </c>
      <c r="C15949" s="61">
        <v>796.0</v>
      </c>
      <c r="D15949" s="57" t="s">
        <v>374</v>
      </c>
      <c r="E15949" s="57" t="str">
        <f t="array" ref="E15949">E15948</f>
        <v>В</v>
      </c>
      <c r="F15949" s="58">
        <v>0.7394159378930913</v>
      </c>
    </row>
    <row r="15950">
      <c r="A15950" s="61">
        <v>1.511939155E9</v>
      </c>
      <c r="B15950" s="61">
        <v>1.0</v>
      </c>
      <c r="C15950" s="61">
        <v>975.0</v>
      </c>
      <c r="D15950" s="57" t="s">
        <v>371</v>
      </c>
      <c r="E15950" s="57" t="str">
        <f t="array" ref="E15950">E15949</f>
        <v>В</v>
      </c>
      <c r="F15950" s="58">
        <v>0.7394188981837748</v>
      </c>
    </row>
    <row r="15951">
      <c r="A15951" s="61">
        <v>1.519836491E9</v>
      </c>
      <c r="B15951" s="61">
        <v>0.0</v>
      </c>
      <c r="C15951" s="61">
        <v>3467.0</v>
      </c>
      <c r="D15951" s="57" t="s">
        <v>373</v>
      </c>
      <c r="E15951" s="57" t="str">
        <f t="array" ref="E15951">E15950</f>
        <v>В</v>
      </c>
      <c r="F15951" s="58">
        <v>0.7394381548916124</v>
      </c>
    </row>
    <row r="15952">
      <c r="A15952" s="61">
        <v>1.513150637E9</v>
      </c>
      <c r="B15952" s="61">
        <v>1.0</v>
      </c>
      <c r="C15952" s="61">
        <v>1506.0</v>
      </c>
      <c r="D15952" s="57" t="s">
        <v>373</v>
      </c>
      <c r="E15952" s="57" t="str">
        <f t="array" ref="E15952">E15951</f>
        <v>В</v>
      </c>
      <c r="F15952" s="58">
        <v>0.7394610139831126</v>
      </c>
    </row>
    <row r="15953">
      <c r="A15953" s="61">
        <v>1.516169306E9</v>
      </c>
      <c r="B15953" s="61">
        <v>1.0</v>
      </c>
      <c r="C15953" s="61">
        <v>2872.0</v>
      </c>
      <c r="D15953" s="57" t="s">
        <v>373</v>
      </c>
      <c r="E15953" s="57" t="str">
        <f t="array" ref="E15953">E15952</f>
        <v>В</v>
      </c>
      <c r="F15953" s="58">
        <v>0.7394662916312976</v>
      </c>
    </row>
    <row r="15954">
      <c r="A15954" s="61">
        <v>1.517720791E9</v>
      </c>
      <c r="B15954" s="61">
        <v>0.0</v>
      </c>
      <c r="C15954" s="61">
        <v>49.0</v>
      </c>
      <c r="D15954" s="57" t="s">
        <v>374</v>
      </c>
      <c r="E15954" s="57" t="str">
        <f t="array" ref="E15954">E15953</f>
        <v>В</v>
      </c>
      <c r="F15954" s="58">
        <v>0.7395462178839471</v>
      </c>
    </row>
    <row r="15955">
      <c r="A15955" s="61">
        <v>1.518926232E9</v>
      </c>
      <c r="B15955" s="61">
        <v>0.0</v>
      </c>
      <c r="C15955" s="61">
        <v>183.0</v>
      </c>
      <c r="D15955" s="57" t="s">
        <v>374</v>
      </c>
      <c r="E15955" s="57" t="str">
        <f t="array" ref="E15955">E15954</f>
        <v>В</v>
      </c>
      <c r="F15955" s="58">
        <v>0.7395849706513223</v>
      </c>
    </row>
    <row r="15956">
      <c r="A15956" s="61">
        <v>1.515658397E9</v>
      </c>
      <c r="B15956" s="61">
        <v>1.0</v>
      </c>
      <c r="C15956" s="61">
        <v>1529.0</v>
      </c>
      <c r="D15956" s="57" t="s">
        <v>375</v>
      </c>
      <c r="E15956" s="57" t="str">
        <f t="array" ref="E15956">E15955</f>
        <v>В</v>
      </c>
      <c r="F15956" s="58">
        <v>0.7396794112906329</v>
      </c>
    </row>
    <row r="15957">
      <c r="A15957" s="61">
        <v>1.517282373E9</v>
      </c>
      <c r="B15957" s="61">
        <v>1.0</v>
      </c>
      <c r="C15957" s="61">
        <v>2225.0</v>
      </c>
      <c r="D15957" s="57" t="s">
        <v>371</v>
      </c>
      <c r="E15957" s="57" t="str">
        <f t="array" ref="E15957">E15956</f>
        <v>В</v>
      </c>
      <c r="F15957" s="58">
        <v>0.7397369238564107</v>
      </c>
    </row>
    <row r="15958">
      <c r="A15958" s="61">
        <v>1.513067872E9</v>
      </c>
      <c r="B15958" s="61">
        <v>0.0</v>
      </c>
      <c r="C15958" s="61">
        <v>1573.0</v>
      </c>
      <c r="D15958" s="57" t="s">
        <v>371</v>
      </c>
      <c r="E15958" s="57" t="str">
        <f t="array" ref="E15958">E15957</f>
        <v>В</v>
      </c>
      <c r="F15958" s="58">
        <v>0.739810275732518</v>
      </c>
    </row>
    <row r="15959">
      <c r="A15959" s="61">
        <v>1.519926944E9</v>
      </c>
      <c r="B15959" s="61">
        <v>1.0</v>
      </c>
      <c r="C15959" s="61">
        <v>1067.0</v>
      </c>
      <c r="D15959" s="57" t="s">
        <v>374</v>
      </c>
      <c r="E15959" s="57" t="str">
        <f t="array" ref="E15959">E15958</f>
        <v>В</v>
      </c>
      <c r="F15959" s="58">
        <v>0.7398937115113646</v>
      </c>
    </row>
    <row r="15960">
      <c r="A15960" s="61">
        <v>1.512296959E9</v>
      </c>
      <c r="B15960" s="61">
        <v>1.0</v>
      </c>
      <c r="C15960" s="61">
        <v>3704.0</v>
      </c>
      <c r="D15960" s="57" t="s">
        <v>375</v>
      </c>
      <c r="E15960" s="57" t="str">
        <f t="array" ref="E15960">E15959</f>
        <v>В</v>
      </c>
      <c r="F15960" s="58">
        <v>0.7399341108716602</v>
      </c>
    </row>
    <row r="15961">
      <c r="A15961" s="61">
        <v>1.512350362E9</v>
      </c>
      <c r="B15961" s="61">
        <v>0.0</v>
      </c>
      <c r="C15961" s="61">
        <v>214.0</v>
      </c>
      <c r="D15961" s="57" t="s">
        <v>371</v>
      </c>
      <c r="E15961" s="57" t="str">
        <f t="array" ref="E15961">E15960</f>
        <v>В</v>
      </c>
      <c r="F15961" s="58">
        <v>0.73993642495856</v>
      </c>
    </row>
    <row r="15962">
      <c r="A15962" s="61">
        <v>1.516668485E9</v>
      </c>
      <c r="B15962" s="61">
        <v>1.0</v>
      </c>
      <c r="C15962" s="61">
        <v>2008.0</v>
      </c>
      <c r="D15962" s="57" t="s">
        <v>374</v>
      </c>
      <c r="E15962" s="57" t="str">
        <f t="array" ref="E15962">E15961</f>
        <v>В</v>
      </c>
      <c r="F15962" s="58">
        <v>0.7399875230423981</v>
      </c>
    </row>
    <row r="15963">
      <c r="A15963" s="61">
        <v>1.515363825E9</v>
      </c>
      <c r="B15963" s="61">
        <v>1.0</v>
      </c>
      <c r="C15963" s="61">
        <v>1953.0</v>
      </c>
      <c r="D15963" s="57" t="s">
        <v>371</v>
      </c>
      <c r="E15963" s="57" t="str">
        <f t="array" ref="E15963">E15962</f>
        <v>В</v>
      </c>
      <c r="F15963" s="58">
        <v>0.7400195056600972</v>
      </c>
    </row>
    <row r="15964">
      <c r="A15964" s="61">
        <v>1.512890128E9</v>
      </c>
      <c r="B15964" s="61">
        <v>1.0</v>
      </c>
      <c r="C15964" s="61">
        <v>1658.0</v>
      </c>
      <c r="D15964" s="57" t="s">
        <v>374</v>
      </c>
      <c r="E15964" s="57" t="str">
        <f t="array" ref="E15964">E15963</f>
        <v>В</v>
      </c>
      <c r="F15964" s="58">
        <v>0.7400286879411995</v>
      </c>
    </row>
    <row r="15965">
      <c r="A15965" s="61">
        <v>1.51721518E9</v>
      </c>
      <c r="B15965" s="61">
        <v>0.0</v>
      </c>
      <c r="C15965" s="61">
        <v>897.0</v>
      </c>
      <c r="D15965" s="57" t="s">
        <v>373</v>
      </c>
      <c r="E15965" s="57" t="str">
        <f t="array" ref="E15965">E15964</f>
        <v>В</v>
      </c>
      <c r="F15965" s="58">
        <v>0.7401671237288009</v>
      </c>
    </row>
    <row r="15966">
      <c r="A15966" s="61">
        <v>1.51934271E9</v>
      </c>
      <c r="B15966" s="61">
        <v>0.0</v>
      </c>
      <c r="C15966" s="61">
        <v>1416.0</v>
      </c>
      <c r="D15966" s="57" t="s">
        <v>373</v>
      </c>
      <c r="E15966" s="57" t="str">
        <f t="array" ref="E15966">E15965</f>
        <v>В</v>
      </c>
      <c r="F15966" s="58">
        <v>0.7401756243665141</v>
      </c>
    </row>
    <row r="15967">
      <c r="A15967" s="61">
        <v>1.515566102E9</v>
      </c>
      <c r="B15967" s="61">
        <v>0.0</v>
      </c>
      <c r="C15967" s="61">
        <v>1884.0</v>
      </c>
      <c r="D15967" s="57" t="s">
        <v>374</v>
      </c>
      <c r="E15967" s="57" t="str">
        <f t="array" ref="E15967">E15966</f>
        <v>В</v>
      </c>
      <c r="F15967" s="58">
        <v>0.7401786458537966</v>
      </c>
    </row>
    <row r="15968">
      <c r="A15968" s="61">
        <v>1.517648468E9</v>
      </c>
      <c r="B15968" s="61">
        <v>1.0</v>
      </c>
      <c r="C15968" s="61">
        <v>2375.0</v>
      </c>
      <c r="D15968" s="57" t="s">
        <v>374</v>
      </c>
      <c r="E15968" s="57" t="str">
        <f t="array" ref="E15968">E15967</f>
        <v>В</v>
      </c>
      <c r="F15968" s="58">
        <v>0.7401851094022247</v>
      </c>
    </row>
    <row r="15969">
      <c r="A15969" s="61">
        <v>1.512276966E9</v>
      </c>
      <c r="B15969" s="61">
        <v>1.0</v>
      </c>
      <c r="C15969" s="61">
        <v>768.0</v>
      </c>
      <c r="D15969" s="57" t="s">
        <v>371</v>
      </c>
      <c r="E15969" s="57" t="str">
        <f t="array" ref="E15969">E15968</f>
        <v>В</v>
      </c>
      <c r="F15969" s="58">
        <v>0.7402435036104187</v>
      </c>
    </row>
    <row r="15970">
      <c r="A15970" s="61">
        <v>1.512453022E9</v>
      </c>
      <c r="B15970" s="61">
        <v>0.0</v>
      </c>
      <c r="C15970" s="61">
        <v>226.0</v>
      </c>
      <c r="D15970" s="57" t="s">
        <v>374</v>
      </c>
      <c r="E15970" s="57" t="str">
        <f t="array" ref="E15970">E15969</f>
        <v>В</v>
      </c>
      <c r="F15970" s="58">
        <v>0.7402459399922421</v>
      </c>
    </row>
    <row r="15971">
      <c r="A15971" s="61">
        <v>1.513105471E9</v>
      </c>
      <c r="B15971" s="61">
        <v>0.0</v>
      </c>
      <c r="C15971" s="61">
        <v>746.0</v>
      </c>
      <c r="D15971" s="57" t="s">
        <v>371</v>
      </c>
      <c r="E15971" s="57" t="str">
        <f t="array" ref="E15971">E15970</f>
        <v>В</v>
      </c>
      <c r="F15971" s="58">
        <v>0.7402512176404271</v>
      </c>
    </row>
    <row r="15972">
      <c r="A15972" s="61">
        <v>1.516590385E9</v>
      </c>
      <c r="B15972" s="61">
        <v>1.0</v>
      </c>
      <c r="C15972" s="61">
        <v>585.0</v>
      </c>
      <c r="D15972" s="57" t="s">
        <v>373</v>
      </c>
      <c r="E15972" s="57" t="str">
        <f t="array" ref="E15972">E15971</f>
        <v>В</v>
      </c>
      <c r="F15972" s="58">
        <v>0.7402558182699676</v>
      </c>
    </row>
    <row r="15973">
      <c r="A15973" s="61">
        <v>1.51966978E9</v>
      </c>
      <c r="B15973" s="61">
        <v>0.0</v>
      </c>
      <c r="C15973" s="61">
        <v>2522.0</v>
      </c>
      <c r="D15973" s="57" t="s">
        <v>375</v>
      </c>
      <c r="E15973" s="57" t="str">
        <f t="array" ref="E15973">E15972</f>
        <v>В</v>
      </c>
      <c r="F15973" s="58">
        <v>0.7402595862461409</v>
      </c>
    </row>
    <row r="15974">
      <c r="A15974" s="61">
        <v>1.51371724E9</v>
      </c>
      <c r="B15974" s="61">
        <v>0.0</v>
      </c>
      <c r="C15974" s="61">
        <v>3862.0</v>
      </c>
      <c r="D15974" s="57" t="s">
        <v>374</v>
      </c>
      <c r="E15974" s="57" t="str">
        <f t="array" ref="E15974">E15973</f>
        <v>В</v>
      </c>
      <c r="F15974" s="58">
        <v>0.740298339013516</v>
      </c>
    </row>
    <row r="15975">
      <c r="A15975" s="61">
        <v>1.517124087E9</v>
      </c>
      <c r="B15975" s="61">
        <v>1.0</v>
      </c>
      <c r="C15975" s="61">
        <v>533.0</v>
      </c>
      <c r="D15975" s="57" t="s">
        <v>374</v>
      </c>
      <c r="E15975" s="57" t="str">
        <f t="array" ref="E15975">E15974</f>
        <v>В</v>
      </c>
      <c r="F15975" s="58">
        <v>0.7404189814068037</v>
      </c>
    </row>
    <row r="15976">
      <c r="A15976" s="61">
        <v>1.514987132E9</v>
      </c>
      <c r="B15976" s="61">
        <v>0.0</v>
      </c>
      <c r="C15976" s="61">
        <v>2640.0</v>
      </c>
      <c r="D15976" s="57" t="s">
        <v>374</v>
      </c>
      <c r="E15976" s="57" t="str">
        <f t="array" ref="E15976">E15975</f>
        <v>В</v>
      </c>
      <c r="F15976" s="58">
        <v>0.7404397978546687</v>
      </c>
    </row>
    <row r="15977">
      <c r="A15977" s="61">
        <v>1.513828885E9</v>
      </c>
      <c r="B15977" s="61">
        <v>1.0</v>
      </c>
      <c r="C15977" s="61">
        <v>1094.0</v>
      </c>
      <c r="D15977" s="57" t="s">
        <v>371</v>
      </c>
      <c r="E15977" s="57" t="str">
        <f t="array" ref="E15977">E15976</f>
        <v>В</v>
      </c>
      <c r="F15977" s="58">
        <v>0.7404547674427068</v>
      </c>
    </row>
    <row r="15978">
      <c r="A15978" s="61">
        <v>1.512748251E9</v>
      </c>
      <c r="B15978" s="61">
        <v>0.0</v>
      </c>
      <c r="C15978" s="61">
        <v>1636.0</v>
      </c>
      <c r="D15978" s="57" t="s">
        <v>371</v>
      </c>
      <c r="E15978" s="57" t="str">
        <f t="array" ref="E15978">E15977</f>
        <v>В</v>
      </c>
      <c r="F15978" s="58">
        <v>0.7404663560400979</v>
      </c>
    </row>
    <row r="15979">
      <c r="A15979" s="61">
        <v>1.517545057E9</v>
      </c>
      <c r="B15979" s="61">
        <v>1.0</v>
      </c>
      <c r="C15979" s="61">
        <v>1673.0</v>
      </c>
      <c r="D15979" s="57" t="s">
        <v>375</v>
      </c>
      <c r="E15979" s="57" t="str">
        <f t="array" ref="E15979">E15978</f>
        <v>В</v>
      </c>
      <c r="F15979" s="58">
        <v>0.7404746662435236</v>
      </c>
    </row>
    <row r="15980">
      <c r="A15980" s="61">
        <v>1.512544537E9</v>
      </c>
      <c r="B15980" s="61">
        <v>1.0</v>
      </c>
      <c r="C15980" s="61">
        <v>1614.0</v>
      </c>
      <c r="D15980" s="57" t="s">
        <v>371</v>
      </c>
      <c r="E15980" s="57" t="str">
        <f t="array" ref="E15980">E15979</f>
        <v>В</v>
      </c>
      <c r="F15980" s="58">
        <v>0.7405208007601052</v>
      </c>
    </row>
    <row r="15981">
      <c r="A15981" s="61">
        <v>1.517412072E9</v>
      </c>
      <c r="B15981" s="61">
        <v>0.0</v>
      </c>
      <c r="C15981" s="61">
        <v>941.0</v>
      </c>
      <c r="D15981" s="57" t="s">
        <v>375</v>
      </c>
      <c r="E15981" s="57" t="str">
        <f t="array" ref="E15981">E15980</f>
        <v>В</v>
      </c>
      <c r="F15981" s="58">
        <v>0.7405398167391245</v>
      </c>
    </row>
    <row r="15982">
      <c r="A15982" s="61">
        <v>1.519459429E9</v>
      </c>
      <c r="B15982" s="61">
        <v>1.0</v>
      </c>
      <c r="C15982" s="61">
        <v>1542.0</v>
      </c>
      <c r="D15982" s="57" t="s">
        <v>371</v>
      </c>
      <c r="E15982" s="57" t="str">
        <f t="array" ref="E15982">E15981</f>
        <v>В</v>
      </c>
      <c r="F15982" s="58">
        <v>0.7405986192165948</v>
      </c>
    </row>
    <row r="15983">
      <c r="A15983" s="61">
        <v>1.51276155E9</v>
      </c>
      <c r="B15983" s="61">
        <v>0.0</v>
      </c>
      <c r="C15983" s="61">
        <v>1361.0</v>
      </c>
      <c r="D15983" s="57" t="s">
        <v>375</v>
      </c>
      <c r="E15983" s="57" t="str">
        <f t="array" ref="E15983">E15982</f>
        <v>В</v>
      </c>
      <c r="F15983" s="58">
        <v>0.7406263714354249</v>
      </c>
    </row>
    <row r="15984">
      <c r="A15984" s="61">
        <v>1.511377289E9</v>
      </c>
      <c r="B15984" s="61">
        <v>1.0</v>
      </c>
      <c r="C15984" s="61">
        <v>2361.0</v>
      </c>
      <c r="D15984" s="57" t="s">
        <v>371</v>
      </c>
      <c r="E15984" s="57" t="str">
        <f t="array" ref="E15984">E15983</f>
        <v>В</v>
      </c>
      <c r="F15984" s="58">
        <v>0.7406777380708944</v>
      </c>
    </row>
    <row r="15985">
      <c r="A15985" s="61">
        <v>1.515512479E9</v>
      </c>
      <c r="B15985" s="61">
        <v>1.0</v>
      </c>
      <c r="C15985" s="61">
        <v>298.0</v>
      </c>
      <c r="D15985" s="57" t="s">
        <v>371</v>
      </c>
      <c r="E15985" s="57" t="str">
        <f t="array" ref="E15985">E15984</f>
        <v>В</v>
      </c>
      <c r="F15985" s="58">
        <v>0.7406952505058649</v>
      </c>
    </row>
    <row r="15986">
      <c r="A15986" s="61">
        <v>1.517342247E9</v>
      </c>
      <c r="B15986" s="61">
        <v>1.0</v>
      </c>
      <c r="C15986" s="61">
        <v>2456.0</v>
      </c>
      <c r="D15986" s="57" t="s">
        <v>371</v>
      </c>
      <c r="E15986" s="57" t="str">
        <f t="array" ref="E15986">E15985</f>
        <v>В</v>
      </c>
      <c r="F15986" s="58">
        <v>0.7407397166862999</v>
      </c>
    </row>
    <row r="15987">
      <c r="A15987" s="61">
        <v>1.518772101E9</v>
      </c>
      <c r="B15987" s="61">
        <v>0.0</v>
      </c>
      <c r="C15987" s="61">
        <v>2810.0</v>
      </c>
      <c r="D15987" s="57" t="s">
        <v>374</v>
      </c>
      <c r="E15987" s="57" t="str">
        <f t="array" ref="E15987">E15986</f>
        <v>В</v>
      </c>
      <c r="F15987" s="58">
        <v>0.740739909679512</v>
      </c>
    </row>
    <row r="15988">
      <c r="A15988" s="61">
        <v>1.512168679E9</v>
      </c>
      <c r="B15988" s="61">
        <v>1.0</v>
      </c>
      <c r="C15988" s="61">
        <v>1302.0</v>
      </c>
      <c r="D15988" s="57" t="s">
        <v>374</v>
      </c>
      <c r="E15988" s="57" t="str">
        <f t="array" ref="E15988">E15987</f>
        <v>В</v>
      </c>
      <c r="F15988" s="58">
        <v>0.7408129194373265</v>
      </c>
    </row>
    <row r="15989">
      <c r="A15989" s="61">
        <v>1.514610468E9</v>
      </c>
      <c r="B15989" s="61">
        <v>1.0</v>
      </c>
      <c r="C15989" s="61">
        <v>1621.0</v>
      </c>
      <c r="D15989" s="57" t="s">
        <v>373</v>
      </c>
      <c r="E15989" s="57" t="str">
        <f t="array" ref="E15989">E15988</f>
        <v>В</v>
      </c>
      <c r="F15989" s="58">
        <v>0.7408542285380276</v>
      </c>
    </row>
    <row r="15990">
      <c r="A15990" s="61">
        <v>1.517497133E9</v>
      </c>
      <c r="B15990" s="61">
        <v>1.0</v>
      </c>
      <c r="C15990" s="61">
        <v>2944.0</v>
      </c>
      <c r="D15990" s="57" t="s">
        <v>374</v>
      </c>
      <c r="E15990" s="57" t="str">
        <f t="array" ref="E15990">E15989</f>
        <v>В</v>
      </c>
      <c r="F15990" s="58">
        <v>0.7409140835782599</v>
      </c>
    </row>
    <row r="15991">
      <c r="A15991" s="61">
        <v>1.516464861E9</v>
      </c>
      <c r="B15991" s="61">
        <v>0.0</v>
      </c>
      <c r="C15991" s="61">
        <v>2025.0</v>
      </c>
      <c r="D15991" s="57" t="s">
        <v>373</v>
      </c>
      <c r="E15991" s="57" t="str">
        <f t="array" ref="E15991">E15990</f>
        <v>В</v>
      </c>
      <c r="F15991" s="58">
        <v>0.7409461277451735</v>
      </c>
    </row>
    <row r="15992">
      <c r="A15992" s="61">
        <v>1.512208001E9</v>
      </c>
      <c r="B15992" s="61">
        <v>0.0</v>
      </c>
      <c r="C15992" s="61">
        <v>1203.0</v>
      </c>
      <c r="D15992" s="57" t="s">
        <v>371</v>
      </c>
      <c r="E15992" s="57" t="str">
        <f t="array" ref="E15992">E15991</f>
        <v>В</v>
      </c>
      <c r="F15992" s="58">
        <v>0.741031331646008</v>
      </c>
    </row>
    <row r="15993">
      <c r="A15993" s="61">
        <v>1.518076265E9</v>
      </c>
      <c r="B15993" s="61">
        <v>1.0</v>
      </c>
      <c r="C15993" s="61">
        <v>300.0</v>
      </c>
      <c r="D15993" s="57" t="s">
        <v>374</v>
      </c>
      <c r="E15993" s="57" t="str">
        <f t="array" ref="E15993">E15992</f>
        <v>В</v>
      </c>
      <c r="F15993" s="58">
        <v>0.7410343105329912</v>
      </c>
    </row>
    <row r="15994">
      <c r="A15994" s="61">
        <v>1.511847617E9</v>
      </c>
      <c r="B15994" s="61">
        <v>1.0</v>
      </c>
      <c r="C15994" s="61">
        <v>1300.0</v>
      </c>
      <c r="D15994" s="57" t="s">
        <v>375</v>
      </c>
      <c r="E15994" s="57" t="str">
        <f t="array" ref="E15994">E15993</f>
        <v>В</v>
      </c>
      <c r="F15994" s="58">
        <v>0.7410403561151419</v>
      </c>
    </row>
    <row r="15995">
      <c r="A15995" s="61">
        <v>1.51939923E9</v>
      </c>
      <c r="B15995" s="61">
        <v>0.0</v>
      </c>
      <c r="C15995" s="61">
        <v>1967.0</v>
      </c>
      <c r="D15995" s="57" t="s">
        <v>371</v>
      </c>
      <c r="E15995" s="57" t="str">
        <f t="array" ref="E15995">E15994</f>
        <v>В</v>
      </c>
      <c r="F15995" s="58">
        <v>0.7411366132774876</v>
      </c>
    </row>
    <row r="15996">
      <c r="A15996" s="61">
        <v>1.512806923E9</v>
      </c>
      <c r="B15996" s="61">
        <v>1.0</v>
      </c>
      <c r="C15996" s="61">
        <v>912.0</v>
      </c>
      <c r="D15996" s="57" t="s">
        <v>371</v>
      </c>
      <c r="E15996" s="57" t="str">
        <f t="array" ref="E15996">E15995</f>
        <v>В</v>
      </c>
      <c r="F15996" s="58">
        <v>0.741175380946024</v>
      </c>
    </row>
    <row r="15997">
      <c r="A15997" s="61">
        <v>1.512260655E9</v>
      </c>
      <c r="B15997" s="61">
        <v>1.0</v>
      </c>
      <c r="C15997" s="61">
        <v>675.0</v>
      </c>
      <c r="D15997" s="57" t="s">
        <v>371</v>
      </c>
      <c r="E15997" s="57" t="str">
        <f t="array" ref="E15997">E15996</f>
        <v>В</v>
      </c>
      <c r="F15997" s="58">
        <v>0.7411922981142076</v>
      </c>
    </row>
    <row r="15998">
      <c r="A15998" s="61">
        <v>1.515619687E9</v>
      </c>
      <c r="B15998" s="61">
        <v>1.0</v>
      </c>
      <c r="C15998" s="61">
        <v>891.0</v>
      </c>
      <c r="D15998" s="57" t="s">
        <v>371</v>
      </c>
      <c r="E15998" s="57" t="str">
        <f t="array" ref="E15998">E15997</f>
        <v>В</v>
      </c>
      <c r="F15998" s="58">
        <v>0.7412004004606246</v>
      </c>
    </row>
    <row r="15999">
      <c r="A15999" s="61">
        <v>1.514207878E9</v>
      </c>
      <c r="B15999" s="61">
        <v>1.0</v>
      </c>
      <c r="C15999" s="61">
        <v>397.0</v>
      </c>
      <c r="D15999" s="57" t="s">
        <v>371</v>
      </c>
      <c r="E15999" s="57" t="str">
        <f t="array" ref="E15999">E15998</f>
        <v>В</v>
      </c>
      <c r="F15999" s="58">
        <v>0.7412375079892224</v>
      </c>
    </row>
    <row r="16000">
      <c r="A16000" s="61">
        <v>1.517401449E9</v>
      </c>
      <c r="B16000" s="61">
        <v>1.0</v>
      </c>
      <c r="C16000" s="61">
        <v>824.0</v>
      </c>
      <c r="D16000" s="57" t="s">
        <v>371</v>
      </c>
      <c r="E16000" s="57" t="str">
        <f t="array" ref="E16000">E15999</f>
        <v>В</v>
      </c>
      <c r="F16000" s="58">
        <v>0.7412595922526531</v>
      </c>
    </row>
    <row r="16001">
      <c r="A16001" s="61">
        <v>1.517138614E9</v>
      </c>
      <c r="B16001" s="61">
        <v>1.0</v>
      </c>
      <c r="C16001" s="61">
        <v>4966.0</v>
      </c>
      <c r="D16001" s="57" t="s">
        <v>371</v>
      </c>
      <c r="E16001" s="57" t="str">
        <f t="array" ref="E16001">E16000</f>
        <v>В</v>
      </c>
      <c r="F16001" s="58">
        <v>0.7412697416895958</v>
      </c>
    </row>
    <row r="16002">
      <c r="A16002" s="61">
        <v>1.519218777E9</v>
      </c>
      <c r="B16002" s="61">
        <v>1.0</v>
      </c>
      <c r="C16002" s="61">
        <v>4038.0</v>
      </c>
      <c r="D16002" s="57" t="s">
        <v>375</v>
      </c>
      <c r="E16002" s="57" t="str">
        <f t="array" ref="E16002">E16001</f>
        <v>В</v>
      </c>
      <c r="F16002" s="58">
        <v>0.7412953894945788</v>
      </c>
    </row>
    <row r="16003">
      <c r="A16003" s="61">
        <v>1.513840143E9</v>
      </c>
      <c r="B16003" s="61">
        <v>1.0</v>
      </c>
      <c r="C16003" s="61">
        <v>2133.0</v>
      </c>
      <c r="D16003" s="57" t="s">
        <v>371</v>
      </c>
      <c r="E16003" s="57" t="str">
        <f t="array" ref="E16003">E16002</f>
        <v>В</v>
      </c>
      <c r="F16003" s="58">
        <v>0.7413109883402549</v>
      </c>
    </row>
    <row r="16004">
      <c r="A16004" s="61">
        <v>1.514021238E9</v>
      </c>
      <c r="B16004" s="61">
        <v>1.0</v>
      </c>
      <c r="C16004" s="61">
        <v>1066.0</v>
      </c>
      <c r="D16004" s="57" t="s">
        <v>374</v>
      </c>
      <c r="E16004" s="57" t="str">
        <f t="array" ref="E16004">E16003</f>
        <v>В</v>
      </c>
      <c r="F16004" s="58">
        <v>0.7413162659884399</v>
      </c>
    </row>
    <row r="16005">
      <c r="A16005" s="61">
        <v>1.519730647E9</v>
      </c>
      <c r="B16005" s="61">
        <v>1.0</v>
      </c>
      <c r="C16005" s="61">
        <v>1650.0</v>
      </c>
      <c r="D16005" s="57" t="s">
        <v>375</v>
      </c>
      <c r="E16005" s="57" t="str">
        <f t="array" ref="E16005">E16004</f>
        <v>В</v>
      </c>
      <c r="F16005" s="58">
        <v>0.7413747305046575</v>
      </c>
    </row>
    <row r="16006">
      <c r="A16006" s="61">
        <v>1.516873717E9</v>
      </c>
      <c r="B16006" s="61">
        <v>1.0</v>
      </c>
      <c r="C16006" s="61">
        <v>21.0</v>
      </c>
      <c r="D16006" s="57" t="s">
        <v>375</v>
      </c>
      <c r="E16006" s="57" t="str">
        <f t="array" ref="E16006">E16005</f>
        <v>В</v>
      </c>
      <c r="F16006" s="58">
        <v>0.7414110172513518</v>
      </c>
    </row>
    <row r="16007">
      <c r="A16007" s="61">
        <v>1.51731518E9</v>
      </c>
      <c r="B16007" s="61">
        <v>0.0</v>
      </c>
      <c r="C16007" s="61">
        <v>3561.0</v>
      </c>
      <c r="D16007" s="57" t="s">
        <v>374</v>
      </c>
      <c r="E16007" s="57" t="str">
        <f t="array" ref="E16007">E16006</f>
        <v>В</v>
      </c>
      <c r="F16007" s="58">
        <v>0.7415655702134535</v>
      </c>
    </row>
    <row r="16008">
      <c r="A16008" s="61">
        <v>1.51332169E9</v>
      </c>
      <c r="B16008" s="61">
        <v>0.0</v>
      </c>
      <c r="C16008" s="61">
        <v>988.0</v>
      </c>
      <c r="D16008" s="57" t="s">
        <v>371</v>
      </c>
      <c r="E16008" s="57" t="str">
        <f t="array" ref="E16008">E16007</f>
        <v>В</v>
      </c>
      <c r="F16008" s="58">
        <v>0.7415954090646326</v>
      </c>
    </row>
    <row r="16009">
      <c r="A16009" s="61">
        <v>1.517762597E9</v>
      </c>
      <c r="B16009" s="61">
        <v>1.0</v>
      </c>
      <c r="C16009" s="61">
        <v>1826.0</v>
      </c>
      <c r="D16009" s="57" t="s">
        <v>375</v>
      </c>
      <c r="E16009" s="57" t="str">
        <f t="array" ref="E16009">E16008</f>
        <v>В</v>
      </c>
      <c r="F16009" s="58">
        <v>0.7416839690402757</v>
      </c>
    </row>
    <row r="16010">
      <c r="A16010" s="61">
        <v>1.515786481E9</v>
      </c>
      <c r="B16010" s="61">
        <v>0.0</v>
      </c>
      <c r="C16010" s="61">
        <v>225.0</v>
      </c>
      <c r="D16010" s="57" t="s">
        <v>374</v>
      </c>
      <c r="E16010" s="57" t="str">
        <f t="array" ref="E16010">E16009</f>
        <v>В</v>
      </c>
      <c r="F16010" s="58">
        <v>0.7416986198571656</v>
      </c>
    </row>
    <row r="16011">
      <c r="A16011" s="61">
        <v>1.513212495E9</v>
      </c>
      <c r="B16011" s="61">
        <v>1.0</v>
      </c>
      <c r="C16011" s="61">
        <v>1494.0</v>
      </c>
      <c r="D16011" s="57" t="s">
        <v>371</v>
      </c>
      <c r="E16011" s="57" t="str">
        <f t="array" ref="E16011">E16010</f>
        <v>В</v>
      </c>
      <c r="F16011" s="58">
        <v>0.7417787727265884</v>
      </c>
    </row>
    <row r="16012">
      <c r="A16012" s="61">
        <v>1.513648279E9</v>
      </c>
      <c r="B16012" s="61">
        <v>1.0</v>
      </c>
      <c r="C16012" s="61">
        <v>2142.0</v>
      </c>
      <c r="D16012" s="57" t="s">
        <v>371</v>
      </c>
      <c r="E16012" s="57" t="str">
        <f t="array" ref="E16012">E16011</f>
        <v>В</v>
      </c>
      <c r="F16012" s="58">
        <v>0.741807936914508</v>
      </c>
    </row>
    <row r="16013">
      <c r="A16013" s="61">
        <v>1.514184641E9</v>
      </c>
      <c r="B16013" s="61">
        <v>0.0</v>
      </c>
      <c r="C16013" s="61">
        <v>3152.0</v>
      </c>
      <c r="D16013" s="57" t="s">
        <v>371</v>
      </c>
      <c r="E16013" s="57" t="str">
        <f t="array" ref="E16013">E16012</f>
        <v>В</v>
      </c>
      <c r="F16013" s="58">
        <v>0.7418353487074143</v>
      </c>
    </row>
    <row r="16014">
      <c r="A16014" s="61">
        <v>1.514574642E9</v>
      </c>
      <c r="B16014" s="61">
        <v>0.0</v>
      </c>
      <c r="C16014" s="61">
        <v>1744.0</v>
      </c>
      <c r="D16014" s="57" t="s">
        <v>374</v>
      </c>
      <c r="E16014" s="57" t="str">
        <f t="array" ref="E16014">E16013</f>
        <v>В</v>
      </c>
      <c r="F16014" s="58">
        <v>0.7418441526877376</v>
      </c>
    </row>
    <row r="16015">
      <c r="A16015" s="61">
        <v>1.512550058E9</v>
      </c>
      <c r="B16015" s="61">
        <v>1.0</v>
      </c>
      <c r="C16015" s="61">
        <v>300.0</v>
      </c>
      <c r="D16015" s="57" t="s">
        <v>371</v>
      </c>
      <c r="E16015" s="57" t="str">
        <f t="array" ref="E16015">E16014</f>
        <v>В</v>
      </c>
      <c r="F16015" s="58">
        <v>0.7418989016511827</v>
      </c>
    </row>
    <row r="16016">
      <c r="A16016" s="61">
        <v>1.515612624E9</v>
      </c>
      <c r="B16016" s="61">
        <v>1.0</v>
      </c>
      <c r="C16016" s="61">
        <v>849.0</v>
      </c>
      <c r="D16016" s="57" t="s">
        <v>374</v>
      </c>
      <c r="E16016" s="57" t="str">
        <f t="array" ref="E16016">E16015</f>
        <v>В</v>
      </c>
      <c r="F16016" s="58">
        <v>0.7419554800504436</v>
      </c>
    </row>
    <row r="16017">
      <c r="A16017" s="61">
        <v>1.518143772E9</v>
      </c>
      <c r="B16017" s="61">
        <v>0.0</v>
      </c>
      <c r="C16017" s="61">
        <v>279.0</v>
      </c>
      <c r="D16017" s="57" t="s">
        <v>373</v>
      </c>
      <c r="E16017" s="57" t="str">
        <f t="array" ref="E16017">E16016</f>
        <v>В</v>
      </c>
      <c r="F16017" s="58">
        <v>0.7419597800055846</v>
      </c>
    </row>
    <row r="16018">
      <c r="A16018" s="61">
        <v>1.513946974E9</v>
      </c>
      <c r="B16018" s="61">
        <v>1.0</v>
      </c>
      <c r="C16018" s="61">
        <v>364.0</v>
      </c>
      <c r="D16018" s="57" t="s">
        <v>375</v>
      </c>
      <c r="E16018" s="57" t="str">
        <f t="array" ref="E16018">E16017</f>
        <v>В</v>
      </c>
      <c r="F16018" s="58">
        <v>0.7419967973993914</v>
      </c>
    </row>
    <row r="16019">
      <c r="A16019" s="61">
        <v>1.518555751E9</v>
      </c>
      <c r="B16019" s="61">
        <v>0.0</v>
      </c>
      <c r="C16019" s="61">
        <v>4542.0</v>
      </c>
      <c r="D16019" s="57" t="s">
        <v>371</v>
      </c>
      <c r="E16019" s="57" t="str">
        <f t="array" ref="E16019">E16018</f>
        <v>В</v>
      </c>
      <c r="F16019" s="58">
        <v>0.7420179840779277</v>
      </c>
    </row>
    <row r="16020">
      <c r="A16020" s="61">
        <v>1.515103672E9</v>
      </c>
      <c r="B16020" s="61">
        <v>0.0</v>
      </c>
      <c r="C16020" s="61">
        <v>1409.0</v>
      </c>
      <c r="D16020" s="57" t="s">
        <v>371</v>
      </c>
      <c r="E16020" s="57" t="str">
        <f t="array" ref="E16020">E16019</f>
        <v>В</v>
      </c>
      <c r="F16020" s="58">
        <v>0.7420427574097745</v>
      </c>
    </row>
    <row r="16021">
      <c r="A16021" s="61">
        <v>1.519607829E9</v>
      </c>
      <c r="B16021" s="61">
        <v>1.0</v>
      </c>
      <c r="C16021" s="61">
        <v>364.0</v>
      </c>
      <c r="D16021" s="57" t="s">
        <v>375</v>
      </c>
      <c r="E16021" s="57" t="str">
        <f t="array" ref="E16021">E16020</f>
        <v>В</v>
      </c>
      <c r="F16021" s="58">
        <v>0.7420536036921291</v>
      </c>
    </row>
    <row r="16022">
      <c r="A16022" s="61">
        <v>1.517831396E9</v>
      </c>
      <c r="B16022" s="61">
        <v>1.0</v>
      </c>
      <c r="C16022" s="61">
        <v>2430.0</v>
      </c>
      <c r="D16022" s="57" t="s">
        <v>374</v>
      </c>
      <c r="E16022" s="57" t="str">
        <f t="array" ref="E16022">E16021</f>
        <v>В</v>
      </c>
      <c r="F16022" s="58">
        <v>0.7420546825998865</v>
      </c>
    </row>
    <row r="16023">
      <c r="A16023" s="61">
        <v>1.515426466E9</v>
      </c>
      <c r="B16023" s="61">
        <v>1.0</v>
      </c>
      <c r="C16023" s="61">
        <v>496.0</v>
      </c>
      <c r="D16023" s="57" t="s">
        <v>373</v>
      </c>
      <c r="E16023" s="57" t="str">
        <f t="array" ref="E16023">E16022</f>
        <v>В</v>
      </c>
      <c r="F16023" s="58">
        <v>0.7421798565913943</v>
      </c>
    </row>
    <row r="16024">
      <c r="A16024" s="61">
        <v>1.511910136E9</v>
      </c>
      <c r="B16024" s="61">
        <v>1.0</v>
      </c>
      <c r="C16024" s="61">
        <v>1798.0</v>
      </c>
      <c r="D16024" s="57" t="s">
        <v>374</v>
      </c>
      <c r="E16024" s="57" t="str">
        <f t="array" ref="E16024">E16023</f>
        <v>В</v>
      </c>
      <c r="F16024" s="58">
        <v>0.7422450249716178</v>
      </c>
    </row>
    <row r="16025">
      <c r="A16025" s="61">
        <v>1.511694969E9</v>
      </c>
      <c r="B16025" s="61">
        <v>1.0</v>
      </c>
      <c r="C16025" s="61">
        <v>915.0</v>
      </c>
      <c r="D16025" s="57" t="s">
        <v>374</v>
      </c>
      <c r="E16025" s="57" t="str">
        <f t="array" ref="E16025">E16024</f>
        <v>В</v>
      </c>
      <c r="F16025" s="58">
        <v>0.7422667921706586</v>
      </c>
    </row>
    <row r="16026">
      <c r="A16026" s="61">
        <v>1.511801875E9</v>
      </c>
      <c r="B16026" s="61">
        <v>1.0</v>
      </c>
      <c r="C16026" s="61">
        <v>1875.0</v>
      </c>
      <c r="D16026" s="57" t="s">
        <v>374</v>
      </c>
      <c r="E16026" s="57" t="str">
        <f t="array" ref="E16026">E16025</f>
        <v>В</v>
      </c>
      <c r="F16026" s="58">
        <v>0.742305559839195</v>
      </c>
    </row>
    <row r="16027">
      <c r="A16027" s="61">
        <v>1.518825219E9</v>
      </c>
      <c r="B16027" s="61">
        <v>1.0</v>
      </c>
      <c r="C16027" s="61">
        <v>967.0</v>
      </c>
      <c r="D16027" s="57" t="s">
        <v>373</v>
      </c>
      <c r="E16027" s="57" t="str">
        <f t="array" ref="E16027">E16026</f>
        <v>В</v>
      </c>
      <c r="F16027" s="58">
        <v>0.7423276194876491</v>
      </c>
    </row>
    <row r="16028">
      <c r="A16028" s="61">
        <v>1.511471816E9</v>
      </c>
      <c r="B16028" s="61">
        <v>1.0</v>
      </c>
      <c r="C16028" s="61">
        <v>2610.0</v>
      </c>
      <c r="D16028" s="57" t="s">
        <v>371</v>
      </c>
      <c r="E16028" s="57" t="str">
        <f t="array" ref="E16028">E16027</f>
        <v>В</v>
      </c>
      <c r="F16028" s="58">
        <v>0.7425829675418193</v>
      </c>
    </row>
    <row r="16029">
      <c r="A16029" s="61">
        <v>1.516017559E9</v>
      </c>
      <c r="B16029" s="61">
        <v>1.0</v>
      </c>
      <c r="C16029" s="61">
        <v>1091.0</v>
      </c>
      <c r="D16029" s="57" t="s">
        <v>371</v>
      </c>
      <c r="E16029" s="57" t="str">
        <f t="array" ref="E16029">E16028</f>
        <v>В</v>
      </c>
      <c r="F16029" s="58">
        <v>0.7426774118762685</v>
      </c>
    </row>
    <row r="16030">
      <c r="A16030" s="61">
        <v>1.518954667E9</v>
      </c>
      <c r="B16030" s="61">
        <v>1.0</v>
      </c>
      <c r="C16030" s="61">
        <v>857.0</v>
      </c>
      <c r="D16030" s="57" t="s">
        <v>373</v>
      </c>
      <c r="E16030" s="57" t="str">
        <f t="array" ref="E16030">E16029</f>
        <v>В</v>
      </c>
      <c r="F16030" s="58">
        <v>0.7427365398785014</v>
      </c>
    </row>
    <row r="16031">
      <c r="A16031" s="61">
        <v>1.518590683E9</v>
      </c>
      <c r="B16031" s="61">
        <v>1.0</v>
      </c>
      <c r="C16031" s="61">
        <v>2083.0</v>
      </c>
      <c r="D16031" s="57" t="s">
        <v>371</v>
      </c>
      <c r="E16031" s="57" t="str">
        <f t="array" ref="E16031">E16030</f>
        <v>В</v>
      </c>
      <c r="F16031" s="58">
        <v>0.7427438811333029</v>
      </c>
    </row>
    <row r="16032">
      <c r="A16032" s="61">
        <v>1.514168865E9</v>
      </c>
      <c r="B16032" s="61">
        <v>1.0</v>
      </c>
      <c r="C16032" s="61">
        <v>2972.0</v>
      </c>
      <c r="D16032" s="57" t="s">
        <v>375</v>
      </c>
      <c r="E16032" s="57" t="str">
        <f t="array" ref="E16032">E16031</f>
        <v>В</v>
      </c>
      <c r="F16032" s="58">
        <v>0.7427832483719587</v>
      </c>
    </row>
    <row r="16033">
      <c r="A16033" s="61">
        <v>1.519795241E9</v>
      </c>
      <c r="B16033" s="61">
        <v>0.0</v>
      </c>
      <c r="C16033" s="61">
        <v>5404.0</v>
      </c>
      <c r="D16033" s="57" t="s">
        <v>373</v>
      </c>
      <c r="E16033" s="57" t="str">
        <f t="array" ref="E16033">E16032</f>
        <v>В</v>
      </c>
      <c r="F16033" s="58">
        <v>0.7428438210746012</v>
      </c>
    </row>
    <row r="16034">
      <c r="A16034" s="61">
        <v>1.513881304E9</v>
      </c>
      <c r="B16034" s="61">
        <v>1.0</v>
      </c>
      <c r="C16034" s="61">
        <v>2286.0</v>
      </c>
      <c r="D16034" s="57" t="s">
        <v>371</v>
      </c>
      <c r="E16034" s="57" t="str">
        <f t="array" ref="E16034">E16033</f>
        <v>В</v>
      </c>
      <c r="F16034" s="58">
        <v>0.7428864601283693</v>
      </c>
    </row>
    <row r="16035">
      <c r="A16035" s="61">
        <v>1.513291923E9</v>
      </c>
      <c r="B16035" s="61">
        <v>1.0</v>
      </c>
      <c r="C16035" s="61">
        <v>1542.0</v>
      </c>
      <c r="D16035" s="57" t="s">
        <v>375</v>
      </c>
      <c r="E16035" s="57" t="str">
        <f t="array" ref="E16035">E16034</f>
        <v>В</v>
      </c>
      <c r="F16035" s="58">
        <v>0.7429094848754304</v>
      </c>
    </row>
    <row r="16036">
      <c r="A16036" s="61">
        <v>1.518951179E9</v>
      </c>
      <c r="B16036" s="61">
        <v>1.0</v>
      </c>
      <c r="C16036" s="61">
        <v>243.0</v>
      </c>
      <c r="D16036" s="57" t="s">
        <v>371</v>
      </c>
      <c r="E16036" s="57" t="str">
        <f t="array" ref="E16036">E16035</f>
        <v>В</v>
      </c>
      <c r="F16036" s="58">
        <v>0.7429112508054981</v>
      </c>
    </row>
    <row r="16037">
      <c r="A16037" s="61">
        <v>1.519285441E9</v>
      </c>
      <c r="B16037" s="61">
        <v>0.0</v>
      </c>
      <c r="C16037" s="61">
        <v>877.0</v>
      </c>
      <c r="D16037" s="57" t="s">
        <v>374</v>
      </c>
      <c r="E16037" s="57" t="str">
        <f t="array" ref="E16037">E16036</f>
        <v>В</v>
      </c>
      <c r="F16037" s="58">
        <v>0.7430468942561147</v>
      </c>
    </row>
    <row r="16038">
      <c r="A16038" s="61">
        <v>1.519773397E9</v>
      </c>
      <c r="B16038" s="61">
        <v>1.0</v>
      </c>
      <c r="C16038" s="61">
        <v>1362.0</v>
      </c>
      <c r="D16038" s="57" t="s">
        <v>371</v>
      </c>
      <c r="E16038" s="57" t="str">
        <f t="array" ref="E16038">E16037</f>
        <v>В</v>
      </c>
      <c r="F16038" s="58">
        <v>0.7430856470234899</v>
      </c>
    </row>
    <row r="16039">
      <c r="A16039" s="61">
        <v>1.512246592E9</v>
      </c>
      <c r="B16039" s="61">
        <v>0.0</v>
      </c>
      <c r="C16039" s="61">
        <v>4311.0</v>
      </c>
      <c r="D16039" s="57" t="s">
        <v>375</v>
      </c>
      <c r="E16039" s="57" t="str">
        <f t="array" ref="E16039">E16038</f>
        <v>В</v>
      </c>
      <c r="F16039" s="58">
        <v>0.7431226912385827</v>
      </c>
    </row>
    <row r="16040">
      <c r="A16040" s="61">
        <v>1.511781317E9</v>
      </c>
      <c r="B16040" s="61">
        <v>1.0</v>
      </c>
      <c r="C16040" s="61">
        <v>1080.0</v>
      </c>
      <c r="D16040" s="57" t="s">
        <v>374</v>
      </c>
      <c r="E16040" s="57" t="str">
        <f t="array" ref="E16040">E16039</f>
        <v>В</v>
      </c>
      <c r="F16040" s="58">
        <v>0.7431369105021018</v>
      </c>
    </row>
    <row r="16041">
      <c r="A16041" s="61">
        <v>1.515185819E9</v>
      </c>
      <c r="B16041" s="61">
        <v>1.0</v>
      </c>
      <c r="C16041" s="61">
        <v>837.0</v>
      </c>
      <c r="D16041" s="57" t="s">
        <v>371</v>
      </c>
      <c r="E16041" s="57" t="str">
        <f t="array" ref="E16041">E16040</f>
        <v>В</v>
      </c>
      <c r="F16041" s="58">
        <v>0.7431611668191924</v>
      </c>
    </row>
    <row r="16042">
      <c r="A16042" s="61">
        <v>1.513125511E9</v>
      </c>
      <c r="B16042" s="61">
        <v>0.0</v>
      </c>
      <c r="C16042" s="61">
        <v>777.0</v>
      </c>
      <c r="D16042" s="57" t="s">
        <v>374</v>
      </c>
      <c r="E16042" s="57" t="str">
        <f t="array" ref="E16042">E16041</f>
        <v>В</v>
      </c>
      <c r="F16042" s="58">
        <v>0.7431712052899568</v>
      </c>
    </row>
    <row r="16043">
      <c r="A16043" s="61">
        <v>1.512874925E9</v>
      </c>
      <c r="B16043" s="61">
        <v>1.0</v>
      </c>
      <c r="C16043" s="61">
        <v>122.0</v>
      </c>
      <c r="D16043" s="57" t="s">
        <v>374</v>
      </c>
      <c r="E16043" s="57" t="str">
        <f t="array" ref="E16043">E16042</f>
        <v>В</v>
      </c>
      <c r="F16043" s="58">
        <v>0.7432189126316828</v>
      </c>
    </row>
    <row r="16044">
      <c r="A16044" s="61">
        <v>1.513152173E9</v>
      </c>
      <c r="B16044" s="61">
        <v>1.0</v>
      </c>
      <c r="C16044" s="61">
        <v>1897.0</v>
      </c>
      <c r="D16044" s="57" t="s">
        <v>371</v>
      </c>
      <c r="E16044" s="57" t="str">
        <f t="array" ref="E16044">E16043</f>
        <v>В</v>
      </c>
      <c r="F16044" s="58">
        <v>0.7433468168603239</v>
      </c>
    </row>
    <row r="16045">
      <c r="A16045" s="61">
        <v>1.513059026E9</v>
      </c>
      <c r="B16045" s="61">
        <v>1.0</v>
      </c>
      <c r="C16045" s="61">
        <v>1481.0</v>
      </c>
      <c r="D16045" s="57" t="s">
        <v>374</v>
      </c>
      <c r="E16045" s="57" t="str">
        <f t="array" ref="E16045">E16044</f>
        <v>В</v>
      </c>
      <c r="F16045" s="58">
        <v>0.7433770689899859</v>
      </c>
    </row>
    <row r="16046">
      <c r="A16046" s="61">
        <v>1.512548087E9</v>
      </c>
      <c r="B16046" s="61">
        <v>1.0</v>
      </c>
      <c r="C16046" s="61">
        <v>781.0</v>
      </c>
      <c r="D16046" s="57" t="s">
        <v>374</v>
      </c>
      <c r="E16046" s="57" t="str">
        <f t="array" ref="E16046">E16045</f>
        <v>В</v>
      </c>
      <c r="F16046" s="58">
        <v>0.7434540022436072</v>
      </c>
    </row>
    <row r="16047">
      <c r="A16047" s="61">
        <v>1.514273623E9</v>
      </c>
      <c r="B16047" s="61">
        <v>1.0</v>
      </c>
      <c r="C16047" s="61">
        <v>4533.0</v>
      </c>
      <c r="D16047" s="57" t="s">
        <v>371</v>
      </c>
      <c r="E16047" s="57" t="str">
        <f t="array" ref="E16047">E16046</f>
        <v>В</v>
      </c>
      <c r="F16047" s="58">
        <v>0.7434825585158388</v>
      </c>
    </row>
    <row r="16048">
      <c r="A16048" s="61">
        <v>1.515798901E9</v>
      </c>
      <c r="B16048" s="61">
        <v>0.0</v>
      </c>
      <c r="C16048" s="61">
        <v>776.0</v>
      </c>
      <c r="D16048" s="57" t="s">
        <v>375</v>
      </c>
      <c r="E16048" s="57" t="str">
        <f t="array" ref="E16048">E16047</f>
        <v>В</v>
      </c>
      <c r="F16048" s="58">
        <v>0.7435417852999605</v>
      </c>
    </row>
    <row r="16049">
      <c r="A16049" s="61">
        <v>1.512998658E9</v>
      </c>
      <c r="B16049" s="61">
        <v>1.0</v>
      </c>
      <c r="C16049" s="61">
        <v>992.0</v>
      </c>
      <c r="D16049" s="57" t="s">
        <v>374</v>
      </c>
      <c r="E16049" s="57" t="str">
        <f t="array" ref="E16049">E16048</f>
        <v>В</v>
      </c>
      <c r="F16049" s="58">
        <v>0.7435725747618259</v>
      </c>
    </row>
    <row r="16050">
      <c r="A16050" s="61">
        <v>1.516694091E9</v>
      </c>
      <c r="B16050" s="61">
        <v>0.0</v>
      </c>
      <c r="C16050" s="61">
        <v>777.0</v>
      </c>
      <c r="D16050" s="57" t="s">
        <v>373</v>
      </c>
      <c r="E16050" s="57" t="str">
        <f t="array" ref="E16050">E16049</f>
        <v>В</v>
      </c>
      <c r="F16050" s="58">
        <v>0.743581290549503</v>
      </c>
    </row>
    <row r="16051">
      <c r="A16051" s="61">
        <v>1.519731748E9</v>
      </c>
      <c r="B16051" s="61">
        <v>1.0</v>
      </c>
      <c r="C16051" s="61">
        <v>779.0</v>
      </c>
      <c r="D16051" s="57" t="s">
        <v>373</v>
      </c>
      <c r="E16051" s="57" t="str">
        <f t="array" ref="E16051">E16050</f>
        <v>В</v>
      </c>
      <c r="F16051" s="58">
        <v>0.7435966198022304</v>
      </c>
    </row>
    <row r="16052">
      <c r="A16052" s="61">
        <v>1.518872102E9</v>
      </c>
      <c r="B16052" s="61">
        <v>0.0</v>
      </c>
      <c r="C16052" s="61">
        <v>1803.0</v>
      </c>
      <c r="D16052" s="57" t="s">
        <v>371</v>
      </c>
      <c r="E16052" s="57" t="str">
        <f t="array" ref="E16052">E16051</f>
        <v>В</v>
      </c>
      <c r="F16052" s="58">
        <v>0.7436252665220785</v>
      </c>
    </row>
    <row r="16053">
      <c r="A16053" s="61">
        <v>1.516283939E9</v>
      </c>
      <c r="B16053" s="61">
        <v>1.0</v>
      </c>
      <c r="C16053" s="61">
        <v>989.0</v>
      </c>
      <c r="D16053" s="57" t="s">
        <v>374</v>
      </c>
      <c r="E16053" s="57" t="str">
        <f t="array" ref="E16053">E16052</f>
        <v>В</v>
      </c>
      <c r="F16053" s="58">
        <v>0.7436361128044332</v>
      </c>
    </row>
    <row r="16054">
      <c r="A16054" s="61">
        <v>1.513439763E9</v>
      </c>
      <c r="B16054" s="61">
        <v>1.0</v>
      </c>
      <c r="C16054" s="61">
        <v>338.0</v>
      </c>
      <c r="D16054" s="57" t="s">
        <v>374</v>
      </c>
      <c r="E16054" s="57" t="str">
        <f t="array" ref="E16054">E16053</f>
        <v>В</v>
      </c>
      <c r="F16054" s="58">
        <v>0.7436574652934089</v>
      </c>
    </row>
    <row r="16055">
      <c r="A16055" s="61">
        <v>1.516394027E9</v>
      </c>
      <c r="B16055" s="61">
        <v>1.0</v>
      </c>
      <c r="C16055" s="61">
        <v>806.0</v>
      </c>
      <c r="D16055" s="57" t="s">
        <v>374</v>
      </c>
      <c r="E16055" s="57" t="str">
        <f t="array" ref="E16055">E16054</f>
        <v>В</v>
      </c>
      <c r="F16055" s="58">
        <v>0.7436689348545142</v>
      </c>
    </row>
    <row r="16056">
      <c r="A16056" s="61">
        <v>1.513876094E9</v>
      </c>
      <c r="B16056" s="61">
        <v>1.0</v>
      </c>
      <c r="C16056" s="61">
        <v>1651.0</v>
      </c>
      <c r="D16056" s="57" t="s">
        <v>371</v>
      </c>
      <c r="E16056" s="57" t="str">
        <f t="array" ref="E16056">E16055</f>
        <v>В</v>
      </c>
      <c r="F16056" s="58">
        <v>0.74369493479342</v>
      </c>
    </row>
    <row r="16057">
      <c r="A16057" s="61">
        <v>1.517458717E9</v>
      </c>
      <c r="B16057" s="61">
        <v>1.0</v>
      </c>
      <c r="C16057" s="61">
        <v>110.0</v>
      </c>
      <c r="D16057" s="57" t="s">
        <v>371</v>
      </c>
      <c r="E16057" s="57" t="str">
        <f t="array" ref="E16057">E16056</f>
        <v>В</v>
      </c>
      <c r="F16057" s="58">
        <v>0.7437739655811736</v>
      </c>
    </row>
    <row r="16058">
      <c r="A16058" s="61">
        <v>1.515254379E9</v>
      </c>
      <c r="B16058" s="61">
        <v>1.0</v>
      </c>
      <c r="C16058" s="61">
        <v>1683.0</v>
      </c>
      <c r="D16058" s="57" t="s">
        <v>375</v>
      </c>
      <c r="E16058" s="57" t="str">
        <f t="array" ref="E16058">E16057</f>
        <v>В</v>
      </c>
      <c r="F16058" s="58">
        <v>0.7438127183485488</v>
      </c>
    </row>
    <row r="16059">
      <c r="A16059" s="61">
        <v>1.512366283E9</v>
      </c>
      <c r="B16059" s="61">
        <v>1.0</v>
      </c>
      <c r="C16059" s="61">
        <v>2254.0</v>
      </c>
      <c r="D16059" s="57" t="s">
        <v>371</v>
      </c>
      <c r="E16059" s="57" t="str">
        <f t="array" ref="E16059">E16058</f>
        <v>В</v>
      </c>
      <c r="F16059" s="58">
        <v>0.743840871555664</v>
      </c>
    </row>
    <row r="16060">
      <c r="A16060" s="61">
        <v>1.517701276E9</v>
      </c>
      <c r="B16060" s="61">
        <v>1.0</v>
      </c>
      <c r="C16060" s="61">
        <v>249.0</v>
      </c>
      <c r="D16060" s="57" t="s">
        <v>371</v>
      </c>
      <c r="E16060" s="57" t="str">
        <f t="array" ref="E16060">E16059</f>
        <v>В</v>
      </c>
      <c r="F16060" s="58">
        <v>0.7438446230644075</v>
      </c>
    </row>
    <row r="16061">
      <c r="A16061" s="61">
        <v>1.517590899E9</v>
      </c>
      <c r="B16061" s="61">
        <v>1.0</v>
      </c>
      <c r="C16061" s="61">
        <v>3088.0</v>
      </c>
      <c r="D16061" s="57" t="s">
        <v>374</v>
      </c>
      <c r="E16061" s="57" t="str">
        <f t="array" ref="E16061">E16060</f>
        <v>В</v>
      </c>
      <c r="F16061" s="58">
        <v>0.7439051808658887</v>
      </c>
    </row>
    <row r="16062">
      <c r="A16062" s="61">
        <v>1.511668688E9</v>
      </c>
      <c r="B16062" s="61">
        <v>1.0</v>
      </c>
      <c r="C16062" s="61">
        <v>1817.0</v>
      </c>
      <c r="D16062" s="57" t="s">
        <v>375</v>
      </c>
      <c r="E16062" s="57" t="str">
        <f t="array" ref="E16062">E16061</f>
        <v>В</v>
      </c>
      <c r="F16062" s="58">
        <v>0.7439260974265249</v>
      </c>
    </row>
    <row r="16063">
      <c r="A16063" s="61">
        <v>1.512203143E9</v>
      </c>
      <c r="B16063" s="61">
        <v>1.0</v>
      </c>
      <c r="C16063" s="61">
        <v>2015.0</v>
      </c>
      <c r="D16063" s="57" t="s">
        <v>373</v>
      </c>
      <c r="E16063" s="57" t="str">
        <f t="array" ref="E16063">E16062</f>
        <v>В</v>
      </c>
      <c r="F16063" s="58">
        <v>0.7439360316360644</v>
      </c>
    </row>
    <row r="16064">
      <c r="A16064" s="61">
        <v>1.516696907E9</v>
      </c>
      <c r="B16064" s="61">
        <v>1.0</v>
      </c>
      <c r="C16064" s="61">
        <v>3084.0</v>
      </c>
      <c r="D16064" s="57" t="s">
        <v>374</v>
      </c>
      <c r="E16064" s="57" t="str">
        <f t="array" ref="E16064">E16063</f>
        <v>В</v>
      </c>
      <c r="F16064" s="58">
        <v>0.7439774346585235</v>
      </c>
    </row>
    <row r="16065">
      <c r="A16065" s="61">
        <v>1.516118155E9</v>
      </c>
      <c r="B16065" s="61">
        <v>1.0</v>
      </c>
      <c r="C16065" s="61">
        <v>1020.0</v>
      </c>
      <c r="D16065" s="57" t="s">
        <v>371</v>
      </c>
      <c r="E16065" s="57" t="str">
        <f t="array" ref="E16065">E16064</f>
        <v>В</v>
      </c>
      <c r="F16065" s="58">
        <v>0.744037165799914</v>
      </c>
    </row>
    <row r="16066">
      <c r="A16066" s="61">
        <v>1.519018116E9</v>
      </c>
      <c r="B16066" s="61">
        <v>1.0</v>
      </c>
      <c r="C16066" s="61">
        <v>1099.0</v>
      </c>
      <c r="D16066" s="57" t="s">
        <v>375</v>
      </c>
      <c r="E16066" s="57" t="str">
        <f t="array" ref="E16066">E16065</f>
        <v>В</v>
      </c>
      <c r="F16066" s="58">
        <v>0.7441157025212047</v>
      </c>
    </row>
    <row r="16067">
      <c r="A16067" s="61">
        <v>1.517133146E9</v>
      </c>
      <c r="B16067" s="61">
        <v>1.0</v>
      </c>
      <c r="C16067" s="61">
        <v>2113.0</v>
      </c>
      <c r="D16067" s="57" t="s">
        <v>371</v>
      </c>
      <c r="E16067" s="57" t="str">
        <f t="array" ref="E16067">E16066</f>
        <v>В</v>
      </c>
      <c r="F16067" s="58">
        <v>0.7443318852754657</v>
      </c>
    </row>
    <row r="16068">
      <c r="A16068" s="61">
        <v>1.51788069E9</v>
      </c>
      <c r="B16068" s="61">
        <v>0.0</v>
      </c>
      <c r="C16068" s="61">
        <v>1113.0</v>
      </c>
      <c r="D16068" s="57" t="s">
        <v>375</v>
      </c>
      <c r="E16068" s="57" t="str">
        <f t="array" ref="E16068">E16067</f>
        <v>В</v>
      </c>
      <c r="F16068" s="58">
        <v>0.7443864325012787</v>
      </c>
    </row>
    <row r="16069">
      <c r="A16069" s="61">
        <v>1.515108657E9</v>
      </c>
      <c r="B16069" s="61">
        <v>1.0</v>
      </c>
      <c r="C16069" s="61">
        <v>1086.0</v>
      </c>
      <c r="D16069" s="57" t="s">
        <v>374</v>
      </c>
      <c r="E16069" s="57" t="str">
        <f t="array" ref="E16069">E16068</f>
        <v>В</v>
      </c>
      <c r="F16069" s="58">
        <v>0.7444184205208746</v>
      </c>
    </row>
    <row r="16070">
      <c r="A16070" s="61">
        <v>1.512389778E9</v>
      </c>
      <c r="B16070" s="61">
        <v>1.0</v>
      </c>
      <c r="C16070" s="61">
        <v>3250.0</v>
      </c>
      <c r="D16070" s="57" t="s">
        <v>374</v>
      </c>
      <c r="E16070" s="57" t="str">
        <f t="array" ref="E16070">E16069</f>
        <v>В</v>
      </c>
      <c r="F16070" s="58">
        <v>0.7444461727397046</v>
      </c>
    </row>
    <row r="16071">
      <c r="A16071" s="61">
        <v>1.518076575E9</v>
      </c>
      <c r="B16071" s="61">
        <v>1.0</v>
      </c>
      <c r="C16071" s="61">
        <v>210.0</v>
      </c>
      <c r="D16071" s="57" t="s">
        <v>371</v>
      </c>
      <c r="E16071" s="57" t="str">
        <f t="array" ref="E16071">E16070</f>
        <v>В</v>
      </c>
      <c r="F16071" s="58">
        <v>0.7445049901183362</v>
      </c>
    </row>
    <row r="16072">
      <c r="A16072" s="61">
        <v>1.512680163E9</v>
      </c>
      <c r="B16072" s="61">
        <v>1.0</v>
      </c>
      <c r="C16072" s="61">
        <v>1047.0</v>
      </c>
      <c r="D16072" s="57" t="s">
        <v>375</v>
      </c>
      <c r="E16072" s="57" t="str">
        <f t="array" ref="E16072">E16071</f>
        <v>В</v>
      </c>
      <c r="F16072" s="58">
        <v>0.7445388357810233</v>
      </c>
    </row>
    <row r="16073">
      <c r="A16073" s="61">
        <v>1.514233114E9</v>
      </c>
      <c r="B16073" s="61">
        <v>1.0</v>
      </c>
      <c r="C16073" s="61">
        <v>5857.0</v>
      </c>
      <c r="D16073" s="57" t="s">
        <v>375</v>
      </c>
      <c r="E16073" s="57" t="str">
        <f t="array" ref="E16073">E16072</f>
        <v>В</v>
      </c>
      <c r="F16073" s="58">
        <v>0.7445720077587178</v>
      </c>
    </row>
    <row r="16074">
      <c r="A16074" s="61">
        <v>1.516232147E9</v>
      </c>
      <c r="B16074" s="61">
        <v>1.0</v>
      </c>
      <c r="C16074" s="61">
        <v>1488.0</v>
      </c>
      <c r="D16074" s="57" t="s">
        <v>373</v>
      </c>
      <c r="E16074" s="57" t="str">
        <f t="array" ref="E16074">E16073</f>
        <v>В</v>
      </c>
      <c r="F16074" s="58">
        <v>0.7445883990758968</v>
      </c>
    </row>
    <row r="16075">
      <c r="A16075" s="61">
        <v>1.519525838E9</v>
      </c>
      <c r="B16075" s="61">
        <v>1.0</v>
      </c>
      <c r="C16075" s="61">
        <v>622.0</v>
      </c>
      <c r="D16075" s="57" t="s">
        <v>371</v>
      </c>
      <c r="E16075" s="57" t="str">
        <f t="array" ref="E16075">E16074</f>
        <v>В</v>
      </c>
      <c r="F16075" s="58">
        <v>0.7446372684944307</v>
      </c>
    </row>
    <row r="16076">
      <c r="A16076" s="61">
        <v>1.515741166E9</v>
      </c>
      <c r="B16076" s="61">
        <v>1.0</v>
      </c>
      <c r="C16076" s="61">
        <v>2157.0</v>
      </c>
      <c r="D16076" s="57" t="s">
        <v>371</v>
      </c>
      <c r="E16076" s="57" t="str">
        <f t="array" ref="E16076">E16075</f>
        <v>В</v>
      </c>
      <c r="F16076" s="58">
        <v>0.74464374419837</v>
      </c>
    </row>
    <row r="16077">
      <c r="A16077" s="61">
        <v>1.517519689E9</v>
      </c>
      <c r="B16077" s="61">
        <v>1.0</v>
      </c>
      <c r="C16077" s="61">
        <v>33.0</v>
      </c>
      <c r="D16077" s="57" t="s">
        <v>373</v>
      </c>
      <c r="E16077" s="57" t="str">
        <f t="array" ref="E16077">E16076</f>
        <v>В</v>
      </c>
      <c r="F16077" s="58">
        <v>0.744774034215867</v>
      </c>
    </row>
    <row r="16078">
      <c r="A16078" s="61">
        <v>1.519108399E9</v>
      </c>
      <c r="B16078" s="61">
        <v>1.0</v>
      </c>
      <c r="C16078" s="61">
        <v>1383.0</v>
      </c>
      <c r="D16078" s="57" t="s">
        <v>374</v>
      </c>
      <c r="E16078" s="57" t="str">
        <f t="array" ref="E16078">E16077</f>
        <v>В</v>
      </c>
      <c r="F16078" s="58">
        <v>0.7448266924385839</v>
      </c>
    </row>
    <row r="16079">
      <c r="A16079" s="61">
        <v>1.519510121E9</v>
      </c>
      <c r="B16079" s="61">
        <v>0.0</v>
      </c>
      <c r="C16079" s="61">
        <v>1842.0</v>
      </c>
      <c r="D16079" s="57" t="s">
        <v>371</v>
      </c>
      <c r="E16079" s="57" t="str">
        <f t="array" ref="E16079">E16078</f>
        <v>В</v>
      </c>
      <c r="F16079" s="58">
        <v>0.7448413432554738</v>
      </c>
    </row>
    <row r="16080">
      <c r="A16080" s="61">
        <v>1.515847947E9</v>
      </c>
      <c r="B16080" s="61">
        <v>1.0</v>
      </c>
      <c r="C16080" s="61">
        <v>3533.0</v>
      </c>
      <c r="D16080" s="57" t="s">
        <v>374</v>
      </c>
      <c r="E16080" s="57" t="str">
        <f t="array" ref="E16080">E16079</f>
        <v>В</v>
      </c>
      <c r="F16080" s="58">
        <v>0.7448443498415951</v>
      </c>
    </row>
    <row r="16081">
      <c r="A16081" s="61">
        <v>1.511418002E9</v>
      </c>
      <c r="B16081" s="61">
        <v>0.0</v>
      </c>
      <c r="C16081" s="61">
        <v>2031.0</v>
      </c>
      <c r="D16081" s="57" t="s">
        <v>373</v>
      </c>
      <c r="E16081" s="57" t="str">
        <f t="array" ref="E16081">E16080</f>
        <v>В</v>
      </c>
      <c r="F16081" s="58">
        <v>0.7449058624022163</v>
      </c>
    </row>
    <row r="16082">
      <c r="A16082" s="61">
        <v>1.518115407E9</v>
      </c>
      <c r="B16082" s="61">
        <v>1.0</v>
      </c>
      <c r="C16082" s="61">
        <v>454.0</v>
      </c>
      <c r="D16082" s="57" t="s">
        <v>375</v>
      </c>
      <c r="E16082" s="57" t="str">
        <f t="array" ref="E16082">E16081</f>
        <v>В</v>
      </c>
      <c r="F16082" s="58">
        <v>0.7450556164195332</v>
      </c>
    </row>
    <row r="16083">
      <c r="A16083" s="61">
        <v>1.518737805E9</v>
      </c>
      <c r="B16083" s="61">
        <v>1.0</v>
      </c>
      <c r="C16083" s="61">
        <v>423.0</v>
      </c>
      <c r="D16083" s="57" t="s">
        <v>371</v>
      </c>
      <c r="E16083" s="57" t="str">
        <f t="array" ref="E16083">E16082</f>
        <v>В</v>
      </c>
      <c r="F16083" s="58">
        <v>0.7450672031234408</v>
      </c>
    </row>
    <row r="16084">
      <c r="A16084" s="61">
        <v>1.51892012E9</v>
      </c>
      <c r="B16084" s="61">
        <v>0.0</v>
      </c>
      <c r="C16084" s="61">
        <v>2175.0</v>
      </c>
      <c r="D16084" s="57" t="s">
        <v>371</v>
      </c>
      <c r="E16084" s="57" t="str">
        <f t="array" ref="E16084">E16083</f>
        <v>В</v>
      </c>
      <c r="F16084" s="58">
        <v>0.7450822471823454</v>
      </c>
    </row>
    <row r="16085">
      <c r="A16085" s="61">
        <v>1.513664589E9</v>
      </c>
      <c r="B16085" s="61">
        <v>1.0</v>
      </c>
      <c r="C16085" s="61">
        <v>3496.0</v>
      </c>
      <c r="D16085" s="57" t="s">
        <v>375</v>
      </c>
      <c r="E16085" s="57" t="str">
        <f t="array" ref="E16085">E16084</f>
        <v>В</v>
      </c>
      <c r="F16085" s="58">
        <v>0.7451142950443976</v>
      </c>
    </row>
    <row r="16086">
      <c r="A16086" s="61">
        <v>1.515467471E9</v>
      </c>
      <c r="B16086" s="61">
        <v>0.0</v>
      </c>
      <c r="C16086" s="61">
        <v>396.0</v>
      </c>
      <c r="D16086" s="57" t="s">
        <v>371</v>
      </c>
      <c r="E16086" s="57" t="str">
        <f t="array" ref="E16086">E16085</f>
        <v>В</v>
      </c>
      <c r="F16086" s="58">
        <v>0.7451424184491904</v>
      </c>
    </row>
    <row r="16087">
      <c r="A16087" s="61">
        <v>1.518749826E9</v>
      </c>
      <c r="B16087" s="61">
        <v>1.0</v>
      </c>
      <c r="C16087" s="61">
        <v>499.0</v>
      </c>
      <c r="D16087" s="57" t="s">
        <v>373</v>
      </c>
      <c r="E16087" s="57" t="str">
        <f t="array" ref="E16087">E16086</f>
        <v>В</v>
      </c>
      <c r="F16087" s="58">
        <v>0.7452887298889962</v>
      </c>
    </row>
    <row r="16088">
      <c r="A16088" s="61">
        <v>1.514952042E9</v>
      </c>
      <c r="B16088" s="61">
        <v>0.0</v>
      </c>
      <c r="C16088" s="61">
        <v>339.0</v>
      </c>
      <c r="D16088" s="57" t="s">
        <v>371</v>
      </c>
      <c r="E16088" s="57" t="str">
        <f t="array" ref="E16088">E16087</f>
        <v>В</v>
      </c>
      <c r="F16088" s="58">
        <v>0.7453368779585676</v>
      </c>
    </row>
    <row r="16089">
      <c r="A16089" s="61">
        <v>1.512815509E9</v>
      </c>
      <c r="B16089" s="61">
        <v>1.0</v>
      </c>
      <c r="C16089" s="61">
        <v>1839.0</v>
      </c>
      <c r="D16089" s="57" t="s">
        <v>375</v>
      </c>
      <c r="E16089" s="57" t="str">
        <f t="array" ref="E16089">E16088</f>
        <v>В</v>
      </c>
      <c r="F16089" s="58">
        <v>0.7454186726470905</v>
      </c>
    </row>
    <row r="16090">
      <c r="A16090" s="61">
        <v>1.512978916E9</v>
      </c>
      <c r="B16090" s="61">
        <v>1.0</v>
      </c>
      <c r="C16090" s="61">
        <v>5667.0</v>
      </c>
      <c r="D16090" s="57" t="s">
        <v>374</v>
      </c>
      <c r="E16090" s="57" t="str">
        <f t="array" ref="E16090">E16089</f>
        <v>В</v>
      </c>
      <c r="F16090" s="58">
        <v>0.7456000054508493</v>
      </c>
    </row>
    <row r="16091">
      <c r="A16091" s="61">
        <v>1.519965027E9</v>
      </c>
      <c r="B16091" s="61">
        <v>1.0</v>
      </c>
      <c r="C16091" s="61">
        <v>57.0</v>
      </c>
      <c r="D16091" s="57" t="s">
        <v>371</v>
      </c>
      <c r="E16091" s="57" t="str">
        <f t="array" ref="E16091">E16090</f>
        <v>В</v>
      </c>
      <c r="F16091" s="58">
        <v>0.7456304817301885</v>
      </c>
    </row>
    <row r="16092">
      <c r="A16092" s="61">
        <v>1.516234407E9</v>
      </c>
      <c r="B16092" s="61">
        <v>1.0</v>
      </c>
      <c r="C16092" s="61">
        <v>1738.0</v>
      </c>
      <c r="D16092" s="57" t="s">
        <v>374</v>
      </c>
      <c r="E16092" s="57" t="str">
        <f t="array" ref="E16092">E16091</f>
        <v>В</v>
      </c>
      <c r="F16092" s="58">
        <v>0.7456538847406639</v>
      </c>
    </row>
    <row r="16093">
      <c r="A16093" s="61">
        <v>1.51697255E9</v>
      </c>
      <c r="B16093" s="61">
        <v>0.0</v>
      </c>
      <c r="C16093" s="61">
        <v>1228.0</v>
      </c>
      <c r="D16093" s="57" t="s">
        <v>373</v>
      </c>
      <c r="E16093" s="57" t="str">
        <f t="array" ref="E16093">E16092</f>
        <v>В</v>
      </c>
      <c r="F16093" s="58">
        <v>0.7456961455310177</v>
      </c>
    </row>
    <row r="16094">
      <c r="A16094" s="61">
        <v>1.519217834E9</v>
      </c>
      <c r="B16094" s="61">
        <v>1.0</v>
      </c>
      <c r="C16094" s="61">
        <v>3589.0</v>
      </c>
      <c r="D16094" s="57" t="s">
        <v>371</v>
      </c>
      <c r="E16094" s="57" t="str">
        <f t="array" ref="E16094">E16093</f>
        <v>В</v>
      </c>
      <c r="F16094" s="58">
        <v>0.7457281575631993</v>
      </c>
    </row>
    <row r="16095">
      <c r="A16095" s="61">
        <v>1.512521969E9</v>
      </c>
      <c r="B16095" s="61">
        <v>1.0</v>
      </c>
      <c r="C16095" s="61">
        <v>1950.0</v>
      </c>
      <c r="D16095" s="57" t="s">
        <v>374</v>
      </c>
      <c r="E16095" s="57" t="str">
        <f t="array" ref="E16095">E16094</f>
        <v>В</v>
      </c>
      <c r="F16095" s="58">
        <v>0.7458199746682972</v>
      </c>
    </row>
    <row r="16096">
      <c r="A16096" s="61">
        <v>1.51242875E9</v>
      </c>
      <c r="B16096" s="61">
        <v>0.0</v>
      </c>
      <c r="C16096" s="61">
        <v>2348.0</v>
      </c>
      <c r="D16096" s="57" t="s">
        <v>374</v>
      </c>
      <c r="E16096" s="57" t="str">
        <f t="array" ref="E16096">E16095</f>
        <v>В</v>
      </c>
      <c r="F16096" s="58">
        <v>0.7458387093120973</v>
      </c>
    </row>
    <row r="16097">
      <c r="A16097" s="61">
        <v>1.514299735E9</v>
      </c>
      <c r="B16097" s="61">
        <v>1.0</v>
      </c>
      <c r="C16097" s="61">
        <v>467.0</v>
      </c>
      <c r="D16097" s="57" t="s">
        <v>374</v>
      </c>
      <c r="E16097" s="57" t="str">
        <f t="array" ref="E16097">E16096</f>
        <v>В</v>
      </c>
      <c r="F16097" s="58">
        <v>0.7458539925822125</v>
      </c>
    </row>
    <row r="16098">
      <c r="A16098" s="61">
        <v>1.511430476E9</v>
      </c>
      <c r="B16098" s="61">
        <v>1.0</v>
      </c>
      <c r="C16098" s="61">
        <v>364.0</v>
      </c>
      <c r="D16098" s="57" t="s">
        <v>375</v>
      </c>
      <c r="E16098" s="57" t="str">
        <f t="array" ref="E16098">E16097</f>
        <v>В</v>
      </c>
      <c r="F16098" s="58">
        <v>0.7459063916034865</v>
      </c>
    </row>
    <row r="16099">
      <c r="A16099" s="61">
        <v>1.514355349E9</v>
      </c>
      <c r="B16099" s="61">
        <v>1.0</v>
      </c>
      <c r="C16099" s="61">
        <v>3356.0</v>
      </c>
      <c r="D16099" s="57" t="s">
        <v>371</v>
      </c>
      <c r="E16099" s="57" t="str">
        <f t="array" ref="E16099">E16098</f>
        <v>В</v>
      </c>
      <c r="F16099" s="58">
        <v>0.7460628200326772</v>
      </c>
    </row>
    <row r="16100">
      <c r="A16100" s="61">
        <v>1.51155508E9</v>
      </c>
      <c r="B16100" s="61">
        <v>0.0</v>
      </c>
      <c r="C16100" s="61">
        <v>991.0</v>
      </c>
      <c r="D16100" s="57" t="s">
        <v>374</v>
      </c>
      <c r="E16100" s="57" t="str">
        <f t="array" ref="E16100">E16099</f>
        <v>В</v>
      </c>
      <c r="F16100" s="58">
        <v>0.7461236436545292</v>
      </c>
    </row>
    <row r="16101">
      <c r="A16101" s="61">
        <v>1.516634511E9</v>
      </c>
      <c r="B16101" s="61">
        <v>0.0</v>
      </c>
      <c r="C16101" s="61">
        <v>3149.0</v>
      </c>
      <c r="D16101" s="57" t="s">
        <v>371</v>
      </c>
      <c r="E16101" s="57" t="str">
        <f t="array" ref="E16101">E16100</f>
        <v>В</v>
      </c>
      <c r="F16101" s="58">
        <v>0.7461570892585371</v>
      </c>
    </row>
    <row r="16102">
      <c r="A16102" s="61">
        <v>1.517843394E9</v>
      </c>
      <c r="B16102" s="61">
        <v>1.0</v>
      </c>
      <c r="C16102" s="61">
        <v>980.0</v>
      </c>
      <c r="D16102" s="57" t="s">
        <v>371</v>
      </c>
      <c r="E16102" s="57" t="str">
        <f t="array" ref="E16102">E16101</f>
        <v>В</v>
      </c>
      <c r="F16102" s="58">
        <v>0.7461815251598857</v>
      </c>
    </row>
    <row r="16103">
      <c r="A16103" s="61">
        <v>1.513877758E9</v>
      </c>
      <c r="B16103" s="61">
        <v>1.0</v>
      </c>
      <c r="C16103" s="61">
        <v>2612.0</v>
      </c>
      <c r="D16103" s="57" t="s">
        <v>374</v>
      </c>
      <c r="E16103" s="57" t="str">
        <f t="array" ref="E16103">E16102</f>
        <v>В</v>
      </c>
      <c r="F16103" s="58">
        <v>0.7462332271202441</v>
      </c>
    </row>
    <row r="16104">
      <c r="A16104" s="61">
        <v>1.518871542E9</v>
      </c>
      <c r="B16104" s="61">
        <v>0.0</v>
      </c>
      <c r="C16104" s="61">
        <v>116.0</v>
      </c>
      <c r="D16104" s="57" t="s">
        <v>374</v>
      </c>
      <c r="E16104" s="57" t="str">
        <f t="array" ref="E16104">E16103</f>
        <v>В</v>
      </c>
      <c r="F16104" s="58">
        <v>0.7464119271776658</v>
      </c>
    </row>
    <row r="16105">
      <c r="A16105" s="61">
        <v>1.514267518E9</v>
      </c>
      <c r="B16105" s="61">
        <v>1.0</v>
      </c>
      <c r="C16105" s="61">
        <v>603.0</v>
      </c>
      <c r="D16105" s="57" t="s">
        <v>374</v>
      </c>
      <c r="E16105" s="57" t="str">
        <f t="array" ref="E16105">E16104</f>
        <v>В</v>
      </c>
      <c r="F16105" s="58">
        <v>0.7464285032774599</v>
      </c>
    </row>
    <row r="16106">
      <c r="A16106" s="61">
        <v>1.515029952E9</v>
      </c>
      <c r="B16106" s="61">
        <v>0.0</v>
      </c>
      <c r="C16106" s="61">
        <v>168.0</v>
      </c>
      <c r="D16106" s="57" t="s">
        <v>371</v>
      </c>
      <c r="E16106" s="57" t="str">
        <f t="array" ref="E16106">E16105</f>
        <v>В</v>
      </c>
      <c r="F16106" s="58">
        <v>0.7464532384846762</v>
      </c>
    </row>
    <row r="16107">
      <c r="A16107" s="61">
        <v>1.515138312E9</v>
      </c>
      <c r="B16107" s="61">
        <v>0.0</v>
      </c>
      <c r="C16107" s="61">
        <v>2147.0</v>
      </c>
      <c r="D16107" s="57" t="s">
        <v>374</v>
      </c>
      <c r="E16107" s="57" t="str">
        <f t="array" ref="E16107">E16106</f>
        <v>В</v>
      </c>
      <c r="F16107" s="58">
        <v>0.7464597247946723</v>
      </c>
    </row>
    <row r="16108">
      <c r="A16108" s="61">
        <v>1.513420713E9</v>
      </c>
      <c r="B16108" s="61">
        <v>1.0</v>
      </c>
      <c r="C16108" s="61">
        <v>937.0</v>
      </c>
      <c r="D16108" s="57" t="s">
        <v>371</v>
      </c>
      <c r="E16108" s="57" t="str">
        <f t="array" ref="E16108">E16107</f>
        <v>В</v>
      </c>
      <c r="F16108" s="58">
        <v>0.746530209260537</v>
      </c>
    </row>
    <row r="16109">
      <c r="A16109" s="61">
        <v>1.513518844E9</v>
      </c>
      <c r="B16109" s="61">
        <v>1.0</v>
      </c>
      <c r="C16109" s="61">
        <v>27.0</v>
      </c>
      <c r="D16109" s="57" t="s">
        <v>374</v>
      </c>
      <c r="E16109" s="57" t="str">
        <f t="array" ref="E16109">E16108</f>
        <v>В</v>
      </c>
      <c r="F16109" s="58">
        <v>0.7466043356892528</v>
      </c>
    </row>
    <row r="16110">
      <c r="A16110" s="61">
        <v>1.514442643E9</v>
      </c>
      <c r="B16110" s="61">
        <v>1.0</v>
      </c>
      <c r="C16110" s="61">
        <v>6334.0</v>
      </c>
      <c r="D16110" s="57" t="s">
        <v>373</v>
      </c>
      <c r="E16110" s="57" t="str">
        <f t="array" ref="E16110">E16109</f>
        <v>В</v>
      </c>
      <c r="F16110" s="58">
        <v>0.7466495918597054</v>
      </c>
    </row>
    <row r="16111">
      <c r="A16111" s="61">
        <v>1.514075935E9</v>
      </c>
      <c r="B16111" s="61">
        <v>1.0</v>
      </c>
      <c r="C16111" s="61">
        <v>3543.0</v>
      </c>
      <c r="D16111" s="57" t="s">
        <v>371</v>
      </c>
      <c r="E16111" s="57" t="str">
        <f t="array" ref="E16111">E16110</f>
        <v>В</v>
      </c>
      <c r="F16111" s="58">
        <v>0.7467033491441618</v>
      </c>
    </row>
    <row r="16112">
      <c r="A16112" s="61">
        <v>1.519165295E9</v>
      </c>
      <c r="B16112" s="61">
        <v>1.0</v>
      </c>
      <c r="C16112" s="61">
        <v>2022.0</v>
      </c>
      <c r="D16112" s="57" t="s">
        <v>371</v>
      </c>
      <c r="E16112" s="57" t="str">
        <f t="array" ref="E16112">E16111</f>
        <v>В</v>
      </c>
      <c r="F16112" s="58">
        <v>0.7467270205339325</v>
      </c>
    </row>
    <row r="16113">
      <c r="A16113" s="61">
        <v>1.518866128E9</v>
      </c>
      <c r="B16113" s="61">
        <v>1.0</v>
      </c>
      <c r="C16113" s="61">
        <v>1661.0</v>
      </c>
      <c r="D16113" s="57" t="s">
        <v>374</v>
      </c>
      <c r="E16113" s="57" t="str">
        <f t="array" ref="E16113">E16112</f>
        <v>В</v>
      </c>
      <c r="F16113" s="58">
        <v>0.746727930274338</v>
      </c>
    </row>
    <row r="16114">
      <c r="A16114" s="61">
        <v>1.519010756E9</v>
      </c>
      <c r="B16114" s="61">
        <v>1.0</v>
      </c>
      <c r="C16114" s="61">
        <v>2017.0</v>
      </c>
      <c r="D16114" s="57" t="s">
        <v>374</v>
      </c>
      <c r="E16114" s="57" t="str">
        <f t="array" ref="E16114">E16113</f>
        <v>В</v>
      </c>
      <c r="F16114" s="58">
        <v>0.7468275006990671</v>
      </c>
    </row>
    <row r="16115">
      <c r="A16115" s="61">
        <v>1.514874255E9</v>
      </c>
      <c r="B16115" s="61">
        <v>1.0</v>
      </c>
      <c r="C16115" s="61">
        <v>109.0</v>
      </c>
      <c r="D16115" s="57" t="s">
        <v>375</v>
      </c>
      <c r="E16115" s="57" t="str">
        <f t="array" ref="E16115">E16114</f>
        <v>В</v>
      </c>
      <c r="F16115" s="58">
        <v>0.7468455605791928</v>
      </c>
    </row>
    <row r="16116">
      <c r="A16116" s="61">
        <v>1.513156812E9</v>
      </c>
      <c r="B16116" s="61">
        <v>0.0</v>
      </c>
      <c r="C16116" s="61">
        <v>1879.0</v>
      </c>
      <c r="D16116" s="57" t="s">
        <v>373</v>
      </c>
      <c r="E16116" s="57" t="str">
        <f t="array" ref="E16116">E16115</f>
        <v>В</v>
      </c>
      <c r="F16116" s="58">
        <v>0.7468475914373899</v>
      </c>
    </row>
    <row r="16117">
      <c r="A16117" s="61">
        <v>1.515001647E9</v>
      </c>
      <c r="B16117" s="61">
        <v>1.0</v>
      </c>
      <c r="C16117" s="61">
        <v>478.0</v>
      </c>
      <c r="D16117" s="57" t="s">
        <v>371</v>
      </c>
      <c r="E16117" s="57" t="str">
        <f t="array" ref="E16117">E16116</f>
        <v>В</v>
      </c>
      <c r="F16117" s="58">
        <v>0.7468805898871529</v>
      </c>
    </row>
    <row r="16118">
      <c r="A16118" s="61">
        <v>1.517819665E9</v>
      </c>
      <c r="B16118" s="61">
        <v>1.0</v>
      </c>
      <c r="C16118" s="61">
        <v>1391.0</v>
      </c>
      <c r="D16118" s="57" t="s">
        <v>375</v>
      </c>
      <c r="E16118" s="57" t="str">
        <f t="array" ref="E16118">E16117</f>
        <v>В</v>
      </c>
      <c r="F16118" s="58">
        <v>0.747011460895927</v>
      </c>
    </row>
    <row r="16119">
      <c r="A16119" s="61">
        <v>1.517466039E9</v>
      </c>
      <c r="B16119" s="61">
        <v>1.0</v>
      </c>
      <c r="C16119" s="61">
        <v>752.0</v>
      </c>
      <c r="D16119" s="57" t="s">
        <v>373</v>
      </c>
      <c r="E16119" s="57" t="str">
        <f t="array" ref="E16119">E16118</f>
        <v>В</v>
      </c>
      <c r="F16119" s="58">
        <v>0.7470543579120843</v>
      </c>
    </row>
    <row r="16120">
      <c r="A16120" s="61">
        <v>1.518766907E9</v>
      </c>
      <c r="B16120" s="61">
        <v>1.0</v>
      </c>
      <c r="C16120" s="61">
        <v>3045.0</v>
      </c>
      <c r="D16120" s="57" t="s">
        <v>371</v>
      </c>
      <c r="E16120" s="57" t="str">
        <f t="array" ref="E16120">E16119</f>
        <v>В</v>
      </c>
      <c r="F16120" s="58">
        <v>0.7470693564502783</v>
      </c>
    </row>
    <row r="16121">
      <c r="A16121" s="61">
        <v>1.512556697E9</v>
      </c>
      <c r="B16121" s="61">
        <v>1.0</v>
      </c>
      <c r="C16121" s="61">
        <v>2432.0</v>
      </c>
      <c r="D16121" s="57" t="s">
        <v>374</v>
      </c>
      <c r="E16121" s="57" t="str">
        <f t="array" ref="E16121">E16120</f>
        <v>В</v>
      </c>
      <c r="F16121" s="58">
        <v>0.7471510635341566</v>
      </c>
    </row>
    <row r="16122">
      <c r="A16122" s="61">
        <v>1.51829371E9</v>
      </c>
      <c r="B16122" s="61">
        <v>0.0</v>
      </c>
      <c r="C16122" s="61">
        <v>1160.0</v>
      </c>
      <c r="D16122" s="57" t="s">
        <v>371</v>
      </c>
      <c r="E16122" s="57" t="str">
        <f t="array" ref="E16122">E16121</f>
        <v>В</v>
      </c>
      <c r="F16122" s="58">
        <v>0.7472245954564234</v>
      </c>
    </row>
    <row r="16123">
      <c r="A16123" s="61">
        <v>1.514948057E9</v>
      </c>
      <c r="B16123" s="61">
        <v>1.0</v>
      </c>
      <c r="C16123" s="61">
        <v>1134.0</v>
      </c>
      <c r="D16123" s="57" t="s">
        <v>371</v>
      </c>
      <c r="E16123" s="57" t="str">
        <f t="array" ref="E16123">E16122</f>
        <v>В</v>
      </c>
      <c r="F16123" s="58">
        <v>0.7472334807496784</v>
      </c>
    </row>
    <row r="16124">
      <c r="A16124" s="61">
        <v>1.519161717E9</v>
      </c>
      <c r="B16124" s="61">
        <v>1.0</v>
      </c>
      <c r="C16124" s="61">
        <v>1098.0</v>
      </c>
      <c r="D16124" s="57" t="s">
        <v>374</v>
      </c>
      <c r="E16124" s="57" t="str">
        <f t="array" ref="E16124">E16123</f>
        <v>В</v>
      </c>
      <c r="F16124" s="58">
        <v>0.7472415294679128</v>
      </c>
    </row>
    <row r="16125">
      <c r="A16125" s="61">
        <v>1.517461929E9</v>
      </c>
      <c r="B16125" s="61">
        <v>1.0</v>
      </c>
      <c r="C16125" s="61">
        <v>2886.0</v>
      </c>
      <c r="D16125" s="57" t="s">
        <v>371</v>
      </c>
      <c r="E16125" s="57" t="str">
        <f t="array" ref="E16125">E16124</f>
        <v>В</v>
      </c>
      <c r="F16125" s="58">
        <v>0.7472858648697913</v>
      </c>
    </row>
    <row r="16126">
      <c r="A16126" s="61">
        <v>1.515332669E9</v>
      </c>
      <c r="B16126" s="61">
        <v>1.0</v>
      </c>
      <c r="C16126" s="61">
        <v>182.0</v>
      </c>
      <c r="D16126" s="57" t="s">
        <v>371</v>
      </c>
      <c r="E16126" s="57" t="str">
        <f t="array" ref="E16126">E16125</f>
        <v>В</v>
      </c>
      <c r="F16126" s="58">
        <v>0.7474446673057775</v>
      </c>
    </row>
    <row r="16127">
      <c r="A16127" s="61">
        <v>1.518716045E9</v>
      </c>
      <c r="B16127" s="61">
        <v>1.0</v>
      </c>
      <c r="C16127" s="61">
        <v>1403.0</v>
      </c>
      <c r="D16127" s="57" t="s">
        <v>373</v>
      </c>
      <c r="E16127" s="57" t="str">
        <f t="array" ref="E16127">E16126</f>
        <v>В</v>
      </c>
      <c r="F16127" s="58">
        <v>0.7474782775928822</v>
      </c>
    </row>
    <row r="16128">
      <c r="A16128" s="61">
        <v>1.514999025E9</v>
      </c>
      <c r="B16128" s="61">
        <v>1.0</v>
      </c>
      <c r="C16128" s="61">
        <v>601.0</v>
      </c>
      <c r="D16128" s="57" t="s">
        <v>374</v>
      </c>
      <c r="E16128" s="57" t="str">
        <f t="array" ref="E16128">E16127</f>
        <v>В</v>
      </c>
      <c r="F16128" s="58">
        <v>0.7475025488111341</v>
      </c>
    </row>
    <row r="16129">
      <c r="A16129" s="61">
        <v>1.517743551E9</v>
      </c>
      <c r="B16129" s="61">
        <v>0.0</v>
      </c>
      <c r="C16129" s="61">
        <v>1900.0</v>
      </c>
      <c r="D16129" s="57" t="s">
        <v>375</v>
      </c>
      <c r="E16129" s="57" t="str">
        <f t="array" ref="E16129">E16128</f>
        <v>В</v>
      </c>
      <c r="F16129" s="58">
        <v>0.7475882001934283</v>
      </c>
    </row>
    <row r="16130">
      <c r="A16130" s="61">
        <v>1.517294404E9</v>
      </c>
      <c r="B16130" s="61">
        <v>1.0</v>
      </c>
      <c r="C16130" s="61">
        <v>1576.0</v>
      </c>
      <c r="D16130" s="57" t="s">
        <v>375</v>
      </c>
      <c r="E16130" s="57" t="str">
        <f t="array" ref="E16130">E16129</f>
        <v>В</v>
      </c>
      <c r="F16130" s="58">
        <v>0.7476120369779727</v>
      </c>
    </row>
    <row r="16131">
      <c r="A16131" s="61">
        <v>1.515935664E9</v>
      </c>
      <c r="B16131" s="61">
        <v>1.0</v>
      </c>
      <c r="C16131" s="61">
        <v>1783.0</v>
      </c>
      <c r="D16131" s="57" t="s">
        <v>374</v>
      </c>
      <c r="E16131" s="57" t="str">
        <f t="array" ref="E16131">E16130</f>
        <v>В</v>
      </c>
      <c r="F16131" s="58">
        <v>0.7476554547040248</v>
      </c>
    </row>
    <row r="16132">
      <c r="A16132" s="61">
        <v>1.512812403E9</v>
      </c>
      <c r="B16132" s="61">
        <v>1.0</v>
      </c>
      <c r="C16132" s="61">
        <v>267.0</v>
      </c>
      <c r="D16132" s="57" t="s">
        <v>373</v>
      </c>
      <c r="E16132" s="57" t="str">
        <f t="array" ref="E16132">E16131</f>
        <v>В</v>
      </c>
      <c r="F16132" s="58">
        <v>0.7476793311164184</v>
      </c>
    </row>
    <row r="16133">
      <c r="A16133" s="61">
        <v>1.515606015E9</v>
      </c>
      <c r="B16133" s="61">
        <v>1.0</v>
      </c>
      <c r="C16133" s="61">
        <v>3616.0</v>
      </c>
      <c r="D16133" s="57" t="s">
        <v>374</v>
      </c>
      <c r="E16133" s="57" t="str">
        <f t="array" ref="E16133">E16132</f>
        <v>В</v>
      </c>
      <c r="F16133" s="58">
        <v>0.7477241008173177</v>
      </c>
    </row>
    <row r="16134">
      <c r="A16134" s="61">
        <v>1.519679512E9</v>
      </c>
      <c r="B16134" s="61">
        <v>0.0</v>
      </c>
      <c r="C16134" s="61">
        <v>3084.0</v>
      </c>
      <c r="D16134" s="57" t="s">
        <v>375</v>
      </c>
      <c r="E16134" s="57" t="str">
        <f t="array" ref="E16134">E16133</f>
        <v>В</v>
      </c>
      <c r="F16134" s="58">
        <v>0.7477800067939001</v>
      </c>
    </row>
    <row r="16135">
      <c r="A16135" s="61">
        <v>1.51283221E9</v>
      </c>
      <c r="B16135" s="61">
        <v>0.0</v>
      </c>
      <c r="C16135" s="61">
        <v>540.0</v>
      </c>
      <c r="D16135" s="57" t="s">
        <v>371</v>
      </c>
      <c r="E16135" s="57" t="str">
        <f t="array" ref="E16135">E16134</f>
        <v>В</v>
      </c>
      <c r="F16135" s="58">
        <v>0.7478090233455683</v>
      </c>
    </row>
    <row r="16136">
      <c r="A16136" s="61">
        <v>1.515282177E9</v>
      </c>
      <c r="B16136" s="61">
        <v>1.0</v>
      </c>
      <c r="C16136" s="61">
        <v>808.0</v>
      </c>
      <c r="D16136" s="57" t="s">
        <v>374</v>
      </c>
      <c r="E16136" s="57" t="str">
        <f t="array" ref="E16136">E16135</f>
        <v>В</v>
      </c>
      <c r="F16136" s="58">
        <v>0.7479190856870196</v>
      </c>
    </row>
    <row r="16137">
      <c r="A16137" s="61">
        <v>1.516919081E9</v>
      </c>
      <c r="B16137" s="61">
        <v>0.0</v>
      </c>
      <c r="C16137" s="61">
        <v>857.0</v>
      </c>
      <c r="D16137" s="57" t="s">
        <v>373</v>
      </c>
      <c r="E16137" s="57" t="str">
        <f t="array" ref="E16137">E16136</f>
        <v>В</v>
      </c>
      <c r="F16137" s="58">
        <v>0.7480056701856423</v>
      </c>
    </row>
    <row r="16138">
      <c r="A16138" s="61">
        <v>1.517248494E9</v>
      </c>
      <c r="B16138" s="61">
        <v>1.0</v>
      </c>
      <c r="C16138" s="61">
        <v>3837.0</v>
      </c>
      <c r="D16138" s="57" t="s">
        <v>371</v>
      </c>
      <c r="E16138" s="57" t="str">
        <f t="array" ref="E16138">E16137</f>
        <v>В</v>
      </c>
      <c r="F16138" s="58">
        <v>0.7480064634719472</v>
      </c>
    </row>
    <row r="16139">
      <c r="A16139" s="61">
        <v>1.517340872E9</v>
      </c>
      <c r="B16139" s="61">
        <v>0.0</v>
      </c>
      <c r="C16139" s="61">
        <v>708.0</v>
      </c>
      <c r="D16139" s="57" t="s">
        <v>371</v>
      </c>
      <c r="E16139" s="57" t="str">
        <f t="array" ref="E16139">E16138</f>
        <v>В</v>
      </c>
      <c r="F16139" s="58">
        <v>0.7480726692297243</v>
      </c>
    </row>
    <row r="16140">
      <c r="A16140" s="61">
        <v>1.518837993E9</v>
      </c>
      <c r="B16140" s="61">
        <v>1.0</v>
      </c>
      <c r="C16140" s="61">
        <v>3363.0</v>
      </c>
      <c r="D16140" s="57" t="s">
        <v>371</v>
      </c>
      <c r="E16140" s="57" t="str">
        <f t="array" ref="E16140">E16139</f>
        <v>В</v>
      </c>
      <c r="F16140" s="58">
        <v>0.7480795118937332</v>
      </c>
    </row>
    <row r="16141">
      <c r="A16141" s="61">
        <v>1.519302558E9</v>
      </c>
      <c r="B16141" s="61">
        <v>1.0</v>
      </c>
      <c r="C16141" s="61">
        <v>1518.0</v>
      </c>
      <c r="D16141" s="57" t="s">
        <v>375</v>
      </c>
      <c r="E16141" s="57" t="str">
        <f t="array" ref="E16141">E16140</f>
        <v>В</v>
      </c>
      <c r="F16141" s="58">
        <v>0.7482416126909417</v>
      </c>
    </row>
    <row r="16142">
      <c r="A16142" s="61">
        <v>1.519560103E9</v>
      </c>
      <c r="B16142" s="61">
        <v>1.0</v>
      </c>
      <c r="C16142" s="61">
        <v>2520.0</v>
      </c>
      <c r="D16142" s="57" t="s">
        <v>374</v>
      </c>
      <c r="E16142" s="57" t="str">
        <f t="array" ref="E16142">E16141</f>
        <v>В</v>
      </c>
      <c r="F16142" s="58">
        <v>0.7482773987268448</v>
      </c>
    </row>
    <row r="16143">
      <c r="A16143" s="61">
        <v>1.516024018E9</v>
      </c>
      <c r="B16143" s="61">
        <v>1.0</v>
      </c>
      <c r="C16143" s="61">
        <v>1643.0</v>
      </c>
      <c r="D16143" s="57" t="s">
        <v>375</v>
      </c>
      <c r="E16143" s="57" t="str">
        <f t="array" ref="E16143">E16142</f>
        <v>В</v>
      </c>
      <c r="F16143" s="58">
        <v>0.7483260377933919</v>
      </c>
    </row>
    <row r="16144">
      <c r="A16144" s="61">
        <v>1.515069657E9</v>
      </c>
      <c r="B16144" s="61">
        <v>1.0</v>
      </c>
      <c r="C16144" s="61">
        <v>1708.0</v>
      </c>
      <c r="D16144" s="57" t="s">
        <v>371</v>
      </c>
      <c r="E16144" s="57" t="str">
        <f t="array" ref="E16144">E16143</f>
        <v>В</v>
      </c>
      <c r="F16144" s="58">
        <v>0.7484532311386377</v>
      </c>
    </row>
    <row r="16145">
      <c r="A16145" s="61">
        <v>1.51492142E9</v>
      </c>
      <c r="B16145" s="61">
        <v>0.0</v>
      </c>
      <c r="C16145" s="61">
        <v>1927.0</v>
      </c>
      <c r="D16145" s="57" t="s">
        <v>373</v>
      </c>
      <c r="E16145" s="57" t="str">
        <f t="array" ref="E16145">E16144</f>
        <v>В</v>
      </c>
      <c r="F16145" s="58">
        <v>0.748553323501304</v>
      </c>
    </row>
    <row r="16146">
      <c r="A16146" s="61">
        <v>1.514712605E9</v>
      </c>
      <c r="B16146" s="61">
        <v>1.0</v>
      </c>
      <c r="C16146" s="61">
        <v>698.0</v>
      </c>
      <c r="D16146" s="57" t="s">
        <v>371</v>
      </c>
      <c r="E16146" s="57" t="str">
        <f t="array" ref="E16146">E16145</f>
        <v>В</v>
      </c>
      <c r="F16146" s="58">
        <v>0.7485647267534788</v>
      </c>
    </row>
    <row r="16147">
      <c r="A16147" s="61">
        <v>1.51361854E9</v>
      </c>
      <c r="B16147" s="61">
        <v>0.0</v>
      </c>
      <c r="C16147" s="61">
        <v>963.0</v>
      </c>
      <c r="D16147" s="57" t="s">
        <v>374</v>
      </c>
      <c r="E16147" s="57" t="str">
        <f t="array" ref="E16147">E16146</f>
        <v>В</v>
      </c>
      <c r="F16147" s="58">
        <v>0.7485773040488222</v>
      </c>
    </row>
    <row r="16148">
      <c r="A16148" s="61">
        <v>1.517642595E9</v>
      </c>
      <c r="B16148" s="61">
        <v>1.0</v>
      </c>
      <c r="C16148" s="61">
        <v>3870.0</v>
      </c>
      <c r="D16148" s="57" t="s">
        <v>374</v>
      </c>
      <c r="E16148" s="57" t="str">
        <f t="array" ref="E16148">E16147</f>
        <v>В</v>
      </c>
      <c r="F16148" s="58">
        <v>0.7486847538983334</v>
      </c>
    </row>
    <row r="16149">
      <c r="A16149" s="61">
        <v>1.517595127E9</v>
      </c>
      <c r="B16149" s="61">
        <v>1.0</v>
      </c>
      <c r="C16149" s="61">
        <v>1806.0</v>
      </c>
      <c r="D16149" s="57" t="s">
        <v>374</v>
      </c>
      <c r="E16149" s="57" t="str">
        <f t="array" ref="E16149">E16148</f>
        <v>В</v>
      </c>
      <c r="F16149" s="58">
        <v>0.7486932545360466</v>
      </c>
    </row>
    <row r="16150">
      <c r="A16150" s="61">
        <v>1.512531738E9</v>
      </c>
      <c r="B16150" s="61">
        <v>1.0</v>
      </c>
      <c r="C16150" s="61">
        <v>132.0</v>
      </c>
      <c r="D16150" s="57" t="s">
        <v>371</v>
      </c>
      <c r="E16150" s="57" t="str">
        <f t="array" ref="E16150">E16149</f>
        <v>В</v>
      </c>
      <c r="F16150" s="58">
        <v>0.7487116480884817</v>
      </c>
    </row>
    <row r="16151">
      <c r="A16151" s="61">
        <v>1.517369078E9</v>
      </c>
      <c r="B16151" s="61">
        <v>1.0</v>
      </c>
      <c r="C16151" s="61">
        <v>820.0</v>
      </c>
      <c r="D16151" s="57" t="s">
        <v>371</v>
      </c>
      <c r="E16151" s="57" t="str">
        <f t="array" ref="E16151">E16150</f>
        <v>В</v>
      </c>
      <c r="F16151" s="58">
        <v>0.7487443794644311</v>
      </c>
    </row>
    <row r="16152">
      <c r="A16152" s="61">
        <v>1.51950635E9</v>
      </c>
      <c r="B16152" s="61">
        <v>0.0</v>
      </c>
      <c r="C16152" s="61">
        <v>1359.0</v>
      </c>
      <c r="D16152" s="57" t="s">
        <v>371</v>
      </c>
      <c r="E16152" s="57" t="str">
        <f t="array" ref="E16152">E16151</f>
        <v>В</v>
      </c>
      <c r="F16152" s="58">
        <v>0.7487761070775172</v>
      </c>
    </row>
    <row r="16153">
      <c r="A16153" s="61">
        <v>1.516771842E9</v>
      </c>
      <c r="B16153" s="61">
        <v>0.0</v>
      </c>
      <c r="C16153" s="61">
        <v>2689.0</v>
      </c>
      <c r="D16153" s="57" t="s">
        <v>371</v>
      </c>
      <c r="E16153" s="57" t="str">
        <f t="array" ref="E16153">E16152</f>
        <v>В</v>
      </c>
      <c r="F16153" s="58">
        <v>0.7488040957046604</v>
      </c>
    </row>
    <row r="16154">
      <c r="A16154" s="61">
        <v>1.517729784E9</v>
      </c>
      <c r="B16154" s="61">
        <v>1.0</v>
      </c>
      <c r="C16154" s="61">
        <v>1742.0</v>
      </c>
      <c r="D16154" s="57" t="s">
        <v>371</v>
      </c>
      <c r="E16154" s="57" t="str">
        <f t="array" ref="E16154">E16153</f>
        <v>В</v>
      </c>
      <c r="F16154" s="58">
        <v>0.7489593487598003</v>
      </c>
    </row>
    <row r="16155">
      <c r="A16155" s="61">
        <v>1.517034216E9</v>
      </c>
      <c r="B16155" s="61">
        <v>1.0</v>
      </c>
      <c r="C16155" s="61">
        <v>923.0</v>
      </c>
      <c r="D16155" s="57" t="s">
        <v>374</v>
      </c>
      <c r="E16155" s="57" t="str">
        <f t="array" ref="E16155">E16154</f>
        <v>В</v>
      </c>
      <c r="F16155" s="58">
        <v>0.7490241549307991</v>
      </c>
    </row>
    <row r="16156">
      <c r="A16156" s="61">
        <v>1.51358276E9</v>
      </c>
      <c r="B16156" s="61">
        <v>0.0</v>
      </c>
      <c r="C16156" s="61">
        <v>2239.0</v>
      </c>
      <c r="D16156" s="57" t="s">
        <v>375</v>
      </c>
      <c r="E16156" s="57" t="str">
        <f t="array" ref="E16156">E16155</f>
        <v>В</v>
      </c>
      <c r="F16156" s="58">
        <v>0.7490948242567184</v>
      </c>
    </row>
    <row r="16157">
      <c r="A16157" s="61">
        <v>1.51326214E9</v>
      </c>
      <c r="B16157" s="61">
        <v>0.0</v>
      </c>
      <c r="C16157" s="61">
        <v>3610.0</v>
      </c>
      <c r="D16157" s="57" t="s">
        <v>371</v>
      </c>
      <c r="E16157" s="57" t="str">
        <f t="array" ref="E16157">E16156</f>
        <v>В</v>
      </c>
      <c r="F16157" s="58">
        <v>0.749105415924725</v>
      </c>
    </row>
    <row r="16158">
      <c r="A16158" s="61">
        <v>1.519896995E9</v>
      </c>
      <c r="B16158" s="61">
        <v>1.0</v>
      </c>
      <c r="C16158" s="61">
        <v>1793.0</v>
      </c>
      <c r="D16158" s="57" t="s">
        <v>373</v>
      </c>
      <c r="E16158" s="57" t="str">
        <f t="array" ref="E16158">E16157</f>
        <v>В</v>
      </c>
      <c r="F16158" s="58">
        <v>0.7491818933601893</v>
      </c>
    </row>
    <row r="16159">
      <c r="A16159" s="61">
        <v>1.511520487E9</v>
      </c>
      <c r="B16159" s="61">
        <v>1.0</v>
      </c>
      <c r="C16159" s="61">
        <v>1637.0</v>
      </c>
      <c r="D16159" s="57" t="s">
        <v>375</v>
      </c>
      <c r="E16159" s="57" t="str">
        <f t="array" ref="E16159">E16158</f>
        <v>В</v>
      </c>
      <c r="F16159" s="58">
        <v>0.7492397599643845</v>
      </c>
    </row>
    <row r="16160">
      <c r="A16160" s="61">
        <v>1.51286116E9</v>
      </c>
      <c r="B16160" s="61">
        <v>0.0</v>
      </c>
      <c r="C16160" s="61">
        <v>4059.0</v>
      </c>
      <c r="D16160" s="57" t="s">
        <v>374</v>
      </c>
      <c r="E16160" s="57" t="str">
        <f t="array" ref="E16160">E16159</f>
        <v>В</v>
      </c>
      <c r="F16160" s="58">
        <v>0.7492675241265998</v>
      </c>
    </row>
    <row r="16161">
      <c r="A16161" s="61">
        <v>1.518831966E9</v>
      </c>
      <c r="B16161" s="61">
        <v>1.0</v>
      </c>
      <c r="C16161" s="61">
        <v>1328.0</v>
      </c>
      <c r="D16161" s="57" t="s">
        <v>371</v>
      </c>
      <c r="E16161" s="57" t="str">
        <f t="array" ref="E16161">E16160</f>
        <v>В</v>
      </c>
      <c r="F16161" s="58">
        <v>0.7492688336759091</v>
      </c>
    </row>
    <row r="16162">
      <c r="A16162" s="61">
        <v>1.514233885E9</v>
      </c>
      <c r="B16162" s="61">
        <v>1.0</v>
      </c>
      <c r="C16162" s="61">
        <v>860.0</v>
      </c>
      <c r="D16162" s="57" t="s">
        <v>373</v>
      </c>
      <c r="E16162" s="57" t="str">
        <f t="array" ref="E16162">E16161</f>
        <v>В</v>
      </c>
      <c r="F16162" s="58">
        <v>0.7492952641899187</v>
      </c>
    </row>
    <row r="16163">
      <c r="A16163" s="61">
        <v>1.511779957E9</v>
      </c>
      <c r="B16163" s="61">
        <v>1.0</v>
      </c>
      <c r="C16163" s="61">
        <v>3542.0</v>
      </c>
      <c r="D16163" s="57" t="s">
        <v>373</v>
      </c>
      <c r="E16163" s="57" t="str">
        <f t="array" ref="E16163">E16162</f>
        <v>В</v>
      </c>
      <c r="F16163" s="58">
        <v>0.7493029724822292</v>
      </c>
    </row>
    <row r="16164">
      <c r="A16164" s="61">
        <v>1.512405411E9</v>
      </c>
      <c r="B16164" s="61">
        <v>0.0</v>
      </c>
      <c r="C16164" s="61">
        <v>278.0</v>
      </c>
      <c r="D16164" s="57" t="s">
        <v>374</v>
      </c>
      <c r="E16164" s="57" t="str">
        <f t="array" ref="E16164">E16163</f>
        <v>В</v>
      </c>
      <c r="F16164" s="58">
        <v>0.7494053488053509</v>
      </c>
    </row>
    <row r="16165">
      <c r="A16165" s="61">
        <v>1.517831798E9</v>
      </c>
      <c r="B16165" s="61">
        <v>1.0</v>
      </c>
      <c r="C16165" s="61">
        <v>1214.0</v>
      </c>
      <c r="D16165" s="57" t="s">
        <v>371</v>
      </c>
      <c r="E16165" s="57" t="str">
        <f t="array" ref="E16165">E16164</f>
        <v>В</v>
      </c>
      <c r="F16165" s="58">
        <v>0.7495035046304294</v>
      </c>
    </row>
    <row r="16166">
      <c r="A16166" s="61">
        <v>1.513125384E9</v>
      </c>
      <c r="B16166" s="61">
        <v>1.0</v>
      </c>
      <c r="C16166" s="61">
        <v>1501.0</v>
      </c>
      <c r="D16166" s="57" t="s">
        <v>371</v>
      </c>
      <c r="E16166" s="57" t="str">
        <f t="array" ref="E16166">E16165</f>
        <v>В</v>
      </c>
      <c r="F16166" s="58">
        <v>0.7495037595487318</v>
      </c>
    </row>
    <row r="16167">
      <c r="A16167" s="61">
        <v>1.513493249E9</v>
      </c>
      <c r="B16167" s="61">
        <v>1.0</v>
      </c>
      <c r="C16167" s="61">
        <v>1839.0</v>
      </c>
      <c r="D16167" s="57" t="s">
        <v>371</v>
      </c>
      <c r="E16167" s="57" t="str">
        <f t="array" ref="E16167">E16166</f>
        <v>В</v>
      </c>
      <c r="F16167" s="58">
        <v>0.7495146058310864</v>
      </c>
    </row>
    <row r="16168">
      <c r="A16168" s="61">
        <v>1.514822218E9</v>
      </c>
      <c r="B16168" s="61">
        <v>1.0</v>
      </c>
      <c r="C16168" s="61">
        <v>2008.0</v>
      </c>
      <c r="D16168" s="57" t="s">
        <v>374</v>
      </c>
      <c r="E16168" s="57" t="str">
        <f t="array" ref="E16168">E16167</f>
        <v>В</v>
      </c>
      <c r="F16168" s="58">
        <v>0.7495480568115905</v>
      </c>
    </row>
    <row r="16169">
      <c r="A16169" s="61">
        <v>1.514253279E9</v>
      </c>
      <c r="B16169" s="61">
        <v>1.0</v>
      </c>
      <c r="C16169" s="61">
        <v>1103.0</v>
      </c>
      <c r="D16169" s="57" t="s">
        <v>375</v>
      </c>
      <c r="E16169" s="57" t="str">
        <f t="array" ref="E16169">E16168</f>
        <v>В</v>
      </c>
      <c r="F16169" s="58">
        <v>0.7495672975913391</v>
      </c>
    </row>
    <row r="16170">
      <c r="A16170" s="61">
        <v>1.513063003E9</v>
      </c>
      <c r="B16170" s="61">
        <v>1.0</v>
      </c>
      <c r="C16170" s="61">
        <v>2751.0</v>
      </c>
      <c r="D16170" s="57" t="s">
        <v>373</v>
      </c>
      <c r="E16170" s="57" t="str">
        <f t="array" ref="E16170">E16169</f>
        <v>В</v>
      </c>
      <c r="F16170" s="58">
        <v>0.7495741343539002</v>
      </c>
    </row>
    <row r="16171">
      <c r="A16171" s="61">
        <v>1.511337408E9</v>
      </c>
      <c r="B16171" s="61">
        <v>1.0</v>
      </c>
      <c r="C16171" s="61">
        <v>1181.0</v>
      </c>
      <c r="D16171" s="57" t="s">
        <v>374</v>
      </c>
      <c r="E16171" s="57" t="str">
        <f t="array" ref="E16171">E16170</f>
        <v>В</v>
      </c>
      <c r="F16171" s="58">
        <v>0.749610325073227</v>
      </c>
    </row>
    <row r="16172">
      <c r="A16172" s="61">
        <v>1.519090905E9</v>
      </c>
      <c r="B16172" s="61">
        <v>1.0</v>
      </c>
      <c r="C16172" s="61">
        <v>2287.0</v>
      </c>
      <c r="D16172" s="57" t="s">
        <v>373</v>
      </c>
      <c r="E16172" s="57" t="str">
        <f t="array" ref="E16172">E16171</f>
        <v>В</v>
      </c>
      <c r="F16172" s="58">
        <v>0.7496156590434911</v>
      </c>
    </row>
    <row r="16173">
      <c r="A16173" s="61">
        <v>1.519298554E9</v>
      </c>
      <c r="B16173" s="61">
        <v>1.0</v>
      </c>
      <c r="C16173" s="61">
        <v>487.0</v>
      </c>
      <c r="D16173" s="57" t="s">
        <v>371</v>
      </c>
      <c r="E16173" s="57" t="str">
        <f t="array" ref="E16173">E16172</f>
        <v>В</v>
      </c>
      <c r="F16173" s="58">
        <v>0.7496573278863209</v>
      </c>
    </row>
    <row r="16174">
      <c r="A16174" s="61">
        <v>1.519056525E9</v>
      </c>
      <c r="B16174" s="61">
        <v>1.0</v>
      </c>
      <c r="C16174" s="61">
        <v>1544.0</v>
      </c>
      <c r="D16174" s="57" t="s">
        <v>371</v>
      </c>
      <c r="E16174" s="57" t="str">
        <f t="array" ref="E16174">E16173</f>
        <v>В</v>
      </c>
      <c r="F16174" s="58">
        <v>0.7496573287384873</v>
      </c>
    </row>
    <row r="16175">
      <c r="A16175" s="61">
        <v>1.518468879E9</v>
      </c>
      <c r="B16175" s="61">
        <v>1.0</v>
      </c>
      <c r="C16175" s="61">
        <v>2932.0</v>
      </c>
      <c r="D16175" s="57" t="s">
        <v>375</v>
      </c>
      <c r="E16175" s="57" t="str">
        <f t="array" ref="E16175">E16174</f>
        <v>В</v>
      </c>
      <c r="F16175" s="58">
        <v>0.7496949056466499</v>
      </c>
    </row>
    <row r="16176">
      <c r="A16176" s="61">
        <v>1.518966772E9</v>
      </c>
      <c r="B16176" s="61">
        <v>0.0</v>
      </c>
      <c r="C16176" s="61">
        <v>261.0</v>
      </c>
      <c r="D16176" s="57" t="s">
        <v>374</v>
      </c>
      <c r="E16176" s="57" t="str">
        <f t="array" ref="E16176">E16175</f>
        <v>В</v>
      </c>
      <c r="F16176" s="58">
        <v>0.7497930554928411</v>
      </c>
    </row>
    <row r="16177">
      <c r="A16177" s="61">
        <v>1.518494012E9</v>
      </c>
      <c r="B16177" s="61">
        <v>0.0</v>
      </c>
      <c r="C16177" s="61">
        <v>2904.0</v>
      </c>
      <c r="D16177" s="57" t="s">
        <v>374</v>
      </c>
      <c r="E16177" s="57" t="str">
        <f t="array" ref="E16177">E16176</f>
        <v>В</v>
      </c>
      <c r="F16177" s="58">
        <v>0.7499173161834913</v>
      </c>
    </row>
    <row r="16178">
      <c r="A16178" s="61">
        <v>1.515253368E9</v>
      </c>
      <c r="B16178" s="61">
        <v>1.0</v>
      </c>
      <c r="C16178" s="61">
        <v>531.0</v>
      </c>
      <c r="D16178" s="57" t="s">
        <v>374</v>
      </c>
      <c r="E16178" s="57" t="str">
        <f t="array" ref="E16178">E16177</f>
        <v>В</v>
      </c>
      <c r="F16178" s="58">
        <v>0.7499787055339725</v>
      </c>
    </row>
    <row r="16179">
      <c r="A16179" s="61">
        <v>1.516025445E9</v>
      </c>
      <c r="B16179" s="61">
        <v>1.0</v>
      </c>
      <c r="C16179" s="61">
        <v>1300.0</v>
      </c>
      <c r="D16179" s="57" t="s">
        <v>375</v>
      </c>
      <c r="E16179" s="57" t="str">
        <f t="array" ref="E16179">E16178</f>
        <v>В</v>
      </c>
      <c r="F16179" s="58">
        <v>0.7500441822972164</v>
      </c>
    </row>
    <row r="16180">
      <c r="A16180" s="61">
        <v>1.515161525E9</v>
      </c>
      <c r="B16180" s="61">
        <v>1.0</v>
      </c>
      <c r="C16180" s="61">
        <v>1566.0</v>
      </c>
      <c r="D16180" s="57" t="s">
        <v>375</v>
      </c>
      <c r="E16180" s="57" t="str">
        <f t="array" ref="E16180">E16179</f>
        <v>В</v>
      </c>
      <c r="F16180" s="58">
        <v>0.7500929780970502</v>
      </c>
    </row>
    <row r="16181">
      <c r="A16181" s="61">
        <v>1.515935146E9</v>
      </c>
      <c r="B16181" s="61">
        <v>1.0</v>
      </c>
      <c r="C16181" s="61">
        <v>3861.0</v>
      </c>
      <c r="D16181" s="57" t="s">
        <v>375</v>
      </c>
      <c r="E16181" s="57" t="str">
        <f t="array" ref="E16181">E16180</f>
        <v>В</v>
      </c>
      <c r="F16181" s="58">
        <v>0.7502352066395517</v>
      </c>
    </row>
    <row r="16182">
      <c r="A16182" s="61">
        <v>1.515394061E9</v>
      </c>
      <c r="B16182" s="61">
        <v>0.0</v>
      </c>
      <c r="C16182" s="61">
        <v>1798.0</v>
      </c>
      <c r="D16182" s="57" t="s">
        <v>374</v>
      </c>
      <c r="E16182" s="57" t="str">
        <f t="array" ref="E16182">E16181</f>
        <v>В</v>
      </c>
      <c r="F16182" s="58">
        <v>0.7502878961934951</v>
      </c>
    </row>
    <row r="16183">
      <c r="A16183" s="61">
        <v>1.518826123E9</v>
      </c>
      <c r="B16183" s="61">
        <v>1.0</v>
      </c>
      <c r="C16183" s="61">
        <v>1649.0</v>
      </c>
      <c r="D16183" s="57" t="s">
        <v>371</v>
      </c>
      <c r="E16183" s="57" t="str">
        <f t="array" ref="E16183">E16182</f>
        <v>В</v>
      </c>
      <c r="F16183" s="58">
        <v>0.7502905495557157</v>
      </c>
    </row>
    <row r="16184">
      <c r="A16184" s="61">
        <v>1.516040503E9</v>
      </c>
      <c r="B16184" s="61">
        <v>1.0</v>
      </c>
      <c r="C16184" s="61">
        <v>1479.0</v>
      </c>
      <c r="D16184" s="57" t="s">
        <v>374</v>
      </c>
      <c r="E16184" s="57" t="str">
        <f t="array" ref="E16184">E16183</f>
        <v>В</v>
      </c>
      <c r="F16184" s="58">
        <v>0.7503694081066304</v>
      </c>
    </row>
    <row r="16185">
      <c r="A16185" s="61">
        <v>1.515272741E9</v>
      </c>
      <c r="B16185" s="61">
        <v>0.0</v>
      </c>
      <c r="C16185" s="61">
        <v>1494.0</v>
      </c>
      <c r="D16185" s="57" t="s">
        <v>371</v>
      </c>
      <c r="E16185" s="57" t="str">
        <f t="array" ref="E16185">E16184</f>
        <v>В</v>
      </c>
      <c r="F16185" s="58">
        <v>0.7504125524184949</v>
      </c>
    </row>
    <row r="16186">
      <c r="A16186" s="61">
        <v>1.519845829E9</v>
      </c>
      <c r="B16186" s="61">
        <v>1.0</v>
      </c>
      <c r="C16186" s="61">
        <v>2774.0</v>
      </c>
      <c r="D16186" s="57" t="s">
        <v>374</v>
      </c>
      <c r="E16186" s="57" t="str">
        <f t="array" ref="E16186">E16185</f>
        <v>В</v>
      </c>
      <c r="F16186" s="58">
        <v>0.7504219799527452</v>
      </c>
    </row>
    <row r="16187">
      <c r="A16187" s="61">
        <v>1.512665323E9</v>
      </c>
      <c r="B16187" s="61">
        <v>1.0</v>
      </c>
      <c r="C16187" s="61">
        <v>4158.0</v>
      </c>
      <c r="D16187" s="57" t="s">
        <v>374</v>
      </c>
      <c r="E16187" s="57" t="str">
        <f t="array" ref="E16187">E16186</f>
        <v>В</v>
      </c>
      <c r="F16187" s="58">
        <v>0.7505578452949759</v>
      </c>
    </row>
    <row r="16188">
      <c r="A16188" s="61">
        <v>1.519437671E9</v>
      </c>
      <c r="B16188" s="61">
        <v>0.0</v>
      </c>
      <c r="C16188" s="61">
        <v>2476.0</v>
      </c>
      <c r="D16188" s="57" t="s">
        <v>374</v>
      </c>
      <c r="E16188" s="57" t="str">
        <f t="array" ref="E16188">E16187</f>
        <v>В</v>
      </c>
      <c r="F16188" s="58">
        <v>0.7506855968867452</v>
      </c>
    </row>
    <row r="16189">
      <c r="A16189" s="61">
        <v>1.513391313E9</v>
      </c>
      <c r="B16189" s="61">
        <v>1.0</v>
      </c>
      <c r="C16189" s="61">
        <v>2678.0</v>
      </c>
      <c r="D16189" s="57" t="s">
        <v>373</v>
      </c>
      <c r="E16189" s="57" t="str">
        <f t="array" ref="E16189">E16188</f>
        <v>В</v>
      </c>
      <c r="F16189" s="58">
        <v>0.7506974867609268</v>
      </c>
    </row>
    <row r="16190">
      <c r="A16190" s="61">
        <v>1.511412928E9</v>
      </c>
      <c r="B16190" s="61">
        <v>1.0</v>
      </c>
      <c r="C16190" s="61">
        <v>1088.0</v>
      </c>
      <c r="D16190" s="57" t="s">
        <v>371</v>
      </c>
      <c r="E16190" s="57" t="str">
        <f t="array" ref="E16190">E16189</f>
        <v>В</v>
      </c>
      <c r="F16190" s="58">
        <v>0.7507647808993724</v>
      </c>
    </row>
    <row r="16191">
      <c r="A16191" s="61">
        <v>1.519462966E9</v>
      </c>
      <c r="B16191" s="61">
        <v>1.0</v>
      </c>
      <c r="C16191" s="61">
        <v>1370.0</v>
      </c>
      <c r="D16191" s="57" t="s">
        <v>374</v>
      </c>
      <c r="E16191" s="57" t="str">
        <f t="array" ref="E16191">E16190</f>
        <v>В</v>
      </c>
      <c r="F16191" s="58">
        <v>0.750792541366449</v>
      </c>
    </row>
    <row r="16192">
      <c r="A16192" s="61">
        <v>1.51585051E9</v>
      </c>
      <c r="B16192" s="61">
        <v>0.0</v>
      </c>
      <c r="C16192" s="61">
        <v>3201.0</v>
      </c>
      <c r="D16192" s="57" t="s">
        <v>374</v>
      </c>
      <c r="E16192" s="57" t="str">
        <f t="array" ref="E16192">E16191</f>
        <v>В</v>
      </c>
      <c r="F16192" s="58">
        <v>0.7508097002273286</v>
      </c>
    </row>
    <row r="16193">
      <c r="A16193" s="61">
        <v>1.511325801E9</v>
      </c>
      <c r="B16193" s="61">
        <v>0.0</v>
      </c>
      <c r="C16193" s="61">
        <v>223.0</v>
      </c>
      <c r="D16193" s="57" t="s">
        <v>371</v>
      </c>
      <c r="E16193" s="57" t="str">
        <f t="array" ref="E16193">E16192</f>
        <v>В</v>
      </c>
      <c r="F16193" s="58">
        <v>0.750838241598399</v>
      </c>
    </row>
    <row r="16194">
      <c r="A16194" s="61">
        <v>1.51801446E9</v>
      </c>
      <c r="B16194" s="61">
        <v>0.0</v>
      </c>
      <c r="C16194" s="61">
        <v>598.0</v>
      </c>
      <c r="D16194" s="57" t="s">
        <v>375</v>
      </c>
      <c r="E16194" s="57" t="str">
        <f t="array" ref="E16194">E16193</f>
        <v>В</v>
      </c>
      <c r="F16194" s="58">
        <v>0.7509106430416741</v>
      </c>
    </row>
    <row r="16195">
      <c r="A16195" s="61">
        <v>1.51321926E9</v>
      </c>
      <c r="B16195" s="61">
        <v>0.0</v>
      </c>
      <c r="C16195" s="61">
        <v>2546.0</v>
      </c>
      <c r="D16195" s="57" t="s">
        <v>373</v>
      </c>
      <c r="E16195" s="57" t="str">
        <f t="array" ref="E16195">E16194</f>
        <v>В</v>
      </c>
      <c r="F16195" s="58">
        <v>0.7509736232509983</v>
      </c>
    </row>
    <row r="16196">
      <c r="A16196" s="61">
        <v>1.512622456E9</v>
      </c>
      <c r="B16196" s="61">
        <v>1.0</v>
      </c>
      <c r="C16196" s="61">
        <v>386.0</v>
      </c>
      <c r="D16196" s="57" t="s">
        <v>371</v>
      </c>
      <c r="E16196" s="57" t="str">
        <f t="array" ref="E16196">E16195</f>
        <v>В</v>
      </c>
      <c r="F16196" s="58">
        <v>0.7510027874389179</v>
      </c>
    </row>
    <row r="16197">
      <c r="A16197" s="61">
        <v>1.51185509E9</v>
      </c>
      <c r="B16197" s="61">
        <v>0.0</v>
      </c>
      <c r="C16197" s="61">
        <v>347.0</v>
      </c>
      <c r="D16197" s="57" t="s">
        <v>371</v>
      </c>
      <c r="E16197" s="57" t="str">
        <f t="array" ref="E16197">E16196</f>
        <v>В</v>
      </c>
      <c r="F16197" s="58">
        <v>0.7510408628604336</v>
      </c>
    </row>
    <row r="16198">
      <c r="A16198" s="61">
        <v>1.515075606E9</v>
      </c>
      <c r="B16198" s="61">
        <v>1.0</v>
      </c>
      <c r="C16198" s="61">
        <v>1387.0</v>
      </c>
      <c r="D16198" s="57" t="s">
        <v>375</v>
      </c>
      <c r="E16198" s="57" t="str">
        <f t="array" ref="E16198">E16197</f>
        <v>В</v>
      </c>
      <c r="F16198" s="58">
        <v>0.7511017658530726</v>
      </c>
    </row>
    <row r="16199">
      <c r="A16199" s="61">
        <v>1.51500568E9</v>
      </c>
      <c r="B16199" s="61">
        <v>0.0</v>
      </c>
      <c r="C16199" s="61">
        <v>2158.0</v>
      </c>
      <c r="D16199" s="57" t="s">
        <v>375</v>
      </c>
      <c r="E16199" s="57" t="str">
        <f t="array" ref="E16199">E16198</f>
        <v>В</v>
      </c>
      <c r="F16199" s="58">
        <v>0.7511246095900965</v>
      </c>
    </row>
    <row r="16200">
      <c r="A16200" s="61">
        <v>1.519557029E9</v>
      </c>
      <c r="B16200" s="61">
        <v>1.0</v>
      </c>
      <c r="C16200" s="61">
        <v>1093.0</v>
      </c>
      <c r="D16200" s="57" t="s">
        <v>373</v>
      </c>
      <c r="E16200" s="57" t="str">
        <f t="array" ref="E16200">E16199</f>
        <v>В</v>
      </c>
      <c r="F16200" s="58">
        <v>0.7511705799543358</v>
      </c>
    </row>
    <row r="16201">
      <c r="A16201" s="61">
        <v>1.516923359E9</v>
      </c>
      <c r="B16201" s="61">
        <v>1.0</v>
      </c>
      <c r="C16201" s="61">
        <v>4137.0</v>
      </c>
      <c r="D16201" s="57" t="s">
        <v>371</v>
      </c>
      <c r="E16201" s="57" t="str">
        <f t="array" ref="E16201">E16200</f>
        <v>В</v>
      </c>
      <c r="F16201" s="58">
        <v>0.7511739755565787</v>
      </c>
    </row>
    <row r="16202">
      <c r="A16202" s="61">
        <v>1.513094017E9</v>
      </c>
      <c r="B16202" s="61">
        <v>1.0</v>
      </c>
      <c r="C16202" s="61">
        <v>2904.0</v>
      </c>
      <c r="D16202" s="57" t="s">
        <v>374</v>
      </c>
      <c r="E16202" s="57" t="str">
        <f t="array" ref="E16202">E16201</f>
        <v>В</v>
      </c>
      <c r="F16202" s="58">
        <v>0.7511855351407637</v>
      </c>
    </row>
    <row r="16203">
      <c r="A16203" s="61">
        <v>1.519560066E9</v>
      </c>
      <c r="B16203" s="61">
        <v>1.0</v>
      </c>
      <c r="C16203" s="61">
        <v>5585.0</v>
      </c>
      <c r="D16203" s="57" t="s">
        <v>373</v>
      </c>
      <c r="E16203" s="57" t="str">
        <f t="array" ref="E16203">E16202</f>
        <v>В</v>
      </c>
      <c r="F16203" s="58">
        <v>0.7512409707019823</v>
      </c>
    </row>
    <row r="16204">
      <c r="A16204" s="61">
        <v>1.517234818E9</v>
      </c>
      <c r="B16204" s="61">
        <v>1.0</v>
      </c>
      <c r="C16204" s="61">
        <v>237.0</v>
      </c>
      <c r="D16204" s="57" t="s">
        <v>375</v>
      </c>
      <c r="E16204" s="57" t="str">
        <f t="array" ref="E16204">E16203</f>
        <v>В</v>
      </c>
      <c r="F16204" s="58">
        <v>0.7512498774488984</v>
      </c>
    </row>
    <row r="16205">
      <c r="A16205" s="61">
        <v>1.512326864E9</v>
      </c>
      <c r="B16205" s="61">
        <v>1.0</v>
      </c>
      <c r="C16205" s="61">
        <v>1815.0</v>
      </c>
      <c r="D16205" s="57" t="s">
        <v>373</v>
      </c>
      <c r="E16205" s="57" t="str">
        <f t="array" ref="E16205">E16204</f>
        <v>В</v>
      </c>
      <c r="F16205" s="58">
        <v>0.7512687348641975</v>
      </c>
    </row>
    <row r="16206">
      <c r="A16206" s="61">
        <v>1.51550809E9</v>
      </c>
      <c r="B16206" s="61">
        <v>0.0</v>
      </c>
      <c r="C16206" s="61">
        <v>2906.0</v>
      </c>
      <c r="D16206" s="57" t="s">
        <v>371</v>
      </c>
      <c r="E16206" s="57" t="str">
        <f t="array" ref="E16206">E16205</f>
        <v>В</v>
      </c>
      <c r="F16206" s="58">
        <v>0.7512759096972974</v>
      </c>
    </row>
    <row r="16207">
      <c r="A16207" s="61">
        <v>1.519095731E9</v>
      </c>
      <c r="B16207" s="61">
        <v>0.0</v>
      </c>
      <c r="C16207" s="61">
        <v>1090.0</v>
      </c>
      <c r="D16207" s="57" t="s">
        <v>373</v>
      </c>
      <c r="E16207" s="57" t="str">
        <f t="array" ref="E16207">E16206</f>
        <v>В</v>
      </c>
      <c r="F16207" s="58">
        <v>0.7513045087445895</v>
      </c>
    </row>
    <row r="16208">
      <c r="A16208" s="61">
        <v>1.516394564E9</v>
      </c>
      <c r="B16208" s="61">
        <v>1.0</v>
      </c>
      <c r="C16208" s="61">
        <v>2508.0</v>
      </c>
      <c r="D16208" s="57" t="s">
        <v>374</v>
      </c>
      <c r="E16208" s="57" t="str">
        <f t="array" ref="E16208">E16207</f>
        <v>В</v>
      </c>
      <c r="F16208" s="58">
        <v>0.7513058257129545</v>
      </c>
    </row>
    <row r="16209">
      <c r="A16209" s="61">
        <v>1.515971131E9</v>
      </c>
      <c r="B16209" s="61">
        <v>0.0</v>
      </c>
      <c r="C16209" s="61">
        <v>613.0</v>
      </c>
      <c r="D16209" s="57" t="s">
        <v>371</v>
      </c>
      <c r="E16209" s="57" t="str">
        <f t="array" ref="E16209">E16208</f>
        <v>В</v>
      </c>
      <c r="F16209" s="58">
        <v>0.7513647531768194</v>
      </c>
    </row>
    <row r="16210">
      <c r="A16210" s="61">
        <v>1.515925555E9</v>
      </c>
      <c r="B16210" s="61">
        <v>1.0</v>
      </c>
      <c r="C16210" s="61">
        <v>979.0</v>
      </c>
      <c r="D16210" s="57" t="s">
        <v>371</v>
      </c>
      <c r="E16210" s="57" t="str">
        <f t="array" ref="E16210">E16209</f>
        <v>В</v>
      </c>
      <c r="F16210" s="58">
        <v>0.7514412673971607</v>
      </c>
    </row>
    <row r="16211">
      <c r="A16211" s="61">
        <v>1.518021642E9</v>
      </c>
      <c r="B16211" s="61">
        <v>0.0</v>
      </c>
      <c r="C16211" s="61">
        <v>2262.0</v>
      </c>
      <c r="D16211" s="57" t="s">
        <v>373</v>
      </c>
      <c r="E16211" s="57" t="str">
        <f t="array" ref="E16211">E16210</f>
        <v>В</v>
      </c>
      <c r="F16211" s="58">
        <v>0.7514494538134558</v>
      </c>
    </row>
    <row r="16212">
      <c r="A16212" s="61">
        <v>1.511741564E9</v>
      </c>
      <c r="B16212" s="61">
        <v>1.0</v>
      </c>
      <c r="C16212" s="61">
        <v>2077.0</v>
      </c>
      <c r="D16212" s="57" t="s">
        <v>374</v>
      </c>
      <c r="E16212" s="57" t="str">
        <f t="array" ref="E16212">E16211</f>
        <v>В</v>
      </c>
      <c r="F16212" s="58">
        <v>0.7514589248001717</v>
      </c>
    </row>
    <row r="16213">
      <c r="A16213" s="61">
        <v>1.514110075E9</v>
      </c>
      <c r="B16213" s="61">
        <v>1.0</v>
      </c>
      <c r="C16213" s="61">
        <v>133.0</v>
      </c>
      <c r="D16213" s="57" t="s">
        <v>373</v>
      </c>
      <c r="E16213" s="57" t="str">
        <f t="array" ref="E16213">E16212</f>
        <v>В</v>
      </c>
      <c r="F16213" s="58">
        <v>0.7514649537511426</v>
      </c>
    </row>
    <row r="16214">
      <c r="A16214" s="61">
        <v>1.518630123E9</v>
      </c>
      <c r="B16214" s="61">
        <v>1.0</v>
      </c>
      <c r="C16214" s="61">
        <v>1522.0</v>
      </c>
      <c r="D16214" s="57" t="s">
        <v>371</v>
      </c>
      <c r="E16214" s="57" t="str">
        <f t="array" ref="E16214">E16213</f>
        <v>В</v>
      </c>
      <c r="F16214" s="58">
        <v>0.7514714294550819</v>
      </c>
    </row>
    <row r="16215">
      <c r="A16215" s="61">
        <v>1.516297392E9</v>
      </c>
      <c r="B16215" s="61">
        <v>0.0</v>
      </c>
      <c r="C16215" s="61">
        <v>4875.0</v>
      </c>
      <c r="D16215" s="57" t="s">
        <v>371</v>
      </c>
      <c r="E16215" s="57" t="str">
        <f t="array" ref="E16215">E16214</f>
        <v>В</v>
      </c>
      <c r="F16215" s="58">
        <v>0.7515005646928457</v>
      </c>
    </row>
    <row r="16216">
      <c r="A16216" s="61">
        <v>1.518379693E9</v>
      </c>
      <c r="B16216" s="61">
        <v>1.0</v>
      </c>
      <c r="C16216" s="61">
        <v>3635.0</v>
      </c>
      <c r="D16216" s="57" t="s">
        <v>371</v>
      </c>
      <c r="E16216" s="57" t="str">
        <f t="array" ref="E16216">E16215</f>
        <v>В</v>
      </c>
      <c r="F16216" s="58">
        <v>0.751544880003792</v>
      </c>
    </row>
    <row r="16217">
      <c r="A16217" s="61">
        <v>1.519664144E9</v>
      </c>
      <c r="B16217" s="61">
        <v>1.0</v>
      </c>
      <c r="C16217" s="61">
        <v>1671.0</v>
      </c>
      <c r="D16217" s="57" t="s">
        <v>371</v>
      </c>
      <c r="E16217" s="57" t="str">
        <f t="array" ref="E16217">E16216</f>
        <v>В</v>
      </c>
      <c r="F16217" s="58">
        <v>0.751728840200652</v>
      </c>
    </row>
    <row r="16218">
      <c r="A16218" s="61">
        <v>1.51949489E9</v>
      </c>
      <c r="B16218" s="61">
        <v>0.0</v>
      </c>
      <c r="C16218" s="61">
        <v>4103.0</v>
      </c>
      <c r="D16218" s="57" t="s">
        <v>371</v>
      </c>
      <c r="E16218" s="57" t="str">
        <f t="array" ref="E16218">E16217</f>
        <v>В</v>
      </c>
      <c r="F16218" s="58">
        <v>0.7517401730043136</v>
      </c>
    </row>
    <row r="16219">
      <c r="A16219" s="61">
        <v>1.513193289E9</v>
      </c>
      <c r="B16219" s="61">
        <v>1.0</v>
      </c>
      <c r="C16219" s="61">
        <v>2272.0</v>
      </c>
      <c r="D16219" s="57" t="s">
        <v>371</v>
      </c>
      <c r="E16219" s="57" t="str">
        <f t="array" ref="E16219">E16218</f>
        <v>В</v>
      </c>
      <c r="F16219" s="58">
        <v>0.7517651418485075</v>
      </c>
    </row>
    <row r="16220">
      <c r="A16220" s="61">
        <v>1.514577516E9</v>
      </c>
      <c r="B16220" s="61">
        <v>1.0</v>
      </c>
      <c r="C16220" s="61">
        <v>2198.0</v>
      </c>
      <c r="D16220" s="57" t="s">
        <v>373</v>
      </c>
      <c r="E16220" s="57" t="str">
        <f t="array" ref="E16220">E16219</f>
        <v>В</v>
      </c>
      <c r="F16220" s="58">
        <v>0.7517674246041809</v>
      </c>
    </row>
    <row r="16221">
      <c r="A16221" s="61">
        <v>1.519441918E9</v>
      </c>
      <c r="B16221" s="61">
        <v>1.0</v>
      </c>
      <c r="C16221" s="61">
        <v>2828.0</v>
      </c>
      <c r="D16221" s="57" t="s">
        <v>371</v>
      </c>
      <c r="E16221" s="57" t="str">
        <f t="array" ref="E16221">E16220</f>
        <v>В</v>
      </c>
      <c r="F16221" s="58">
        <v>0.751810842330233</v>
      </c>
    </row>
    <row r="16222">
      <c r="A16222" s="61">
        <v>1.51959909E9</v>
      </c>
      <c r="B16222" s="61">
        <v>0.0</v>
      </c>
      <c r="C16222" s="61">
        <v>1127.0</v>
      </c>
      <c r="D16222" s="57" t="s">
        <v>373</v>
      </c>
      <c r="E16222" s="57" t="str">
        <f t="array" ref="E16222">E16221</f>
        <v>В</v>
      </c>
      <c r="F16222" s="58">
        <v>0.7518142304017091</v>
      </c>
    </row>
    <row r="16223">
      <c r="A16223" s="61">
        <v>1.518759387E9</v>
      </c>
      <c r="B16223" s="61">
        <v>1.0</v>
      </c>
      <c r="C16223" s="61">
        <v>2486.0</v>
      </c>
      <c r="D16223" s="57" t="s">
        <v>374</v>
      </c>
      <c r="E16223" s="57" t="str">
        <f t="array" ref="E16223">E16222</f>
        <v>В</v>
      </c>
      <c r="F16223" s="58">
        <v>0.7518233524877397</v>
      </c>
    </row>
    <row r="16224">
      <c r="A16224" s="61">
        <v>1.516730701E9</v>
      </c>
      <c r="B16224" s="61">
        <v>0.0</v>
      </c>
      <c r="C16224" s="61">
        <v>2885.0</v>
      </c>
      <c r="D16224" s="57" t="s">
        <v>374</v>
      </c>
      <c r="E16224" s="57" t="str">
        <f t="array" ref="E16224">E16223</f>
        <v>В</v>
      </c>
      <c r="F16224" s="58">
        <v>0.7518235914635639</v>
      </c>
    </row>
    <row r="16225">
      <c r="A16225" s="61">
        <v>1.517433631E9</v>
      </c>
      <c r="B16225" s="61">
        <v>0.0</v>
      </c>
      <c r="C16225" s="61">
        <v>3875.0</v>
      </c>
      <c r="D16225" s="57" t="s">
        <v>375</v>
      </c>
      <c r="E16225" s="57" t="str">
        <f t="array" ref="E16225">E16224</f>
        <v>В</v>
      </c>
      <c r="F16225" s="58">
        <v>0.7518802651993507</v>
      </c>
    </row>
    <row r="16226">
      <c r="A16226" s="61">
        <v>1.514305139E9</v>
      </c>
      <c r="B16226" s="61">
        <v>1.0</v>
      </c>
      <c r="C16226" s="61">
        <v>718.0</v>
      </c>
      <c r="D16226" s="57" t="s">
        <v>375</v>
      </c>
      <c r="E16226" s="57" t="str">
        <f t="array" ref="E16226">E16225</f>
        <v>В</v>
      </c>
      <c r="F16226" s="58">
        <v>0.7518814849123057</v>
      </c>
    </row>
    <row r="16227">
      <c r="A16227" s="61">
        <v>1.513227429E9</v>
      </c>
      <c r="B16227" s="61">
        <v>1.0</v>
      </c>
      <c r="C16227" s="61">
        <v>2175.0</v>
      </c>
      <c r="D16227" s="57" t="s">
        <v>373</v>
      </c>
      <c r="E16227" s="57" t="str">
        <f t="array" ref="E16227">E16226</f>
        <v>В</v>
      </c>
      <c r="F16227" s="58">
        <v>0.7519032899464118</v>
      </c>
    </row>
    <row r="16228">
      <c r="A16228" s="61">
        <v>1.51726032E9</v>
      </c>
      <c r="B16228" s="61">
        <v>0.0</v>
      </c>
      <c r="C16228" s="61">
        <v>2563.0</v>
      </c>
      <c r="D16228" s="57" t="s">
        <v>374</v>
      </c>
      <c r="E16228" s="57" t="str">
        <f t="array" ref="E16228">E16227</f>
        <v>В</v>
      </c>
      <c r="F16228" s="58">
        <v>0.7521826005229877</v>
      </c>
    </row>
    <row r="16229">
      <c r="A16229" s="61">
        <v>1.516777171E9</v>
      </c>
      <c r="B16229" s="61">
        <v>0.0</v>
      </c>
      <c r="C16229" s="61">
        <v>983.0</v>
      </c>
      <c r="D16229" s="57" t="s">
        <v>374</v>
      </c>
      <c r="E16229" s="57" t="str">
        <f t="array" ref="E16229">E16228</f>
        <v>В</v>
      </c>
      <c r="F16229" s="58">
        <v>0.7521871962005688</v>
      </c>
    </row>
    <row r="16230">
      <c r="A16230" s="61">
        <v>1.514458789E9</v>
      </c>
      <c r="B16230" s="61">
        <v>1.0</v>
      </c>
      <c r="C16230" s="61">
        <v>1779.0</v>
      </c>
      <c r="D16230" s="57" t="s">
        <v>371</v>
      </c>
      <c r="E16230" s="57" t="str">
        <f t="array" ref="E16230">E16229</f>
        <v>В</v>
      </c>
      <c r="F16230" s="58">
        <v>0.752246138565595</v>
      </c>
    </row>
    <row r="16231">
      <c r="A16231" s="61">
        <v>1.51378848E9</v>
      </c>
      <c r="B16231" s="61">
        <v>0.0</v>
      </c>
      <c r="C16231" s="61">
        <v>1713.0</v>
      </c>
      <c r="D16231" s="57" t="s">
        <v>371</v>
      </c>
      <c r="E16231" s="57" t="str">
        <f t="array" ref="E16231">E16230</f>
        <v>В</v>
      </c>
      <c r="F16231" s="58">
        <v>0.7522856438151374</v>
      </c>
    </row>
    <row r="16232">
      <c r="A16232" s="61">
        <v>1.512197341E9</v>
      </c>
      <c r="B16232" s="61">
        <v>0.0</v>
      </c>
      <c r="C16232" s="61">
        <v>3569.0</v>
      </c>
      <c r="D16232" s="57" t="s">
        <v>373</v>
      </c>
      <c r="E16232" s="57" t="str">
        <f t="array" ref="E16232">E16231</f>
        <v>В</v>
      </c>
      <c r="F16232" s="58">
        <v>0.7523417325085152</v>
      </c>
    </row>
    <row r="16233">
      <c r="A16233" s="61">
        <v>1.51783311E9</v>
      </c>
      <c r="B16233" s="61">
        <v>0.0</v>
      </c>
      <c r="C16233" s="61">
        <v>757.0</v>
      </c>
      <c r="D16233" s="57" t="s">
        <v>371</v>
      </c>
      <c r="E16233" s="57" t="str">
        <f t="array" ref="E16233">E16232</f>
        <v>В</v>
      </c>
      <c r="F16233" s="58">
        <v>0.7523708889621283</v>
      </c>
    </row>
    <row r="16234">
      <c r="A16234" s="61">
        <v>1.514559209E9</v>
      </c>
      <c r="B16234" s="61">
        <v>1.0</v>
      </c>
      <c r="C16234" s="61">
        <v>369.0</v>
      </c>
      <c r="D16234" s="57" t="s">
        <v>373</v>
      </c>
      <c r="E16234" s="57" t="str">
        <f t="array" ref="E16234">E16233</f>
        <v>В</v>
      </c>
      <c r="F16234" s="58">
        <v>0.7523999626736529</v>
      </c>
    </row>
    <row r="16235">
      <c r="A16235" s="61">
        <v>1.51867728E9</v>
      </c>
      <c r="B16235" s="61">
        <v>0.0</v>
      </c>
      <c r="C16235" s="61">
        <v>810.0</v>
      </c>
      <c r="D16235" s="57" t="s">
        <v>374</v>
      </c>
      <c r="E16235" s="57" t="str">
        <f t="array" ref="E16235">E16234</f>
        <v>В</v>
      </c>
      <c r="F16235" s="58">
        <v>0.752446486972497</v>
      </c>
    </row>
    <row r="16236">
      <c r="A16236" s="61">
        <v>1.512190798E9</v>
      </c>
      <c r="B16236" s="61">
        <v>1.0</v>
      </c>
      <c r="C16236" s="61">
        <v>257.0</v>
      </c>
      <c r="D16236" s="57" t="s">
        <v>371</v>
      </c>
      <c r="E16236" s="57" t="str">
        <f t="array" ref="E16236">E16235</f>
        <v>В</v>
      </c>
      <c r="F16236" s="58">
        <v>0.7524532693695128</v>
      </c>
    </row>
    <row r="16237">
      <c r="A16237" s="61">
        <v>1.517634948E9</v>
      </c>
      <c r="B16237" s="61">
        <v>1.0</v>
      </c>
      <c r="C16237" s="61">
        <v>3666.0</v>
      </c>
      <c r="D16237" s="57" t="s">
        <v>374</v>
      </c>
      <c r="E16237" s="57" t="str">
        <f t="array" ref="E16237">E16236</f>
        <v>В</v>
      </c>
      <c r="F16237" s="58">
        <v>0.7524743209575739</v>
      </c>
    </row>
    <row r="16238">
      <c r="A16238" s="61">
        <v>1.515826529E9</v>
      </c>
      <c r="B16238" s="61">
        <v>1.0</v>
      </c>
      <c r="C16238" s="61">
        <v>3068.0</v>
      </c>
      <c r="D16238" s="57" t="s">
        <v>371</v>
      </c>
      <c r="E16238" s="57" t="str">
        <f t="array" ref="E16238">E16237</f>
        <v>В</v>
      </c>
      <c r="F16238" s="58">
        <v>0.752485337973549</v>
      </c>
    </row>
    <row r="16239">
      <c r="A16239" s="61">
        <v>1.516981079E9</v>
      </c>
      <c r="B16239" s="61">
        <v>1.0</v>
      </c>
      <c r="C16239" s="61">
        <v>2764.0</v>
      </c>
      <c r="D16239" s="57" t="s">
        <v>374</v>
      </c>
      <c r="E16239" s="57" t="str">
        <f t="array" ref="E16239">E16238</f>
        <v>В</v>
      </c>
      <c r="F16239" s="58">
        <v>0.752513486016579</v>
      </c>
    </row>
    <row r="16240">
      <c r="A16240" s="61">
        <v>1.518117709E9</v>
      </c>
      <c r="B16240" s="61">
        <v>1.0</v>
      </c>
      <c r="C16240" s="61">
        <v>835.0</v>
      </c>
      <c r="D16240" s="57" t="s">
        <v>374</v>
      </c>
      <c r="E16240" s="57" t="str">
        <f t="array" ref="E16240">E16239</f>
        <v>В</v>
      </c>
      <c r="F16240" s="58">
        <v>0.7525364629019335</v>
      </c>
    </row>
    <row r="16241">
      <c r="A16241" s="61">
        <v>1.513843619E9</v>
      </c>
      <c r="B16241" s="61">
        <v>1.0</v>
      </c>
      <c r="C16241" s="61">
        <v>3545.0</v>
      </c>
      <c r="D16241" s="57" t="s">
        <v>374</v>
      </c>
      <c r="E16241" s="57" t="str">
        <f t="array" ref="E16241">E16240</f>
        <v>В</v>
      </c>
      <c r="F16241" s="58">
        <v>0.752541238235409</v>
      </c>
    </row>
    <row r="16242">
      <c r="A16242" s="61">
        <v>1.516945613E9</v>
      </c>
      <c r="B16242" s="61">
        <v>1.0</v>
      </c>
      <c r="C16242" s="61">
        <v>2683.0</v>
      </c>
      <c r="D16242" s="57" t="s">
        <v>371</v>
      </c>
      <c r="E16242" s="57" t="str">
        <f t="array" ref="E16242">E16241</f>
        <v>В</v>
      </c>
      <c r="F16242" s="58">
        <v>0.7525449635396466</v>
      </c>
    </row>
    <row r="16243">
      <c r="A16243" s="61">
        <v>1.518270048E9</v>
      </c>
      <c r="B16243" s="61">
        <v>1.0</v>
      </c>
      <c r="C16243" s="61">
        <v>2728.0</v>
      </c>
      <c r="D16243" s="57" t="s">
        <v>375</v>
      </c>
      <c r="E16243" s="57" t="str">
        <f t="array" ref="E16243">E16242</f>
        <v>В</v>
      </c>
      <c r="F16243" s="58">
        <v>0.7526000556140405</v>
      </c>
    </row>
    <row r="16244">
      <c r="A16244" s="61">
        <v>1.514336532E9</v>
      </c>
      <c r="B16244" s="61">
        <v>0.0</v>
      </c>
      <c r="C16244" s="61">
        <v>2710.0</v>
      </c>
      <c r="D16244" s="57" t="s">
        <v>374</v>
      </c>
      <c r="E16244" s="57" t="str">
        <f t="array" ref="E16244">E16243</f>
        <v>В</v>
      </c>
      <c r="F16244" s="58">
        <v>0.7526652061096413</v>
      </c>
    </row>
    <row r="16245">
      <c r="A16245" s="61">
        <v>1.519748948E9</v>
      </c>
      <c r="B16245" s="61">
        <v>1.0</v>
      </c>
      <c r="C16245" s="61">
        <v>1021.0</v>
      </c>
      <c r="D16245" s="57" t="s">
        <v>375</v>
      </c>
      <c r="E16245" s="57" t="str">
        <f t="array" ref="E16245">E16244</f>
        <v>В</v>
      </c>
      <c r="F16245" s="58">
        <v>0.752785977402391</v>
      </c>
    </row>
    <row r="16246">
      <c r="A16246" s="61">
        <v>1.514730253E9</v>
      </c>
      <c r="B16246" s="61">
        <v>1.0</v>
      </c>
      <c r="C16246" s="61">
        <v>3151.0</v>
      </c>
      <c r="D16246" s="57" t="s">
        <v>373</v>
      </c>
      <c r="E16246" s="57" t="str">
        <f t="array" ref="E16246">E16245</f>
        <v>В</v>
      </c>
      <c r="F16246" s="58">
        <v>0.7528168592053566</v>
      </c>
    </row>
    <row r="16247">
      <c r="A16247" s="61">
        <v>1.51462536E9</v>
      </c>
      <c r="B16247" s="61">
        <v>0.0</v>
      </c>
      <c r="C16247" s="61">
        <v>2159.0</v>
      </c>
      <c r="D16247" s="57" t="s">
        <v>374</v>
      </c>
      <c r="E16247" s="57" t="str">
        <f t="array" ref="E16247">E16246</f>
        <v>В</v>
      </c>
      <c r="F16247" s="58">
        <v>0.7528717990564042</v>
      </c>
    </row>
    <row r="16248">
      <c r="A16248" s="61">
        <v>1.518046642E9</v>
      </c>
      <c r="B16248" s="61">
        <v>0.0</v>
      </c>
      <c r="C16248" s="61">
        <v>4124.0</v>
      </c>
      <c r="D16248" s="57" t="s">
        <v>371</v>
      </c>
      <c r="E16248" s="57" t="str">
        <f t="array" ref="E16248">E16247</f>
        <v>В</v>
      </c>
      <c r="F16248" s="58">
        <v>0.752890852118737</v>
      </c>
    </row>
    <row r="16249">
      <c r="A16249" s="61">
        <v>1.514572239E9</v>
      </c>
      <c r="B16249" s="61">
        <v>1.0</v>
      </c>
      <c r="C16249" s="61">
        <v>1909.0</v>
      </c>
      <c r="D16249" s="57" t="s">
        <v>371</v>
      </c>
      <c r="E16249" s="57" t="str">
        <f t="array" ref="E16249">E16248</f>
        <v>В</v>
      </c>
      <c r="F16249" s="58">
        <v>0.7529547778521015</v>
      </c>
    </row>
    <row r="16250">
      <c r="A16250" s="61">
        <v>1.512874387E9</v>
      </c>
      <c r="B16250" s="61">
        <v>1.0</v>
      </c>
      <c r="C16250" s="61">
        <v>2638.0</v>
      </c>
      <c r="D16250" s="57" t="s">
        <v>375</v>
      </c>
      <c r="E16250" s="57" t="str">
        <f t="array" ref="E16250">E16249</f>
        <v>В</v>
      </c>
      <c r="F16250" s="58">
        <v>0.7529721122604964</v>
      </c>
    </row>
    <row r="16251">
      <c r="A16251" s="61">
        <v>1.51797926E9</v>
      </c>
      <c r="B16251" s="61">
        <v>0.0</v>
      </c>
      <c r="C16251" s="61">
        <v>322.0</v>
      </c>
      <c r="D16251" s="57" t="s">
        <v>374</v>
      </c>
      <c r="E16251" s="57" t="str">
        <f t="array" ref="E16251">E16250</f>
        <v>В</v>
      </c>
      <c r="F16251" s="58">
        <v>0.753031843401887</v>
      </c>
    </row>
    <row r="16252">
      <c r="A16252" s="61">
        <v>1.513165852E9</v>
      </c>
      <c r="B16252" s="61">
        <v>0.0</v>
      </c>
      <c r="C16252" s="61">
        <v>2279.0</v>
      </c>
      <c r="D16252" s="57" t="s">
        <v>375</v>
      </c>
      <c r="E16252" s="57" t="str">
        <f t="array" ref="E16252">E16251</f>
        <v>В</v>
      </c>
      <c r="F16252" s="58">
        <v>0.7531111695108044</v>
      </c>
    </row>
    <row r="16253">
      <c r="A16253" s="61">
        <v>1.515111684E9</v>
      </c>
      <c r="B16253" s="61">
        <v>1.0</v>
      </c>
      <c r="C16253" s="61">
        <v>3998.0</v>
      </c>
      <c r="D16253" s="57" t="s">
        <v>371</v>
      </c>
      <c r="E16253" s="57" t="str">
        <f t="array" ref="E16253">E16252</f>
        <v>В</v>
      </c>
      <c r="F16253" s="58">
        <v>0.7531203517919066</v>
      </c>
    </row>
    <row r="16254">
      <c r="A16254" s="61">
        <v>1.512047532E9</v>
      </c>
      <c r="B16254" s="61">
        <v>0.0</v>
      </c>
      <c r="C16254" s="61">
        <v>1988.0</v>
      </c>
      <c r="D16254" s="57" t="s">
        <v>371</v>
      </c>
      <c r="E16254" s="57" t="str">
        <f t="array" ref="E16254">E16253</f>
        <v>В</v>
      </c>
      <c r="F16254" s="58">
        <v>0.7531523344096057</v>
      </c>
    </row>
    <row r="16255">
      <c r="A16255" s="61">
        <v>1.519206153E9</v>
      </c>
      <c r="B16255" s="61">
        <v>1.0</v>
      </c>
      <c r="C16255" s="61">
        <v>767.0</v>
      </c>
      <c r="D16255" s="57" t="s">
        <v>371</v>
      </c>
      <c r="E16255" s="57" t="str">
        <f t="array" ref="E16255">E16254</f>
        <v>В</v>
      </c>
      <c r="F16255" s="58">
        <v>0.7531965597118616</v>
      </c>
    </row>
    <row r="16256">
      <c r="A16256" s="61">
        <v>1.51571988E9</v>
      </c>
      <c r="B16256" s="61">
        <v>0.0</v>
      </c>
      <c r="C16256" s="61">
        <v>1646.0</v>
      </c>
      <c r="D16256" s="57" t="s">
        <v>375</v>
      </c>
      <c r="E16256" s="57" t="str">
        <f t="array" ref="E16256">E16255</f>
        <v>В</v>
      </c>
      <c r="F16256" s="58">
        <v>0.7532522445485816</v>
      </c>
    </row>
    <row r="16257">
      <c r="A16257" s="61">
        <v>1.51129631E9</v>
      </c>
      <c r="B16257" s="61">
        <v>0.0</v>
      </c>
      <c r="C16257" s="61">
        <v>1835.0</v>
      </c>
      <c r="D16257" s="57" t="s">
        <v>375</v>
      </c>
      <c r="E16257" s="57" t="str">
        <f t="array" ref="E16257">E16256</f>
        <v>В</v>
      </c>
      <c r="F16257" s="58">
        <v>0.7532547107327273</v>
      </c>
    </row>
    <row r="16258">
      <c r="A16258" s="61">
        <v>1.511352115E9</v>
      </c>
      <c r="B16258" s="61">
        <v>1.0</v>
      </c>
      <c r="C16258" s="61">
        <v>2578.0</v>
      </c>
      <c r="D16258" s="57" t="s">
        <v>371</v>
      </c>
      <c r="E16258" s="57" t="str">
        <f t="array" ref="E16258">E16257</f>
        <v>В</v>
      </c>
      <c r="F16258" s="58">
        <v>0.7533235787376344</v>
      </c>
    </row>
    <row r="16259">
      <c r="A16259" s="61">
        <v>1.512797094E9</v>
      </c>
      <c r="B16259" s="61">
        <v>1.0</v>
      </c>
      <c r="C16259" s="61">
        <v>981.0</v>
      </c>
      <c r="D16259" s="57" t="s">
        <v>373</v>
      </c>
      <c r="E16259" s="57" t="str">
        <f t="array" ref="E16259">E16258</f>
        <v>В</v>
      </c>
      <c r="F16259" s="58">
        <v>0.7533952314713204</v>
      </c>
    </row>
    <row r="16260">
      <c r="A16260" s="61">
        <v>1.51300237E9</v>
      </c>
      <c r="B16260" s="61">
        <v>0.0</v>
      </c>
      <c r="C16260" s="61">
        <v>2206.0</v>
      </c>
      <c r="D16260" s="57" t="s">
        <v>371</v>
      </c>
      <c r="E16260" s="57" t="str">
        <f t="array" ref="E16260">E16259</f>
        <v>В</v>
      </c>
      <c r="F16260" s="58">
        <v>0.7534099497388725</v>
      </c>
    </row>
    <row r="16261">
      <c r="A16261" s="61">
        <v>1.511777792E9</v>
      </c>
      <c r="B16261" s="61">
        <v>0.0</v>
      </c>
      <c r="C16261" s="61">
        <v>2632.0</v>
      </c>
      <c r="D16261" s="57" t="s">
        <v>371</v>
      </c>
      <c r="E16261" s="57" t="str">
        <f t="array" ref="E16261">E16260</f>
        <v>В</v>
      </c>
      <c r="F16261" s="58">
        <v>0.7535936395680567</v>
      </c>
    </row>
    <row r="16262">
      <c r="A16262" s="61">
        <v>1.51761788E9</v>
      </c>
      <c r="B16262" s="61">
        <v>0.0</v>
      </c>
      <c r="C16262" s="61">
        <v>2531.0</v>
      </c>
      <c r="D16262" s="57" t="s">
        <v>371</v>
      </c>
      <c r="E16262" s="57" t="str">
        <f t="array" ref="E16262">E16261</f>
        <v>В</v>
      </c>
      <c r="F16262" s="58">
        <v>0.753653291878001</v>
      </c>
    </row>
    <row r="16263">
      <c r="A16263" s="61">
        <v>1.511963007E9</v>
      </c>
      <c r="B16263" s="61">
        <v>1.0</v>
      </c>
      <c r="C16263" s="61">
        <v>1509.0</v>
      </c>
      <c r="D16263" s="57" t="s">
        <v>375</v>
      </c>
      <c r="E16263" s="57" t="str">
        <f t="array" ref="E16263">E16262</f>
        <v>В</v>
      </c>
      <c r="F16263" s="58">
        <v>0.7536879088083057</v>
      </c>
    </row>
    <row r="16264">
      <c r="A16264" s="61">
        <v>1.516396663E9</v>
      </c>
      <c r="B16264" s="61">
        <v>1.0</v>
      </c>
      <c r="C16264" s="61">
        <v>3138.0</v>
      </c>
      <c r="D16264" s="57" t="s">
        <v>371</v>
      </c>
      <c r="E16264" s="57" t="str">
        <f t="array" ref="E16264">E16263</f>
        <v>В</v>
      </c>
      <c r="F16264" s="58">
        <v>0.7537239344600737</v>
      </c>
    </row>
    <row r="16265">
      <c r="A16265" s="61">
        <v>1.513889036E9</v>
      </c>
      <c r="B16265" s="61">
        <v>1.0</v>
      </c>
      <c r="C16265" s="61">
        <v>2780.0</v>
      </c>
      <c r="D16265" s="57" t="s">
        <v>374</v>
      </c>
      <c r="E16265" s="57" t="str">
        <f t="array" ref="E16265">E16264</f>
        <v>В</v>
      </c>
      <c r="F16265" s="58">
        <v>0.7537454213740835</v>
      </c>
    </row>
    <row r="16266">
      <c r="A16266" s="61">
        <v>1.514788822E9</v>
      </c>
      <c r="B16266" s="61">
        <v>0.0</v>
      </c>
      <c r="C16266" s="61">
        <v>344.0</v>
      </c>
      <c r="D16266" s="57" t="s">
        <v>375</v>
      </c>
      <c r="E16266" s="57" t="str">
        <f t="array" ref="E16266">E16265</f>
        <v>В</v>
      </c>
      <c r="F16266" s="58">
        <v>0.7538850615345527</v>
      </c>
    </row>
    <row r="16267">
      <c r="A16267" s="61">
        <v>1.519302785E9</v>
      </c>
      <c r="B16267" s="61">
        <v>1.0</v>
      </c>
      <c r="C16267" s="61">
        <v>2928.0</v>
      </c>
      <c r="D16267" s="57" t="s">
        <v>374</v>
      </c>
      <c r="E16267" s="57" t="str">
        <f t="array" ref="E16267">E16266</f>
        <v>В</v>
      </c>
      <c r="F16267" s="58">
        <v>0.7539517915626764</v>
      </c>
    </row>
    <row r="16268">
      <c r="A16268" s="61">
        <v>1.516104367E9</v>
      </c>
      <c r="B16268" s="61">
        <v>1.0</v>
      </c>
      <c r="C16268" s="61">
        <v>1151.0</v>
      </c>
      <c r="D16268" s="57" t="s">
        <v>375</v>
      </c>
      <c r="E16268" s="57" t="str">
        <f t="array" ref="E16268">E16267</f>
        <v>В</v>
      </c>
      <c r="F16268" s="58">
        <v>0.7539762073587039</v>
      </c>
    </row>
    <row r="16269">
      <c r="A16269" s="61">
        <v>1.519160783E9</v>
      </c>
      <c r="B16269" s="61">
        <v>1.0</v>
      </c>
      <c r="C16269" s="61">
        <v>1848.0</v>
      </c>
      <c r="D16269" s="57" t="s">
        <v>374</v>
      </c>
      <c r="E16269" s="57" t="str">
        <f t="array" ref="E16269">E16268</f>
        <v>В</v>
      </c>
      <c r="F16269" s="58">
        <v>0.7540371854588722</v>
      </c>
    </row>
    <row r="16270">
      <c r="A16270" s="61">
        <v>1.514013147E9</v>
      </c>
      <c r="B16270" s="61">
        <v>1.0</v>
      </c>
      <c r="C16270" s="61">
        <v>1257.0</v>
      </c>
      <c r="D16270" s="57" t="s">
        <v>371</v>
      </c>
      <c r="E16270" s="57" t="str">
        <f t="array" ref="E16270">E16269</f>
        <v>В</v>
      </c>
      <c r="F16270" s="58">
        <v>0.7540652712153251</v>
      </c>
    </row>
    <row r="16271">
      <c r="A16271" s="61">
        <v>1.512100345E9</v>
      </c>
      <c r="B16271" s="61">
        <v>1.0</v>
      </c>
      <c r="C16271" s="61">
        <v>1998.0</v>
      </c>
      <c r="D16271" s="57" t="s">
        <v>371</v>
      </c>
      <c r="E16271" s="57" t="str">
        <f t="array" ref="E16271">E16270</f>
        <v>В</v>
      </c>
      <c r="F16271" s="58">
        <v>0.7541288092579324</v>
      </c>
    </row>
    <row r="16272">
      <c r="A16272" s="61">
        <v>1.514492145E9</v>
      </c>
      <c r="B16272" s="61">
        <v>1.0</v>
      </c>
      <c r="C16272" s="61">
        <v>2891.0</v>
      </c>
      <c r="D16272" s="57" t="s">
        <v>371</v>
      </c>
      <c r="E16272" s="57" t="str">
        <f t="array" ref="E16272">E16271</f>
        <v>В</v>
      </c>
      <c r="F16272" s="58">
        <v>0.7541328734472257</v>
      </c>
    </row>
    <row r="16273">
      <c r="A16273" s="61">
        <v>1.518512879E9</v>
      </c>
      <c r="B16273" s="61">
        <v>1.0</v>
      </c>
      <c r="C16273" s="61">
        <v>1262.0</v>
      </c>
      <c r="D16273" s="57" t="s">
        <v>371</v>
      </c>
      <c r="E16273" s="57" t="str">
        <f t="array" ref="E16273">E16272</f>
        <v>В</v>
      </c>
      <c r="F16273" s="58">
        <v>0.7541836437602022</v>
      </c>
    </row>
    <row r="16274">
      <c r="A16274" s="61">
        <v>1.515809178E9</v>
      </c>
      <c r="B16274" s="61">
        <v>1.0</v>
      </c>
      <c r="C16274" s="61">
        <v>1756.0</v>
      </c>
      <c r="D16274" s="57" t="s">
        <v>371</v>
      </c>
      <c r="E16274" s="57" t="str">
        <f t="array" ref="E16274">E16273</f>
        <v>В</v>
      </c>
      <c r="F16274" s="58">
        <v>0.7542049343240876</v>
      </c>
    </row>
    <row r="16275">
      <c r="A16275" s="61">
        <v>1.513571689E9</v>
      </c>
      <c r="B16275" s="61">
        <v>1.0</v>
      </c>
      <c r="C16275" s="61">
        <v>1288.0</v>
      </c>
      <c r="D16275" s="57" t="s">
        <v>374</v>
      </c>
      <c r="E16275" s="57" t="str">
        <f t="array" ref="E16275">E16274</f>
        <v>В</v>
      </c>
      <c r="F16275" s="58">
        <v>0.7542736889563452</v>
      </c>
    </row>
    <row r="16276">
      <c r="A16276" s="61">
        <v>1.511405474E9</v>
      </c>
      <c r="B16276" s="61">
        <v>1.0</v>
      </c>
      <c r="C16276" s="61">
        <v>3547.0</v>
      </c>
      <c r="D16276" s="57" t="s">
        <v>374</v>
      </c>
      <c r="E16276" s="57" t="str">
        <f t="array" ref="E16276">E16275</f>
        <v>В</v>
      </c>
      <c r="F16276" s="58">
        <v>0.7543743118201611</v>
      </c>
    </row>
    <row r="16277">
      <c r="A16277" s="61">
        <v>1.518800249E9</v>
      </c>
      <c r="B16277" s="61">
        <v>1.0</v>
      </c>
      <c r="C16277" s="61">
        <v>2288.0</v>
      </c>
      <c r="D16277" s="57" t="s">
        <v>371</v>
      </c>
      <c r="E16277" s="57" t="str">
        <f t="array" ref="E16277">E16276</f>
        <v>В</v>
      </c>
      <c r="F16277" s="58">
        <v>0.7545373207915065</v>
      </c>
    </row>
    <row r="16278">
      <c r="A16278" s="61">
        <v>1.512254907E9</v>
      </c>
      <c r="B16278" s="61">
        <v>1.0</v>
      </c>
      <c r="C16278" s="61">
        <v>624.0</v>
      </c>
      <c r="D16278" s="57" t="s">
        <v>374</v>
      </c>
      <c r="E16278" s="57" t="str">
        <f t="array" ref="E16278">E16277</f>
        <v>В</v>
      </c>
      <c r="F16278" s="58">
        <v>0.7547248110554331</v>
      </c>
    </row>
    <row r="16279">
      <c r="A16279" s="61">
        <v>1.517558012E9</v>
      </c>
      <c r="B16279" s="61">
        <v>0.0</v>
      </c>
      <c r="C16279" s="61">
        <v>863.0</v>
      </c>
      <c r="D16279" s="57" t="s">
        <v>374</v>
      </c>
      <c r="E16279" s="57" t="str">
        <f t="array" ref="E16279">E16278</f>
        <v>В</v>
      </c>
      <c r="F16279" s="58">
        <v>0.7549650136468349</v>
      </c>
    </row>
    <row r="16280">
      <c r="A16280" s="61">
        <v>1.512691669E9</v>
      </c>
      <c r="B16280" s="61">
        <v>1.0</v>
      </c>
      <c r="C16280" s="61">
        <v>2075.0</v>
      </c>
      <c r="D16280" s="57" t="s">
        <v>374</v>
      </c>
      <c r="E16280" s="57" t="str">
        <f t="array" ref="E16280">E16279</f>
        <v>В</v>
      </c>
      <c r="F16280" s="58">
        <v>0.7549730623650692</v>
      </c>
    </row>
    <row r="16281">
      <c r="A16281" s="61">
        <v>1.519002928E9</v>
      </c>
      <c r="B16281" s="61">
        <v>1.0</v>
      </c>
      <c r="C16281" s="61">
        <v>967.0</v>
      </c>
      <c r="D16281" s="57" t="s">
        <v>374</v>
      </c>
      <c r="E16281" s="57" t="str">
        <f t="array" ref="E16281">E16280</f>
        <v>В</v>
      </c>
      <c r="F16281" s="58">
        <v>0.7549876757227697</v>
      </c>
    </row>
    <row r="16282">
      <c r="A16282" s="61">
        <v>1.513122362E9</v>
      </c>
      <c r="B16282" s="61">
        <v>0.0</v>
      </c>
      <c r="C16282" s="61">
        <v>2414.0</v>
      </c>
      <c r="D16282" s="57" t="s">
        <v>371</v>
      </c>
      <c r="E16282" s="57" t="str">
        <f t="array" ref="E16282">E16281</f>
        <v>В</v>
      </c>
      <c r="F16282" s="58">
        <v>0.7550026631323804</v>
      </c>
    </row>
    <row r="16283">
      <c r="A16283" s="61">
        <v>1.518448554E9</v>
      </c>
      <c r="B16283" s="61">
        <v>1.0</v>
      </c>
      <c r="C16283" s="61">
        <v>1934.0</v>
      </c>
      <c r="D16283" s="57" t="s">
        <v>374</v>
      </c>
      <c r="E16283" s="57" t="str">
        <f t="array" ref="E16283">E16282</f>
        <v>В</v>
      </c>
      <c r="F16283" s="58">
        <v>0.7551266310066127</v>
      </c>
    </row>
    <row r="16284">
      <c r="A16284" s="61">
        <v>1.512285527E9</v>
      </c>
      <c r="B16284" s="61">
        <v>1.0</v>
      </c>
      <c r="C16284" s="61">
        <v>4154.0</v>
      </c>
      <c r="D16284" s="57" t="s">
        <v>374</v>
      </c>
      <c r="E16284" s="57" t="str">
        <f t="array" ref="E16284">E16283</f>
        <v>В</v>
      </c>
      <c r="F16284" s="58">
        <v>0.7552001032587594</v>
      </c>
    </row>
    <row r="16285">
      <c r="A16285" s="61">
        <v>1.514847683E9</v>
      </c>
      <c r="B16285" s="61">
        <v>1.0</v>
      </c>
      <c r="C16285" s="61">
        <v>1597.0</v>
      </c>
      <c r="D16285" s="57" t="s">
        <v>374</v>
      </c>
      <c r="E16285" s="57" t="str">
        <f t="array" ref="E16285">E16284</f>
        <v>В</v>
      </c>
      <c r="F16285" s="58">
        <v>0.7552305061859885</v>
      </c>
    </row>
    <row r="16286">
      <c r="A16286" s="61">
        <v>1.51985343E9</v>
      </c>
      <c r="B16286" s="61">
        <v>0.0</v>
      </c>
      <c r="C16286" s="61">
        <v>2488.0</v>
      </c>
      <c r="D16286" s="57" t="s">
        <v>373</v>
      </c>
      <c r="E16286" s="57" t="str">
        <f t="array" ref="E16286">E16285</f>
        <v>В</v>
      </c>
      <c r="F16286" s="58">
        <v>0.7552311078705887</v>
      </c>
    </row>
    <row r="16287">
      <c r="A16287" s="61">
        <v>1.516836522E9</v>
      </c>
      <c r="B16287" s="61">
        <v>0.0</v>
      </c>
      <c r="C16287" s="61">
        <v>2592.0</v>
      </c>
      <c r="D16287" s="57" t="s">
        <v>371</v>
      </c>
      <c r="E16287" s="57" t="str">
        <f t="array" ref="E16287">E16286</f>
        <v>В</v>
      </c>
      <c r="F16287" s="58">
        <v>0.7552707725846787</v>
      </c>
    </row>
    <row r="16288">
      <c r="A16288" s="61">
        <v>1.51652092E9</v>
      </c>
      <c r="B16288" s="61">
        <v>0.0</v>
      </c>
      <c r="C16288" s="61">
        <v>1817.0</v>
      </c>
      <c r="D16288" s="57" t="s">
        <v>374</v>
      </c>
      <c r="E16288" s="57" t="str">
        <f t="array" ref="E16288">E16287</f>
        <v>В</v>
      </c>
      <c r="F16288" s="58">
        <v>0.7552876123759735</v>
      </c>
    </row>
    <row r="16289">
      <c r="A16289" s="61">
        <v>1.511766757E9</v>
      </c>
      <c r="B16289" s="61">
        <v>1.0</v>
      </c>
      <c r="C16289" s="61">
        <v>732.0</v>
      </c>
      <c r="D16289" s="57" t="s">
        <v>374</v>
      </c>
      <c r="E16289" s="57" t="str">
        <f t="array" ref="E16289">E16288</f>
        <v>В</v>
      </c>
      <c r="F16289" s="58">
        <v>0.7554939825645665</v>
      </c>
    </row>
    <row r="16290">
      <c r="A16290" s="61">
        <v>1.514416592E9</v>
      </c>
      <c r="B16290" s="61">
        <v>0.0</v>
      </c>
      <c r="C16290" s="61">
        <v>319.0</v>
      </c>
      <c r="D16290" s="57" t="s">
        <v>371</v>
      </c>
      <c r="E16290" s="57" t="str">
        <f t="array" ref="E16290">E16289</f>
        <v>В</v>
      </c>
      <c r="F16290" s="58">
        <v>0.7555115190751729</v>
      </c>
    </row>
    <row r="16291">
      <c r="A16291" s="61">
        <v>1.51686463E9</v>
      </c>
      <c r="B16291" s="61">
        <v>0.0</v>
      </c>
      <c r="C16291" s="61">
        <v>1780.0</v>
      </c>
      <c r="D16291" s="57" t="s">
        <v>374</v>
      </c>
      <c r="E16291" s="57" t="str">
        <f t="array" ref="E16291">E16290</f>
        <v>В</v>
      </c>
      <c r="F16291" s="58">
        <v>0.7555680086793966</v>
      </c>
    </row>
    <row r="16292">
      <c r="A16292" s="61">
        <v>1.515967003E9</v>
      </c>
      <c r="B16292" s="61">
        <v>1.0</v>
      </c>
      <c r="C16292" s="61">
        <v>970.0</v>
      </c>
      <c r="D16292" s="57" t="s">
        <v>373</v>
      </c>
      <c r="E16292" s="57" t="str">
        <f t="array" ref="E16292">E16291</f>
        <v>В</v>
      </c>
      <c r="F16292" s="58">
        <v>0.7556542270814126</v>
      </c>
    </row>
    <row r="16293">
      <c r="A16293" s="61">
        <v>1.511841911E9</v>
      </c>
      <c r="B16293" s="61">
        <v>0.0</v>
      </c>
      <c r="C16293" s="61">
        <v>1812.0</v>
      </c>
      <c r="D16293" s="57" t="s">
        <v>373</v>
      </c>
      <c r="E16293" s="57" t="str">
        <f t="array" ref="E16293">E16292</f>
        <v>В</v>
      </c>
      <c r="F16293" s="58">
        <v>0.755697154215143</v>
      </c>
    </row>
    <row r="16294">
      <c r="A16294" s="61">
        <v>1.516232447E9</v>
      </c>
      <c r="B16294" s="61">
        <v>1.0</v>
      </c>
      <c r="C16294" s="61">
        <v>973.0</v>
      </c>
      <c r="D16294" s="57" t="s">
        <v>371</v>
      </c>
      <c r="E16294" s="57" t="str">
        <f t="array" ref="E16294">E16293</f>
        <v>В</v>
      </c>
      <c r="F16294" s="58">
        <v>0.755774382563128</v>
      </c>
    </row>
    <row r="16295">
      <c r="A16295" s="61">
        <v>1.515971453E9</v>
      </c>
      <c r="B16295" s="61">
        <v>1.0</v>
      </c>
      <c r="C16295" s="61">
        <v>2914.0</v>
      </c>
      <c r="D16295" s="57" t="s">
        <v>374</v>
      </c>
      <c r="E16295" s="57" t="str">
        <f t="array" ref="E16295">E16294</f>
        <v>В</v>
      </c>
      <c r="F16295" s="58">
        <v>0.7557964534176047</v>
      </c>
    </row>
    <row r="16296">
      <c r="A16296" s="61">
        <v>1.518827188E9</v>
      </c>
      <c r="B16296" s="61">
        <v>1.0</v>
      </c>
      <c r="C16296" s="61">
        <v>654.0</v>
      </c>
      <c r="D16296" s="57" t="s">
        <v>371</v>
      </c>
      <c r="E16296" s="57" t="str">
        <f t="array" ref="E16296">E16295</f>
        <v>В</v>
      </c>
      <c r="F16296" s="58">
        <v>0.7557995305382648</v>
      </c>
    </row>
    <row r="16297">
      <c r="A16297" s="61">
        <v>1.514090556E9</v>
      </c>
      <c r="B16297" s="61">
        <v>1.0</v>
      </c>
      <c r="C16297" s="61">
        <v>2248.0</v>
      </c>
      <c r="D16297" s="57" t="s">
        <v>371</v>
      </c>
      <c r="E16297" s="57" t="str">
        <f t="array" ref="E16297">E16296</f>
        <v>В</v>
      </c>
      <c r="F16297" s="58">
        <v>0.7558643733937257</v>
      </c>
    </row>
    <row r="16298">
      <c r="A16298" s="61">
        <v>1.519032609E9</v>
      </c>
      <c r="B16298" s="61">
        <v>1.0</v>
      </c>
      <c r="C16298" s="61">
        <v>1435.0</v>
      </c>
      <c r="D16298" s="57" t="s">
        <v>374</v>
      </c>
      <c r="E16298" s="57" t="str">
        <f t="array" ref="E16298">E16297</f>
        <v>В</v>
      </c>
      <c r="F16298" s="58">
        <v>0.7559557153668868</v>
      </c>
    </row>
    <row r="16299">
      <c r="A16299" s="61">
        <v>1.513258066E9</v>
      </c>
      <c r="B16299" s="61">
        <v>1.0</v>
      </c>
      <c r="C16299" s="61">
        <v>970.0</v>
      </c>
      <c r="D16299" s="57" t="s">
        <v>371</v>
      </c>
      <c r="E16299" s="57" t="str">
        <f t="array" ref="E16299">E16298</f>
        <v>В</v>
      </c>
      <c r="F16299" s="58">
        <v>0.7560490504152184</v>
      </c>
    </row>
    <row r="16300">
      <c r="A16300" s="61">
        <v>1.515305374E9</v>
      </c>
      <c r="B16300" s="61">
        <v>1.0</v>
      </c>
      <c r="C16300" s="61">
        <v>887.0</v>
      </c>
      <c r="D16300" s="57" t="s">
        <v>375</v>
      </c>
      <c r="E16300" s="57" t="str">
        <f t="array" ref="E16300">E16299</f>
        <v>В</v>
      </c>
      <c r="F16300" s="58">
        <v>0.7562644231515798</v>
      </c>
    </row>
    <row r="16301">
      <c r="A16301" s="61">
        <v>1.511983872E9</v>
      </c>
      <c r="B16301" s="61">
        <v>0.0</v>
      </c>
      <c r="C16301" s="61">
        <v>5953.0</v>
      </c>
      <c r="D16301" s="57" t="s">
        <v>374</v>
      </c>
      <c r="E16301" s="57" t="str">
        <f t="array" ref="E16301">E16300</f>
        <v>В</v>
      </c>
      <c r="F16301" s="58">
        <v>0.7563266535151009</v>
      </c>
    </row>
    <row r="16302">
      <c r="A16302" s="61">
        <v>1.513327375E9</v>
      </c>
      <c r="B16302" s="61">
        <v>1.0</v>
      </c>
      <c r="C16302" s="61">
        <v>3694.0</v>
      </c>
      <c r="D16302" s="57" t="s">
        <v>374</v>
      </c>
      <c r="E16302" s="57" t="str">
        <f t="array" ref="E16302">E16301</f>
        <v>В</v>
      </c>
      <c r="F16302" s="58">
        <v>0.7563575502192276</v>
      </c>
    </row>
    <row r="16303">
      <c r="A16303" s="61">
        <v>1.519971049E9</v>
      </c>
      <c r="B16303" s="61">
        <v>1.0</v>
      </c>
      <c r="C16303" s="61">
        <v>2843.0</v>
      </c>
      <c r="D16303" s="57" t="s">
        <v>373</v>
      </c>
      <c r="E16303" s="57" t="str">
        <f t="array" ref="E16303">E16302</f>
        <v>В</v>
      </c>
      <c r="F16303" s="58">
        <v>0.7564316423301625</v>
      </c>
    </row>
    <row r="16304">
      <c r="A16304" s="61">
        <v>1.511576699E9</v>
      </c>
      <c r="B16304" s="61">
        <v>1.0</v>
      </c>
      <c r="C16304" s="61">
        <v>75.0</v>
      </c>
      <c r="D16304" s="57" t="s">
        <v>375</v>
      </c>
      <c r="E16304" s="57" t="str">
        <f t="array" ref="E16304">E16303</f>
        <v>В</v>
      </c>
      <c r="F16304" s="58">
        <v>0.7564846997737813</v>
      </c>
    </row>
    <row r="16305">
      <c r="A16305" s="61">
        <v>1.512760458E9</v>
      </c>
      <c r="B16305" s="61">
        <v>1.0</v>
      </c>
      <c r="C16305" s="61">
        <v>1353.0</v>
      </c>
      <c r="D16305" s="57" t="s">
        <v>374</v>
      </c>
      <c r="E16305" s="57" t="str">
        <f t="array" ref="E16305">E16304</f>
        <v>В</v>
      </c>
      <c r="F16305" s="58">
        <v>0.7564874929773219</v>
      </c>
    </row>
    <row r="16306">
      <c r="A16306" s="61">
        <v>1.514751316E9</v>
      </c>
      <c r="B16306" s="61">
        <v>1.0</v>
      </c>
      <c r="C16306" s="61">
        <v>253.0</v>
      </c>
      <c r="D16306" s="57" t="s">
        <v>371</v>
      </c>
      <c r="E16306" s="57" t="str">
        <f t="array" ref="E16306">E16305</f>
        <v>В</v>
      </c>
      <c r="F16306" s="58">
        <v>0.7565033497709978</v>
      </c>
    </row>
    <row r="16307">
      <c r="A16307" s="61">
        <v>1.515208546E9</v>
      </c>
      <c r="B16307" s="61">
        <v>1.0</v>
      </c>
      <c r="C16307" s="61">
        <v>1707.0</v>
      </c>
      <c r="D16307" s="57" t="s">
        <v>375</v>
      </c>
      <c r="E16307" s="57" t="str">
        <f t="array" ref="E16307">E16306</f>
        <v>В</v>
      </c>
      <c r="F16307" s="58">
        <v>0.7565820201655709</v>
      </c>
    </row>
    <row r="16308">
      <c r="A16308" s="61">
        <v>1.518177224E9</v>
      </c>
      <c r="B16308" s="61">
        <v>1.0</v>
      </c>
      <c r="C16308" s="61">
        <v>1941.0</v>
      </c>
      <c r="D16308" s="57" t="s">
        <v>371</v>
      </c>
      <c r="E16308" s="57" t="str">
        <f t="array" ref="E16308">E16307</f>
        <v>В</v>
      </c>
      <c r="F16308" s="58">
        <v>0.7566415486883845</v>
      </c>
    </row>
    <row r="16309">
      <c r="A16309" s="61">
        <v>1.517198492E9</v>
      </c>
      <c r="B16309" s="61">
        <v>0.0</v>
      </c>
      <c r="C16309" s="61">
        <v>944.0</v>
      </c>
      <c r="D16309" s="57" t="s">
        <v>375</v>
      </c>
      <c r="E16309" s="57" t="str">
        <f t="array" ref="E16309">E16308</f>
        <v>В</v>
      </c>
      <c r="F16309" s="58">
        <v>0.7567036757315828</v>
      </c>
    </row>
    <row r="16310">
      <c r="A16310" s="61">
        <v>1.518181825E9</v>
      </c>
      <c r="B16310" s="61">
        <v>1.0</v>
      </c>
      <c r="C16310" s="61">
        <v>2023.0</v>
      </c>
      <c r="D16310" s="57" t="s">
        <v>373</v>
      </c>
      <c r="E16310" s="57" t="str">
        <f t="array" ref="E16310">E16309</f>
        <v>В</v>
      </c>
      <c r="F16310" s="58">
        <v>0.7567075522034605</v>
      </c>
    </row>
    <row r="16311">
      <c r="A16311" s="61">
        <v>1.51304484E9</v>
      </c>
      <c r="B16311" s="61">
        <v>0.0</v>
      </c>
      <c r="C16311" s="61">
        <v>669.0</v>
      </c>
      <c r="D16311" s="57" t="s">
        <v>371</v>
      </c>
      <c r="E16311" s="57" t="str">
        <f t="array" ref="E16311">E16310</f>
        <v>В</v>
      </c>
      <c r="F16311" s="58">
        <v>0.7567219350457093</v>
      </c>
    </row>
    <row r="16312">
      <c r="A16312" s="61">
        <v>1.512842022E9</v>
      </c>
      <c r="B16312" s="61">
        <v>0.0</v>
      </c>
      <c r="C16312" s="61">
        <v>4732.0</v>
      </c>
      <c r="D16312" s="57" t="s">
        <v>375</v>
      </c>
      <c r="E16312" s="57" t="str">
        <f t="array" ref="E16312">E16311</f>
        <v>В</v>
      </c>
      <c r="F16312" s="58">
        <v>0.7567892291841548</v>
      </c>
    </row>
    <row r="16313">
      <c r="A16313" s="61">
        <v>1.511649482E9</v>
      </c>
      <c r="B16313" s="61">
        <v>0.0</v>
      </c>
      <c r="C16313" s="61">
        <v>4424.0</v>
      </c>
      <c r="D16313" s="57" t="s">
        <v>373</v>
      </c>
      <c r="E16313" s="57" t="str">
        <f t="array" ref="E16313">E16312</f>
        <v>В</v>
      </c>
      <c r="F16313" s="58">
        <v>0.7568155119128372</v>
      </c>
    </row>
    <row r="16314">
      <c r="A16314" s="61">
        <v>1.516820922E9</v>
      </c>
      <c r="B16314" s="61">
        <v>0.0</v>
      </c>
      <c r="C16314" s="61">
        <v>3379.0</v>
      </c>
      <c r="D16314" s="57" t="s">
        <v>373</v>
      </c>
      <c r="E16314" s="57" t="str">
        <f t="array" ref="E16314">E16313</f>
        <v>В</v>
      </c>
      <c r="F16314" s="58">
        <v>0.7568459029199416</v>
      </c>
    </row>
    <row r="16315">
      <c r="A16315" s="61">
        <v>1.517606227E9</v>
      </c>
      <c r="B16315" s="61">
        <v>1.0</v>
      </c>
      <c r="C16315" s="61">
        <v>1825.0</v>
      </c>
      <c r="D16315" s="57" t="s">
        <v>371</v>
      </c>
      <c r="E16315" s="57" t="str">
        <f t="array" ref="E16315">E16314</f>
        <v>В</v>
      </c>
      <c r="F16315" s="58">
        <v>0.756890218230888</v>
      </c>
    </row>
    <row r="16316">
      <c r="A16316" s="61">
        <v>1.512049017E9</v>
      </c>
      <c r="B16316" s="61">
        <v>1.0</v>
      </c>
      <c r="C16316" s="61">
        <v>600.0</v>
      </c>
      <c r="D16316" s="57" t="s">
        <v>371</v>
      </c>
      <c r="E16316" s="57" t="str">
        <f t="array" ref="E16316">E16315</f>
        <v>В</v>
      </c>
      <c r="F16316" s="58">
        <v>0.756919748323171</v>
      </c>
    </row>
    <row r="16317">
      <c r="A16317" s="61">
        <v>1.511570777E9</v>
      </c>
      <c r="B16317" s="61">
        <v>1.0</v>
      </c>
      <c r="C16317" s="61">
        <v>219.0</v>
      </c>
      <c r="D16317" s="57" t="s">
        <v>371</v>
      </c>
      <c r="E16317" s="57" t="str">
        <f t="array" ref="E16317">E16316</f>
        <v>В</v>
      </c>
      <c r="F16317" s="58">
        <v>0.7570365976863825</v>
      </c>
    </row>
    <row r="16318">
      <c r="A16318" s="61">
        <v>1.512529761E9</v>
      </c>
      <c r="B16318" s="61">
        <v>0.0</v>
      </c>
      <c r="C16318" s="61">
        <v>2515.0</v>
      </c>
      <c r="D16318" s="57" t="s">
        <v>374</v>
      </c>
      <c r="E16318" s="57" t="str">
        <f t="array" ref="E16318">E16317</f>
        <v>В</v>
      </c>
      <c r="F16318" s="58">
        <v>0.7570467636538052</v>
      </c>
    </row>
    <row r="16319">
      <c r="A16319" s="61">
        <v>1.515580042E9</v>
      </c>
      <c r="B16319" s="61">
        <v>0.0</v>
      </c>
      <c r="C16319" s="61">
        <v>1554.0</v>
      </c>
      <c r="D16319" s="57" t="s">
        <v>371</v>
      </c>
      <c r="E16319" s="57" t="str">
        <f t="array" ref="E16319">E16318</f>
        <v>В</v>
      </c>
      <c r="F16319" s="58">
        <v>0.7570733318658757</v>
      </c>
    </row>
    <row r="16320">
      <c r="A16320" s="61">
        <v>1.517220818E9</v>
      </c>
      <c r="B16320" s="61">
        <v>1.0</v>
      </c>
      <c r="C16320" s="61">
        <v>281.0</v>
      </c>
      <c r="D16320" s="57" t="s">
        <v>374</v>
      </c>
      <c r="E16320" s="57" t="str">
        <f t="array" ref="E16320">E16319</f>
        <v>В</v>
      </c>
      <c r="F16320" s="58">
        <v>0.7571586005491617</v>
      </c>
    </row>
    <row r="16321">
      <c r="A16321" s="61">
        <v>1.511307953E9</v>
      </c>
      <c r="B16321" s="61">
        <v>1.0</v>
      </c>
      <c r="C16321" s="61">
        <v>3669.0</v>
      </c>
      <c r="D16321" s="57" t="s">
        <v>373</v>
      </c>
      <c r="E16321" s="57" t="str">
        <f t="array" ref="E16321">E16320</f>
        <v>В</v>
      </c>
      <c r="F16321" s="58">
        <v>0.7572815522785045</v>
      </c>
    </row>
    <row r="16322">
      <c r="A16322" s="61">
        <v>1.516098578E9</v>
      </c>
      <c r="B16322" s="61">
        <v>1.0</v>
      </c>
      <c r="C16322" s="61">
        <v>443.0</v>
      </c>
      <c r="D16322" s="57" t="s">
        <v>371</v>
      </c>
      <c r="E16322" s="57" t="str">
        <f t="array" ref="E16322">E16321</f>
        <v>В</v>
      </c>
      <c r="F16322" s="58">
        <v>0.7573170088909668</v>
      </c>
    </row>
    <row r="16323">
      <c r="A16323" s="61">
        <v>1.515014663E9</v>
      </c>
      <c r="B16323" s="61">
        <v>1.0</v>
      </c>
      <c r="C16323" s="61">
        <v>36.0</v>
      </c>
      <c r="D16323" s="57" t="s">
        <v>371</v>
      </c>
      <c r="E16323" s="57" t="str">
        <f t="array" ref="E16323">E16322</f>
        <v>В</v>
      </c>
      <c r="F16323" s="58">
        <v>0.7573241837240666</v>
      </c>
    </row>
    <row r="16324">
      <c r="A16324" s="61">
        <v>1.511804808E9</v>
      </c>
      <c r="B16324" s="61">
        <v>1.0</v>
      </c>
      <c r="C16324" s="61">
        <v>150.0</v>
      </c>
      <c r="D16324" s="57" t="s">
        <v>373</v>
      </c>
      <c r="E16324" s="57" t="str">
        <f t="array" ref="E16324">E16323</f>
        <v>В</v>
      </c>
      <c r="F16324" s="58">
        <v>0.7573451052222728</v>
      </c>
    </row>
    <row r="16325">
      <c r="A16325" s="61">
        <v>1.51816534E9</v>
      </c>
      <c r="B16325" s="61">
        <v>0.0</v>
      </c>
      <c r="C16325" s="61">
        <v>953.0</v>
      </c>
      <c r="D16325" s="57" t="s">
        <v>373</v>
      </c>
      <c r="E16325" s="57" t="str">
        <f t="array" ref="E16325">E16324</f>
        <v>В</v>
      </c>
      <c r="F16325" s="58">
        <v>0.7573967656380381</v>
      </c>
    </row>
    <row r="16326">
      <c r="A16326" s="61">
        <v>1.511396897E9</v>
      </c>
      <c r="B16326" s="61">
        <v>1.0</v>
      </c>
      <c r="C16326" s="61">
        <v>30.0</v>
      </c>
      <c r="D16326" s="57" t="s">
        <v>371</v>
      </c>
      <c r="E16326" s="57" t="str">
        <f t="array" ref="E16326">E16325</f>
        <v>В</v>
      </c>
      <c r="F16326" s="58">
        <v>0.7574242751859054</v>
      </c>
    </row>
    <row r="16327">
      <c r="A16327" s="61">
        <v>1.511702432E9</v>
      </c>
      <c r="B16327" s="61">
        <v>0.0</v>
      </c>
      <c r="C16327" s="61">
        <v>825.0</v>
      </c>
      <c r="D16327" s="57" t="s">
        <v>371</v>
      </c>
      <c r="E16327" s="57" t="str">
        <f t="array" ref="E16327">E16326</f>
        <v>В</v>
      </c>
      <c r="F16327" s="58">
        <v>0.7574242892349</v>
      </c>
    </row>
    <row r="16328">
      <c r="A16328" s="61">
        <v>1.518665952E9</v>
      </c>
      <c r="B16328" s="61">
        <v>0.0</v>
      </c>
      <c r="C16328" s="61">
        <v>2375.0</v>
      </c>
      <c r="D16328" s="57" t="s">
        <v>371</v>
      </c>
      <c r="E16328" s="57" t="str">
        <f t="array" ref="E16328">E16327</f>
        <v>В</v>
      </c>
      <c r="F16328" s="58">
        <v>0.7574325994383257</v>
      </c>
    </row>
    <row r="16329">
      <c r="A16329" s="61">
        <v>1.517602665E9</v>
      </c>
      <c r="B16329" s="61">
        <v>1.0</v>
      </c>
      <c r="C16329" s="61">
        <v>1001.0</v>
      </c>
      <c r="D16329" s="57" t="s">
        <v>371</v>
      </c>
      <c r="E16329" s="57" t="str">
        <f t="array" ref="E16329">E16328</f>
        <v>В</v>
      </c>
      <c r="F16329" s="58">
        <v>0.7575004002520606</v>
      </c>
    </row>
    <row r="16330">
      <c r="A16330" s="61">
        <v>1.513102711E9</v>
      </c>
      <c r="B16330" s="61">
        <v>0.0</v>
      </c>
      <c r="C16330" s="61">
        <v>12.0</v>
      </c>
      <c r="D16330" s="57" t="s">
        <v>373</v>
      </c>
      <c r="E16330" s="57" t="str">
        <f t="array" ref="E16330">E16329</f>
        <v>В</v>
      </c>
      <c r="F16330" s="58">
        <v>0.7575711240209646</v>
      </c>
    </row>
    <row r="16331">
      <c r="A16331" s="61">
        <v>1.514640074E9</v>
      </c>
      <c r="B16331" s="61">
        <v>1.0</v>
      </c>
      <c r="C16331" s="61">
        <v>3358.0</v>
      </c>
      <c r="D16331" s="57" t="s">
        <v>374</v>
      </c>
      <c r="E16331" s="57" t="str">
        <f t="array" ref="E16331">E16330</f>
        <v>В</v>
      </c>
      <c r="F16331" s="58">
        <v>0.7575778475225874</v>
      </c>
    </row>
    <row r="16332">
      <c r="A16332" s="61">
        <v>1.513776879E9</v>
      </c>
      <c r="B16332" s="61">
        <v>1.0</v>
      </c>
      <c r="C16332" s="61">
        <v>1142.0</v>
      </c>
      <c r="D16332" s="57" t="s">
        <v>373</v>
      </c>
      <c r="E16332" s="57" t="str">
        <f t="array" ref="E16332">E16331</f>
        <v>В</v>
      </c>
      <c r="F16332" s="58">
        <v>0.7576331166853647</v>
      </c>
    </row>
    <row r="16333">
      <c r="A16333" s="61">
        <v>1.518245974E9</v>
      </c>
      <c r="B16333" s="61">
        <v>1.0</v>
      </c>
      <c r="C16333" s="61">
        <v>788.0</v>
      </c>
      <c r="D16333" s="57" t="s">
        <v>371</v>
      </c>
      <c r="E16333" s="57" t="str">
        <f t="array" ref="E16333">E16332</f>
        <v>В</v>
      </c>
      <c r="F16333" s="58">
        <v>0.757713846076199</v>
      </c>
    </row>
    <row r="16334">
      <c r="A16334" s="61">
        <v>1.515241097E9</v>
      </c>
      <c r="B16334" s="61">
        <v>1.0</v>
      </c>
      <c r="C16334" s="61">
        <v>1288.0</v>
      </c>
      <c r="D16334" s="57" t="s">
        <v>373</v>
      </c>
      <c r="E16334" s="57" t="str">
        <f t="array" ref="E16334">E16333</f>
        <v>В</v>
      </c>
      <c r="F16334" s="58">
        <v>0.7577156963002348</v>
      </c>
    </row>
    <row r="16335">
      <c r="A16335" s="61">
        <v>1.518363536E9</v>
      </c>
      <c r="B16335" s="61">
        <v>1.0</v>
      </c>
      <c r="C16335" s="61">
        <v>1294.0</v>
      </c>
      <c r="D16335" s="57" t="s">
        <v>371</v>
      </c>
      <c r="E16335" s="57" t="str">
        <f t="array" ref="E16335">E16334</f>
        <v>В</v>
      </c>
      <c r="F16335" s="58">
        <v>0.7577603703750431</v>
      </c>
    </row>
    <row r="16336">
      <c r="A16336" s="61">
        <v>1.51670795E9</v>
      </c>
      <c r="B16336" s="61">
        <v>0.0</v>
      </c>
      <c r="C16336" s="61">
        <v>841.0</v>
      </c>
      <c r="D16336" s="57" t="s">
        <v>375</v>
      </c>
      <c r="E16336" s="57" t="str">
        <f t="array" ref="E16336">E16335</f>
        <v>В</v>
      </c>
      <c r="F16336" s="58">
        <v>0.7577817856268866</v>
      </c>
    </row>
    <row r="16337">
      <c r="A16337" s="61">
        <v>1.517232445E9</v>
      </c>
      <c r="B16337" s="61">
        <v>1.0</v>
      </c>
      <c r="C16337" s="61">
        <v>2995.0</v>
      </c>
      <c r="D16337" s="57" t="s">
        <v>374</v>
      </c>
      <c r="E16337" s="57" t="str">
        <f t="array" ref="E16337">E16336</f>
        <v>В</v>
      </c>
      <c r="F16337" s="58">
        <v>0.7578710569015905</v>
      </c>
    </row>
    <row r="16338">
      <c r="A16338" s="61">
        <v>1.513797245E9</v>
      </c>
      <c r="B16338" s="61">
        <v>1.0</v>
      </c>
      <c r="C16338" s="61">
        <v>2102.0</v>
      </c>
      <c r="D16338" s="57" t="s">
        <v>375</v>
      </c>
      <c r="E16338" s="57" t="str">
        <f t="array" ref="E16338">E16337</f>
        <v>В</v>
      </c>
      <c r="F16338" s="58">
        <v>0.75792038577037</v>
      </c>
    </row>
    <row r="16339">
      <c r="A16339" s="61">
        <v>1.516195244E9</v>
      </c>
      <c r="B16339" s="61">
        <v>1.0</v>
      </c>
      <c r="C16339" s="61">
        <v>2441.0</v>
      </c>
      <c r="D16339" s="57" t="s">
        <v>374</v>
      </c>
      <c r="E16339" s="57" t="str">
        <f t="array" ref="E16339">E16338</f>
        <v>В</v>
      </c>
      <c r="F16339" s="58">
        <v>0.7579793281353961</v>
      </c>
    </row>
    <row r="16340">
      <c r="A16340" s="61">
        <v>1.519825783E9</v>
      </c>
      <c r="B16340" s="61">
        <v>1.0</v>
      </c>
      <c r="C16340" s="61">
        <v>1651.0</v>
      </c>
      <c r="D16340" s="57" t="s">
        <v>374</v>
      </c>
      <c r="E16340" s="57" t="str">
        <f t="array" ref="E16340">E16339</f>
        <v>В</v>
      </c>
      <c r="F16340" s="58">
        <v>0.7580219727291254</v>
      </c>
    </row>
    <row r="16341">
      <c r="A16341" s="61">
        <v>1.515973272E9</v>
      </c>
      <c r="B16341" s="61">
        <v>0.0</v>
      </c>
      <c r="C16341" s="61">
        <v>173.0</v>
      </c>
      <c r="D16341" s="57" t="s">
        <v>371</v>
      </c>
      <c r="E16341" s="57" t="str">
        <f t="array" ref="E16341">E16340</f>
        <v>В</v>
      </c>
      <c r="F16341" s="58">
        <v>0.7580585121480232</v>
      </c>
    </row>
    <row r="16342">
      <c r="A16342" s="61">
        <v>1.519044953E9</v>
      </c>
      <c r="B16342" s="61">
        <v>1.0</v>
      </c>
      <c r="C16342" s="61">
        <v>1957.0</v>
      </c>
      <c r="D16342" s="57" t="s">
        <v>374</v>
      </c>
      <c r="E16342" s="57" t="str">
        <f t="array" ref="E16342">E16341</f>
        <v>В</v>
      </c>
      <c r="F16342" s="58">
        <v>0.7580756537266711</v>
      </c>
    </row>
    <row r="16343">
      <c r="A16343" s="61">
        <v>1.517354757E9</v>
      </c>
      <c r="B16343" s="61">
        <v>1.0</v>
      </c>
      <c r="C16343" s="61">
        <v>1178.0</v>
      </c>
      <c r="D16343" s="57" t="s">
        <v>371</v>
      </c>
      <c r="E16343" s="57" t="str">
        <f t="array" ref="E16343">E16342</f>
        <v>В</v>
      </c>
      <c r="F16343" s="58">
        <v>0.7580798393333208</v>
      </c>
    </row>
    <row r="16344">
      <c r="A16344" s="61">
        <v>1.514745342E9</v>
      </c>
      <c r="B16344" s="61">
        <v>0.0</v>
      </c>
      <c r="C16344" s="61">
        <v>489.0</v>
      </c>
      <c r="D16344" s="57" t="s">
        <v>373</v>
      </c>
      <c r="E16344" s="57" t="str">
        <f t="array" ref="E16344">E16343</f>
        <v>В</v>
      </c>
      <c r="F16344" s="58">
        <v>0.7582403700366457</v>
      </c>
    </row>
    <row r="16345">
      <c r="A16345" s="61">
        <v>1.512244494E9</v>
      </c>
      <c r="B16345" s="61">
        <v>1.0</v>
      </c>
      <c r="C16345" s="61">
        <v>997.0</v>
      </c>
      <c r="D16345" s="57" t="s">
        <v>373</v>
      </c>
      <c r="E16345" s="57" t="str">
        <f t="array" ref="E16345">E16344</f>
        <v>В</v>
      </c>
      <c r="F16345" s="58">
        <v>0.7582899417918917</v>
      </c>
    </row>
    <row r="16346">
      <c r="A16346" s="61">
        <v>1.519273522E9</v>
      </c>
      <c r="B16346" s="61">
        <v>0.0</v>
      </c>
      <c r="C16346" s="61">
        <v>828.0</v>
      </c>
      <c r="D16346" s="57" t="s">
        <v>374</v>
      </c>
      <c r="E16346" s="57" t="str">
        <f t="array" ref="E16346">E16345</f>
        <v>В</v>
      </c>
      <c r="F16346" s="58">
        <v>0.7584037286858288</v>
      </c>
    </row>
    <row r="16347">
      <c r="A16347" s="61">
        <v>1.519813462E9</v>
      </c>
      <c r="B16347" s="61">
        <v>0.0</v>
      </c>
      <c r="C16347" s="61">
        <v>3202.0</v>
      </c>
      <c r="D16347" s="57" t="s">
        <v>371</v>
      </c>
      <c r="E16347" s="57" t="str">
        <f t="array" ref="E16347">E16346</f>
        <v>В</v>
      </c>
      <c r="F16347" s="58">
        <v>0.7584269180385473</v>
      </c>
    </row>
    <row r="16348">
      <c r="A16348" s="61">
        <v>1.518889024E9</v>
      </c>
      <c r="B16348" s="61">
        <v>1.0</v>
      </c>
      <c r="C16348" s="61">
        <v>3358.0</v>
      </c>
      <c r="D16348" s="57" t="s">
        <v>371</v>
      </c>
      <c r="E16348" s="57" t="str">
        <f t="array" ref="E16348">E16347</f>
        <v>В</v>
      </c>
      <c r="F16348" s="58">
        <v>0.7584494291675543</v>
      </c>
    </row>
    <row r="16349">
      <c r="A16349" s="61">
        <v>1.512624643E9</v>
      </c>
      <c r="B16349" s="61">
        <v>1.0</v>
      </c>
      <c r="C16349" s="61">
        <v>2058.0</v>
      </c>
      <c r="D16349" s="57" t="s">
        <v>375</v>
      </c>
      <c r="E16349" s="57" t="str">
        <f t="array" ref="E16349">E16348</f>
        <v>В</v>
      </c>
      <c r="F16349" s="58">
        <v>0.7585134876360089</v>
      </c>
    </row>
    <row r="16350">
      <c r="A16350" s="61">
        <v>1.512920456E9</v>
      </c>
      <c r="B16350" s="61">
        <v>1.0</v>
      </c>
      <c r="C16350" s="61">
        <v>661.0</v>
      </c>
      <c r="D16350" s="57" t="s">
        <v>374</v>
      </c>
      <c r="E16350" s="57" t="str">
        <f t="array" ref="E16350">E16349</f>
        <v>В</v>
      </c>
      <c r="F16350" s="58">
        <v>0.7585170313994548</v>
      </c>
    </row>
    <row r="16351">
      <c r="A16351" s="61">
        <v>1.519825128E9</v>
      </c>
      <c r="B16351" s="61">
        <v>1.0</v>
      </c>
      <c r="C16351" s="61">
        <v>3973.0</v>
      </c>
      <c r="D16351" s="57" t="s">
        <v>373</v>
      </c>
      <c r="E16351" s="57" t="str">
        <f t="array" ref="E16351">E16350</f>
        <v>В</v>
      </c>
      <c r="F16351" s="58">
        <v>0.7586457660121035</v>
      </c>
    </row>
    <row r="16352">
      <c r="A16352" s="61">
        <v>1.516551348E9</v>
      </c>
      <c r="B16352" s="61">
        <v>1.0</v>
      </c>
      <c r="C16352" s="61">
        <v>3245.0</v>
      </c>
      <c r="D16352" s="57" t="s">
        <v>371</v>
      </c>
      <c r="E16352" s="57" t="str">
        <f t="array" ref="E16352">E16351</f>
        <v>В</v>
      </c>
      <c r="F16352" s="58">
        <v>0.7586535316277354</v>
      </c>
    </row>
    <row r="16353">
      <c r="A16353" s="61">
        <v>1.511773223E9</v>
      </c>
      <c r="B16353" s="61">
        <v>1.0</v>
      </c>
      <c r="C16353" s="61">
        <v>1335.0</v>
      </c>
      <c r="D16353" s="57" t="s">
        <v>374</v>
      </c>
      <c r="E16353" s="57" t="str">
        <f t="array" ref="E16353">E16352</f>
        <v>В</v>
      </c>
      <c r="F16353" s="58">
        <v>0.7587130601505491</v>
      </c>
    </row>
    <row r="16354">
      <c r="A16354" s="61">
        <v>1.519778753E9</v>
      </c>
      <c r="B16354" s="61">
        <v>1.0</v>
      </c>
      <c r="C16354" s="61">
        <v>984.0</v>
      </c>
      <c r="D16354" s="57" t="s">
        <v>375</v>
      </c>
      <c r="E16354" s="57" t="str">
        <f t="array" ref="E16354">E16353</f>
        <v>В</v>
      </c>
      <c r="F16354" s="58">
        <v>0.7587218022832214</v>
      </c>
    </row>
    <row r="16355">
      <c r="A16355" s="61">
        <v>1.516215835E9</v>
      </c>
      <c r="B16355" s="61">
        <v>1.0</v>
      </c>
      <c r="C16355" s="61">
        <v>1216.0</v>
      </c>
      <c r="D16355" s="57" t="s">
        <v>375</v>
      </c>
      <c r="E16355" s="57" t="str">
        <f t="array" ref="E16355">E16354</f>
        <v>В</v>
      </c>
      <c r="F16355" s="58">
        <v>0.7587258629497123</v>
      </c>
    </row>
    <row r="16356">
      <c r="A16356" s="61">
        <v>1.512671846E9</v>
      </c>
      <c r="B16356" s="61">
        <v>1.0</v>
      </c>
      <c r="C16356" s="61">
        <v>279.0</v>
      </c>
      <c r="D16356" s="57" t="s">
        <v>371</v>
      </c>
      <c r="E16356" s="57" t="str">
        <f t="array" ref="E16356">E16355</f>
        <v>В</v>
      </c>
      <c r="F16356" s="58">
        <v>0.7587654442706618</v>
      </c>
    </row>
    <row r="16357">
      <c r="A16357" s="61">
        <v>1.511247217E9</v>
      </c>
      <c r="B16357" s="61">
        <v>1.0</v>
      </c>
      <c r="C16357" s="61">
        <v>3239.0</v>
      </c>
      <c r="D16357" s="57" t="s">
        <v>374</v>
      </c>
      <c r="E16357" s="57" t="str">
        <f t="array" ref="E16357">E16356</f>
        <v>В</v>
      </c>
      <c r="F16357" s="58">
        <v>0.7587697338863358</v>
      </c>
    </row>
    <row r="16358">
      <c r="A16358" s="61">
        <v>1.514566576E9</v>
      </c>
      <c r="B16358" s="61">
        <v>1.0</v>
      </c>
      <c r="C16358" s="61">
        <v>558.0</v>
      </c>
      <c r="D16358" s="57" t="s">
        <v>373</v>
      </c>
      <c r="E16358" s="57" t="str">
        <f t="array" ref="E16358">E16357</f>
        <v>В</v>
      </c>
      <c r="F16358" s="58">
        <v>0.7587962545351363</v>
      </c>
    </row>
    <row r="16359">
      <c r="A16359" s="61">
        <v>1.517505693E9</v>
      </c>
      <c r="B16359" s="61">
        <v>1.0</v>
      </c>
      <c r="C16359" s="61">
        <v>445.0</v>
      </c>
      <c r="D16359" s="57" t="s">
        <v>374</v>
      </c>
      <c r="E16359" s="57" t="str">
        <f t="array" ref="E16359">E16358</f>
        <v>В</v>
      </c>
      <c r="F16359" s="58">
        <v>0.758816722650435</v>
      </c>
    </row>
    <row r="16360">
      <c r="A16360" s="61">
        <v>1.514860552E9</v>
      </c>
      <c r="B16360" s="61">
        <v>0.0</v>
      </c>
      <c r="C16360" s="61">
        <v>3136.0</v>
      </c>
      <c r="D16360" s="57" t="s">
        <v>373</v>
      </c>
      <c r="E16360" s="57" t="str">
        <f t="array" ref="E16360">E16359</f>
        <v>В</v>
      </c>
      <c r="F16360" s="58">
        <v>0.7589854341183827</v>
      </c>
    </row>
    <row r="16361">
      <c r="A16361" s="61">
        <v>1.512486937E9</v>
      </c>
      <c r="B16361" s="61">
        <v>1.0</v>
      </c>
      <c r="C16361" s="61">
        <v>323.0</v>
      </c>
      <c r="D16361" s="57" t="s">
        <v>375</v>
      </c>
      <c r="E16361" s="57" t="str">
        <f t="array" ref="E16361">E16360</f>
        <v>В</v>
      </c>
      <c r="F16361" s="58">
        <v>0.758987906017251</v>
      </c>
    </row>
    <row r="16362">
      <c r="A16362" s="61">
        <v>1.511623064E9</v>
      </c>
      <c r="B16362" s="61">
        <v>1.0</v>
      </c>
      <c r="C16362" s="61">
        <v>1705.0</v>
      </c>
      <c r="D16362" s="57" t="s">
        <v>374</v>
      </c>
      <c r="E16362" s="57" t="str">
        <f t="array" ref="E16362">E16361</f>
        <v>В</v>
      </c>
      <c r="F16362" s="58">
        <v>0.7590197795766446</v>
      </c>
    </row>
    <row r="16363">
      <c r="A16363" s="61">
        <v>1.515424072E9</v>
      </c>
      <c r="B16363" s="61">
        <v>0.0</v>
      </c>
      <c r="C16363" s="61">
        <v>2134.0</v>
      </c>
      <c r="D16363" s="57" t="s">
        <v>375</v>
      </c>
      <c r="E16363" s="57" t="str">
        <f t="array" ref="E16363">E16362</f>
        <v>В</v>
      </c>
      <c r="F16363" s="58">
        <v>0.7590751246991178</v>
      </c>
    </row>
    <row r="16364">
      <c r="A16364" s="61">
        <v>1.514785674E9</v>
      </c>
      <c r="B16364" s="61">
        <v>1.0</v>
      </c>
      <c r="C16364" s="61">
        <v>2234.0</v>
      </c>
      <c r="D16364" s="57" t="s">
        <v>375</v>
      </c>
      <c r="E16364" s="57" t="str">
        <f t="array" ref="E16364">E16363</f>
        <v>В</v>
      </c>
      <c r="F16364" s="58">
        <v>0.7590850023368027</v>
      </c>
    </row>
    <row r="16365">
      <c r="A16365" s="61">
        <v>1.516558222E9</v>
      </c>
      <c r="B16365" s="61">
        <v>0.0</v>
      </c>
      <c r="C16365" s="61">
        <v>1985.0</v>
      </c>
      <c r="D16365" s="57" t="s">
        <v>374</v>
      </c>
      <c r="E16365" s="57" t="str">
        <f t="array" ref="E16365">E16364</f>
        <v>В</v>
      </c>
      <c r="F16365" s="58">
        <v>0.7591054252442163</v>
      </c>
    </row>
    <row r="16366">
      <c r="A16366" s="61">
        <v>1.518231956E9</v>
      </c>
      <c r="B16366" s="61">
        <v>1.0</v>
      </c>
      <c r="C16366" s="61">
        <v>5005.0</v>
      </c>
      <c r="D16366" s="57" t="s">
        <v>375</v>
      </c>
      <c r="E16366" s="57" t="str">
        <f t="array" ref="E16366">E16365</f>
        <v>В</v>
      </c>
      <c r="F16366" s="58">
        <v>0.7591173227122148</v>
      </c>
    </row>
    <row r="16367">
      <c r="A16367" s="61">
        <v>1.512046323E9</v>
      </c>
      <c r="B16367" s="61">
        <v>1.0</v>
      </c>
      <c r="C16367" s="61">
        <v>2534.0</v>
      </c>
      <c r="D16367" s="57" t="s">
        <v>371</v>
      </c>
      <c r="E16367" s="57" t="str">
        <f t="array" ref="E16367">E16366</f>
        <v>В</v>
      </c>
      <c r="F16367" s="58">
        <v>0.7592523720089979</v>
      </c>
    </row>
    <row r="16368">
      <c r="A16368" s="61">
        <v>1.514058767E9</v>
      </c>
      <c r="B16368" s="61">
        <v>1.0</v>
      </c>
      <c r="C16368" s="61">
        <v>3717.0</v>
      </c>
      <c r="D16368" s="57" t="s">
        <v>371</v>
      </c>
      <c r="E16368" s="57" t="str">
        <f t="array" ref="E16368">E16367</f>
        <v>В</v>
      </c>
      <c r="F16368" s="58">
        <v>0.7592595639495682</v>
      </c>
    </row>
    <row r="16369">
      <c r="A16369" s="61">
        <v>1.519935315E9</v>
      </c>
      <c r="B16369" s="61">
        <v>1.0</v>
      </c>
      <c r="C16369" s="61">
        <v>245.0</v>
      </c>
      <c r="D16369" s="57" t="s">
        <v>371</v>
      </c>
      <c r="E16369" s="57" t="str">
        <f t="array" ref="E16369">E16368</f>
        <v>В</v>
      </c>
      <c r="F16369" s="58">
        <v>0.7593121031503884</v>
      </c>
    </row>
    <row r="16370">
      <c r="A16370" s="61">
        <v>1.516601729E9</v>
      </c>
      <c r="B16370" s="61">
        <v>1.0</v>
      </c>
      <c r="C16370" s="61">
        <v>3431.0</v>
      </c>
      <c r="D16370" s="57" t="s">
        <v>371</v>
      </c>
      <c r="E16370" s="57" t="str">
        <f t="array" ref="E16370">E16369</f>
        <v>В</v>
      </c>
      <c r="F16370" s="58">
        <v>0.7593159249527662</v>
      </c>
    </row>
    <row r="16371">
      <c r="A16371" s="61">
        <v>1.519687496E9</v>
      </c>
      <c r="B16371" s="61">
        <v>1.0</v>
      </c>
      <c r="C16371" s="61">
        <v>971.0</v>
      </c>
      <c r="D16371" s="57" t="s">
        <v>371</v>
      </c>
      <c r="E16371" s="57" t="str">
        <f t="array" ref="E16371">E16370</f>
        <v>В</v>
      </c>
      <c r="F16371" s="58">
        <v>0.7594210983781068</v>
      </c>
    </row>
    <row r="16372">
      <c r="A16372" s="61">
        <v>1.517334263E9</v>
      </c>
      <c r="B16372" s="61">
        <v>1.0</v>
      </c>
      <c r="C16372" s="61">
        <v>1912.0</v>
      </c>
      <c r="D16372" s="57" t="s">
        <v>371</v>
      </c>
      <c r="E16372" s="57" t="str">
        <f t="array" ref="E16372">E16371</f>
        <v>В</v>
      </c>
      <c r="F16372" s="58">
        <v>0.7594227602967252</v>
      </c>
    </row>
    <row r="16373">
      <c r="A16373" s="61">
        <v>1.519730225E9</v>
      </c>
      <c r="B16373" s="61">
        <v>1.0</v>
      </c>
      <c r="C16373" s="61">
        <v>4071.0</v>
      </c>
      <c r="D16373" s="57" t="s">
        <v>374</v>
      </c>
      <c r="E16373" s="57" t="str">
        <f t="array" ref="E16373">E16372</f>
        <v>В</v>
      </c>
      <c r="F16373" s="58">
        <v>0.7595070715900251</v>
      </c>
    </row>
    <row r="16374">
      <c r="A16374" s="61">
        <v>1.513562703E9</v>
      </c>
      <c r="B16374" s="61">
        <v>1.0</v>
      </c>
      <c r="C16374" s="61">
        <v>1054.0</v>
      </c>
      <c r="D16374" s="57" t="s">
        <v>374</v>
      </c>
      <c r="E16374" s="57" t="str">
        <f t="array" ref="E16374">E16373</f>
        <v>В</v>
      </c>
      <c r="F16374" s="58">
        <v>0.7595107889588418</v>
      </c>
    </row>
    <row r="16375">
      <c r="A16375" s="61">
        <v>1.512154503E9</v>
      </c>
      <c r="B16375" s="61">
        <v>1.0</v>
      </c>
      <c r="C16375" s="61">
        <v>1185.0</v>
      </c>
      <c r="D16375" s="57" t="s">
        <v>373</v>
      </c>
      <c r="E16375" s="57" t="str">
        <f t="array" ref="E16375">E16374</f>
        <v>В</v>
      </c>
      <c r="F16375" s="58">
        <v>0.7595551243607204</v>
      </c>
    </row>
    <row r="16376">
      <c r="A16376" s="61">
        <v>1.516980051E9</v>
      </c>
      <c r="B16376" s="61">
        <v>0.0</v>
      </c>
      <c r="C16376" s="61">
        <v>559.0</v>
      </c>
      <c r="D16376" s="57" t="s">
        <v>371</v>
      </c>
      <c r="E16376" s="57" t="str">
        <f t="array" ref="E16376">E16375</f>
        <v>В</v>
      </c>
      <c r="F16376" s="58">
        <v>0.7595627564267451</v>
      </c>
    </row>
    <row r="16377">
      <c r="A16377" s="61">
        <v>1.517338408E9</v>
      </c>
      <c r="B16377" s="61">
        <v>1.0</v>
      </c>
      <c r="C16377" s="61">
        <v>2183.0</v>
      </c>
      <c r="D16377" s="57" t="s">
        <v>371</v>
      </c>
      <c r="E16377" s="57" t="str">
        <f t="array" ref="E16377">E16376</f>
        <v>В</v>
      </c>
      <c r="F16377" s="58">
        <v>0.7595870127438358</v>
      </c>
    </row>
    <row r="16378">
      <c r="A16378" s="61">
        <v>1.511773115E9</v>
      </c>
      <c r="B16378" s="61">
        <v>1.0</v>
      </c>
      <c r="C16378" s="61">
        <v>3718.0</v>
      </c>
      <c r="D16378" s="57" t="s">
        <v>371</v>
      </c>
      <c r="E16378" s="57" t="str">
        <f t="array" ref="E16378">E16377</f>
        <v>В</v>
      </c>
      <c r="F16378" s="58">
        <v>0.7596028199228111</v>
      </c>
    </row>
    <row r="16379">
      <c r="A16379" s="61">
        <v>1.513443285E9</v>
      </c>
      <c r="B16379" s="61">
        <v>1.0</v>
      </c>
      <c r="C16379" s="61">
        <v>3528.0</v>
      </c>
      <c r="D16379" s="57" t="s">
        <v>374</v>
      </c>
      <c r="E16379" s="57" t="str">
        <f t="array" ref="E16379">E16378</f>
        <v>В</v>
      </c>
      <c r="F16379" s="58">
        <v>0.7596464034593025</v>
      </c>
    </row>
    <row r="16380">
      <c r="A16380" s="61">
        <v>1.51792142E9</v>
      </c>
      <c r="B16380" s="61">
        <v>0.0</v>
      </c>
      <c r="C16380" s="61">
        <v>2520.0</v>
      </c>
      <c r="D16380" s="57" t="s">
        <v>371</v>
      </c>
      <c r="E16380" s="57" t="str">
        <f t="array" ref="E16380">E16379</f>
        <v>В</v>
      </c>
      <c r="F16380" s="58">
        <v>0.7596745069598887</v>
      </c>
    </row>
    <row r="16381">
      <c r="A16381" s="61">
        <v>1.516296979E9</v>
      </c>
      <c r="B16381" s="61">
        <v>1.0</v>
      </c>
      <c r="C16381" s="61">
        <v>2526.0</v>
      </c>
      <c r="D16381" s="57" t="s">
        <v>374</v>
      </c>
      <c r="E16381" s="57" t="str">
        <f t="array" ref="E16381">E16380</f>
        <v>В</v>
      </c>
      <c r="F16381" s="58">
        <v>0.7597586008715148</v>
      </c>
    </row>
    <row r="16382">
      <c r="A16382" s="61">
        <v>1.518750954E9</v>
      </c>
      <c r="B16382" s="61">
        <v>1.0</v>
      </c>
      <c r="C16382" s="61">
        <v>398.0</v>
      </c>
      <c r="D16382" s="57" t="s">
        <v>374</v>
      </c>
      <c r="E16382" s="57" t="str">
        <f t="array" ref="E16382">E16381</f>
        <v>В</v>
      </c>
      <c r="F16382" s="58">
        <v>0.7597829963644843</v>
      </c>
    </row>
    <row r="16383">
      <c r="A16383" s="61">
        <v>1.514468934E9</v>
      </c>
      <c r="B16383" s="61">
        <v>1.0</v>
      </c>
      <c r="C16383" s="61">
        <v>3131.0</v>
      </c>
      <c r="D16383" s="57" t="s">
        <v>374</v>
      </c>
      <c r="E16383" s="57" t="str">
        <f t="array" ref="E16383">E16382</f>
        <v>В</v>
      </c>
      <c r="F16383" s="58">
        <v>0.7597863613385915</v>
      </c>
    </row>
    <row r="16384">
      <c r="A16384" s="61">
        <v>1.513023653E9</v>
      </c>
      <c r="B16384" s="61">
        <v>1.0</v>
      </c>
      <c r="C16384" s="61">
        <v>1420.0</v>
      </c>
      <c r="D16384" s="57" t="s">
        <v>371</v>
      </c>
      <c r="E16384" s="57" t="str">
        <f t="array" ref="E16384">E16383</f>
        <v>В</v>
      </c>
      <c r="F16384" s="58">
        <v>0.759795738202435</v>
      </c>
    </row>
    <row r="16385">
      <c r="A16385" s="61">
        <v>1.513458859E9</v>
      </c>
      <c r="B16385" s="61">
        <v>1.0</v>
      </c>
      <c r="C16385" s="61">
        <v>152.0</v>
      </c>
      <c r="D16385" s="57" t="s">
        <v>375</v>
      </c>
      <c r="E16385" s="57" t="str">
        <f t="array" ref="E16385">E16384</f>
        <v>В</v>
      </c>
      <c r="F16385" s="58">
        <v>0.7598164643287837</v>
      </c>
    </row>
    <row r="16386">
      <c r="A16386" s="61">
        <v>1.518790847E9</v>
      </c>
      <c r="B16386" s="61">
        <v>1.0</v>
      </c>
      <c r="C16386" s="61">
        <v>167.0</v>
      </c>
      <c r="D16386" s="57" t="s">
        <v>371</v>
      </c>
      <c r="E16386" s="57" t="str">
        <f t="array" ref="E16386">E16385</f>
        <v>В</v>
      </c>
      <c r="F16386" s="58">
        <v>0.7598431676313293</v>
      </c>
    </row>
    <row r="16387">
      <c r="A16387" s="61">
        <v>1.516889056E9</v>
      </c>
      <c r="B16387" s="61">
        <v>1.0</v>
      </c>
      <c r="C16387" s="61">
        <v>1529.0</v>
      </c>
      <c r="D16387" s="57" t="s">
        <v>371</v>
      </c>
      <c r="E16387" s="57" t="str">
        <f t="array" ref="E16387">E16386</f>
        <v>В</v>
      </c>
      <c r="F16387" s="58">
        <v>0.7598697834929804</v>
      </c>
    </row>
    <row r="16388">
      <c r="A16388" s="61">
        <v>1.516497356E9</v>
      </c>
      <c r="B16388" s="61">
        <v>1.0</v>
      </c>
      <c r="C16388" s="61">
        <v>1526.0</v>
      </c>
      <c r="D16388" s="57" t="s">
        <v>373</v>
      </c>
      <c r="E16388" s="57" t="str">
        <f t="array" ref="E16388">E16387</f>
        <v>В</v>
      </c>
      <c r="F16388" s="58">
        <v>0.7598743309329791</v>
      </c>
    </row>
    <row r="16389">
      <c r="A16389" s="61">
        <v>1.514326228E9</v>
      </c>
      <c r="B16389" s="61">
        <v>1.0</v>
      </c>
      <c r="C16389" s="61">
        <v>591.0</v>
      </c>
      <c r="D16389" s="57" t="s">
        <v>375</v>
      </c>
      <c r="E16389" s="57" t="str">
        <f t="array" ref="E16389">E16388</f>
        <v>В</v>
      </c>
      <c r="F16389" s="58">
        <v>0.7599416003447367</v>
      </c>
    </row>
    <row r="16390">
      <c r="A16390" s="61">
        <v>1.517185127E9</v>
      </c>
      <c r="B16390" s="61">
        <v>1.0</v>
      </c>
      <c r="C16390" s="61">
        <v>428.0</v>
      </c>
      <c r="D16390" s="57" t="s">
        <v>374</v>
      </c>
      <c r="E16390" s="57" t="str">
        <f t="array" ref="E16390">E16389</f>
        <v>В</v>
      </c>
      <c r="F16390" s="58">
        <v>0.7599896042124084</v>
      </c>
    </row>
    <row r="16391">
      <c r="A16391" s="61">
        <v>1.51449734E9</v>
      </c>
      <c r="B16391" s="61">
        <v>0.0</v>
      </c>
      <c r="C16391" s="61">
        <v>865.0</v>
      </c>
      <c r="D16391" s="57" t="s">
        <v>373</v>
      </c>
      <c r="E16391" s="57" t="str">
        <f t="array" ref="E16391">E16390</f>
        <v>В</v>
      </c>
      <c r="F16391" s="58">
        <v>0.7601016446902195</v>
      </c>
    </row>
    <row r="16392">
      <c r="A16392" s="61">
        <v>1.517551027E9</v>
      </c>
      <c r="B16392" s="61">
        <v>1.0</v>
      </c>
      <c r="C16392" s="61">
        <v>1455.0</v>
      </c>
      <c r="D16392" s="57" t="s">
        <v>371</v>
      </c>
      <c r="E16392" s="57" t="str">
        <f t="array" ref="E16392">E16391</f>
        <v>В</v>
      </c>
      <c r="F16392" s="58">
        <v>0.7601413094043096</v>
      </c>
    </row>
    <row r="16393">
      <c r="A16393" s="61">
        <v>1.51807243E9</v>
      </c>
      <c r="B16393" s="61">
        <v>0.0</v>
      </c>
      <c r="C16393" s="61">
        <v>393.0</v>
      </c>
      <c r="D16393" s="57" t="s">
        <v>374</v>
      </c>
      <c r="E16393" s="57" t="str">
        <f t="array" ref="E16393">E16392</f>
        <v>В</v>
      </c>
      <c r="F16393" s="58">
        <v>0.7601808138016855</v>
      </c>
    </row>
    <row r="16394">
      <c r="A16394" s="61">
        <v>1.51735675E9</v>
      </c>
      <c r="B16394" s="61">
        <v>0.0</v>
      </c>
      <c r="C16394" s="61">
        <v>932.0</v>
      </c>
      <c r="D16394" s="57" t="s">
        <v>375</v>
      </c>
      <c r="E16394" s="57" t="str">
        <f t="array" ref="E16394">E16393</f>
        <v>В</v>
      </c>
      <c r="F16394" s="58">
        <v>0.760266444568096</v>
      </c>
    </row>
    <row r="16395">
      <c r="A16395" s="61">
        <v>1.517616915E9</v>
      </c>
      <c r="B16395" s="61">
        <v>1.0</v>
      </c>
      <c r="C16395" s="61">
        <v>1442.0</v>
      </c>
      <c r="D16395" s="57" t="s">
        <v>374</v>
      </c>
      <c r="E16395" s="57" t="str">
        <f t="array" ref="E16395">E16394</f>
        <v>В</v>
      </c>
      <c r="F16395" s="58">
        <v>0.7603024837668825</v>
      </c>
    </row>
    <row r="16396">
      <c r="A16396" s="61">
        <v>1.516627946E9</v>
      </c>
      <c r="B16396" s="61">
        <v>1.0</v>
      </c>
      <c r="C16396" s="61">
        <v>672.0</v>
      </c>
      <c r="D16396" s="57" t="s">
        <v>374</v>
      </c>
      <c r="E16396" s="57" t="str">
        <f t="array" ref="E16396">E16395</f>
        <v>В</v>
      </c>
      <c r="F16396" s="58">
        <v>0.7603865790326514</v>
      </c>
    </row>
    <row r="16397">
      <c r="A16397" s="61">
        <v>1.519582684E9</v>
      </c>
      <c r="B16397" s="61">
        <v>1.0</v>
      </c>
      <c r="C16397" s="61">
        <v>4106.0</v>
      </c>
      <c r="D16397" s="57" t="s">
        <v>371</v>
      </c>
      <c r="E16397" s="57" t="str">
        <f t="array" ref="E16397">E16396</f>
        <v>В</v>
      </c>
      <c r="F16397" s="58">
        <v>0.7604336172247257</v>
      </c>
    </row>
    <row r="16398">
      <c r="A16398" s="61">
        <v>1.514359048E9</v>
      </c>
      <c r="B16398" s="61">
        <v>1.0</v>
      </c>
      <c r="C16398" s="61">
        <v>6.0</v>
      </c>
      <c r="D16398" s="57" t="s">
        <v>371</v>
      </c>
      <c r="E16398" s="57" t="str">
        <f t="array" ref="E16398">E16397</f>
        <v>В</v>
      </c>
      <c r="F16398" s="58">
        <v>0.7604721948979007</v>
      </c>
    </row>
    <row r="16399">
      <c r="A16399" s="61">
        <v>1.516636017E9</v>
      </c>
      <c r="B16399" s="61">
        <v>1.0</v>
      </c>
      <c r="C16399" s="61">
        <v>761.0</v>
      </c>
      <c r="D16399" s="57" t="s">
        <v>373</v>
      </c>
      <c r="E16399" s="57" t="str">
        <f t="array" ref="E16399">E16398</f>
        <v>В</v>
      </c>
      <c r="F16399" s="58">
        <v>0.7605721199380379</v>
      </c>
    </row>
    <row r="16400">
      <c r="A16400" s="61">
        <v>1.51487468E9</v>
      </c>
      <c r="B16400" s="61">
        <v>0.0</v>
      </c>
      <c r="C16400" s="61">
        <v>3130.0</v>
      </c>
      <c r="D16400" s="57" t="s">
        <v>374</v>
      </c>
      <c r="E16400" s="57" t="str">
        <f t="array" ref="E16400">E16399</f>
        <v>В</v>
      </c>
      <c r="F16400" s="58">
        <v>0.7605758373068546</v>
      </c>
    </row>
    <row r="16401">
      <c r="A16401" s="61">
        <v>1.515418563E9</v>
      </c>
      <c r="B16401" s="61">
        <v>1.0</v>
      </c>
      <c r="C16401" s="61">
        <v>2147.0</v>
      </c>
      <c r="D16401" s="57" t="s">
        <v>371</v>
      </c>
      <c r="E16401" s="57" t="str">
        <f t="array" ref="E16401">E16400</f>
        <v>В</v>
      </c>
      <c r="F16401" s="58">
        <v>0.7606079574334641</v>
      </c>
    </row>
    <row r="16402">
      <c r="A16402" s="61">
        <v>1.515651164E9</v>
      </c>
      <c r="B16402" s="61">
        <v>1.0</v>
      </c>
      <c r="C16402" s="61">
        <v>1861.0</v>
      </c>
      <c r="D16402" s="57" t="s">
        <v>374</v>
      </c>
      <c r="E16402" s="57" t="str">
        <f t="array" ref="E16402">E16401</f>
        <v>В</v>
      </c>
      <c r="F16402" s="58">
        <v>0.7606134031470588</v>
      </c>
    </row>
    <row r="16403">
      <c r="A16403" s="61">
        <v>1.516666734E9</v>
      </c>
      <c r="B16403" s="61">
        <v>1.0</v>
      </c>
      <c r="C16403" s="61">
        <v>472.0</v>
      </c>
      <c r="D16403" s="57" t="s">
        <v>375</v>
      </c>
      <c r="E16403" s="57" t="str">
        <f t="array" ref="E16403">E16402</f>
        <v>В</v>
      </c>
      <c r="F16403" s="58">
        <v>0.7607226601727944</v>
      </c>
    </row>
    <row r="16404">
      <c r="A16404" s="61">
        <v>1.514055267E9</v>
      </c>
      <c r="B16404" s="61">
        <v>1.0</v>
      </c>
      <c r="C16404" s="61">
        <v>3870.0</v>
      </c>
      <c r="D16404" s="57" t="s">
        <v>374</v>
      </c>
      <c r="E16404" s="57" t="str">
        <f t="array" ref="E16404">E16403</f>
        <v>В</v>
      </c>
      <c r="F16404" s="58">
        <v>0.7607458009607156</v>
      </c>
    </row>
    <row r="16405">
      <c r="A16405" s="61">
        <v>1.512455823E9</v>
      </c>
      <c r="B16405" s="61">
        <v>1.0</v>
      </c>
      <c r="C16405" s="61">
        <v>4133.0</v>
      </c>
      <c r="D16405" s="57" t="s">
        <v>375</v>
      </c>
      <c r="E16405" s="57" t="str">
        <f t="array" ref="E16405">E16404</f>
        <v>В</v>
      </c>
      <c r="F16405" s="58">
        <v>0.7608192616597422</v>
      </c>
    </row>
    <row r="16406">
      <c r="A16406" s="61">
        <v>1.518356759E9</v>
      </c>
      <c r="B16406" s="61">
        <v>1.0</v>
      </c>
      <c r="C16406" s="61">
        <v>253.0</v>
      </c>
      <c r="D16406" s="57" t="s">
        <v>371</v>
      </c>
      <c r="E16406" s="57" t="str">
        <f t="array" ref="E16406">E16405</f>
        <v>В</v>
      </c>
      <c r="F16406" s="58">
        <v>0.7608222305975235</v>
      </c>
    </row>
    <row r="16407">
      <c r="A16407" s="61">
        <v>1.517358392E9</v>
      </c>
      <c r="B16407" s="61">
        <v>0.0</v>
      </c>
      <c r="C16407" s="61">
        <v>3131.0</v>
      </c>
      <c r="D16407" s="57" t="s">
        <v>374</v>
      </c>
      <c r="E16407" s="57" t="str">
        <f t="array" ref="E16407">E16406</f>
        <v>В</v>
      </c>
      <c r="F16407" s="58">
        <v>0.7609619845671431</v>
      </c>
    </row>
    <row r="16408">
      <c r="A16408" s="61">
        <v>1.511840342E9</v>
      </c>
      <c r="B16408" s="61">
        <v>0.0</v>
      </c>
      <c r="C16408" s="61">
        <v>465.0</v>
      </c>
      <c r="D16408" s="57" t="s">
        <v>374</v>
      </c>
      <c r="E16408" s="57" t="str">
        <f t="array" ref="E16408">E16407</f>
        <v>В</v>
      </c>
      <c r="F16408" s="58">
        <v>0.7609708995390454</v>
      </c>
    </row>
    <row r="16409">
      <c r="A16409" s="61">
        <v>1.51700085E9</v>
      </c>
      <c r="B16409" s="61">
        <v>0.0</v>
      </c>
      <c r="C16409" s="61">
        <v>5815.0</v>
      </c>
      <c r="D16409" s="57" t="s">
        <v>375</v>
      </c>
      <c r="E16409" s="57" t="str">
        <f t="array" ref="E16409">E16408</f>
        <v>В</v>
      </c>
      <c r="F16409" s="58">
        <v>0.7609830002766726</v>
      </c>
    </row>
    <row r="16410">
      <c r="A16410" s="61">
        <v>1.511749376E9</v>
      </c>
      <c r="B16410" s="61">
        <v>1.0</v>
      </c>
      <c r="C16410" s="61">
        <v>1457.0</v>
      </c>
      <c r="D16410" s="57" t="s">
        <v>374</v>
      </c>
      <c r="E16410" s="57" t="str">
        <f t="array" ref="E16410">E16409</f>
        <v>В</v>
      </c>
      <c r="F16410" s="58">
        <v>0.7610191909959996</v>
      </c>
    </row>
    <row r="16411">
      <c r="A16411" s="61">
        <v>1.518033983E9</v>
      </c>
      <c r="B16411" s="61">
        <v>1.0</v>
      </c>
      <c r="C16411" s="61">
        <v>3770.0</v>
      </c>
      <c r="D16411" s="57" t="s">
        <v>371</v>
      </c>
      <c r="E16411" s="57" t="str">
        <f t="array" ref="E16411">E16410</f>
        <v>В</v>
      </c>
      <c r="F16411" s="58">
        <v>0.761043606792027</v>
      </c>
    </row>
    <row r="16412">
      <c r="A16412" s="61">
        <v>1.518580319E9</v>
      </c>
      <c r="B16412" s="61">
        <v>1.0</v>
      </c>
      <c r="C16412" s="61">
        <v>4822.0</v>
      </c>
      <c r="D16412" s="57" t="s">
        <v>375</v>
      </c>
      <c r="E16412" s="57" t="str">
        <f t="array" ref="E16412">E16411</f>
        <v>В</v>
      </c>
      <c r="F16412" s="58">
        <v>0.7611583244325185</v>
      </c>
    </row>
    <row r="16413">
      <c r="A16413" s="61">
        <v>1.51475063E9</v>
      </c>
      <c r="B16413" s="61">
        <v>0.0</v>
      </c>
      <c r="C16413" s="61">
        <v>1840.0</v>
      </c>
      <c r="D16413" s="57" t="s">
        <v>371</v>
      </c>
      <c r="E16413" s="57" t="str">
        <f t="array" ref="E16413">E16412</f>
        <v>В</v>
      </c>
      <c r="F16413" s="58">
        <v>0.7613010324387582</v>
      </c>
    </row>
    <row r="16414">
      <c r="A16414" s="61">
        <v>1.513709728E9</v>
      </c>
      <c r="B16414" s="61">
        <v>1.0</v>
      </c>
      <c r="C16414" s="61">
        <v>582.0</v>
      </c>
      <c r="D16414" s="57" t="s">
        <v>371</v>
      </c>
      <c r="E16414" s="57" t="str">
        <f t="array" ref="E16414">E16413</f>
        <v>В</v>
      </c>
      <c r="F16414" s="58">
        <v>0.7613287950114443</v>
      </c>
    </row>
    <row r="16415">
      <c r="A16415" s="61">
        <v>1.513336608E9</v>
      </c>
      <c r="B16415" s="61">
        <v>1.0</v>
      </c>
      <c r="C16415" s="61">
        <v>507.0</v>
      </c>
      <c r="D16415" s="57" t="s">
        <v>374</v>
      </c>
      <c r="E16415" s="57" t="str">
        <f t="array" ref="E16415">E16414</f>
        <v>В</v>
      </c>
      <c r="F16415" s="58">
        <v>0.7613836295137142</v>
      </c>
    </row>
    <row r="16416">
      <c r="A16416" s="61">
        <v>1.512150097E9</v>
      </c>
      <c r="B16416" s="61">
        <v>1.0</v>
      </c>
      <c r="C16416" s="61">
        <v>703.0</v>
      </c>
      <c r="D16416" s="57" t="s">
        <v>374</v>
      </c>
      <c r="E16416" s="57" t="str">
        <f t="array" ref="E16416">E16415</f>
        <v>В</v>
      </c>
      <c r="F16416" s="58">
        <v>0.7614017438854855</v>
      </c>
    </row>
    <row r="16417">
      <c r="A16417" s="61">
        <v>1.519132007E9</v>
      </c>
      <c r="B16417" s="61">
        <v>1.0</v>
      </c>
      <c r="C16417" s="61">
        <v>1761.0</v>
      </c>
      <c r="D16417" s="57" t="s">
        <v>371</v>
      </c>
      <c r="E16417" s="57" t="str">
        <f t="array" ref="E16417">E16416</f>
        <v>В</v>
      </c>
      <c r="F16417" s="58">
        <v>0.761461076784241</v>
      </c>
    </row>
    <row r="16418">
      <c r="A16418" s="61">
        <v>1.517922446E9</v>
      </c>
      <c r="B16418" s="61">
        <v>1.0</v>
      </c>
      <c r="C16418" s="61">
        <v>1433.0</v>
      </c>
      <c r="D16418" s="57" t="s">
        <v>373</v>
      </c>
      <c r="E16418" s="57" t="str">
        <f t="array" ref="E16418">E16417</f>
        <v>В</v>
      </c>
      <c r="F16418" s="58">
        <v>0.7614903118681859</v>
      </c>
    </row>
    <row r="16419">
      <c r="A16419" s="61">
        <v>1.518838769E9</v>
      </c>
      <c r="B16419" s="61">
        <v>1.0</v>
      </c>
      <c r="C16419" s="61">
        <v>1936.0</v>
      </c>
      <c r="D16419" s="57" t="s">
        <v>374</v>
      </c>
      <c r="E16419" s="57" t="str">
        <f t="array" ref="E16419">E16418</f>
        <v>В</v>
      </c>
      <c r="F16419" s="58">
        <v>0.7615428291996795</v>
      </c>
    </row>
    <row r="16420">
      <c r="A16420" s="61">
        <v>1.516643778E9</v>
      </c>
      <c r="B16420" s="61">
        <v>1.0</v>
      </c>
      <c r="C16420" s="61">
        <v>3224.0</v>
      </c>
      <c r="D16420" s="57" t="s">
        <v>371</v>
      </c>
      <c r="E16420" s="57" t="str">
        <f t="array" ref="E16420">E16419</f>
        <v>В</v>
      </c>
      <c r="F16420" s="58">
        <v>0.7615593565856006</v>
      </c>
    </row>
    <row r="16421">
      <c r="A16421" s="61">
        <v>1.519082471E9</v>
      </c>
      <c r="B16421" s="61">
        <v>0.0</v>
      </c>
      <c r="C16421" s="61">
        <v>1820.0</v>
      </c>
      <c r="D16421" s="57" t="s">
        <v>371</v>
      </c>
      <c r="E16421" s="57" t="str">
        <f t="array" ref="E16421">E16420</f>
        <v>В</v>
      </c>
      <c r="F16421" s="58">
        <v>0.7616058808844447</v>
      </c>
    </row>
    <row r="16422">
      <c r="A16422" s="61">
        <v>1.512360435E9</v>
      </c>
      <c r="B16422" s="61">
        <v>1.0</v>
      </c>
      <c r="C16422" s="61">
        <v>834.0</v>
      </c>
      <c r="D16422" s="57" t="s">
        <v>375</v>
      </c>
      <c r="E16422" s="57" t="str">
        <f t="array" ref="E16422">E16421</f>
        <v>В</v>
      </c>
      <c r="F16422" s="58">
        <v>0.7616172380909572</v>
      </c>
    </row>
    <row r="16423">
      <c r="A16423" s="61">
        <v>1.519135046E9</v>
      </c>
      <c r="B16423" s="61">
        <v>1.0</v>
      </c>
      <c r="C16423" s="61">
        <v>4710.0</v>
      </c>
      <c r="D16423" s="57" t="s">
        <v>371</v>
      </c>
      <c r="E16423" s="57" t="str">
        <f t="array" ref="E16423">E16422</f>
        <v>В</v>
      </c>
      <c r="F16423" s="58">
        <v>0.7616466176896275</v>
      </c>
    </row>
    <row r="16424">
      <c r="A16424" s="61">
        <v>1.512271454E9</v>
      </c>
      <c r="B16424" s="61">
        <v>1.0</v>
      </c>
      <c r="C16424" s="61">
        <v>4161.0</v>
      </c>
      <c r="D16424" s="57" t="s">
        <v>371</v>
      </c>
      <c r="E16424" s="57" t="str">
        <f t="array" ref="E16424">E16423</f>
        <v>В</v>
      </c>
      <c r="F16424" s="58">
        <v>0.7616667263756232</v>
      </c>
    </row>
    <row r="16425">
      <c r="A16425" s="61">
        <v>1.517630416E9</v>
      </c>
      <c r="B16425" s="61">
        <v>1.0</v>
      </c>
      <c r="C16425" s="61">
        <v>661.0</v>
      </c>
      <c r="D16425" s="57" t="s">
        <v>371</v>
      </c>
      <c r="E16425" s="57" t="str">
        <f t="array" ref="E16425">E16424</f>
        <v>В</v>
      </c>
      <c r="F16425" s="58">
        <v>0.7616823885865579</v>
      </c>
    </row>
    <row r="16426">
      <c r="A16426" s="61">
        <v>1.515776804E9</v>
      </c>
      <c r="B16426" s="61">
        <v>1.0</v>
      </c>
      <c r="C16426" s="61">
        <v>3027.0</v>
      </c>
      <c r="D16426" s="57" t="s">
        <v>374</v>
      </c>
      <c r="E16426" s="57" t="str">
        <f t="array" ref="E16426">E16425</f>
        <v>В</v>
      </c>
      <c r="F16426" s="58">
        <v>0.7617006321473566</v>
      </c>
    </row>
    <row r="16427">
      <c r="A16427" s="61">
        <v>1.513131311E9</v>
      </c>
      <c r="B16427" s="61">
        <v>0.0</v>
      </c>
      <c r="C16427" s="61">
        <v>823.0</v>
      </c>
      <c r="D16427" s="57" t="s">
        <v>373</v>
      </c>
      <c r="E16427" s="57" t="str">
        <f t="array" ref="E16427">E16426</f>
        <v>В</v>
      </c>
      <c r="F16427" s="58">
        <v>0.7617014521918973</v>
      </c>
    </row>
    <row r="16428">
      <c r="A16428" s="61">
        <v>1.51671005E9</v>
      </c>
      <c r="B16428" s="61">
        <v>0.0</v>
      </c>
      <c r="C16428" s="61">
        <v>475.0</v>
      </c>
      <c r="D16428" s="57" t="s">
        <v>375</v>
      </c>
      <c r="E16428" s="57" t="str">
        <f t="array" ref="E16428">E16427</f>
        <v>В</v>
      </c>
      <c r="F16428" s="58">
        <v>0.7617884894104117</v>
      </c>
    </row>
    <row r="16429">
      <c r="A16429" s="61">
        <v>1.513559896E9</v>
      </c>
      <c r="B16429" s="61">
        <v>1.0</v>
      </c>
      <c r="C16429" s="61">
        <v>2894.0</v>
      </c>
      <c r="D16429" s="57" t="s">
        <v>375</v>
      </c>
      <c r="E16429" s="57" t="str">
        <f t="array" ref="E16429">E16428</f>
        <v>В</v>
      </c>
      <c r="F16429" s="58">
        <v>0.7617988386428418</v>
      </c>
    </row>
    <row r="16430">
      <c r="A16430" s="61">
        <v>1.515564459E9</v>
      </c>
      <c r="B16430" s="61">
        <v>1.0</v>
      </c>
      <c r="C16430" s="61">
        <v>884.0</v>
      </c>
      <c r="D16430" s="57" t="s">
        <v>371</v>
      </c>
      <c r="E16430" s="57" t="str">
        <f t="array" ref="E16430">E16429</f>
        <v>В</v>
      </c>
      <c r="F16430" s="58">
        <v>0.7618026066190152</v>
      </c>
    </row>
    <row r="16431">
      <c r="A16431" s="61">
        <v>1.515628091E9</v>
      </c>
      <c r="B16431" s="61">
        <v>0.0</v>
      </c>
      <c r="C16431" s="61">
        <v>826.0</v>
      </c>
      <c r="D16431" s="57" t="s">
        <v>371</v>
      </c>
      <c r="E16431" s="57" t="str">
        <f t="array" ref="E16431">E16430</f>
        <v>В</v>
      </c>
      <c r="F16431" s="58">
        <v>0.7618172331735438</v>
      </c>
    </row>
    <row r="16432">
      <c r="A16432" s="61">
        <v>1.513192671E9</v>
      </c>
      <c r="B16432" s="61">
        <v>0.0</v>
      </c>
      <c r="C16432" s="61">
        <v>17.0</v>
      </c>
      <c r="D16432" s="57" t="s">
        <v>373</v>
      </c>
      <c r="E16432" s="57" t="str">
        <f t="array" ref="E16432">E16431</f>
        <v>В</v>
      </c>
      <c r="F16432" s="58">
        <v>0.7618397528890236</v>
      </c>
    </row>
    <row r="16433">
      <c r="A16433" s="61">
        <v>1.511306001E9</v>
      </c>
      <c r="B16433" s="61">
        <v>0.0</v>
      </c>
      <c r="C16433" s="61">
        <v>2803.0</v>
      </c>
      <c r="D16433" s="57" t="s">
        <v>373</v>
      </c>
      <c r="E16433" s="57" t="str">
        <f t="array" ref="E16433">E16432</f>
        <v>В</v>
      </c>
      <c r="F16433" s="58">
        <v>0.7618441742471317</v>
      </c>
    </row>
    <row r="16434">
      <c r="A16434" s="61">
        <v>1.515566789E9</v>
      </c>
      <c r="B16434" s="61">
        <v>1.0</v>
      </c>
      <c r="C16434" s="61">
        <v>1871.0</v>
      </c>
      <c r="D16434" s="57" t="s">
        <v>371</v>
      </c>
      <c r="E16434" s="57" t="str">
        <f t="array" ref="E16434">E16433</f>
        <v>В</v>
      </c>
      <c r="F16434" s="58">
        <v>0.76187852055756</v>
      </c>
    </row>
    <row r="16435">
      <c r="A16435" s="61">
        <v>1.511712634E9</v>
      </c>
      <c r="B16435" s="61">
        <v>1.0</v>
      </c>
      <c r="C16435" s="61">
        <v>47.0</v>
      </c>
      <c r="D16435" s="57" t="s">
        <v>371</v>
      </c>
      <c r="E16435" s="57" t="str">
        <f t="array" ref="E16435">E16434</f>
        <v>В</v>
      </c>
      <c r="F16435" s="58">
        <v>0.761962001779678</v>
      </c>
    </row>
    <row r="16436">
      <c r="A16436" s="61">
        <v>1.513463471E9</v>
      </c>
      <c r="B16436" s="61">
        <v>0.0</v>
      </c>
      <c r="C16436" s="61">
        <v>1186.0</v>
      </c>
      <c r="D16436" s="57" t="s">
        <v>371</v>
      </c>
      <c r="E16436" s="57" t="str">
        <f t="array" ref="E16436">E16435</f>
        <v>В</v>
      </c>
      <c r="F16436" s="58">
        <v>0.7619635549528164</v>
      </c>
    </row>
    <row r="16437">
      <c r="A16437" s="61">
        <v>1.517768767E9</v>
      </c>
      <c r="B16437" s="61">
        <v>1.0</v>
      </c>
      <c r="C16437" s="61">
        <v>307.0</v>
      </c>
      <c r="D16437" s="57" t="s">
        <v>375</v>
      </c>
      <c r="E16437" s="57" t="str">
        <f t="array" ref="E16437">E16436</f>
        <v>В</v>
      </c>
      <c r="F16437" s="58">
        <v>0.762014400800952</v>
      </c>
    </row>
    <row r="16438">
      <c r="A16438" s="61">
        <v>1.517566559E9</v>
      </c>
      <c r="B16438" s="61">
        <v>1.0</v>
      </c>
      <c r="C16438" s="61">
        <v>260.0</v>
      </c>
      <c r="D16438" s="57" t="s">
        <v>375</v>
      </c>
      <c r="E16438" s="57" t="str">
        <f t="array" ref="E16438">E16437</f>
        <v>В</v>
      </c>
      <c r="F16438" s="58">
        <v>0.7620358184482553</v>
      </c>
    </row>
    <row r="16439">
      <c r="A16439" s="61">
        <v>1.51871232E9</v>
      </c>
      <c r="B16439" s="61">
        <v>0.0</v>
      </c>
      <c r="C16439" s="61">
        <v>310.0</v>
      </c>
      <c r="D16439" s="57" t="s">
        <v>375</v>
      </c>
      <c r="E16439" s="57" t="str">
        <f t="array" ref="E16439">E16438</f>
        <v>В</v>
      </c>
      <c r="F16439" s="58">
        <v>0.7620389546853054</v>
      </c>
    </row>
    <row r="16440">
      <c r="A16440" s="61">
        <v>1.514245306E9</v>
      </c>
      <c r="B16440" s="61">
        <v>1.0</v>
      </c>
      <c r="C16440" s="61">
        <v>4024.0</v>
      </c>
      <c r="D16440" s="57" t="s">
        <v>374</v>
      </c>
      <c r="E16440" s="57" t="str">
        <f t="array" ref="E16440">E16439</f>
        <v>В</v>
      </c>
      <c r="F16440" s="58">
        <v>0.7621111064230244</v>
      </c>
    </row>
    <row r="16441">
      <c r="A16441" s="61">
        <v>1.512391409E9</v>
      </c>
      <c r="B16441" s="61">
        <v>1.0</v>
      </c>
      <c r="C16441" s="61">
        <v>1636.0</v>
      </c>
      <c r="D16441" s="57" t="s">
        <v>373</v>
      </c>
      <c r="E16441" s="57" t="str">
        <f t="array" ref="E16441">E16440</f>
        <v>В</v>
      </c>
      <c r="F16441" s="58">
        <v>0.762114171764049</v>
      </c>
    </row>
    <row r="16442">
      <c r="A16442" s="61">
        <v>1.517323008E9</v>
      </c>
      <c r="B16442" s="61">
        <v>1.0</v>
      </c>
      <c r="C16442" s="61">
        <v>1306.0</v>
      </c>
      <c r="D16442" s="57" t="s">
        <v>375</v>
      </c>
      <c r="E16442" s="57" t="str">
        <f t="array" ref="E16442">E16441</f>
        <v>В</v>
      </c>
      <c r="F16442" s="58">
        <v>0.7621637323132724</v>
      </c>
    </row>
    <row r="16443">
      <c r="A16443" s="61">
        <v>1.516168662E9</v>
      </c>
      <c r="B16443" s="61">
        <v>0.0</v>
      </c>
      <c r="C16443" s="61">
        <v>5456.0</v>
      </c>
      <c r="D16443" s="57" t="s">
        <v>373</v>
      </c>
      <c r="E16443" s="57" t="str">
        <f t="array" ref="E16443">E16442</f>
        <v>В</v>
      </c>
      <c r="F16443" s="58">
        <v>0.7621708432791374</v>
      </c>
    </row>
    <row r="16444">
      <c r="A16444" s="61">
        <v>1.519685502E9</v>
      </c>
      <c r="B16444" s="61">
        <v>0.0</v>
      </c>
      <c r="C16444" s="61">
        <v>680.0</v>
      </c>
      <c r="D16444" s="57" t="s">
        <v>373</v>
      </c>
      <c r="E16444" s="57" t="str">
        <f t="array" ref="E16444">E16443</f>
        <v>В</v>
      </c>
      <c r="F16444" s="58">
        <v>0.7622094209523125</v>
      </c>
    </row>
    <row r="16445">
      <c r="A16445" s="61">
        <v>1.514456979E9</v>
      </c>
      <c r="B16445" s="61">
        <v>1.0</v>
      </c>
      <c r="C16445" s="61">
        <v>2302.0</v>
      </c>
      <c r="D16445" s="57" t="s">
        <v>371</v>
      </c>
      <c r="E16445" s="57" t="str">
        <f t="array" ref="E16445">E16444</f>
        <v>В</v>
      </c>
      <c r="F16445" s="58">
        <v>0.7622343748953452</v>
      </c>
    </row>
    <row r="16446">
      <c r="A16446" s="61">
        <v>1.51897322E9</v>
      </c>
      <c r="B16446" s="61">
        <v>0.0</v>
      </c>
      <c r="C16446" s="61">
        <v>746.0</v>
      </c>
      <c r="D16446" s="57" t="s">
        <v>371</v>
      </c>
      <c r="E16446" s="57" t="str">
        <f t="array" ref="E16446">E16445</f>
        <v>В</v>
      </c>
      <c r="F16446" s="58">
        <v>0.7622948111533697</v>
      </c>
    </row>
    <row r="16447">
      <c r="A16447" s="61">
        <v>1.517200213E9</v>
      </c>
      <c r="B16447" s="61">
        <v>1.0</v>
      </c>
      <c r="C16447" s="61">
        <v>1291.0</v>
      </c>
      <c r="D16447" s="57" t="s">
        <v>371</v>
      </c>
      <c r="E16447" s="57" t="str">
        <f t="array" ref="E16447">E16446</f>
        <v>В</v>
      </c>
      <c r="F16447" s="58">
        <v>0.7623339453200743</v>
      </c>
    </row>
    <row r="16448">
      <c r="A16448" s="61">
        <v>1.518558661E9</v>
      </c>
      <c r="B16448" s="61">
        <v>0.0</v>
      </c>
      <c r="C16448" s="61">
        <v>2891.0</v>
      </c>
      <c r="D16448" s="57" t="s">
        <v>371</v>
      </c>
      <c r="E16448" s="57" t="str">
        <f t="array" ref="E16448">E16447</f>
        <v>В</v>
      </c>
      <c r="F16448" s="58">
        <v>0.7623378217919519</v>
      </c>
    </row>
    <row r="16449">
      <c r="A16449" s="61">
        <v>1.51888508E9</v>
      </c>
      <c r="B16449" s="61">
        <v>0.0</v>
      </c>
      <c r="C16449" s="61">
        <v>3709.0</v>
      </c>
      <c r="D16449" s="57" t="s">
        <v>373</v>
      </c>
      <c r="E16449" s="57" t="str">
        <f t="array" ref="E16449">E16448</f>
        <v>В</v>
      </c>
      <c r="F16449" s="58">
        <v>0.7623424472718554</v>
      </c>
    </row>
    <row r="16450">
      <c r="A16450" s="61">
        <v>1.514771808E9</v>
      </c>
      <c r="B16450" s="61">
        <v>1.0</v>
      </c>
      <c r="C16450" s="61">
        <v>4059.0</v>
      </c>
      <c r="D16450" s="57" t="s">
        <v>374</v>
      </c>
      <c r="E16450" s="57" t="str">
        <f t="array" ref="E16450">E16449</f>
        <v>В</v>
      </c>
      <c r="F16450" s="58">
        <v>0.7623504959900896</v>
      </c>
    </row>
    <row r="16451">
      <c r="A16451" s="61">
        <v>1.515691573E9</v>
      </c>
      <c r="B16451" s="61">
        <v>1.0</v>
      </c>
      <c r="C16451" s="61">
        <v>489.0</v>
      </c>
      <c r="D16451" s="57" t="s">
        <v>371</v>
      </c>
      <c r="E16451" s="57" t="str">
        <f t="array" ref="E16451">E16450</f>
        <v>В</v>
      </c>
      <c r="F16451" s="58">
        <v>0.7623687404030549</v>
      </c>
    </row>
    <row r="16452">
      <c r="A16452" s="61">
        <v>1.516987106E9</v>
      </c>
      <c r="B16452" s="61">
        <v>1.0</v>
      </c>
      <c r="C16452" s="61">
        <v>336.0</v>
      </c>
      <c r="D16452" s="57" t="s">
        <v>371</v>
      </c>
      <c r="E16452" s="57" t="str">
        <f t="array" ref="E16452">E16451</f>
        <v>В</v>
      </c>
      <c r="F16452" s="58">
        <v>0.7624819123381245</v>
      </c>
    </row>
    <row r="16453">
      <c r="A16453" s="61">
        <v>1.516772952E9</v>
      </c>
      <c r="B16453" s="61">
        <v>0.0</v>
      </c>
      <c r="C16453" s="61">
        <v>383.0</v>
      </c>
      <c r="D16453" s="57" t="s">
        <v>371</v>
      </c>
      <c r="E16453" s="57" t="str">
        <f t="array" ref="E16453">E16452</f>
        <v>В</v>
      </c>
      <c r="F16453" s="58">
        <v>0.7625858015664949</v>
      </c>
    </row>
    <row r="16454">
      <c r="A16454" s="61">
        <v>1.518319121E9</v>
      </c>
      <c r="B16454" s="61">
        <v>0.0</v>
      </c>
      <c r="C16454" s="61">
        <v>652.0</v>
      </c>
      <c r="D16454" s="57" t="s">
        <v>371</v>
      </c>
      <c r="E16454" s="57" t="str">
        <f t="array" ref="E16454">E16453</f>
        <v>В</v>
      </c>
      <c r="F16454" s="58">
        <v>0.7626169648681447</v>
      </c>
    </row>
    <row r="16455">
      <c r="A16455" s="61">
        <v>1.517341563E9</v>
      </c>
      <c r="B16455" s="61">
        <v>1.0</v>
      </c>
      <c r="C16455" s="61">
        <v>720.0</v>
      </c>
      <c r="D16455" s="57" t="s">
        <v>371</v>
      </c>
      <c r="E16455" s="57" t="str">
        <f t="array" ref="E16455">E16454</f>
        <v>В</v>
      </c>
      <c r="F16455" s="58">
        <v>0.7626794688956287</v>
      </c>
    </row>
    <row r="16456">
      <c r="A16456" s="61">
        <v>1.517446101E9</v>
      </c>
      <c r="B16456" s="61">
        <v>0.0</v>
      </c>
      <c r="C16456" s="61">
        <v>2441.0</v>
      </c>
      <c r="D16456" s="57" t="s">
        <v>371</v>
      </c>
      <c r="E16456" s="57" t="str">
        <f t="array" ref="E16456">E16455</f>
        <v>В</v>
      </c>
      <c r="F16456" s="58">
        <v>0.7626842342799023</v>
      </c>
    </row>
    <row r="16457">
      <c r="A16457" s="61">
        <v>1.513012099E9</v>
      </c>
      <c r="B16457" s="61">
        <v>1.0</v>
      </c>
      <c r="C16457" s="61">
        <v>1477.0</v>
      </c>
      <c r="D16457" s="57" t="s">
        <v>371</v>
      </c>
      <c r="E16457" s="57" t="str">
        <f t="array" ref="E16457">E16456</f>
        <v>В</v>
      </c>
      <c r="F16457" s="58">
        <v>0.7627216669087257</v>
      </c>
    </row>
    <row r="16458">
      <c r="A16458" s="61">
        <v>1.51160417E9</v>
      </c>
      <c r="B16458" s="61">
        <v>0.0</v>
      </c>
      <c r="C16458" s="61">
        <v>1244.0</v>
      </c>
      <c r="D16458" s="57" t="s">
        <v>371</v>
      </c>
      <c r="E16458" s="57" t="str">
        <f t="array" ref="E16458">E16457</f>
        <v>В</v>
      </c>
      <c r="F16458" s="58">
        <v>0.7627696244809595</v>
      </c>
    </row>
    <row r="16459">
      <c r="A16459" s="61">
        <v>1.512161269E9</v>
      </c>
      <c r="B16459" s="61">
        <v>1.0</v>
      </c>
      <c r="C16459" s="61">
        <v>730.0</v>
      </c>
      <c r="D16459" s="57" t="s">
        <v>371</v>
      </c>
      <c r="E16459" s="57" t="str">
        <f t="array" ref="E16459">E16458</f>
        <v>В</v>
      </c>
      <c r="F16459" s="58">
        <v>0.7629132928980116</v>
      </c>
    </row>
    <row r="16460">
      <c r="A16460" s="61">
        <v>1.512059455E9</v>
      </c>
      <c r="B16460" s="61">
        <v>1.0</v>
      </c>
      <c r="C16460" s="61">
        <v>2721.0</v>
      </c>
      <c r="D16460" s="57" t="s">
        <v>374</v>
      </c>
      <c r="E16460" s="57" t="str">
        <f t="array" ref="E16460">E16459</f>
        <v>В</v>
      </c>
      <c r="F16460" s="58">
        <v>0.7630334960293077</v>
      </c>
    </row>
    <row r="16461">
      <c r="A16461" s="61">
        <v>1.514504719E9</v>
      </c>
      <c r="B16461" s="61">
        <v>1.0</v>
      </c>
      <c r="C16461" s="61">
        <v>678.0</v>
      </c>
      <c r="D16461" s="57" t="s">
        <v>373</v>
      </c>
      <c r="E16461" s="57" t="str">
        <f t="array" ref="E16461">E16460</f>
        <v>В</v>
      </c>
      <c r="F16461" s="58">
        <v>0.7631057056211026</v>
      </c>
    </row>
    <row r="16462">
      <c r="A16462" s="61">
        <v>1.514574065E9</v>
      </c>
      <c r="B16462" s="61">
        <v>1.0</v>
      </c>
      <c r="C16462" s="61">
        <v>3245.0</v>
      </c>
      <c r="D16462" s="57" t="s">
        <v>371</v>
      </c>
      <c r="E16462" s="57" t="str">
        <f t="array" ref="E16462">E16461</f>
        <v>В</v>
      </c>
      <c r="F16462" s="58">
        <v>0.7631573311684497</v>
      </c>
    </row>
    <row r="16463">
      <c r="A16463" s="61">
        <v>1.517551952E9</v>
      </c>
      <c r="B16463" s="61">
        <v>0.0</v>
      </c>
      <c r="C16463" s="61">
        <v>1245.0</v>
      </c>
      <c r="D16463" s="57" t="s">
        <v>371</v>
      </c>
      <c r="E16463" s="57" t="str">
        <f t="array" ref="E16463">E16462</f>
        <v>В</v>
      </c>
      <c r="F16463" s="58">
        <v>0.7631870944731736</v>
      </c>
    </row>
    <row r="16464">
      <c r="A16464" s="61">
        <v>1.517753154E9</v>
      </c>
      <c r="B16464" s="61">
        <v>1.0</v>
      </c>
      <c r="C16464" s="61">
        <v>1554.0</v>
      </c>
      <c r="D16464" s="57" t="s">
        <v>375</v>
      </c>
      <c r="E16464" s="57" t="str">
        <f t="array" ref="E16464">E16463</f>
        <v>В</v>
      </c>
      <c r="F16464" s="58">
        <v>0.7631982123392823</v>
      </c>
    </row>
    <row r="16465">
      <c r="A16465" s="61">
        <v>1.51784834E9</v>
      </c>
      <c r="B16465" s="61">
        <v>0.0</v>
      </c>
      <c r="C16465" s="61">
        <v>254.0</v>
      </c>
      <c r="D16465" s="57" t="s">
        <v>374</v>
      </c>
      <c r="E16465" s="57" t="str">
        <f t="array" ref="E16465">E16464</f>
        <v>В</v>
      </c>
      <c r="F16465" s="58">
        <v>0.7632190518358554</v>
      </c>
    </row>
    <row r="16466">
      <c r="A16466" s="61">
        <v>1.516879702E9</v>
      </c>
      <c r="B16466" s="61">
        <v>0.0</v>
      </c>
      <c r="C16466" s="61">
        <v>930.0</v>
      </c>
      <c r="D16466" s="57" t="s">
        <v>374</v>
      </c>
      <c r="E16466" s="57" t="str">
        <f t="array" ref="E16466">E16465</f>
        <v>В</v>
      </c>
      <c r="F16466" s="58">
        <v>0.7632358916271501</v>
      </c>
    </row>
    <row r="16467">
      <c r="A16467" s="61">
        <v>1.511587408E9</v>
      </c>
      <c r="B16467" s="61">
        <v>1.0</v>
      </c>
      <c r="C16467" s="61">
        <v>420.0</v>
      </c>
      <c r="D16467" s="57" t="s">
        <v>374</v>
      </c>
      <c r="E16467" s="57" t="str">
        <f t="array" ref="E16467">E16466</f>
        <v>В</v>
      </c>
      <c r="F16467" s="58">
        <v>0.7633598595013824</v>
      </c>
    </row>
    <row r="16468">
      <c r="A16468" s="61">
        <v>1.516115678E9</v>
      </c>
      <c r="B16468" s="61">
        <v>1.0</v>
      </c>
      <c r="C16468" s="61">
        <v>2928.0</v>
      </c>
      <c r="D16468" s="57" t="s">
        <v>375</v>
      </c>
      <c r="E16468" s="57" t="str">
        <f t="array" ref="E16468">E16467</f>
        <v>В</v>
      </c>
      <c r="F16468" s="58">
        <v>0.7633906399635345</v>
      </c>
    </row>
    <row r="16469">
      <c r="A16469" s="61">
        <v>1.5193999E9</v>
      </c>
      <c r="B16469" s="61">
        <v>0.0</v>
      </c>
      <c r="C16469" s="61">
        <v>1241.0</v>
      </c>
      <c r="D16469" s="57" t="s">
        <v>371</v>
      </c>
      <c r="E16469" s="57" t="str">
        <f t="array" ref="E16469">E16468</f>
        <v>В</v>
      </c>
      <c r="F16469" s="58">
        <v>0.7634138173728678</v>
      </c>
    </row>
    <row r="16470">
      <c r="A16470" s="61">
        <v>1.51462256E9</v>
      </c>
      <c r="B16470" s="61">
        <v>0.0</v>
      </c>
      <c r="C16470" s="61">
        <v>249.0</v>
      </c>
      <c r="D16470" s="57" t="s">
        <v>371</v>
      </c>
      <c r="E16470" s="57" t="str">
        <f t="array" ref="E16470">E16469</f>
        <v>В</v>
      </c>
      <c r="F16470" s="58">
        <v>0.76346529410796</v>
      </c>
    </row>
    <row r="16471">
      <c r="A16471" s="61">
        <v>1.518754605E9</v>
      </c>
      <c r="B16471" s="61">
        <v>1.0</v>
      </c>
      <c r="C16471" s="61">
        <v>1746.0</v>
      </c>
      <c r="D16471" s="57" t="s">
        <v>371</v>
      </c>
      <c r="E16471" s="57" t="str">
        <f t="array" ref="E16471">E16470</f>
        <v>В</v>
      </c>
      <c r="F16471" s="58">
        <v>0.7635239838007827</v>
      </c>
    </row>
    <row r="16472">
      <c r="A16472" s="61">
        <v>1.517596142E9</v>
      </c>
      <c r="B16472" s="61">
        <v>0.0</v>
      </c>
      <c r="C16472" s="61">
        <v>2029.0</v>
      </c>
      <c r="D16472" s="57" t="s">
        <v>371</v>
      </c>
      <c r="E16472" s="57" t="str">
        <f t="array" ref="E16472">E16471</f>
        <v>В</v>
      </c>
      <c r="F16472" s="58">
        <v>0.7635304446035608</v>
      </c>
    </row>
    <row r="16473">
      <c r="A16473" s="61">
        <v>1.514859248E9</v>
      </c>
      <c r="B16473" s="61">
        <v>1.0</v>
      </c>
      <c r="C16473" s="61">
        <v>3308.0</v>
      </c>
      <c r="D16473" s="57" t="s">
        <v>375</v>
      </c>
      <c r="E16473" s="57" t="str">
        <f t="array" ref="E16473">E16472</f>
        <v>В</v>
      </c>
      <c r="F16473" s="58">
        <v>0.7635814003015434</v>
      </c>
    </row>
    <row r="16474">
      <c r="A16474" s="61">
        <v>1.511826276E9</v>
      </c>
      <c r="B16474" s="61">
        <v>1.0</v>
      </c>
      <c r="C16474" s="61">
        <v>3028.0</v>
      </c>
      <c r="D16474" s="57" t="s">
        <v>375</v>
      </c>
      <c r="E16474" s="57" t="str">
        <f t="array" ref="E16474">E16473</f>
        <v>В</v>
      </c>
      <c r="F16474" s="58">
        <v>0.763609628616188</v>
      </c>
    </row>
    <row r="16475">
      <c r="A16475" s="61">
        <v>1.516978762E9</v>
      </c>
      <c r="B16475" s="61">
        <v>0.0</v>
      </c>
      <c r="C16475" s="61">
        <v>2326.0</v>
      </c>
      <c r="D16475" s="57" t="s">
        <v>373</v>
      </c>
      <c r="E16475" s="57" t="str">
        <f t="array" ref="E16475">E16474</f>
        <v>В</v>
      </c>
      <c r="F16475" s="58">
        <v>0.763665811354999</v>
      </c>
    </row>
    <row r="16476">
      <c r="A16476" s="61">
        <v>1.511448186E9</v>
      </c>
      <c r="B16476" s="61">
        <v>1.0</v>
      </c>
      <c r="C16476" s="61">
        <v>1348.0</v>
      </c>
      <c r="D16476" s="57" t="s">
        <v>374</v>
      </c>
      <c r="E16476" s="57" t="str">
        <f t="array" ref="E16476">E16475</f>
        <v>В</v>
      </c>
      <c r="F16476" s="58">
        <v>0.7636882362478933</v>
      </c>
    </row>
    <row r="16477">
      <c r="A16477" s="61">
        <v>1.512798795E9</v>
      </c>
      <c r="B16477" s="61">
        <v>1.0</v>
      </c>
      <c r="C16477" s="61">
        <v>2089.0</v>
      </c>
      <c r="D16477" s="57" t="s">
        <v>374</v>
      </c>
      <c r="E16477" s="57" t="str">
        <f t="array" ref="E16477">E16476</f>
        <v>В</v>
      </c>
      <c r="F16477" s="58">
        <v>0.763749292577117</v>
      </c>
    </row>
    <row r="16478">
      <c r="A16478" s="61">
        <v>1.511559364E9</v>
      </c>
      <c r="B16478" s="61">
        <v>1.0</v>
      </c>
      <c r="C16478" s="61">
        <v>86.0</v>
      </c>
      <c r="D16478" s="57" t="s">
        <v>375</v>
      </c>
      <c r="E16478" s="57" t="str">
        <f t="array" ref="E16478">E16477</f>
        <v>В</v>
      </c>
      <c r="F16478" s="58">
        <v>0.7637575601946326</v>
      </c>
    </row>
    <row r="16479">
      <c r="A16479" s="61">
        <v>1.519222312E9</v>
      </c>
      <c r="B16479" s="61">
        <v>0.0</v>
      </c>
      <c r="C16479" s="61">
        <v>1260.0</v>
      </c>
      <c r="D16479" s="57" t="s">
        <v>371</v>
      </c>
      <c r="E16479" s="57" t="str">
        <f t="array" ref="E16479">E16478</f>
        <v>В</v>
      </c>
      <c r="F16479" s="58">
        <v>0.7639201391158258</v>
      </c>
    </row>
    <row r="16480">
      <c r="A16480" s="61">
        <v>1.517619998E9</v>
      </c>
      <c r="B16480" s="61">
        <v>1.0</v>
      </c>
      <c r="C16480" s="61">
        <v>695.0</v>
      </c>
      <c r="D16480" s="57" t="s">
        <v>373</v>
      </c>
      <c r="E16480" s="57" t="str">
        <f t="array" ref="E16480">E16479</f>
        <v>В</v>
      </c>
      <c r="F16480" s="58">
        <v>0.7639836771584331</v>
      </c>
    </row>
    <row r="16481">
      <c r="A16481" s="61">
        <v>1.512247229E9</v>
      </c>
      <c r="B16481" s="61">
        <v>1.0</v>
      </c>
      <c r="C16481" s="61">
        <v>25.0</v>
      </c>
      <c r="D16481" s="57" t="s">
        <v>374</v>
      </c>
      <c r="E16481" s="57" t="str">
        <f t="array" ref="E16481">E16480</f>
        <v>В</v>
      </c>
      <c r="F16481" s="58">
        <v>0.7640711713744859</v>
      </c>
    </row>
    <row r="16482">
      <c r="A16482" s="61">
        <v>1.516308387E9</v>
      </c>
      <c r="B16482" s="61">
        <v>1.0</v>
      </c>
      <c r="C16482" s="61">
        <v>3048.0</v>
      </c>
      <c r="D16482" s="57" t="s">
        <v>374</v>
      </c>
      <c r="E16482" s="57" t="str">
        <f t="array" ref="E16482">E16481</f>
        <v>В</v>
      </c>
      <c r="F16482" s="58">
        <v>0.7641571567563045</v>
      </c>
    </row>
    <row r="16483">
      <c r="A16483" s="61">
        <v>1.516749064E9</v>
      </c>
      <c r="B16483" s="61">
        <v>1.0</v>
      </c>
      <c r="C16483" s="61">
        <v>4432.0</v>
      </c>
      <c r="D16483" s="57" t="s">
        <v>375</v>
      </c>
      <c r="E16483" s="57" t="str">
        <f t="array" ref="E16483">E16482</f>
        <v>В</v>
      </c>
      <c r="F16483" s="58">
        <v>0.7641801815033655</v>
      </c>
    </row>
    <row r="16484">
      <c r="A16484" s="61">
        <v>1.519924893E9</v>
      </c>
      <c r="B16484" s="61">
        <v>1.0</v>
      </c>
      <c r="C16484" s="61">
        <v>1354.0</v>
      </c>
      <c r="D16484" s="57" t="s">
        <v>373</v>
      </c>
      <c r="E16484" s="57" t="str">
        <f t="array" ref="E16484">E16483</f>
        <v>В</v>
      </c>
      <c r="F16484" s="58">
        <v>0.7641814130733952</v>
      </c>
    </row>
    <row r="16485">
      <c r="A16485" s="61">
        <v>1.51776069E9</v>
      </c>
      <c r="B16485" s="61">
        <v>0.0</v>
      </c>
      <c r="C16485" s="61">
        <v>921.0</v>
      </c>
      <c r="D16485" s="57" t="s">
        <v>374</v>
      </c>
      <c r="E16485" s="57" t="str">
        <f t="array" ref="E16485">E16484</f>
        <v>В</v>
      </c>
      <c r="F16485" s="58">
        <v>0.7641856832262136</v>
      </c>
    </row>
    <row r="16486">
      <c r="A16486" s="61">
        <v>1.519554812E9</v>
      </c>
      <c r="B16486" s="61">
        <v>0.0</v>
      </c>
      <c r="C16486" s="61">
        <v>3023.0</v>
      </c>
      <c r="D16486" s="57" t="s">
        <v>375</v>
      </c>
      <c r="E16486" s="57" t="str">
        <f t="array" ref="E16486">E16485</f>
        <v>В</v>
      </c>
      <c r="F16486" s="58">
        <v>0.7642079188210343</v>
      </c>
    </row>
    <row r="16487">
      <c r="A16487" s="61">
        <v>1.517722713E9</v>
      </c>
      <c r="B16487" s="61">
        <v>1.0</v>
      </c>
      <c r="C16487" s="61">
        <v>1523.0</v>
      </c>
      <c r="D16487" s="57" t="s">
        <v>371</v>
      </c>
      <c r="E16487" s="57" t="str">
        <f t="array" ref="E16487">E16486</f>
        <v>В</v>
      </c>
      <c r="F16487" s="58">
        <v>0.7642373409569538</v>
      </c>
    </row>
    <row r="16488">
      <c r="A16488" s="61">
        <v>1.513011636E9</v>
      </c>
      <c r="B16488" s="61">
        <v>1.0</v>
      </c>
      <c r="C16488" s="61">
        <v>29.0</v>
      </c>
      <c r="D16488" s="57" t="s">
        <v>375</v>
      </c>
      <c r="E16488" s="57" t="str">
        <f t="array" ref="E16488">E16487</f>
        <v>В</v>
      </c>
      <c r="F16488" s="58">
        <v>0.7643271179286801</v>
      </c>
    </row>
    <row r="16489">
      <c r="A16489" s="61">
        <v>1.516632976E9</v>
      </c>
      <c r="B16489" s="61">
        <v>1.0</v>
      </c>
      <c r="C16489" s="61">
        <v>1440.0</v>
      </c>
      <c r="D16489" s="57" t="s">
        <v>374</v>
      </c>
      <c r="E16489" s="57" t="str">
        <f t="array" ref="E16489">E16488</f>
        <v>В</v>
      </c>
      <c r="F16489" s="58">
        <v>0.7643302563576504</v>
      </c>
    </row>
    <row r="16490">
      <c r="A16490" s="61">
        <v>1.519336357E9</v>
      </c>
      <c r="B16490" s="61">
        <v>1.0</v>
      </c>
      <c r="C16490" s="61">
        <v>4015.0</v>
      </c>
      <c r="D16490" s="57" t="s">
        <v>375</v>
      </c>
      <c r="E16490" s="57" t="str">
        <f t="array" ref="E16490">E16489</f>
        <v>В</v>
      </c>
      <c r="F16490" s="58">
        <v>0.7643318866952666</v>
      </c>
    </row>
    <row r="16491">
      <c r="A16491" s="61">
        <v>1.513045873E9</v>
      </c>
      <c r="B16491" s="61">
        <v>1.0</v>
      </c>
      <c r="C16491" s="61">
        <v>3577.0</v>
      </c>
      <c r="D16491" s="57" t="s">
        <v>375</v>
      </c>
      <c r="E16491" s="57" t="str">
        <f t="array" ref="E16491">E16490</f>
        <v>В</v>
      </c>
      <c r="F16491" s="58">
        <v>0.7643764906487767</v>
      </c>
    </row>
    <row r="16492">
      <c r="A16492" s="61">
        <v>1.51871725E9</v>
      </c>
      <c r="B16492" s="61">
        <v>0.0</v>
      </c>
      <c r="C16492" s="61">
        <v>4133.0</v>
      </c>
      <c r="D16492" s="57" t="s">
        <v>375</v>
      </c>
      <c r="E16492" s="57" t="str">
        <f t="array" ref="E16492">E16491</f>
        <v>В</v>
      </c>
      <c r="F16492" s="58">
        <v>0.7643914602368148</v>
      </c>
    </row>
    <row r="16493">
      <c r="A16493" s="61">
        <v>1.516495904E9</v>
      </c>
      <c r="B16493" s="61">
        <v>1.0</v>
      </c>
      <c r="C16493" s="61">
        <v>856.0</v>
      </c>
      <c r="D16493" s="57" t="s">
        <v>371</v>
      </c>
      <c r="E16493" s="57" t="str">
        <f t="array" ref="E16493">E16492</f>
        <v>В</v>
      </c>
      <c r="F16493" s="58">
        <v>0.7644046140535695</v>
      </c>
    </row>
    <row r="16494">
      <c r="A16494" s="61">
        <v>1.518044444E9</v>
      </c>
      <c r="B16494" s="61">
        <v>1.0</v>
      </c>
      <c r="C16494" s="61">
        <v>15.0</v>
      </c>
      <c r="D16494" s="57" t="s">
        <v>375</v>
      </c>
      <c r="E16494" s="57" t="str">
        <f t="array" ref="E16494">E16493</f>
        <v>В</v>
      </c>
      <c r="F16494" s="58">
        <v>0.7644588929631374</v>
      </c>
    </row>
    <row r="16495">
      <c r="A16495" s="61">
        <v>1.517422326E9</v>
      </c>
      <c r="B16495" s="61">
        <v>1.0</v>
      </c>
      <c r="C16495" s="61">
        <v>1616.0</v>
      </c>
      <c r="D16495" s="57" t="s">
        <v>371</v>
      </c>
      <c r="E16495" s="57" t="str">
        <f t="array" ref="E16495">E16494</f>
        <v>В</v>
      </c>
      <c r="F16495" s="58">
        <v>0.7645064185057099</v>
      </c>
    </row>
    <row r="16496">
      <c r="A16496" s="61">
        <v>1.513331171E9</v>
      </c>
      <c r="B16496" s="61">
        <v>0.0</v>
      </c>
      <c r="C16496" s="61">
        <v>1732.0</v>
      </c>
      <c r="D16496" s="57" t="s">
        <v>371</v>
      </c>
      <c r="E16496" s="57" t="str">
        <f t="array" ref="E16496">E16495</f>
        <v>В</v>
      </c>
      <c r="F16496" s="58">
        <v>0.7645167595673328</v>
      </c>
    </row>
    <row r="16497">
      <c r="A16497" s="61">
        <v>1.516636074E9</v>
      </c>
      <c r="B16497" s="61">
        <v>1.0</v>
      </c>
      <c r="C16497" s="61">
        <v>351.0</v>
      </c>
      <c r="D16497" s="57" t="s">
        <v>371</v>
      </c>
      <c r="E16497" s="57" t="str">
        <f t="array" ref="E16497">E16496</f>
        <v>В</v>
      </c>
      <c r="F16497" s="58">
        <v>0.7645186097913685</v>
      </c>
    </row>
    <row r="16498">
      <c r="A16498" s="61">
        <v>1.518309917E9</v>
      </c>
      <c r="B16498" s="61">
        <v>1.0</v>
      </c>
      <c r="C16498" s="61">
        <v>1255.0</v>
      </c>
      <c r="D16498" s="57" t="s">
        <v>373</v>
      </c>
      <c r="E16498" s="57" t="str">
        <f t="array" ref="E16498">E16497</f>
        <v>В</v>
      </c>
      <c r="F16498" s="58">
        <v>0.7645598671087094</v>
      </c>
    </row>
    <row r="16499">
      <c r="A16499" s="61">
        <v>1.517626731E9</v>
      </c>
      <c r="B16499" s="61">
        <v>0.0</v>
      </c>
      <c r="C16499" s="61">
        <v>1219.0</v>
      </c>
      <c r="D16499" s="57" t="s">
        <v>374</v>
      </c>
      <c r="E16499" s="57" t="str">
        <f t="array" ref="E16499">E16498</f>
        <v>В</v>
      </c>
      <c r="F16499" s="58">
        <v>0.7646015219025444</v>
      </c>
    </row>
    <row r="16500">
      <c r="A16500" s="61">
        <v>1.516392498E9</v>
      </c>
      <c r="B16500" s="61">
        <v>1.0</v>
      </c>
      <c r="C16500" s="61">
        <v>543.0</v>
      </c>
      <c r="D16500" s="57" t="s">
        <v>374</v>
      </c>
      <c r="E16500" s="57" t="str">
        <f t="array" ref="E16500">E16499</f>
        <v>В</v>
      </c>
      <c r="F16500" s="58">
        <v>0.7646833261013432</v>
      </c>
    </row>
    <row r="16501">
      <c r="A16501" s="61">
        <v>1.515486761E9</v>
      </c>
      <c r="B16501" s="61">
        <v>0.0</v>
      </c>
      <c r="C16501" s="61">
        <v>1269.0</v>
      </c>
      <c r="D16501" s="57" t="s">
        <v>371</v>
      </c>
      <c r="E16501" s="57" t="str">
        <f t="array" ref="E16501">E16500</f>
        <v>В</v>
      </c>
      <c r="F16501" s="58">
        <v>0.7648955584665899</v>
      </c>
    </row>
    <row r="16502">
      <c r="A16502" s="61">
        <v>1.513720709E9</v>
      </c>
      <c r="B16502" s="61">
        <v>1.0</v>
      </c>
      <c r="C16502" s="61">
        <v>1727.0</v>
      </c>
      <c r="D16502" s="57" t="s">
        <v>374</v>
      </c>
      <c r="E16502" s="57" t="str">
        <f t="array" ref="E16502">E16501</f>
        <v>В</v>
      </c>
      <c r="F16502" s="58">
        <v>0.7648977670786116</v>
      </c>
    </row>
    <row r="16503">
      <c r="A16503" s="61">
        <v>1.519490631E9</v>
      </c>
      <c r="B16503" s="61">
        <v>0.0</v>
      </c>
      <c r="C16503" s="61">
        <v>1698.0</v>
      </c>
      <c r="D16503" s="57" t="s">
        <v>371</v>
      </c>
      <c r="E16503" s="57" t="str">
        <f t="array" ref="E16503">E16502</f>
        <v>В</v>
      </c>
      <c r="F16503" s="58">
        <v>0.7649337913762368</v>
      </c>
    </row>
    <row r="16504">
      <c r="A16504" s="61">
        <v>1.519555932E9</v>
      </c>
      <c r="B16504" s="61">
        <v>0.0</v>
      </c>
      <c r="C16504" s="61">
        <v>3536.0</v>
      </c>
      <c r="D16504" s="57" t="s">
        <v>371</v>
      </c>
      <c r="E16504" s="57" t="str">
        <f t="array" ref="E16504">E16503</f>
        <v>В</v>
      </c>
      <c r="F16504" s="58">
        <v>0.7649504078700209</v>
      </c>
    </row>
    <row r="16505">
      <c r="A16505" s="61">
        <v>1.519564631E9</v>
      </c>
      <c r="B16505" s="61">
        <v>0.0</v>
      </c>
      <c r="C16505" s="61">
        <v>532.0</v>
      </c>
      <c r="D16505" s="57" t="s">
        <v>375</v>
      </c>
      <c r="E16505" s="57" t="str">
        <f t="array" ref="E16505">E16504</f>
        <v>В</v>
      </c>
      <c r="F16505" s="58">
        <v>0.764956277890267</v>
      </c>
    </row>
    <row r="16506">
      <c r="A16506" s="61">
        <v>1.515053902E9</v>
      </c>
      <c r="B16506" s="61">
        <v>0.0</v>
      </c>
      <c r="C16506" s="61">
        <v>1977.0</v>
      </c>
      <c r="D16506" s="57" t="s">
        <v>375</v>
      </c>
      <c r="E16506" s="57" t="str">
        <f t="array" ref="E16506">E16505</f>
        <v>В</v>
      </c>
      <c r="F16506" s="58">
        <v>0.7650931158762606</v>
      </c>
    </row>
    <row r="16507">
      <c r="A16507" s="61">
        <v>1.518755108E9</v>
      </c>
      <c r="B16507" s="61">
        <v>1.0</v>
      </c>
      <c r="C16507" s="61">
        <v>2421.0</v>
      </c>
      <c r="D16507" s="57" t="s">
        <v>374</v>
      </c>
      <c r="E16507" s="57" t="str">
        <f t="array" ref="E16507">E16506</f>
        <v>В</v>
      </c>
      <c r="F16507" s="58">
        <v>0.7651151241799955</v>
      </c>
    </row>
    <row r="16508">
      <c r="A16508" s="61">
        <v>1.517079405E9</v>
      </c>
      <c r="B16508" s="61">
        <v>1.0</v>
      </c>
      <c r="C16508" s="61">
        <v>2095.0</v>
      </c>
      <c r="D16508" s="57" t="s">
        <v>371</v>
      </c>
      <c r="E16508" s="57" t="str">
        <f t="array" ref="E16508">E16507</f>
        <v>В</v>
      </c>
      <c r="F16508" s="58">
        <v>0.7651282985351946</v>
      </c>
    </row>
    <row r="16509">
      <c r="A16509" s="61">
        <v>1.51658076E9</v>
      </c>
      <c r="B16509" s="61">
        <v>0.0</v>
      </c>
      <c r="C16509" s="61">
        <v>1351.0</v>
      </c>
      <c r="D16509" s="57" t="s">
        <v>375</v>
      </c>
      <c r="E16509" s="57" t="str">
        <f t="array" ref="E16509">E16508</f>
        <v>В</v>
      </c>
      <c r="F16509" s="58">
        <v>0.7651950653338062</v>
      </c>
    </row>
    <row r="16510">
      <c r="A16510" s="61">
        <v>1.518269567E9</v>
      </c>
      <c r="B16510" s="61">
        <v>1.0</v>
      </c>
      <c r="C16510" s="61">
        <v>725.0</v>
      </c>
      <c r="D16510" s="57" t="s">
        <v>371</v>
      </c>
      <c r="E16510" s="57" t="str">
        <f t="array" ref="E16510">E16509</f>
        <v>В</v>
      </c>
      <c r="F16510" s="58">
        <v>0.7653735411298396</v>
      </c>
    </row>
    <row r="16511">
      <c r="A16511" s="61">
        <v>1.516968541E9</v>
      </c>
      <c r="B16511" s="61">
        <v>0.0</v>
      </c>
      <c r="C16511" s="61">
        <v>4218.0</v>
      </c>
      <c r="D16511" s="57" t="s">
        <v>375</v>
      </c>
      <c r="E16511" s="57" t="str">
        <f t="array" ref="E16511">E16510</f>
        <v>В</v>
      </c>
      <c r="F16511" s="58">
        <v>0.7654591231823771</v>
      </c>
    </row>
    <row r="16512">
      <c r="A16512" s="61">
        <v>1.513207321E9</v>
      </c>
      <c r="B16512" s="61">
        <v>0.0</v>
      </c>
      <c r="C16512" s="61">
        <v>1819.0</v>
      </c>
      <c r="D16512" s="57" t="s">
        <v>371</v>
      </c>
      <c r="E16512" s="57" t="str">
        <f t="array" ref="E16512">E16511</f>
        <v>В</v>
      </c>
      <c r="F16512" s="58">
        <v>0.7654911261031342</v>
      </c>
    </row>
    <row r="16513">
      <c r="A16513" s="61">
        <v>1.517537264E9</v>
      </c>
      <c r="B16513" s="61">
        <v>1.0</v>
      </c>
      <c r="C16513" s="61">
        <v>1911.0</v>
      </c>
      <c r="D16513" s="57" t="s">
        <v>374</v>
      </c>
      <c r="E16513" s="57" t="str">
        <f t="array" ref="E16513">E16512</f>
        <v>В</v>
      </c>
      <c r="F16513" s="58">
        <v>0.7656924258724742</v>
      </c>
    </row>
    <row r="16514">
      <c r="A16514" s="61">
        <v>1.519752957E9</v>
      </c>
      <c r="B16514" s="61">
        <v>1.0</v>
      </c>
      <c r="C16514" s="61">
        <v>1444.0</v>
      </c>
      <c r="D16514" s="57" t="s">
        <v>371</v>
      </c>
      <c r="E16514" s="57" t="str">
        <f t="array" ref="E16514">E16513</f>
        <v>В</v>
      </c>
      <c r="F16514" s="58">
        <v>0.765701372175603</v>
      </c>
    </row>
    <row r="16515">
      <c r="A16515" s="61">
        <v>1.516219032E9</v>
      </c>
      <c r="B16515" s="61">
        <v>0.0</v>
      </c>
      <c r="C16515" s="61">
        <v>2363.0</v>
      </c>
      <c r="D16515" s="57" t="s">
        <v>371</v>
      </c>
      <c r="E16515" s="57" t="str">
        <f t="array" ref="E16515">E16514</f>
        <v>В</v>
      </c>
      <c r="F16515" s="58">
        <v>0.7657168693676397</v>
      </c>
    </row>
    <row r="16516">
      <c r="A16516" s="61">
        <v>1.516828585E9</v>
      </c>
      <c r="B16516" s="61">
        <v>1.0</v>
      </c>
      <c r="C16516" s="61">
        <v>1162.0</v>
      </c>
      <c r="D16516" s="57" t="s">
        <v>371</v>
      </c>
      <c r="E16516" s="57" t="str">
        <f t="array" ref="E16516">E16515</f>
        <v>В</v>
      </c>
      <c r="F16516" s="58">
        <v>0.765723589174124</v>
      </c>
    </row>
    <row r="16517">
      <c r="A16517" s="61">
        <v>1.512877596E9</v>
      </c>
      <c r="B16517" s="61">
        <v>1.0</v>
      </c>
      <c r="C16517" s="61">
        <v>546.0</v>
      </c>
      <c r="D16517" s="57" t="s">
        <v>371</v>
      </c>
      <c r="E16517" s="57" t="str">
        <f t="array" ref="E16517">E16516</f>
        <v>В</v>
      </c>
      <c r="F16517" s="58">
        <v>0.7657278891292648</v>
      </c>
    </row>
    <row r="16518">
      <c r="A16518" s="61">
        <v>1.51188459E9</v>
      </c>
      <c r="B16518" s="61">
        <v>0.0</v>
      </c>
      <c r="C16518" s="61">
        <v>976.0</v>
      </c>
      <c r="D16518" s="57" t="s">
        <v>373</v>
      </c>
      <c r="E16518" s="57" t="str">
        <f t="array" ref="E16518">E16517</f>
        <v>В</v>
      </c>
      <c r="F16518" s="58">
        <v>0.7658355795441295</v>
      </c>
    </row>
    <row r="16519">
      <c r="A16519" s="61">
        <v>1.518167648E9</v>
      </c>
      <c r="B16519" s="61">
        <v>1.0</v>
      </c>
      <c r="C16519" s="61">
        <v>194.0</v>
      </c>
      <c r="D16519" s="57" t="s">
        <v>373</v>
      </c>
      <c r="E16519" s="57" t="str">
        <f t="array" ref="E16519">E16518</f>
        <v>В</v>
      </c>
      <c r="F16519" s="58">
        <v>0.7658899824299784</v>
      </c>
    </row>
    <row r="16520">
      <c r="A16520" s="61">
        <v>1.518014079E9</v>
      </c>
      <c r="B16520" s="61">
        <v>1.0</v>
      </c>
      <c r="C16520" s="61">
        <v>3050.0</v>
      </c>
      <c r="D16520" s="57" t="s">
        <v>374</v>
      </c>
      <c r="E16520" s="57" t="str">
        <f t="array" ref="E16520">E16519</f>
        <v>В</v>
      </c>
      <c r="F16520" s="58">
        <v>0.7659211457316282</v>
      </c>
    </row>
    <row r="16521">
      <c r="A16521" s="61">
        <v>1.514910814E9</v>
      </c>
      <c r="B16521" s="61">
        <v>1.0</v>
      </c>
      <c r="C16521" s="61">
        <v>2309.0</v>
      </c>
      <c r="D16521" s="57" t="s">
        <v>374</v>
      </c>
      <c r="E16521" s="57" t="str">
        <f t="array" ref="E16521">E16520</f>
        <v>В</v>
      </c>
      <c r="F16521" s="58">
        <v>0.7659478490341738</v>
      </c>
    </row>
    <row r="16522">
      <c r="A16522" s="61">
        <v>1.511513275E9</v>
      </c>
      <c r="B16522" s="61">
        <v>1.0</v>
      </c>
      <c r="C16522" s="61">
        <v>238.0</v>
      </c>
      <c r="D16522" s="57" t="s">
        <v>374</v>
      </c>
      <c r="E16522" s="57" t="str">
        <f t="array" ref="E16522">E16521</f>
        <v>В</v>
      </c>
      <c r="F16522" s="58">
        <v>0.7660018186112328</v>
      </c>
    </row>
    <row r="16523">
      <c r="A16523" s="61">
        <v>1.512380334E9</v>
      </c>
      <c r="B16523" s="61">
        <v>1.0</v>
      </c>
      <c r="C16523" s="61">
        <v>3810.0</v>
      </c>
      <c r="D16523" s="57" t="s">
        <v>375</v>
      </c>
      <c r="E16523" s="57" t="str">
        <f t="array" ref="E16523">E16522</f>
        <v>В</v>
      </c>
      <c r="F16523" s="58">
        <v>0.766030345081142</v>
      </c>
    </row>
    <row r="16524">
      <c r="A16524" s="61">
        <v>1.511309059E9</v>
      </c>
      <c r="B16524" s="61">
        <v>1.0</v>
      </c>
      <c r="C16524" s="61">
        <v>2261.0</v>
      </c>
      <c r="D16524" s="57" t="s">
        <v>371</v>
      </c>
      <c r="E16524" s="57" t="str">
        <f t="array" ref="E16524">E16523</f>
        <v>В</v>
      </c>
      <c r="F16524" s="58">
        <v>0.7661335568375526</v>
      </c>
    </row>
    <row r="16525">
      <c r="A16525" s="61">
        <v>1.513330234E9</v>
      </c>
      <c r="B16525" s="61">
        <v>1.0</v>
      </c>
      <c r="C16525" s="61">
        <v>1287.0</v>
      </c>
      <c r="D16525" s="57" t="s">
        <v>375</v>
      </c>
      <c r="E16525" s="57" t="str">
        <f t="array" ref="E16525">E16524</f>
        <v>В</v>
      </c>
      <c r="F16525" s="58">
        <v>0.7662107323752495</v>
      </c>
    </row>
    <row r="16526">
      <c r="A16526" s="61">
        <v>1.515214244E9</v>
      </c>
      <c r="B16526" s="61">
        <v>1.0</v>
      </c>
      <c r="C16526" s="61">
        <v>2997.0</v>
      </c>
      <c r="D16526" s="57" t="s">
        <v>371</v>
      </c>
      <c r="E16526" s="57" t="str">
        <f t="array" ref="E16526">E16525</f>
        <v>В</v>
      </c>
      <c r="F16526" s="58">
        <v>0.766275867969689</v>
      </c>
    </row>
    <row r="16527">
      <c r="A16527" s="61">
        <v>1.514449725E9</v>
      </c>
      <c r="B16527" s="61">
        <v>1.0</v>
      </c>
      <c r="C16527" s="61">
        <v>1865.0</v>
      </c>
      <c r="D16527" s="57" t="s">
        <v>375</v>
      </c>
      <c r="E16527" s="57" t="str">
        <f t="array" ref="E16527">E16526</f>
        <v>В</v>
      </c>
      <c r="F16527" s="58">
        <v>0.7663256466897025</v>
      </c>
    </row>
    <row r="16528">
      <c r="A16528" s="61">
        <v>1.515118427E9</v>
      </c>
      <c r="B16528" s="61">
        <v>1.0</v>
      </c>
      <c r="C16528" s="61">
        <v>3369.0</v>
      </c>
      <c r="D16528" s="57" t="s">
        <v>371</v>
      </c>
      <c r="E16528" s="57" t="str">
        <f t="array" ref="E16528">E16527</f>
        <v>В</v>
      </c>
      <c r="F16528" s="58">
        <v>0.7663361189201469</v>
      </c>
    </row>
    <row r="16529">
      <c r="A16529" s="61">
        <v>1.519586161E9</v>
      </c>
      <c r="B16529" s="61">
        <v>0.0</v>
      </c>
      <c r="C16529" s="61">
        <v>276.0</v>
      </c>
      <c r="D16529" s="57" t="s">
        <v>371</v>
      </c>
      <c r="E16529" s="57" t="str">
        <f t="array" ref="E16529">E16528</f>
        <v>В</v>
      </c>
      <c r="F16529" s="58">
        <v>0.7663614205700946</v>
      </c>
    </row>
    <row r="16530">
      <c r="A16530" s="61">
        <v>1.518145306E9</v>
      </c>
      <c r="B16530" s="61">
        <v>1.0</v>
      </c>
      <c r="C16530" s="61">
        <v>2180.0</v>
      </c>
      <c r="D16530" s="57" t="s">
        <v>375</v>
      </c>
      <c r="E16530" s="57" t="str">
        <f t="array" ref="E16530">E16529</f>
        <v>В</v>
      </c>
      <c r="F16530" s="58">
        <v>0.7664308701830589</v>
      </c>
    </row>
    <row r="16531">
      <c r="A16531" s="61">
        <v>1.514863143E9</v>
      </c>
      <c r="B16531" s="61">
        <v>1.0</v>
      </c>
      <c r="C16531" s="61">
        <v>1837.0</v>
      </c>
      <c r="D16531" s="57" t="s">
        <v>371</v>
      </c>
      <c r="E16531" s="57" t="str">
        <f t="array" ref="E16531">E16530</f>
        <v>В</v>
      </c>
      <c r="F16531" s="58">
        <v>0.766498314815117</v>
      </c>
    </row>
    <row r="16532">
      <c r="A16532" s="61">
        <v>1.51571962E9</v>
      </c>
      <c r="B16532" s="61">
        <v>0.0</v>
      </c>
      <c r="C16532" s="61">
        <v>416.0</v>
      </c>
      <c r="D16532" s="57" t="s">
        <v>371</v>
      </c>
      <c r="E16532" s="57" t="str">
        <f t="array" ref="E16532">E16531</f>
        <v>В</v>
      </c>
      <c r="F16532" s="58">
        <v>0.7665245524133538</v>
      </c>
    </row>
    <row r="16533">
      <c r="A16533" s="61">
        <v>1.517734057E9</v>
      </c>
      <c r="B16533" s="61">
        <v>1.0</v>
      </c>
      <c r="C16533" s="61">
        <v>2690.0</v>
      </c>
      <c r="D16533" s="57" t="s">
        <v>374</v>
      </c>
      <c r="E16533" s="57" t="str">
        <f t="array" ref="E16533">E16532</f>
        <v>В</v>
      </c>
      <c r="F16533" s="58">
        <v>0.7665427542260198</v>
      </c>
    </row>
    <row r="16534">
      <c r="A16534" s="61">
        <v>1.51309847E9</v>
      </c>
      <c r="B16534" s="61">
        <v>0.0</v>
      </c>
      <c r="C16534" s="61">
        <v>2421.0</v>
      </c>
      <c r="D16534" s="57" t="s">
        <v>371</v>
      </c>
      <c r="E16534" s="57" t="str">
        <f t="array" ref="E16534">E16533</f>
        <v>В</v>
      </c>
      <c r="F16534" s="58">
        <v>0.7665561595499857</v>
      </c>
    </row>
    <row r="16535">
      <c r="A16535" s="61">
        <v>1.518445979E9</v>
      </c>
      <c r="B16535" s="61">
        <v>1.0</v>
      </c>
      <c r="C16535" s="61">
        <v>663.0</v>
      </c>
      <c r="D16535" s="57" t="s">
        <v>371</v>
      </c>
      <c r="E16535" s="57" t="str">
        <f t="array" ref="E16535">E16534</f>
        <v>В</v>
      </c>
      <c r="F16535" s="58">
        <v>0.7665892785248638</v>
      </c>
    </row>
    <row r="16536">
      <c r="A16536" s="61">
        <v>1.51795672E9</v>
      </c>
      <c r="B16536" s="61">
        <v>0.0</v>
      </c>
      <c r="C16536" s="61">
        <v>519.0</v>
      </c>
      <c r="D16536" s="57" t="s">
        <v>374</v>
      </c>
      <c r="E16536" s="57" t="str">
        <f t="array" ref="E16536">E16535</f>
        <v>В</v>
      </c>
      <c r="F16536" s="58">
        <v>0.7666880246075227</v>
      </c>
    </row>
    <row r="16537">
      <c r="A16537" s="61">
        <v>1.516445226E9</v>
      </c>
      <c r="B16537" s="61">
        <v>1.0</v>
      </c>
      <c r="C16537" s="61">
        <v>1408.0</v>
      </c>
      <c r="D16537" s="57" t="s">
        <v>371</v>
      </c>
      <c r="E16537" s="57" t="str">
        <f t="array" ref="E16537">E16536</f>
        <v>В</v>
      </c>
      <c r="F16537" s="58">
        <v>0.766737241434535</v>
      </c>
    </row>
    <row r="16538">
      <c r="A16538" s="61">
        <v>1.516322051E9</v>
      </c>
      <c r="B16538" s="61">
        <v>0.0</v>
      </c>
      <c r="C16538" s="61">
        <v>3709.0</v>
      </c>
      <c r="D16538" s="57" t="s">
        <v>375</v>
      </c>
      <c r="E16538" s="57" t="str">
        <f t="array" ref="E16538">E16537</f>
        <v>В</v>
      </c>
      <c r="F16538" s="58">
        <v>0.7669680737289823</v>
      </c>
    </row>
    <row r="16539">
      <c r="A16539" s="61">
        <v>1.518856179E9</v>
      </c>
      <c r="B16539" s="61">
        <v>1.0</v>
      </c>
      <c r="C16539" s="61">
        <v>1202.0</v>
      </c>
      <c r="D16539" s="57" t="s">
        <v>375</v>
      </c>
      <c r="E16539" s="57" t="str">
        <f t="array" ref="E16539">E16538</f>
        <v>В</v>
      </c>
      <c r="F16539" s="58">
        <v>0.766995658384379</v>
      </c>
    </row>
    <row r="16540">
      <c r="A16540" s="61">
        <v>1.511710843E9</v>
      </c>
      <c r="B16540" s="61">
        <v>1.0</v>
      </c>
      <c r="C16540" s="61">
        <v>239.0</v>
      </c>
      <c r="D16540" s="57" t="s">
        <v>371</v>
      </c>
      <c r="E16540" s="57" t="str">
        <f t="array" ref="E16540">E16539</f>
        <v>В</v>
      </c>
      <c r="F16540" s="58">
        <v>0.7670075848799727</v>
      </c>
    </row>
    <row r="16541">
      <c r="A16541" s="61">
        <v>1.513944055E9</v>
      </c>
      <c r="B16541" s="61">
        <v>1.0</v>
      </c>
      <c r="C16541" s="61">
        <v>820.0</v>
      </c>
      <c r="D16541" s="57" t="s">
        <v>374</v>
      </c>
      <c r="E16541" s="57" t="str">
        <f t="array" ref="E16541">E16540</f>
        <v>В</v>
      </c>
      <c r="F16541" s="58">
        <v>0.7670166354299371</v>
      </c>
    </row>
    <row r="16542">
      <c r="A16542" s="61">
        <v>1.51648872E9</v>
      </c>
      <c r="B16542" s="61">
        <v>0.0</v>
      </c>
      <c r="C16542" s="61">
        <v>115.0</v>
      </c>
      <c r="D16542" s="57" t="s">
        <v>373</v>
      </c>
      <c r="E16542" s="57" t="str">
        <f t="array" ref="E16542">E16541</f>
        <v>В</v>
      </c>
      <c r="F16542" s="58">
        <v>0.7670512532124084</v>
      </c>
    </row>
    <row r="16543">
      <c r="A16543" s="61">
        <v>1.513957333E9</v>
      </c>
      <c r="B16543" s="61">
        <v>1.0</v>
      </c>
      <c r="C16543" s="61">
        <v>2368.0</v>
      </c>
      <c r="D16543" s="57" t="s">
        <v>375</v>
      </c>
      <c r="E16543" s="57" t="str">
        <f t="array" ref="E16543">E16542</f>
        <v>В</v>
      </c>
      <c r="F16543" s="58">
        <v>0.7670523321201658</v>
      </c>
    </row>
    <row r="16544">
      <c r="A16544" s="61">
        <v>1.514043563E9</v>
      </c>
      <c r="B16544" s="61">
        <v>1.0</v>
      </c>
      <c r="C16544" s="61">
        <v>2637.0</v>
      </c>
      <c r="D16544" s="57" t="s">
        <v>374</v>
      </c>
      <c r="E16544" s="57" t="str">
        <f t="array" ref="E16544">E16543</f>
        <v>В</v>
      </c>
      <c r="F16544" s="58">
        <v>0.7670745169352937</v>
      </c>
    </row>
    <row r="16545">
      <c r="A16545" s="61">
        <v>1.512078604E9</v>
      </c>
      <c r="B16545" s="61">
        <v>1.0</v>
      </c>
      <c r="C16545" s="61">
        <v>3082.0</v>
      </c>
      <c r="D16545" s="57" t="s">
        <v>373</v>
      </c>
      <c r="E16545" s="57" t="str">
        <f t="array" ref="E16545">E16544</f>
        <v>В</v>
      </c>
      <c r="F16545" s="58">
        <v>0.767102281097509</v>
      </c>
    </row>
    <row r="16546">
      <c r="A16546" s="61">
        <v>1.519431613E9</v>
      </c>
      <c r="B16546" s="61">
        <v>1.0</v>
      </c>
      <c r="C16546" s="61">
        <v>4006.0</v>
      </c>
      <c r="D16546" s="57" t="s">
        <v>375</v>
      </c>
      <c r="E16546" s="57" t="str">
        <f t="array" ref="E16546">E16545</f>
        <v>В</v>
      </c>
      <c r="F16546" s="58">
        <v>0.7671107817352221</v>
      </c>
    </row>
    <row r="16547">
      <c r="A16547" s="61">
        <v>1.515485366E9</v>
      </c>
      <c r="B16547" s="61">
        <v>1.0</v>
      </c>
      <c r="C16547" s="61">
        <v>2933.0</v>
      </c>
      <c r="D16547" s="57" t="s">
        <v>374</v>
      </c>
      <c r="E16547" s="57" t="str">
        <f t="array" ref="E16547">E16546</f>
        <v>В</v>
      </c>
      <c r="F16547" s="58">
        <v>0.7671628379351125</v>
      </c>
    </row>
    <row r="16548">
      <c r="A16548" s="61">
        <v>1.513535601E9</v>
      </c>
      <c r="B16548" s="61">
        <v>0.0</v>
      </c>
      <c r="C16548" s="61">
        <v>1189.0</v>
      </c>
      <c r="D16548" s="57" t="s">
        <v>371</v>
      </c>
      <c r="E16548" s="57" t="str">
        <f t="array" ref="E16548">E16547</f>
        <v>В</v>
      </c>
      <c r="F16548" s="58">
        <v>0.7671863601079739</v>
      </c>
    </row>
    <row r="16549">
      <c r="A16549" s="61">
        <v>1.514857303E9</v>
      </c>
      <c r="B16549" s="61">
        <v>1.0</v>
      </c>
      <c r="C16549" s="61">
        <v>1077.0</v>
      </c>
      <c r="D16549" s="57" t="s">
        <v>373</v>
      </c>
      <c r="E16549" s="57" t="str">
        <f t="array" ref="E16549">E16548</f>
        <v>В</v>
      </c>
      <c r="F16549" s="58">
        <v>0.7673527314712414</v>
      </c>
    </row>
    <row r="16550">
      <c r="A16550" s="61">
        <v>1.516057926E9</v>
      </c>
      <c r="B16550" s="61">
        <v>1.0</v>
      </c>
      <c r="C16550" s="61">
        <v>1904.0</v>
      </c>
      <c r="D16550" s="57" t="s">
        <v>375</v>
      </c>
      <c r="E16550" s="57" t="str">
        <f t="array" ref="E16550">E16549</f>
        <v>В</v>
      </c>
      <c r="F16550" s="58">
        <v>0.7673594512777256</v>
      </c>
    </row>
    <row r="16551">
      <c r="A16551" s="61">
        <v>1.512294181E9</v>
      </c>
      <c r="B16551" s="61">
        <v>0.0</v>
      </c>
      <c r="C16551" s="61">
        <v>2379.0</v>
      </c>
      <c r="D16551" s="57" t="s">
        <v>374</v>
      </c>
      <c r="E16551" s="57" t="str">
        <f t="array" ref="E16551">E16550</f>
        <v>В</v>
      </c>
      <c r="F16551" s="58">
        <v>0.767408652348985</v>
      </c>
    </row>
    <row r="16552">
      <c r="A16552" s="61">
        <v>1.517599401E9</v>
      </c>
      <c r="B16552" s="61">
        <v>0.0</v>
      </c>
      <c r="C16552" s="61">
        <v>1761.0</v>
      </c>
      <c r="D16552" s="57" t="s">
        <v>374</v>
      </c>
      <c r="E16552" s="57" t="str">
        <f t="array" ref="E16552">E16551</f>
        <v>В</v>
      </c>
      <c r="F16552" s="58">
        <v>0.7674175376422401</v>
      </c>
    </row>
    <row r="16553">
      <c r="A16553" s="61">
        <v>1.516460575E9</v>
      </c>
      <c r="B16553" s="61">
        <v>1.0</v>
      </c>
      <c r="C16553" s="61">
        <v>3743.0</v>
      </c>
      <c r="D16553" s="57" t="s">
        <v>371</v>
      </c>
      <c r="E16553" s="57" t="str">
        <f t="array" ref="E16553">E16552</f>
        <v>В</v>
      </c>
      <c r="F16553" s="58">
        <v>0.7674432342385356</v>
      </c>
    </row>
    <row r="16554">
      <c r="A16554" s="61">
        <v>1.516196159E9</v>
      </c>
      <c r="B16554" s="61">
        <v>1.0</v>
      </c>
      <c r="C16554" s="61">
        <v>2084.0</v>
      </c>
      <c r="D16554" s="57" t="s">
        <v>374</v>
      </c>
      <c r="E16554" s="57" t="str">
        <f t="array" ref="E16554">E16553</f>
        <v>В</v>
      </c>
      <c r="F16554" s="58">
        <v>0.7675053910840562</v>
      </c>
    </row>
    <row r="16555">
      <c r="A16555" s="61">
        <v>1.516773305E9</v>
      </c>
      <c r="B16555" s="61">
        <v>1.0</v>
      </c>
      <c r="C16555" s="61">
        <v>1725.0</v>
      </c>
      <c r="D16555" s="57" t="s">
        <v>373</v>
      </c>
      <c r="E16555" s="57" t="str">
        <f t="array" ref="E16555">E16554</f>
        <v>В</v>
      </c>
      <c r="F16555" s="58">
        <v>0.7675464459949461</v>
      </c>
    </row>
    <row r="16556">
      <c r="A16556" s="61">
        <v>1.511247928E9</v>
      </c>
      <c r="B16556" s="61">
        <v>1.0</v>
      </c>
      <c r="C16556" s="61">
        <v>518.0</v>
      </c>
      <c r="D16556" s="57" t="s">
        <v>373</v>
      </c>
      <c r="E16556" s="57" t="str">
        <f t="array" ref="E16556">E16555</f>
        <v>В</v>
      </c>
      <c r="F16556" s="58">
        <v>0.7675507104330422</v>
      </c>
    </row>
    <row r="16557">
      <c r="A16557" s="61">
        <v>1.517964832E9</v>
      </c>
      <c r="B16557" s="61">
        <v>0.0</v>
      </c>
      <c r="C16557" s="61">
        <v>1173.0</v>
      </c>
      <c r="D16557" s="57" t="s">
        <v>371</v>
      </c>
      <c r="E16557" s="57" t="str">
        <f t="array" ref="E16557">E16556</f>
        <v>В</v>
      </c>
      <c r="F16557" s="58">
        <v>0.7676236216443543</v>
      </c>
    </row>
    <row r="16558">
      <c r="A16558" s="61">
        <v>1.512585156E9</v>
      </c>
      <c r="B16558" s="61">
        <v>1.0</v>
      </c>
      <c r="C16558" s="61">
        <v>3261.0</v>
      </c>
      <c r="D16558" s="57" t="s">
        <v>373</v>
      </c>
      <c r="E16558" s="57" t="str">
        <f t="array" ref="E16558">E16557</f>
        <v>В</v>
      </c>
      <c r="F16558" s="58">
        <v>0.7676581668494425</v>
      </c>
    </row>
    <row r="16559">
      <c r="A16559" s="61">
        <v>1.519596777E9</v>
      </c>
      <c r="B16559" s="61">
        <v>1.0</v>
      </c>
      <c r="C16559" s="61">
        <v>595.0</v>
      </c>
      <c r="D16559" s="57" t="s">
        <v>371</v>
      </c>
      <c r="E16559" s="57" t="str">
        <f t="array" ref="E16559">E16558</f>
        <v>В</v>
      </c>
      <c r="F16559" s="58">
        <v>0.7677068801226915</v>
      </c>
    </row>
    <row r="16560">
      <c r="A16560" s="61">
        <v>1.515338029E9</v>
      </c>
      <c r="B16560" s="61">
        <v>1.0</v>
      </c>
      <c r="C16560" s="61">
        <v>1124.0</v>
      </c>
      <c r="D16560" s="57" t="s">
        <v>374</v>
      </c>
      <c r="E16560" s="57" t="str">
        <f t="array" ref="E16560">E16559</f>
        <v>В</v>
      </c>
      <c r="F16560" s="58">
        <v>0.7677440174536116</v>
      </c>
    </row>
    <row r="16561">
      <c r="A16561" s="61">
        <v>1.518016401E9</v>
      </c>
      <c r="B16561" s="61">
        <v>0.0</v>
      </c>
      <c r="C16561" s="61">
        <v>4119.0</v>
      </c>
      <c r="D16561" s="57" t="s">
        <v>371</v>
      </c>
      <c r="E16561" s="57" t="str">
        <f t="array" ref="E16561">E16560</f>
        <v>В</v>
      </c>
      <c r="F16561" s="58">
        <v>0.7677883379543289</v>
      </c>
    </row>
    <row r="16562">
      <c r="A16562" s="61">
        <v>1.517976336E9</v>
      </c>
      <c r="B16562" s="61">
        <v>1.0</v>
      </c>
      <c r="C16562" s="61">
        <v>805.0</v>
      </c>
      <c r="D16562" s="57" t="s">
        <v>374</v>
      </c>
      <c r="E16562" s="57" t="str">
        <f t="array" ref="E16562">E16561</f>
        <v>В</v>
      </c>
      <c r="F16562" s="58">
        <v>0.7678563998519787</v>
      </c>
    </row>
    <row r="16563">
      <c r="A16563" s="61">
        <v>1.51677495E9</v>
      </c>
      <c r="B16563" s="61">
        <v>0.0</v>
      </c>
      <c r="C16563" s="61">
        <v>851.0</v>
      </c>
      <c r="D16563" s="57" t="s">
        <v>373</v>
      </c>
      <c r="E16563" s="57" t="str">
        <f t="array" ref="E16563">E16562</f>
        <v>В</v>
      </c>
      <c r="F16563" s="58">
        <v>0.7679040328489385</v>
      </c>
    </row>
    <row r="16564">
      <c r="A16564" s="61">
        <v>1.515262535E9</v>
      </c>
      <c r="B16564" s="61">
        <v>1.0</v>
      </c>
      <c r="C16564" s="61">
        <v>3113.0</v>
      </c>
      <c r="D16564" s="57" t="s">
        <v>374</v>
      </c>
      <c r="E16564" s="57" t="str">
        <f t="array" ref="E16564">E16563</f>
        <v>В</v>
      </c>
      <c r="F16564" s="58">
        <v>0.7679156065451684</v>
      </c>
    </row>
    <row r="16565">
      <c r="A16565" s="61">
        <v>1.512136877E9</v>
      </c>
      <c r="B16565" s="61">
        <v>1.0</v>
      </c>
      <c r="C16565" s="61">
        <v>395.0</v>
      </c>
      <c r="D16565" s="57" t="s">
        <v>371</v>
      </c>
      <c r="E16565" s="57" t="str">
        <f t="array" ref="E16565">E16564</f>
        <v>В</v>
      </c>
      <c r="F16565" s="58">
        <v>0.7679311037372052</v>
      </c>
    </row>
    <row r="16566">
      <c r="A16566" s="61">
        <v>1.515531659E9</v>
      </c>
      <c r="B16566" s="61">
        <v>1.0</v>
      </c>
      <c r="C16566" s="61">
        <v>805.0</v>
      </c>
      <c r="D16566" s="57" t="s">
        <v>374</v>
      </c>
      <c r="E16566" s="57" t="str">
        <f t="array" ref="E16566">E16565</f>
        <v>В</v>
      </c>
      <c r="F16566" s="58">
        <v>0.7679738436928608</v>
      </c>
    </row>
    <row r="16567">
      <c r="A16567" s="61">
        <v>1.513090162E9</v>
      </c>
      <c r="B16567" s="61">
        <v>0.0</v>
      </c>
      <c r="C16567" s="61">
        <v>1211.0</v>
      </c>
      <c r="D16567" s="57" t="s">
        <v>371</v>
      </c>
      <c r="E16567" s="57" t="str">
        <f t="array" ref="E16567">E16566</f>
        <v>В</v>
      </c>
      <c r="F16567" s="58">
        <v>0.7679846899752155</v>
      </c>
    </row>
    <row r="16568">
      <c r="A16568" s="61">
        <v>1.511422985E9</v>
      </c>
      <c r="B16568" s="61">
        <v>1.0</v>
      </c>
      <c r="C16568" s="61">
        <v>1609.0</v>
      </c>
      <c r="D16568" s="57" t="s">
        <v>374</v>
      </c>
      <c r="E16568" s="57" t="str">
        <f t="array" ref="E16568">E16567</f>
        <v>В</v>
      </c>
      <c r="F16568" s="58">
        <v>0.7679983020891875</v>
      </c>
    </row>
    <row r="16569">
      <c r="A16569" s="61">
        <v>1.518336208E9</v>
      </c>
      <c r="B16569" s="61">
        <v>1.0</v>
      </c>
      <c r="C16569" s="61">
        <v>2890.0</v>
      </c>
      <c r="D16569" s="57" t="s">
        <v>371</v>
      </c>
      <c r="E16569" s="57" t="str">
        <f t="array" ref="E16569">E16568</f>
        <v>В</v>
      </c>
      <c r="F16569" s="58">
        <v>0.7680039429879144</v>
      </c>
    </row>
    <row r="16570">
      <c r="A16570" s="61">
        <v>1.5173559E9</v>
      </c>
      <c r="B16570" s="61">
        <v>0.0</v>
      </c>
      <c r="C16570" s="61">
        <v>184.0</v>
      </c>
      <c r="D16570" s="57" t="s">
        <v>374</v>
      </c>
      <c r="E16570" s="57" t="str">
        <f t="array" ref="E16570">E16569</f>
        <v>В</v>
      </c>
      <c r="F16570" s="58">
        <v>0.7680733300733974</v>
      </c>
    </row>
    <row r="16571">
      <c r="A16571" s="61">
        <v>1.512076106E9</v>
      </c>
      <c r="B16571" s="61">
        <v>1.0</v>
      </c>
      <c r="C16571" s="61">
        <v>165.0</v>
      </c>
      <c r="D16571" s="57" t="s">
        <v>374</v>
      </c>
      <c r="E16571" s="57" t="str">
        <f t="array" ref="E16571">E16570</f>
        <v>В</v>
      </c>
      <c r="F16571" s="58">
        <v>0.7681478218184747</v>
      </c>
    </row>
    <row r="16572">
      <c r="A16572" s="61">
        <v>1.511864278E9</v>
      </c>
      <c r="B16572" s="61">
        <v>1.0</v>
      </c>
      <c r="C16572" s="61">
        <v>1408.0</v>
      </c>
      <c r="D16572" s="57" t="s">
        <v>371</v>
      </c>
      <c r="E16572" s="57" t="str">
        <f t="array" ref="E16572">E16571</f>
        <v>В</v>
      </c>
      <c r="F16572" s="58">
        <v>0.7681680962374705</v>
      </c>
    </row>
    <row r="16573">
      <c r="A16573" s="61">
        <v>1.51837666E9</v>
      </c>
      <c r="B16573" s="61">
        <v>0.0</v>
      </c>
      <c r="C16573" s="61">
        <v>2568.0</v>
      </c>
      <c r="D16573" s="57" t="s">
        <v>371</v>
      </c>
      <c r="E16573" s="57" t="str">
        <f t="array" ref="E16573">E16572</f>
        <v>В</v>
      </c>
      <c r="F16573" s="58">
        <v>0.7682363599988528</v>
      </c>
    </row>
    <row r="16574">
      <c r="A16574" s="61">
        <v>1.514975965E9</v>
      </c>
      <c r="B16574" s="61">
        <v>1.0</v>
      </c>
      <c r="C16574" s="61">
        <v>72.0</v>
      </c>
      <c r="D16574" s="57" t="s">
        <v>375</v>
      </c>
      <c r="E16574" s="57" t="str">
        <f t="array" ref="E16574">E16573</f>
        <v>В</v>
      </c>
      <c r="F16574" s="58">
        <v>0.7682683629196098</v>
      </c>
    </row>
    <row r="16575">
      <c r="A16575" s="61">
        <v>1.514279485E9</v>
      </c>
      <c r="B16575" s="61">
        <v>1.0</v>
      </c>
      <c r="C16575" s="61">
        <v>71.0</v>
      </c>
      <c r="D16575" s="57" t="s">
        <v>374</v>
      </c>
      <c r="E16575" s="57" t="str">
        <f t="array" ref="E16575">E16574</f>
        <v>В</v>
      </c>
      <c r="F16575" s="58">
        <v>0.7683440256637691</v>
      </c>
    </row>
    <row r="16576">
      <c r="A16576" s="61">
        <v>1.517734199E9</v>
      </c>
      <c r="B16576" s="61">
        <v>1.0</v>
      </c>
      <c r="C16576" s="61">
        <v>3011.0</v>
      </c>
      <c r="D16576" s="57" t="s">
        <v>374</v>
      </c>
      <c r="E16576" s="57" t="str">
        <f t="array" ref="E16576">E16575</f>
        <v>В</v>
      </c>
      <c r="F16576" s="58">
        <v>0.7683473943330149</v>
      </c>
    </row>
    <row r="16577">
      <c r="A16577" s="61">
        <v>1.511329879E9</v>
      </c>
      <c r="B16577" s="61">
        <v>1.0</v>
      </c>
      <c r="C16577" s="61">
        <v>805.0</v>
      </c>
      <c r="D16577" s="57" t="s">
        <v>375</v>
      </c>
      <c r="E16577" s="57" t="str">
        <f t="array" ref="E16577">E16576</f>
        <v>В</v>
      </c>
      <c r="F16577" s="58">
        <v>0.768392728583162</v>
      </c>
    </row>
    <row r="16578">
      <c r="A16578" s="61">
        <v>1.519855721E9</v>
      </c>
      <c r="B16578" s="61">
        <v>0.0</v>
      </c>
      <c r="C16578" s="61">
        <v>2469.0</v>
      </c>
      <c r="D16578" s="57" t="s">
        <v>373</v>
      </c>
      <c r="E16578" s="57" t="str">
        <f t="array" ref="E16578">E16577</f>
        <v>В</v>
      </c>
      <c r="F16578" s="58">
        <v>0.7684320809206566</v>
      </c>
    </row>
    <row r="16579">
      <c r="A16579" s="61">
        <v>1.513081019E9</v>
      </c>
      <c r="B16579" s="61">
        <v>1.0</v>
      </c>
      <c r="C16579" s="61">
        <v>1160.0</v>
      </c>
      <c r="D16579" s="57" t="s">
        <v>374</v>
      </c>
      <c r="E16579" s="57" t="str">
        <f t="array" ref="E16579">E16578</f>
        <v>В</v>
      </c>
      <c r="F16579" s="58">
        <v>0.7684440061107686</v>
      </c>
    </row>
    <row r="16580">
      <c r="A16580" s="61">
        <v>1.51596037E9</v>
      </c>
      <c r="B16580" s="61">
        <v>0.0</v>
      </c>
      <c r="C16580" s="61">
        <v>836.0</v>
      </c>
      <c r="D16580" s="57" t="s">
        <v>373</v>
      </c>
      <c r="E16580" s="57" t="str">
        <f t="array" ref="E16580">E16579</f>
        <v>В</v>
      </c>
      <c r="F16580" s="58">
        <v>0.7684896066202124</v>
      </c>
    </row>
    <row r="16581">
      <c r="A16581" s="61">
        <v>1.513209119E9</v>
      </c>
      <c r="B16581" s="61">
        <v>1.0</v>
      </c>
      <c r="C16581" s="61">
        <v>315.0</v>
      </c>
      <c r="D16581" s="57" t="s">
        <v>373</v>
      </c>
      <c r="E16581" s="57" t="str">
        <f t="array" ref="E16581">E16580</f>
        <v>В</v>
      </c>
      <c r="F16581" s="58">
        <v>0.7684926837408723</v>
      </c>
    </row>
    <row r="16582">
      <c r="A16582" s="61">
        <v>1.518866582E9</v>
      </c>
      <c r="B16582" s="61">
        <v>0.0</v>
      </c>
      <c r="C16582" s="61">
        <v>308.0</v>
      </c>
      <c r="D16582" s="57" t="s">
        <v>374</v>
      </c>
      <c r="E16582" s="57" t="str">
        <f t="array" ref="E16582">E16581</f>
        <v>В</v>
      </c>
      <c r="F16582" s="58">
        <v>0.7685600982553572</v>
      </c>
    </row>
    <row r="16583">
      <c r="A16583" s="61">
        <v>1.51237688E9</v>
      </c>
      <c r="B16583" s="61">
        <v>0.0</v>
      </c>
      <c r="C16583" s="61">
        <v>722.0</v>
      </c>
      <c r="D16583" s="57" t="s">
        <v>371</v>
      </c>
      <c r="E16583" s="57" t="str">
        <f t="array" ref="E16583">E16582</f>
        <v>В</v>
      </c>
      <c r="F16583" s="58">
        <v>0.7685665553629968</v>
      </c>
    </row>
    <row r="16584">
      <c r="A16584" s="61">
        <v>1.519050579E9</v>
      </c>
      <c r="B16584" s="61">
        <v>1.0</v>
      </c>
      <c r="C16584" s="61">
        <v>593.0</v>
      </c>
      <c r="D16584" s="57" t="s">
        <v>374</v>
      </c>
      <c r="E16584" s="57" t="str">
        <f t="array" ref="E16584">E16583</f>
        <v>В</v>
      </c>
      <c r="F16584" s="58">
        <v>0.768617955145737</v>
      </c>
    </row>
    <row r="16585">
      <c r="A16585" s="61">
        <v>1.517023037E9</v>
      </c>
      <c r="B16585" s="61">
        <v>1.0</v>
      </c>
      <c r="C16585" s="61">
        <v>2729.0</v>
      </c>
      <c r="D16585" s="57" t="s">
        <v>374</v>
      </c>
      <c r="E16585" s="57" t="str">
        <f t="array" ref="E16585">E16584</f>
        <v>В</v>
      </c>
      <c r="F16585" s="58">
        <v>0.7686222401997168</v>
      </c>
    </row>
    <row r="16586">
      <c r="A16586" s="61">
        <v>1.513251389E9</v>
      </c>
      <c r="B16586" s="61">
        <v>1.0</v>
      </c>
      <c r="C16586" s="61">
        <v>2097.0</v>
      </c>
      <c r="D16586" s="57" t="s">
        <v>374</v>
      </c>
      <c r="E16586" s="57" t="str">
        <f t="array" ref="E16586">E16585</f>
        <v>В</v>
      </c>
      <c r="F16586" s="58">
        <v>0.7687096179846444</v>
      </c>
    </row>
    <row r="16587">
      <c r="A16587" s="61">
        <v>1.513090216E9</v>
      </c>
      <c r="B16587" s="61">
        <v>1.0</v>
      </c>
      <c r="C16587" s="61">
        <v>1652.0</v>
      </c>
      <c r="D16587" s="57" t="s">
        <v>373</v>
      </c>
      <c r="E16587" s="57" t="str">
        <f t="array" ref="E16587">E16586</f>
        <v>В</v>
      </c>
      <c r="F16587" s="58">
        <v>0.7687854033365529</v>
      </c>
    </row>
    <row r="16588">
      <c r="A16588" s="61">
        <v>1.517049563E9</v>
      </c>
      <c r="B16588" s="61">
        <v>1.0</v>
      </c>
      <c r="C16588" s="61">
        <v>2697.0</v>
      </c>
      <c r="D16588" s="57" t="s">
        <v>371</v>
      </c>
      <c r="E16588" s="57" t="str">
        <f t="array" ref="E16588">E16587</f>
        <v>В</v>
      </c>
      <c r="F16588" s="58">
        <v>0.7688023191505938</v>
      </c>
    </row>
    <row r="16589">
      <c r="A16589" s="61">
        <v>1.515232336E9</v>
      </c>
      <c r="B16589" s="61">
        <v>1.0</v>
      </c>
      <c r="C16589" s="61">
        <v>466.0</v>
      </c>
      <c r="D16589" s="57" t="s">
        <v>375</v>
      </c>
      <c r="E16589" s="57" t="str">
        <f t="array" ref="E16589">E16588</f>
        <v>В</v>
      </c>
      <c r="F16589" s="58">
        <v>0.7689469429524373</v>
      </c>
    </row>
    <row r="16590">
      <c r="A16590" s="61">
        <v>1.512674102E9</v>
      </c>
      <c r="B16590" s="61">
        <v>0.0</v>
      </c>
      <c r="C16590" s="61">
        <v>2855.0</v>
      </c>
      <c r="D16590" s="57" t="s">
        <v>374</v>
      </c>
      <c r="E16590" s="57" t="str">
        <f t="array" ref="E16590">E16589</f>
        <v>В</v>
      </c>
      <c r="F16590" s="58">
        <v>0.7689898250674333</v>
      </c>
    </row>
    <row r="16591">
      <c r="A16591" s="61">
        <v>1.516711257E9</v>
      </c>
      <c r="B16591" s="61">
        <v>1.0</v>
      </c>
      <c r="C16591" s="61">
        <v>793.0</v>
      </c>
      <c r="D16591" s="57" t="s">
        <v>375</v>
      </c>
      <c r="E16591" s="57" t="str">
        <f t="array" ref="E16591">E16590</f>
        <v>В</v>
      </c>
      <c r="F16591" s="58">
        <v>0.7690507034218352</v>
      </c>
    </row>
    <row r="16592">
      <c r="A16592" s="61">
        <v>1.516021525E9</v>
      </c>
      <c r="B16592" s="61">
        <v>1.0</v>
      </c>
      <c r="C16592" s="61">
        <v>445.0</v>
      </c>
      <c r="D16592" s="57" t="s">
        <v>371</v>
      </c>
      <c r="E16592" s="57" t="str">
        <f t="array" ref="E16592">E16591</f>
        <v>В</v>
      </c>
      <c r="F16592" s="58">
        <v>0.7691176356008315</v>
      </c>
    </row>
    <row r="16593">
      <c r="A16593" s="61">
        <v>1.51716617E9</v>
      </c>
      <c r="B16593" s="61">
        <v>0.0</v>
      </c>
      <c r="C16593" s="61">
        <v>1143.0</v>
      </c>
      <c r="D16593" s="57" t="s">
        <v>375</v>
      </c>
      <c r="E16593" s="57" t="str">
        <f t="array" ref="E16593">E16592</f>
        <v>В</v>
      </c>
      <c r="F16593" s="58">
        <v>0.7691823229997091</v>
      </c>
    </row>
    <row r="16594">
      <c r="A16594" s="61">
        <v>1.519379572E9</v>
      </c>
      <c r="B16594" s="61">
        <v>0.0</v>
      </c>
      <c r="C16594" s="61">
        <v>562.0</v>
      </c>
      <c r="D16594" s="57" t="s">
        <v>371</v>
      </c>
      <c r="E16594" s="57" t="str">
        <f t="array" ref="E16594">E16593</f>
        <v>В</v>
      </c>
      <c r="F16594" s="58">
        <v>0.7692185948452422</v>
      </c>
    </row>
    <row r="16595">
      <c r="A16595" s="61">
        <v>1.519237165E9</v>
      </c>
      <c r="B16595" s="61">
        <v>1.0</v>
      </c>
      <c r="C16595" s="61">
        <v>4608.0</v>
      </c>
      <c r="D16595" s="57" t="s">
        <v>373</v>
      </c>
      <c r="E16595" s="57" t="str">
        <f t="array" ref="E16595">E16594</f>
        <v>В</v>
      </c>
      <c r="F16595" s="58">
        <v>0.7692298097289494</v>
      </c>
    </row>
    <row r="16596">
      <c r="A16596" s="61">
        <v>1.516322705E9</v>
      </c>
      <c r="B16596" s="61">
        <v>1.0</v>
      </c>
      <c r="C16596" s="61">
        <v>886.0</v>
      </c>
      <c r="D16596" s="57" t="s">
        <v>371</v>
      </c>
      <c r="E16596" s="57" t="str">
        <f t="array" ref="E16596">E16595</f>
        <v>В</v>
      </c>
      <c r="F16596" s="58">
        <v>0.7692768203856356</v>
      </c>
    </row>
    <row r="16597">
      <c r="A16597" s="61">
        <v>1.515073936E9</v>
      </c>
      <c r="B16597" s="61">
        <v>1.0</v>
      </c>
      <c r="C16597" s="61">
        <v>2552.0</v>
      </c>
      <c r="D16597" s="57" t="s">
        <v>371</v>
      </c>
      <c r="E16597" s="57" t="str">
        <f t="array" ref="E16597">E16596</f>
        <v>В</v>
      </c>
      <c r="F16597" s="58">
        <v>0.7693566035781171</v>
      </c>
    </row>
    <row r="16598">
      <c r="A16598" s="61">
        <v>1.51717044E9</v>
      </c>
      <c r="B16598" s="61">
        <v>0.0</v>
      </c>
      <c r="C16598" s="61">
        <v>2433.0</v>
      </c>
      <c r="D16598" s="57" t="s">
        <v>374</v>
      </c>
      <c r="E16598" s="57" t="str">
        <f t="array" ref="E16598">E16597</f>
        <v>В</v>
      </c>
      <c r="F16598" s="58">
        <v>0.7693841845383751</v>
      </c>
    </row>
    <row r="16599">
      <c r="A16599" s="61">
        <v>1.515318116E9</v>
      </c>
      <c r="B16599" s="61">
        <v>1.0</v>
      </c>
      <c r="C16599" s="61">
        <v>1126.0</v>
      </c>
      <c r="D16599" s="57" t="s">
        <v>375</v>
      </c>
      <c r="E16599" s="57" t="str">
        <f t="array" ref="E16599">E16598</f>
        <v>В</v>
      </c>
      <c r="F16599" s="58">
        <v>0.7694934556131053</v>
      </c>
    </row>
    <row r="16600">
      <c r="A16600" s="61">
        <v>1.514160612E9</v>
      </c>
      <c r="B16600" s="61">
        <v>0.0</v>
      </c>
      <c r="C16600" s="61">
        <v>1506.0</v>
      </c>
      <c r="D16600" s="57" t="s">
        <v>371</v>
      </c>
      <c r="E16600" s="57" t="str">
        <f t="array" ref="E16600">E16599</f>
        <v>В</v>
      </c>
      <c r="F16600" s="58">
        <v>0.7695293748603893</v>
      </c>
    </row>
    <row r="16601">
      <c r="A16601" s="61">
        <v>1.512646052E9</v>
      </c>
      <c r="B16601" s="61">
        <v>0.0</v>
      </c>
      <c r="C16601" s="61">
        <v>3685.0</v>
      </c>
      <c r="D16601" s="57" t="s">
        <v>374</v>
      </c>
      <c r="E16601" s="57" t="str">
        <f t="array" ref="E16601">E16600</f>
        <v>В</v>
      </c>
      <c r="F16601" s="58">
        <v>0.7696068184357775</v>
      </c>
    </row>
    <row r="16602">
      <c r="A16602" s="61">
        <v>1.515828005E9</v>
      </c>
      <c r="B16602" s="61">
        <v>1.0</v>
      </c>
      <c r="C16602" s="61">
        <v>4156.0</v>
      </c>
      <c r="D16602" s="57" t="s">
        <v>373</v>
      </c>
      <c r="E16602" s="57" t="str">
        <f t="array" ref="E16602">E16601</f>
        <v>В</v>
      </c>
      <c r="F16602" s="58">
        <v>0.7696316037110096</v>
      </c>
    </row>
    <row r="16603">
      <c r="A16603" s="61">
        <v>1.518616422E9</v>
      </c>
      <c r="B16603" s="61">
        <v>0.0</v>
      </c>
      <c r="C16603" s="61">
        <v>2635.0</v>
      </c>
      <c r="D16603" s="57" t="s">
        <v>371</v>
      </c>
      <c r="E16603" s="57" t="str">
        <f t="array" ref="E16603">E16602</f>
        <v>В</v>
      </c>
      <c r="F16603" s="58">
        <v>0.7696593410286784</v>
      </c>
    </row>
    <row r="16604">
      <c r="A16604" s="61">
        <v>1.51656833E9</v>
      </c>
      <c r="B16604" s="61">
        <v>0.0</v>
      </c>
      <c r="C16604" s="61">
        <v>1526.0</v>
      </c>
      <c r="D16604" s="57" t="s">
        <v>375</v>
      </c>
      <c r="E16604" s="57" t="str">
        <f t="array" ref="E16604">E16603</f>
        <v>В</v>
      </c>
      <c r="F16604" s="58">
        <v>0.7696623841731616</v>
      </c>
    </row>
    <row r="16605">
      <c r="A16605" s="61">
        <v>1.513344988E9</v>
      </c>
      <c r="B16605" s="61">
        <v>1.0</v>
      </c>
      <c r="C16605" s="61">
        <v>4252.0</v>
      </c>
      <c r="D16605" s="57" t="s">
        <v>373</v>
      </c>
      <c r="E16605" s="57" t="str">
        <f t="array" ref="E16605">E16604</f>
        <v>В</v>
      </c>
      <c r="F16605" s="58">
        <v>0.7696625032724975</v>
      </c>
    </row>
    <row r="16606">
      <c r="A16606" s="61">
        <v>1.517504177E9</v>
      </c>
      <c r="B16606" s="61">
        <v>1.0</v>
      </c>
      <c r="C16606" s="61">
        <v>2704.0</v>
      </c>
      <c r="D16606" s="57" t="s">
        <v>371</v>
      </c>
      <c r="E16606" s="57" t="str">
        <f t="array" ref="E16606">E16605</f>
        <v>В</v>
      </c>
      <c r="F16606" s="58">
        <v>0.7696942903778495</v>
      </c>
    </row>
    <row r="16607">
      <c r="A16607" s="61">
        <v>1.513893638E9</v>
      </c>
      <c r="B16607" s="61">
        <v>1.0</v>
      </c>
      <c r="C16607" s="61">
        <v>1177.0</v>
      </c>
      <c r="D16607" s="57" t="s">
        <v>371</v>
      </c>
      <c r="E16607" s="57" t="str">
        <f t="array" ref="E16607">E16606</f>
        <v>В</v>
      </c>
      <c r="F16607" s="58">
        <v>0.769710707664148</v>
      </c>
    </row>
    <row r="16608">
      <c r="A16608" s="61">
        <v>1.513647266E9</v>
      </c>
      <c r="B16608" s="61">
        <v>1.0</v>
      </c>
      <c r="C16608" s="61">
        <v>201.0</v>
      </c>
      <c r="D16608" s="57" t="s">
        <v>374</v>
      </c>
      <c r="E16608" s="57" t="str">
        <f t="array" ref="E16608">E16607</f>
        <v>В</v>
      </c>
      <c r="F16608" s="58">
        <v>0.7698517686529306</v>
      </c>
    </row>
    <row r="16609">
      <c r="A16609" s="61">
        <v>1.51649208E9</v>
      </c>
      <c r="B16609" s="61">
        <v>0.0</v>
      </c>
      <c r="C16609" s="61">
        <v>294.0</v>
      </c>
      <c r="D16609" s="57" t="s">
        <v>374</v>
      </c>
      <c r="E16609" s="57" t="str">
        <f t="array" ref="E16609">E16608</f>
        <v>В</v>
      </c>
      <c r="F16609" s="58">
        <v>0.7698534156703877</v>
      </c>
    </row>
    <row r="16610">
      <c r="A16610" s="61">
        <v>1.514042994E9</v>
      </c>
      <c r="B16610" s="61">
        <v>1.0</v>
      </c>
      <c r="C16610" s="61">
        <v>3437.0</v>
      </c>
      <c r="D16610" s="57" t="s">
        <v>371</v>
      </c>
      <c r="E16610" s="57" t="str">
        <f t="array" ref="E16610">E16609</f>
        <v>В</v>
      </c>
      <c r="F16610" s="58">
        <v>0.7698611812860195</v>
      </c>
    </row>
    <row r="16611">
      <c r="A16611" s="61">
        <v>1.516628288E9</v>
      </c>
      <c r="B16611" s="61">
        <v>1.0</v>
      </c>
      <c r="C16611" s="61">
        <v>2757.0</v>
      </c>
      <c r="D16611" s="57" t="s">
        <v>373</v>
      </c>
      <c r="E16611" s="57" t="str">
        <f t="array" ref="E16611">E16610</f>
        <v>В</v>
      </c>
      <c r="F16611" s="58">
        <v>0.7699983889002935</v>
      </c>
    </row>
    <row r="16612">
      <c r="A16612" s="61">
        <v>1.51251919E9</v>
      </c>
      <c r="B16612" s="61">
        <v>0.0</v>
      </c>
      <c r="C16612" s="61">
        <v>1449.0</v>
      </c>
      <c r="D16612" s="57" t="s">
        <v>375</v>
      </c>
      <c r="E16612" s="57" t="str">
        <f t="array" ref="E16612">E16611</f>
        <v>В</v>
      </c>
      <c r="F16612" s="58">
        <v>0.7700718278790691</v>
      </c>
    </row>
    <row r="16613">
      <c r="A16613" s="61">
        <v>1.514833248E9</v>
      </c>
      <c r="B16613" s="61">
        <v>1.0</v>
      </c>
      <c r="C16613" s="61">
        <v>1502.0</v>
      </c>
      <c r="D16613" s="57" t="s">
        <v>371</v>
      </c>
      <c r="E16613" s="57" t="str">
        <f t="array" ref="E16613">E16612</f>
        <v>В</v>
      </c>
      <c r="F16613" s="58">
        <v>0.7700754842524014</v>
      </c>
    </row>
    <row r="16614">
      <c r="A16614" s="61">
        <v>1.519090011E9</v>
      </c>
      <c r="B16614" s="61">
        <v>0.0</v>
      </c>
      <c r="C16614" s="61">
        <v>1395.0</v>
      </c>
      <c r="D16614" s="57" t="s">
        <v>373</v>
      </c>
      <c r="E16614" s="57" t="str">
        <f t="array" ref="E16614">E16613</f>
        <v>В</v>
      </c>
      <c r="F16614" s="58">
        <v>0.7701038809452814</v>
      </c>
    </row>
    <row r="16615">
      <c r="A16615" s="61">
        <v>1.515907062E9</v>
      </c>
      <c r="B16615" s="61">
        <v>0.0</v>
      </c>
      <c r="C16615" s="61">
        <v>1622.0</v>
      </c>
      <c r="D16615" s="57" t="s">
        <v>375</v>
      </c>
      <c r="E16615" s="57" t="str">
        <f t="array" ref="E16615">E16614</f>
        <v>В</v>
      </c>
      <c r="F16615" s="58">
        <v>0.7701367029953625</v>
      </c>
    </row>
    <row r="16616">
      <c r="A16616" s="61">
        <v>1.518865012E9</v>
      </c>
      <c r="B16616" s="61">
        <v>0.0</v>
      </c>
      <c r="C16616" s="61">
        <v>492.0</v>
      </c>
      <c r="D16616" s="57" t="s">
        <v>373</v>
      </c>
      <c r="E16616" s="57" t="str">
        <f t="array" ref="E16616">E16615</f>
        <v>В</v>
      </c>
      <c r="F16616" s="58">
        <v>0.7701510485131083</v>
      </c>
    </row>
    <row r="16617">
      <c r="A16617" s="61">
        <v>1.51211263E9</v>
      </c>
      <c r="B16617" s="61">
        <v>0.0</v>
      </c>
      <c r="C16617" s="61">
        <v>561.0</v>
      </c>
      <c r="D16617" s="57" t="s">
        <v>373</v>
      </c>
      <c r="E16617" s="57" t="str">
        <f t="array" ref="E16617">E16616</f>
        <v>В</v>
      </c>
      <c r="F16617" s="58">
        <v>0.7701540700003908</v>
      </c>
    </row>
    <row r="16618">
      <c r="A16618" s="61">
        <v>1.514488826E9</v>
      </c>
      <c r="B16618" s="61">
        <v>1.0</v>
      </c>
      <c r="C16618" s="61">
        <v>93.0</v>
      </c>
      <c r="D16618" s="57" t="s">
        <v>373</v>
      </c>
      <c r="E16618" s="57" t="str">
        <f t="array" ref="E16618">E16617</f>
        <v>В</v>
      </c>
      <c r="F16618" s="58">
        <v>0.7701690314408821</v>
      </c>
    </row>
    <row r="16619">
      <c r="A16619" s="61">
        <v>1.517250907E9</v>
      </c>
      <c r="B16619" s="61">
        <v>1.0</v>
      </c>
      <c r="C16619" s="61">
        <v>2348.0</v>
      </c>
      <c r="D16619" s="57" t="s">
        <v>373</v>
      </c>
      <c r="E16619" s="57" t="str">
        <f t="array" ref="E16619">E16618</f>
        <v>В</v>
      </c>
      <c r="F16619" s="58">
        <v>0.7701826839488441</v>
      </c>
    </row>
    <row r="16620">
      <c r="A16620" s="61">
        <v>1.517678838E9</v>
      </c>
      <c r="B16620" s="61">
        <v>1.0</v>
      </c>
      <c r="C16620" s="61">
        <v>180.0</v>
      </c>
      <c r="D16620" s="57" t="s">
        <v>374</v>
      </c>
      <c r="E16620" s="57" t="str">
        <f t="array" ref="E16620">E16619</f>
        <v>В</v>
      </c>
      <c r="F16620" s="58">
        <v>0.7701886875186974</v>
      </c>
    </row>
    <row r="16621">
      <c r="A16621" s="61">
        <v>1.513868611E9</v>
      </c>
      <c r="B16621" s="61">
        <v>0.0</v>
      </c>
      <c r="C16621" s="61">
        <v>841.0</v>
      </c>
      <c r="D16621" s="57" t="s">
        <v>373</v>
      </c>
      <c r="E16621" s="57" t="str">
        <f t="array" ref="E16621">E16620</f>
        <v>В</v>
      </c>
      <c r="F16621" s="58">
        <v>0.7702930715796718</v>
      </c>
    </row>
    <row r="16622">
      <c r="A16622" s="61">
        <v>1.517010342E9</v>
      </c>
      <c r="B16622" s="61">
        <v>0.0</v>
      </c>
      <c r="C16622" s="61">
        <v>408.0</v>
      </c>
      <c r="D16622" s="57" t="s">
        <v>374</v>
      </c>
      <c r="E16622" s="57" t="str">
        <f t="array" ref="E16622">E16621</f>
        <v>В</v>
      </c>
      <c r="F16622" s="58">
        <v>0.7703498882262656</v>
      </c>
    </row>
    <row r="16623">
      <c r="A16623" s="61">
        <v>1.511678606E9</v>
      </c>
      <c r="B16623" s="61">
        <v>1.0</v>
      </c>
      <c r="C16623" s="61">
        <v>202.0</v>
      </c>
      <c r="D16623" s="57" t="s">
        <v>374</v>
      </c>
      <c r="E16623" s="57" t="str">
        <f t="array" ref="E16623">E16622</f>
        <v>В</v>
      </c>
      <c r="F16623" s="58">
        <v>0.7703700203224562</v>
      </c>
    </row>
    <row r="16624">
      <c r="A16624" s="61">
        <v>1.519939628E9</v>
      </c>
      <c r="B16624" s="61">
        <v>1.0</v>
      </c>
      <c r="C16624" s="61">
        <v>1569.0</v>
      </c>
      <c r="D16624" s="57" t="s">
        <v>375</v>
      </c>
      <c r="E16624" s="57" t="str">
        <f t="array" ref="E16624">E16623</f>
        <v>В</v>
      </c>
      <c r="F16624" s="58">
        <v>0.7704301915893011</v>
      </c>
    </row>
    <row r="16625">
      <c r="A16625" s="61">
        <v>1.517624715E9</v>
      </c>
      <c r="B16625" s="61">
        <v>1.0</v>
      </c>
      <c r="C16625" s="61">
        <v>743.0</v>
      </c>
      <c r="D16625" s="57" t="s">
        <v>371</v>
      </c>
      <c r="E16625" s="57" t="str">
        <f t="array" ref="E16625">E16624</f>
        <v>В</v>
      </c>
      <c r="F16625" s="58">
        <v>0.7704449413141802</v>
      </c>
    </row>
    <row r="16626">
      <c r="A16626" s="61">
        <v>1.51139281E9</v>
      </c>
      <c r="B16626" s="61">
        <v>0.0</v>
      </c>
      <c r="C16626" s="61">
        <v>3132.0</v>
      </c>
      <c r="D16626" s="57" t="s">
        <v>373</v>
      </c>
      <c r="E16626" s="57" t="str">
        <f t="array" ref="E16626">E16625</f>
        <v>В</v>
      </c>
      <c r="F16626" s="58">
        <v>0.770460441251867</v>
      </c>
    </row>
    <row r="16627">
      <c r="A16627" s="61">
        <v>1.514674871E9</v>
      </c>
      <c r="B16627" s="61">
        <v>0.0</v>
      </c>
      <c r="C16627" s="61">
        <v>467.0</v>
      </c>
      <c r="D16627" s="57" t="s">
        <v>373</v>
      </c>
      <c r="E16627" s="57" t="str">
        <f t="array" ref="E16627">E16626</f>
        <v>В</v>
      </c>
      <c r="F16627" s="58">
        <v>0.7704881740222307</v>
      </c>
    </row>
    <row r="16628">
      <c r="A16628" s="61">
        <v>1.515873115E9</v>
      </c>
      <c r="B16628" s="61">
        <v>1.0</v>
      </c>
      <c r="C16628" s="61">
        <v>318.0</v>
      </c>
      <c r="D16628" s="57" t="s">
        <v>375</v>
      </c>
      <c r="E16628" s="57" t="str">
        <f t="array" ref="E16628">E16627</f>
        <v>В</v>
      </c>
      <c r="F16628" s="58">
        <v>0.7705724179254934</v>
      </c>
    </row>
    <row r="16629">
      <c r="A16629" s="61">
        <v>1.514630256E9</v>
      </c>
      <c r="B16629" s="61">
        <v>1.0</v>
      </c>
      <c r="C16629" s="61">
        <v>963.0</v>
      </c>
      <c r="D16629" s="57" t="s">
        <v>375</v>
      </c>
      <c r="E16629" s="57" t="str">
        <f t="array" ref="E16629">E16628</f>
        <v>В</v>
      </c>
      <c r="F16629" s="58">
        <v>0.7705919442262794</v>
      </c>
    </row>
    <row r="16630">
      <c r="A16630" s="61">
        <v>1.517833182E9</v>
      </c>
      <c r="B16630" s="61">
        <v>0.0</v>
      </c>
      <c r="C16630" s="61">
        <v>2543.0</v>
      </c>
      <c r="D16630" s="57" t="s">
        <v>373</v>
      </c>
      <c r="E16630" s="57" t="str">
        <f t="array" ref="E16630">E16629</f>
        <v>В</v>
      </c>
      <c r="F16630" s="58">
        <v>0.7706204706961886</v>
      </c>
    </row>
    <row r="16631">
      <c r="A16631" s="61">
        <v>1.512277033E9</v>
      </c>
      <c r="B16631" s="61">
        <v>1.0</v>
      </c>
      <c r="C16631" s="61">
        <v>5.0</v>
      </c>
      <c r="D16631" s="57" t="s">
        <v>375</v>
      </c>
      <c r="E16631" s="57" t="str">
        <f t="array" ref="E16631">E16630</f>
        <v>В</v>
      </c>
      <c r="F16631" s="58">
        <v>0.7706775600915289</v>
      </c>
    </row>
    <row r="16632">
      <c r="A16632" s="61">
        <v>1.517142345E9</v>
      </c>
      <c r="B16632" s="61">
        <v>1.0</v>
      </c>
      <c r="C16632" s="61">
        <v>3256.0</v>
      </c>
      <c r="D16632" s="57" t="s">
        <v>374</v>
      </c>
      <c r="E16632" s="57" t="str">
        <f t="array" ref="E16632">E16631</f>
        <v>В</v>
      </c>
      <c r="F16632" s="58">
        <v>0.7706857463330626</v>
      </c>
    </row>
    <row r="16633">
      <c r="A16633" s="61">
        <v>1.515001952E9</v>
      </c>
      <c r="B16633" s="61">
        <v>0.0</v>
      </c>
      <c r="C16633" s="61">
        <v>3309.0</v>
      </c>
      <c r="D16633" s="57" t="s">
        <v>375</v>
      </c>
      <c r="E16633" s="57" t="str">
        <f t="array" ref="E16633">E16632</f>
        <v>В</v>
      </c>
      <c r="F16633" s="58">
        <v>0.7707151259317331</v>
      </c>
    </row>
    <row r="16634">
      <c r="A16634" s="61">
        <v>1.513779085E9</v>
      </c>
      <c r="B16634" s="61">
        <v>1.0</v>
      </c>
      <c r="C16634" s="61">
        <v>660.0</v>
      </c>
      <c r="D16634" s="57" t="s">
        <v>371</v>
      </c>
      <c r="E16634" s="57" t="str">
        <f t="array" ref="E16634">E16633</f>
        <v>В</v>
      </c>
      <c r="F16634" s="58">
        <v>0.7707160356721386</v>
      </c>
    </row>
    <row r="16635">
      <c r="A16635" s="61">
        <v>1.516370032E9</v>
      </c>
      <c r="B16635" s="61">
        <v>0.0</v>
      </c>
      <c r="C16635" s="61">
        <v>2892.0</v>
      </c>
      <c r="D16635" s="57" t="s">
        <v>374</v>
      </c>
      <c r="E16635" s="57" t="str">
        <f t="array" ref="E16635">E16634</f>
        <v>В</v>
      </c>
      <c r="F16635" s="58">
        <v>0.7709262445351935</v>
      </c>
    </row>
    <row r="16636">
      <c r="A16636" s="61">
        <v>1.517400863E9</v>
      </c>
      <c r="B16636" s="61">
        <v>1.0</v>
      </c>
      <c r="C16636" s="61">
        <v>1076.0</v>
      </c>
      <c r="D16636" s="57" t="s">
        <v>371</v>
      </c>
      <c r="E16636" s="57" t="str">
        <f t="array" ref="E16636">E16635</f>
        <v>В</v>
      </c>
      <c r="F16636" s="58">
        <v>0.770991035805031</v>
      </c>
    </row>
    <row r="16637">
      <c r="A16637" s="61">
        <v>1.516376575E9</v>
      </c>
      <c r="B16637" s="61">
        <v>1.0</v>
      </c>
      <c r="C16637" s="61">
        <v>1795.0</v>
      </c>
      <c r="D16637" s="57" t="s">
        <v>375</v>
      </c>
      <c r="E16637" s="57" t="str">
        <f t="array" ref="E16637">E16636</f>
        <v>В</v>
      </c>
      <c r="F16637" s="58">
        <v>0.7710675200969496</v>
      </c>
    </row>
    <row r="16638">
      <c r="A16638" s="61">
        <v>1.5134966E9</v>
      </c>
      <c r="B16638" s="61">
        <v>0.0</v>
      </c>
      <c r="C16638" s="61">
        <v>2838.0</v>
      </c>
      <c r="D16638" s="57" t="s">
        <v>375</v>
      </c>
      <c r="E16638" s="57" t="str">
        <f t="array" ref="E16638">E16637</f>
        <v>В</v>
      </c>
      <c r="F16638" s="58">
        <v>0.7711212773814059</v>
      </c>
    </row>
    <row r="16639">
      <c r="A16639" s="61">
        <v>1.519111538E9</v>
      </c>
      <c r="B16639" s="61">
        <v>1.0</v>
      </c>
      <c r="C16639" s="61">
        <v>2433.0</v>
      </c>
      <c r="D16639" s="57" t="s">
        <v>374</v>
      </c>
      <c r="E16639" s="57" t="str">
        <f t="array" ref="E16639">E16638</f>
        <v>В</v>
      </c>
      <c r="F16639" s="58">
        <v>0.7711214105927867</v>
      </c>
    </row>
    <row r="16640">
      <c r="A16640" s="61">
        <v>1.517173827E9</v>
      </c>
      <c r="B16640" s="61">
        <v>1.0</v>
      </c>
      <c r="C16640" s="61">
        <v>1111.0</v>
      </c>
      <c r="D16640" s="57" t="s">
        <v>371</v>
      </c>
      <c r="E16640" s="57" t="str">
        <f t="array" ref="E16640">E16639</f>
        <v>В</v>
      </c>
      <c r="F16640" s="58">
        <v>0.7712066408386166</v>
      </c>
    </row>
    <row r="16641">
      <c r="A16641" s="61">
        <v>1.51370668E9</v>
      </c>
      <c r="B16641" s="61">
        <v>0.0</v>
      </c>
      <c r="C16641" s="61">
        <v>913.0</v>
      </c>
      <c r="D16641" s="57" t="s">
        <v>374</v>
      </c>
      <c r="E16641" s="57" t="str">
        <f t="array" ref="E16641">E16640</f>
        <v>В</v>
      </c>
      <c r="F16641" s="58">
        <v>0.7712225576638992</v>
      </c>
    </row>
    <row r="16642">
      <c r="A16642" s="61">
        <v>1.515424959E9</v>
      </c>
      <c r="B16642" s="61">
        <v>1.0</v>
      </c>
      <c r="C16642" s="61">
        <v>229.0</v>
      </c>
      <c r="D16642" s="57" t="s">
        <v>371</v>
      </c>
      <c r="E16642" s="57" t="str">
        <f t="array" ref="E16642">E16641</f>
        <v>В</v>
      </c>
      <c r="F16642" s="58">
        <v>0.7712353176760379</v>
      </c>
    </row>
    <row r="16643">
      <c r="A16643" s="61">
        <v>1.513010022E9</v>
      </c>
      <c r="B16643" s="61">
        <v>0.0</v>
      </c>
      <c r="C16643" s="61">
        <v>569.0</v>
      </c>
      <c r="D16643" s="57" t="s">
        <v>375</v>
      </c>
      <c r="E16643" s="57" t="str">
        <f t="array" ref="E16643">E16642</f>
        <v>В</v>
      </c>
      <c r="F16643" s="58">
        <v>0.7712739102503742</v>
      </c>
    </row>
    <row r="16644">
      <c r="A16644" s="61">
        <v>1.51707391E9</v>
      </c>
      <c r="B16644" s="61">
        <v>0.0</v>
      </c>
      <c r="C16644" s="61">
        <v>3310.0</v>
      </c>
      <c r="D16644" s="57" t="s">
        <v>371</v>
      </c>
      <c r="E16644" s="57" t="str">
        <f t="array" ref="E16644">E16643</f>
        <v>В</v>
      </c>
      <c r="F16644" s="58">
        <v>0.7713096990319274</v>
      </c>
    </row>
    <row r="16645">
      <c r="A16645" s="61">
        <v>1.519669575E9</v>
      </c>
      <c r="B16645" s="61">
        <v>1.0</v>
      </c>
      <c r="C16645" s="61">
        <v>3237.0</v>
      </c>
      <c r="D16645" s="57" t="s">
        <v>374</v>
      </c>
      <c r="E16645" s="57" t="str">
        <f t="array" ref="E16645">E16644</f>
        <v>В</v>
      </c>
      <c r="F16645" s="58">
        <v>0.7713328398198487</v>
      </c>
    </row>
    <row r="16646">
      <c r="A16646" s="61">
        <v>1.517895789E9</v>
      </c>
      <c r="B16646" s="61">
        <v>1.0</v>
      </c>
      <c r="C16646" s="61">
        <v>3039.0</v>
      </c>
      <c r="D16646" s="57" t="s">
        <v>374</v>
      </c>
      <c r="E16646" s="57" t="str">
        <f t="array" ref="E16646">E16645</f>
        <v>В</v>
      </c>
      <c r="F16646" s="58">
        <v>0.7713688297654212</v>
      </c>
    </row>
    <row r="16647">
      <c r="A16647" s="61">
        <v>1.518102614E9</v>
      </c>
      <c r="B16647" s="61">
        <v>1.0</v>
      </c>
      <c r="C16647" s="61">
        <v>3125.0</v>
      </c>
      <c r="D16647" s="57" t="s">
        <v>375</v>
      </c>
      <c r="E16647" s="57" t="str">
        <f t="array" ref="E16647">E16646</f>
        <v>В</v>
      </c>
      <c r="F16647" s="58">
        <v>0.7713733896737568</v>
      </c>
    </row>
    <row r="16648">
      <c r="A16648" s="61">
        <v>1.516965641E9</v>
      </c>
      <c r="B16648" s="61">
        <v>0.0</v>
      </c>
      <c r="C16648" s="61">
        <v>4230.0</v>
      </c>
      <c r="D16648" s="57" t="s">
        <v>375</v>
      </c>
      <c r="E16648" s="57" t="str">
        <f t="array" ref="E16648">E16647</f>
        <v>В</v>
      </c>
      <c r="F16648" s="58">
        <v>0.77139656708309</v>
      </c>
    </row>
    <row r="16649">
      <c r="A16649" s="61">
        <v>1.513755691E9</v>
      </c>
      <c r="B16649" s="61">
        <v>0.0</v>
      </c>
      <c r="C16649" s="61">
        <v>1042.0</v>
      </c>
      <c r="D16649" s="57" t="s">
        <v>374</v>
      </c>
      <c r="E16649" s="57" t="str">
        <f t="array" ref="E16649">E16648</f>
        <v>В</v>
      </c>
      <c r="F16649" s="58">
        <v>0.7714228235928775</v>
      </c>
    </row>
    <row r="16650">
      <c r="A16650" s="61">
        <v>1.512673998E9</v>
      </c>
      <c r="B16650" s="61">
        <v>1.0</v>
      </c>
      <c r="C16650" s="61">
        <v>2891.0</v>
      </c>
      <c r="D16650" s="57" t="s">
        <v>371</v>
      </c>
      <c r="E16650" s="57" t="str">
        <f t="array" ref="E16650">E16649</f>
        <v>В</v>
      </c>
      <c r="F16650" s="58">
        <v>0.7714296603554386</v>
      </c>
    </row>
    <row r="16651">
      <c r="A16651" s="61">
        <v>1.513919598E9</v>
      </c>
      <c r="B16651" s="61">
        <v>1.0</v>
      </c>
      <c r="C16651" s="61">
        <v>975.0</v>
      </c>
      <c r="D16651" s="57" t="s">
        <v>371</v>
      </c>
      <c r="E16651" s="57" t="str">
        <f t="array" ref="E16651">E16650</f>
        <v>В</v>
      </c>
      <c r="F16651" s="58">
        <v>0.7715128547400258</v>
      </c>
    </row>
    <row r="16652">
      <c r="A16652" s="61">
        <v>1.513374214E9</v>
      </c>
      <c r="B16652" s="61">
        <v>1.0</v>
      </c>
      <c r="C16652" s="61">
        <v>2854.0</v>
      </c>
      <c r="D16652" s="57" t="s">
        <v>374</v>
      </c>
      <c r="E16652" s="57" t="str">
        <f t="array" ref="E16652">E16651</f>
        <v>В</v>
      </c>
      <c r="F16652" s="58">
        <v>0.7715153486233096</v>
      </c>
    </row>
    <row r="16653">
      <c r="A16653" s="61">
        <v>1.512814011E9</v>
      </c>
      <c r="B16653" s="61">
        <v>0.0</v>
      </c>
      <c r="C16653" s="61">
        <v>1346.0</v>
      </c>
      <c r="D16653" s="57" t="s">
        <v>371</v>
      </c>
      <c r="E16653" s="57" t="str">
        <f t="array" ref="E16653">E16652</f>
        <v>В</v>
      </c>
      <c r="F16653" s="58">
        <v>0.7715889947073422</v>
      </c>
    </row>
    <row r="16654">
      <c r="A16654" s="61">
        <v>1.511525719E9</v>
      </c>
      <c r="B16654" s="61">
        <v>1.0</v>
      </c>
      <c r="C16654" s="61">
        <v>260.0</v>
      </c>
      <c r="D16654" s="57" t="s">
        <v>375</v>
      </c>
      <c r="E16654" s="57" t="str">
        <f t="array" ref="E16654">E16653</f>
        <v>В</v>
      </c>
      <c r="F16654" s="58">
        <v>0.7717764857230206</v>
      </c>
    </row>
    <row r="16655">
      <c r="A16655" s="61">
        <v>1.518330499E9</v>
      </c>
      <c r="B16655" s="61">
        <v>1.0</v>
      </c>
      <c r="C16655" s="61">
        <v>980.0</v>
      </c>
      <c r="D16655" s="57" t="s">
        <v>373</v>
      </c>
      <c r="E16655" s="57" t="str">
        <f t="array" ref="E16655">E16654</f>
        <v>В</v>
      </c>
      <c r="F16655" s="58">
        <v>0.7719721559744177</v>
      </c>
    </row>
    <row r="16656">
      <c r="A16656" s="61">
        <v>1.517788543E9</v>
      </c>
      <c r="B16656" s="61">
        <v>1.0</v>
      </c>
      <c r="C16656" s="61">
        <v>3626.0</v>
      </c>
      <c r="D16656" s="57" t="s">
        <v>371</v>
      </c>
      <c r="E16656" s="57" t="str">
        <f t="array" ref="E16656">E16655</f>
        <v>В</v>
      </c>
      <c r="F16656" s="58">
        <v>0.7719953482849122</v>
      </c>
    </row>
    <row r="16657">
      <c r="A16657" s="61">
        <v>1.518356366E9</v>
      </c>
      <c r="B16657" s="61">
        <v>1.0</v>
      </c>
      <c r="C16657" s="61">
        <v>4159.0</v>
      </c>
      <c r="D16657" s="57" t="s">
        <v>374</v>
      </c>
      <c r="E16657" s="57" t="str">
        <f t="array" ref="E16657">E16656</f>
        <v>В</v>
      </c>
      <c r="F16657" s="58">
        <v>0.7720273160014501</v>
      </c>
    </row>
    <row r="16658">
      <c r="A16658" s="61">
        <v>1.512988049E9</v>
      </c>
      <c r="B16658" s="61">
        <v>1.0</v>
      </c>
      <c r="C16658" s="61">
        <v>648.0</v>
      </c>
      <c r="D16658" s="57" t="s">
        <v>374</v>
      </c>
      <c r="E16658" s="57" t="str">
        <f t="array" ref="E16658">E16657</f>
        <v>В</v>
      </c>
      <c r="F16658" s="58">
        <v>0.7720764045546518</v>
      </c>
    </row>
    <row r="16659">
      <c r="A16659" s="61">
        <v>1.516587E9</v>
      </c>
      <c r="B16659" s="61">
        <v>0.0</v>
      </c>
      <c r="C16659" s="61">
        <v>2035.0</v>
      </c>
      <c r="D16659" s="57" t="s">
        <v>374</v>
      </c>
      <c r="E16659" s="57" t="str">
        <f t="array" ref="E16659">E16658</f>
        <v>В</v>
      </c>
      <c r="F16659" s="58">
        <v>0.7721910546183807</v>
      </c>
    </row>
    <row r="16660">
      <c r="A16660" s="61">
        <v>1.514434883E9</v>
      </c>
      <c r="B16660" s="61">
        <v>1.0</v>
      </c>
      <c r="C16660" s="61">
        <v>1769.0</v>
      </c>
      <c r="D16660" s="57" t="s">
        <v>373</v>
      </c>
      <c r="E16660" s="57" t="str">
        <f t="array" ref="E16660">E16659</f>
        <v>В</v>
      </c>
      <c r="F16660" s="58">
        <v>0.7721929048424164</v>
      </c>
    </row>
    <row r="16661">
      <c r="A16661" s="61">
        <v>1.515951196E9</v>
      </c>
      <c r="B16661" s="61">
        <v>1.0</v>
      </c>
      <c r="C16661" s="61">
        <v>3824.0</v>
      </c>
      <c r="D16661" s="57" t="s">
        <v>371</v>
      </c>
      <c r="E16661" s="57" t="str">
        <f t="array" ref="E16661">E16660</f>
        <v>В</v>
      </c>
      <c r="F16661" s="58">
        <v>0.7721945351800328</v>
      </c>
    </row>
    <row r="16662">
      <c r="A16662" s="61">
        <v>1.518131303E9</v>
      </c>
      <c r="B16662" s="61">
        <v>1.0</v>
      </c>
      <c r="C16662" s="61">
        <v>3389.0</v>
      </c>
      <c r="D16662" s="57" t="s">
        <v>373</v>
      </c>
      <c r="E16662" s="57" t="str">
        <f t="array" ref="E16662">E16661</f>
        <v>В</v>
      </c>
      <c r="F16662" s="58">
        <v>0.7722371891349621</v>
      </c>
    </row>
    <row r="16663">
      <c r="A16663" s="61">
        <v>1.51958987E9</v>
      </c>
      <c r="B16663" s="61">
        <v>0.0</v>
      </c>
      <c r="C16663" s="61">
        <v>2009.0</v>
      </c>
      <c r="D16663" s="57" t="s">
        <v>371</v>
      </c>
      <c r="E16663" s="57" t="str">
        <f t="array" ref="E16663">E16662</f>
        <v>В</v>
      </c>
      <c r="F16663" s="58">
        <v>0.7722537652347562</v>
      </c>
    </row>
    <row r="16664">
      <c r="A16664" s="61">
        <v>1.518985097E9</v>
      </c>
      <c r="B16664" s="61">
        <v>1.0</v>
      </c>
      <c r="C16664" s="61">
        <v>259.0</v>
      </c>
      <c r="D16664" s="57" t="s">
        <v>374</v>
      </c>
      <c r="E16664" s="57" t="str">
        <f t="array" ref="E16664">E16663</f>
        <v>В</v>
      </c>
      <c r="F16664" s="58">
        <v>0.7722801659464433</v>
      </c>
    </row>
    <row r="16665">
      <c r="A16665" s="61">
        <v>1.517079399E9</v>
      </c>
      <c r="B16665" s="61">
        <v>1.0</v>
      </c>
      <c r="C16665" s="61">
        <v>425.0</v>
      </c>
      <c r="D16665" s="57" t="s">
        <v>375</v>
      </c>
      <c r="E16665" s="57" t="str">
        <f t="array" ref="E16665">E16664</f>
        <v>В</v>
      </c>
      <c r="F16665" s="58">
        <v>0.7723314443262165</v>
      </c>
    </row>
    <row r="16666">
      <c r="A16666" s="61">
        <v>1.51996005E9</v>
      </c>
      <c r="B16666" s="61">
        <v>0.0</v>
      </c>
      <c r="C16666" s="61">
        <v>3182.0</v>
      </c>
      <c r="D16666" s="57" t="s">
        <v>371</v>
      </c>
      <c r="E16666" s="57" t="str">
        <f t="array" ref="E16666">E16665</f>
        <v>В</v>
      </c>
      <c r="F16666" s="58">
        <v>0.7723760184774041</v>
      </c>
    </row>
    <row r="16667">
      <c r="A16667" s="61">
        <v>1.51307314E9</v>
      </c>
      <c r="B16667" s="61">
        <v>0.0</v>
      </c>
      <c r="C16667" s="61">
        <v>2693.0</v>
      </c>
      <c r="D16667" s="57" t="s">
        <v>371</v>
      </c>
      <c r="E16667" s="57" t="str">
        <f t="array" ref="E16667">E16666</f>
        <v>В</v>
      </c>
      <c r="F16667" s="58">
        <v>0.7724184815447308</v>
      </c>
    </row>
    <row r="16668">
      <c r="A16668" s="61">
        <v>1.517633874E9</v>
      </c>
      <c r="B16668" s="61">
        <v>1.0</v>
      </c>
      <c r="C16668" s="61">
        <v>1845.0</v>
      </c>
      <c r="D16668" s="57" t="s">
        <v>374</v>
      </c>
      <c r="E16668" s="57" t="str">
        <f t="array" ref="E16668">E16667</f>
        <v>В</v>
      </c>
      <c r="F16668" s="58">
        <v>0.7724433126158496</v>
      </c>
    </row>
    <row r="16669">
      <c r="A16669" s="61">
        <v>1.517103746E9</v>
      </c>
      <c r="B16669" s="61">
        <v>1.0</v>
      </c>
      <c r="C16669" s="61">
        <v>3302.0</v>
      </c>
      <c r="D16669" s="57" t="s">
        <v>371</v>
      </c>
      <c r="E16669" s="57" t="str">
        <f t="array" ref="E16669">E16668</f>
        <v>В</v>
      </c>
      <c r="F16669" s="58">
        <v>0.7726163637674872</v>
      </c>
    </row>
    <row r="16670">
      <c r="A16670" s="61">
        <v>1.512771772E9</v>
      </c>
      <c r="B16670" s="61">
        <v>0.0</v>
      </c>
      <c r="C16670" s="61">
        <v>402.0</v>
      </c>
      <c r="D16670" s="57" t="s">
        <v>371</v>
      </c>
      <c r="E16670" s="57" t="str">
        <f t="array" ref="E16670">E16669</f>
        <v>В</v>
      </c>
      <c r="F16670" s="58">
        <v>0.7727188343251925</v>
      </c>
    </row>
    <row r="16671">
      <c r="A16671" s="61">
        <v>1.513909393E9</v>
      </c>
      <c r="B16671" s="61">
        <v>1.0</v>
      </c>
      <c r="C16671" s="61">
        <v>670.0</v>
      </c>
      <c r="D16671" s="57" t="s">
        <v>375</v>
      </c>
      <c r="E16671" s="57" t="str">
        <f t="array" ref="E16671">E16670</f>
        <v>В</v>
      </c>
      <c r="F16671" s="58">
        <v>0.7727205574658105</v>
      </c>
    </row>
    <row r="16672">
      <c r="A16672" s="61">
        <v>1.517757653E9</v>
      </c>
      <c r="B16672" s="61">
        <v>1.0</v>
      </c>
      <c r="C16672" s="61">
        <v>1450.0</v>
      </c>
      <c r="D16672" s="57" t="s">
        <v>371</v>
      </c>
      <c r="E16672" s="57" t="str">
        <f t="array" ref="E16672">E16671</f>
        <v>В</v>
      </c>
      <c r="F16672" s="58">
        <v>0.7727477200208649</v>
      </c>
    </row>
    <row r="16673">
      <c r="A16673" s="61">
        <v>1.514189473E9</v>
      </c>
      <c r="B16673" s="61">
        <v>1.0</v>
      </c>
      <c r="C16673" s="61">
        <v>522.0</v>
      </c>
      <c r="D16673" s="57" t="s">
        <v>375</v>
      </c>
      <c r="E16673" s="57" t="str">
        <f t="array" ref="E16673">E16672</f>
        <v>В</v>
      </c>
      <c r="F16673" s="58">
        <v>0.7729087013902257</v>
      </c>
    </row>
    <row r="16674">
      <c r="A16674" s="61">
        <v>1.519451904E9</v>
      </c>
      <c r="B16674" s="61">
        <v>1.0</v>
      </c>
      <c r="C16674" s="61">
        <v>1848.0</v>
      </c>
      <c r="D16674" s="57" t="s">
        <v>374</v>
      </c>
      <c r="E16674" s="57" t="str">
        <f t="array" ref="E16674">E16673</f>
        <v>В</v>
      </c>
      <c r="F16674" s="58">
        <v>0.7729474541576009</v>
      </c>
    </row>
    <row r="16675">
      <c r="A16675" s="61">
        <v>1.514230968E9</v>
      </c>
      <c r="B16675" s="61">
        <v>1.0</v>
      </c>
      <c r="C16675" s="61">
        <v>740.0</v>
      </c>
      <c r="D16675" s="57" t="s">
        <v>375</v>
      </c>
      <c r="E16675" s="57" t="str">
        <f t="array" ref="E16675">E16674</f>
        <v>В</v>
      </c>
      <c r="F16675" s="58">
        <v>0.7729557643610268</v>
      </c>
    </row>
    <row r="16676">
      <c r="A16676" s="61">
        <v>1.51509847E9</v>
      </c>
      <c r="B16676" s="61">
        <v>0.0</v>
      </c>
      <c r="C16676" s="61">
        <v>2421.0</v>
      </c>
      <c r="D16676" s="57" t="s">
        <v>374</v>
      </c>
      <c r="E16676" s="57" t="str">
        <f t="array" ref="E16676">E16675</f>
        <v>В</v>
      </c>
      <c r="F16676" s="58">
        <v>0.7729759955286712</v>
      </c>
    </row>
    <row r="16677">
      <c r="A16677" s="61">
        <v>1.51581819E9</v>
      </c>
      <c r="B16677" s="61">
        <v>0.0</v>
      </c>
      <c r="C16677" s="61">
        <v>1414.0</v>
      </c>
      <c r="D16677" s="57" t="s">
        <v>371</v>
      </c>
      <c r="E16677" s="57" t="str">
        <f t="array" ref="E16677">E16676</f>
        <v>В</v>
      </c>
      <c r="F16677" s="58">
        <v>0.7730326543632968</v>
      </c>
    </row>
    <row r="16678">
      <c r="A16678" s="61">
        <v>1.512565606E9</v>
      </c>
      <c r="B16678" s="61">
        <v>1.0</v>
      </c>
      <c r="C16678" s="61">
        <v>2241.0</v>
      </c>
      <c r="D16678" s="57" t="s">
        <v>371</v>
      </c>
      <c r="E16678" s="57" t="str">
        <f t="array" ref="E16678">E16677</f>
        <v>В</v>
      </c>
      <c r="F16678" s="58">
        <v>0.7731074985030837</v>
      </c>
    </row>
    <row r="16679">
      <c r="A16679" s="61">
        <v>1.513198134E9</v>
      </c>
      <c r="B16679" s="61">
        <v>1.0</v>
      </c>
      <c r="C16679" s="61">
        <v>3330.0</v>
      </c>
      <c r="D16679" s="57" t="s">
        <v>371</v>
      </c>
      <c r="E16679" s="57" t="str">
        <f t="array" ref="E16679">E16678</f>
        <v>В</v>
      </c>
      <c r="F16679" s="58">
        <v>0.7731609593876948</v>
      </c>
    </row>
    <row r="16680">
      <c r="A16680" s="61">
        <v>1.515593524E9</v>
      </c>
      <c r="B16680" s="61">
        <v>1.0</v>
      </c>
      <c r="C16680" s="61">
        <v>1451.0</v>
      </c>
      <c r="D16680" s="57" t="s">
        <v>375</v>
      </c>
      <c r="E16680" s="57" t="str">
        <f t="array" ref="E16680">E16679</f>
        <v>В</v>
      </c>
      <c r="F16680" s="58">
        <v>0.7732030602858714</v>
      </c>
    </row>
    <row r="16681">
      <c r="A16681" s="61">
        <v>1.515012227E9</v>
      </c>
      <c r="B16681" s="61">
        <v>1.0</v>
      </c>
      <c r="C16681" s="61">
        <v>314.0</v>
      </c>
      <c r="D16681" s="57" t="s">
        <v>373</v>
      </c>
      <c r="E16681" s="57" t="str">
        <f t="array" ref="E16681">E16680</f>
        <v>В</v>
      </c>
      <c r="F16681" s="58">
        <v>0.7732166405292762</v>
      </c>
    </row>
    <row r="16682">
      <c r="A16682" s="61">
        <v>1.516977894E9</v>
      </c>
      <c r="B16682" s="61">
        <v>1.0</v>
      </c>
      <c r="C16682" s="61">
        <v>235.0</v>
      </c>
      <c r="D16682" s="57" t="s">
        <v>371</v>
      </c>
      <c r="E16682" s="57" t="str">
        <f t="array" ref="E16682">E16681</f>
        <v>В</v>
      </c>
      <c r="F16682" s="58">
        <v>0.7732388761240969</v>
      </c>
    </row>
    <row r="16683">
      <c r="A16683" s="61">
        <v>1.519055359E9</v>
      </c>
      <c r="B16683" s="61">
        <v>1.0</v>
      </c>
      <c r="C16683" s="61">
        <v>329.0</v>
      </c>
      <c r="D16683" s="57" t="s">
        <v>373</v>
      </c>
      <c r="E16683" s="57" t="str">
        <f t="array" ref="E16683">E16682</f>
        <v>В</v>
      </c>
      <c r="F16683" s="58">
        <v>0.7732443927481062</v>
      </c>
    </row>
    <row r="16684">
      <c r="A16684" s="61">
        <v>1.512893575E9</v>
      </c>
      <c r="B16684" s="61">
        <v>1.0</v>
      </c>
      <c r="C16684" s="61">
        <v>137.0</v>
      </c>
      <c r="D16684" s="57" t="s">
        <v>375</v>
      </c>
      <c r="E16684" s="57" t="str">
        <f t="array" ref="E16684">E16683</f>
        <v>В</v>
      </c>
      <c r="F16684" s="58">
        <v>0.7732674174951673</v>
      </c>
    </row>
    <row r="16685">
      <c r="A16685" s="61">
        <v>1.511440834E9</v>
      </c>
      <c r="B16685" s="61">
        <v>1.0</v>
      </c>
      <c r="C16685" s="61">
        <v>2227.0</v>
      </c>
      <c r="D16685" s="57" t="s">
        <v>374</v>
      </c>
      <c r="E16685" s="57" t="str">
        <f t="array" ref="E16685">E16684</f>
        <v>В</v>
      </c>
      <c r="F16685" s="58">
        <v>0.7732900073065447</v>
      </c>
    </row>
    <row r="16686">
      <c r="A16686" s="61">
        <v>1.515200047E9</v>
      </c>
      <c r="B16686" s="61">
        <v>1.0</v>
      </c>
      <c r="C16686" s="61">
        <v>1534.0</v>
      </c>
      <c r="D16686" s="57" t="s">
        <v>375</v>
      </c>
      <c r="E16686" s="57" t="str">
        <f t="array" ref="E16686">E16685</f>
        <v>В</v>
      </c>
      <c r="F16686" s="58">
        <v>0.7733788976208453</v>
      </c>
    </row>
    <row r="16687">
      <c r="A16687" s="61">
        <v>1.515717266E9</v>
      </c>
      <c r="B16687" s="61">
        <v>1.0</v>
      </c>
      <c r="C16687" s="61">
        <v>2147.0</v>
      </c>
      <c r="D16687" s="57" t="s">
        <v>374</v>
      </c>
      <c r="E16687" s="57" t="str">
        <f t="array" ref="E16687">E16686</f>
        <v>В</v>
      </c>
      <c r="F16687" s="58">
        <v>0.7735826337863979</v>
      </c>
    </row>
    <row r="16688">
      <c r="A16688" s="61">
        <v>1.517188114E9</v>
      </c>
      <c r="B16688" s="61">
        <v>1.0</v>
      </c>
      <c r="C16688" s="61">
        <v>2210.0</v>
      </c>
      <c r="D16688" s="57" t="s">
        <v>371</v>
      </c>
      <c r="E16688" s="57" t="str">
        <f t="array" ref="E16688">E16687</f>
        <v>В</v>
      </c>
      <c r="F16688" s="58">
        <v>0.7735940066314342</v>
      </c>
    </row>
    <row r="16689">
      <c r="A16689" s="61">
        <v>1.517459049E9</v>
      </c>
      <c r="B16689" s="61">
        <v>1.0</v>
      </c>
      <c r="C16689" s="61">
        <v>72.0</v>
      </c>
      <c r="D16689" s="57" t="s">
        <v>373</v>
      </c>
      <c r="E16689" s="57" t="str">
        <f t="array" ref="E16689">E16688</f>
        <v>В</v>
      </c>
      <c r="F16689" s="58">
        <v>0.7736761683804415</v>
      </c>
    </row>
    <row r="16690">
      <c r="A16690" s="61">
        <v>1.517739263E9</v>
      </c>
      <c r="B16690" s="61">
        <v>1.0</v>
      </c>
      <c r="C16690" s="61">
        <v>2020.0</v>
      </c>
      <c r="D16690" s="57" t="s">
        <v>371</v>
      </c>
      <c r="E16690" s="57" t="str">
        <f t="array" ref="E16690">E16689</f>
        <v>В</v>
      </c>
      <c r="F16690" s="58">
        <v>0.7737064152973573</v>
      </c>
    </row>
    <row r="16691">
      <c r="A16691" s="61">
        <v>1.518196472E9</v>
      </c>
      <c r="B16691" s="61">
        <v>0.0</v>
      </c>
      <c r="C16691" s="61">
        <v>3764.0</v>
      </c>
      <c r="D16691" s="57" t="s">
        <v>371</v>
      </c>
      <c r="E16691" s="57" t="str">
        <f t="array" ref="E16691">E16690</f>
        <v>В</v>
      </c>
      <c r="F16691" s="58">
        <v>0.773773724336964</v>
      </c>
    </row>
    <row r="16692">
      <c r="A16692" s="61">
        <v>1.515757495E9</v>
      </c>
      <c r="B16692" s="61">
        <v>1.0</v>
      </c>
      <c r="C16692" s="61">
        <v>1308.0</v>
      </c>
      <c r="D16692" s="57" t="s">
        <v>371</v>
      </c>
      <c r="E16692" s="57" t="str">
        <f t="array" ref="E16692">E16691</f>
        <v>В</v>
      </c>
      <c r="F16692" s="58">
        <v>0.7737773830913669</v>
      </c>
    </row>
    <row r="16693">
      <c r="A16693" s="61">
        <v>1.511759618E9</v>
      </c>
      <c r="B16693" s="61">
        <v>1.0</v>
      </c>
      <c r="C16693" s="61">
        <v>3233.0</v>
      </c>
      <c r="D16693" s="57" t="s">
        <v>374</v>
      </c>
      <c r="E16693" s="57" t="str">
        <f t="array" ref="E16693">E16692</f>
        <v>В</v>
      </c>
      <c r="F16693" s="58">
        <v>0.7737942725604124</v>
      </c>
    </row>
    <row r="16694">
      <c r="A16694" s="61">
        <v>1.512702509E9</v>
      </c>
      <c r="B16694" s="61">
        <v>1.0</v>
      </c>
      <c r="C16694" s="61">
        <v>362.0</v>
      </c>
      <c r="D16694" s="57" t="s">
        <v>374</v>
      </c>
      <c r="E16694" s="57" t="str">
        <f t="array" ref="E16694">E16693</f>
        <v>В</v>
      </c>
      <c r="F16694" s="58">
        <v>0.7738157472558609</v>
      </c>
    </row>
    <row r="16695">
      <c r="A16695" s="61">
        <v>1.513260636E9</v>
      </c>
      <c r="B16695" s="61">
        <v>1.0</v>
      </c>
      <c r="C16695" s="61">
        <v>2734.0</v>
      </c>
      <c r="D16695" s="57" t="s">
        <v>374</v>
      </c>
      <c r="E16695" s="57" t="str">
        <f t="array" ref="E16695">E16694</f>
        <v>В</v>
      </c>
      <c r="F16695" s="58">
        <v>0.7738309842305383</v>
      </c>
    </row>
    <row r="16696">
      <c r="A16696" s="61">
        <v>1.515828939E9</v>
      </c>
      <c r="B16696" s="61">
        <v>1.0</v>
      </c>
      <c r="C16696" s="61">
        <v>698.0</v>
      </c>
      <c r="D16696" s="57" t="s">
        <v>373</v>
      </c>
      <c r="E16696" s="57" t="str">
        <f t="array" ref="E16696">E16695</f>
        <v>В</v>
      </c>
      <c r="F16696" s="58">
        <v>0.7739500978624095</v>
      </c>
    </row>
    <row r="16697">
      <c r="A16697" s="61">
        <v>1.513412158E9</v>
      </c>
      <c r="B16697" s="61">
        <v>1.0</v>
      </c>
      <c r="C16697" s="61">
        <v>2046.0</v>
      </c>
      <c r="D16697" s="57" t="s">
        <v>374</v>
      </c>
      <c r="E16697" s="57" t="str">
        <f t="array" ref="E16697">E16696</f>
        <v>В</v>
      </c>
      <c r="F16697" s="58">
        <v>0.7739550571407228</v>
      </c>
    </row>
    <row r="16698">
      <c r="A16698" s="61">
        <v>1.511649826E9</v>
      </c>
      <c r="B16698" s="61">
        <v>1.0</v>
      </c>
      <c r="C16698" s="61">
        <v>1802.0</v>
      </c>
      <c r="D16698" s="57" t="s">
        <v>375</v>
      </c>
      <c r="E16698" s="57" t="str">
        <f t="array" ref="E16698">E16697</f>
        <v>В</v>
      </c>
      <c r="F16698" s="58">
        <v>0.7739592503411893</v>
      </c>
    </row>
    <row r="16699">
      <c r="A16699" s="61">
        <v>1.51653082E9</v>
      </c>
      <c r="B16699" s="61">
        <v>0.0</v>
      </c>
      <c r="C16699" s="61">
        <v>1769.0</v>
      </c>
      <c r="D16699" s="57" t="s">
        <v>371</v>
      </c>
      <c r="E16699" s="57" t="str">
        <f t="array" ref="E16699">E16698</f>
        <v>В</v>
      </c>
      <c r="F16699" s="58">
        <v>0.7739611027228734</v>
      </c>
    </row>
    <row r="16700">
      <c r="A16700" s="61">
        <v>1.51231612E9</v>
      </c>
      <c r="B16700" s="61">
        <v>0.0</v>
      </c>
      <c r="C16700" s="61">
        <v>991.0</v>
      </c>
      <c r="D16700" s="57" t="s">
        <v>371</v>
      </c>
      <c r="E16700" s="57" t="str">
        <f t="array" ref="E16700">E16699</f>
        <v>В</v>
      </c>
      <c r="F16700" s="58">
        <v>0.7739786243323187</v>
      </c>
    </row>
    <row r="16701">
      <c r="A16701" s="61">
        <v>1.515559471E9</v>
      </c>
      <c r="B16701" s="61">
        <v>0.0</v>
      </c>
      <c r="C16701" s="61">
        <v>2792.0</v>
      </c>
      <c r="D16701" s="57" t="s">
        <v>375</v>
      </c>
      <c r="E16701" s="57" t="str">
        <f t="array" ref="E16701">E16700</f>
        <v>В</v>
      </c>
      <c r="F16701" s="58">
        <v>0.7740173920008551</v>
      </c>
    </row>
    <row r="16702">
      <c r="A16702" s="61">
        <v>1.515925533E9</v>
      </c>
      <c r="B16702" s="61">
        <v>1.0</v>
      </c>
      <c r="C16702" s="61">
        <v>696.0</v>
      </c>
      <c r="D16702" s="57" t="s">
        <v>371</v>
      </c>
      <c r="E16702" s="57" t="str">
        <f t="array" ref="E16702">E16701</f>
        <v>В</v>
      </c>
      <c r="F16702" s="58">
        <v>0.774044007862506</v>
      </c>
    </row>
    <row r="16703">
      <c r="A16703" s="61">
        <v>1.514797223E9</v>
      </c>
      <c r="B16703" s="61">
        <v>1.0</v>
      </c>
      <c r="C16703" s="61">
        <v>952.0</v>
      </c>
      <c r="D16703" s="57" t="s">
        <v>375</v>
      </c>
      <c r="E16703" s="57" t="str">
        <f t="array" ref="E16703">E16702</f>
        <v>В</v>
      </c>
      <c r="F16703" s="58">
        <v>0.7740786107438161</v>
      </c>
    </row>
    <row r="16704">
      <c r="A16704" s="61">
        <v>1.519422799E9</v>
      </c>
      <c r="B16704" s="61">
        <v>1.0</v>
      </c>
      <c r="C16704" s="61">
        <v>1277.0</v>
      </c>
      <c r="D16704" s="57" t="s">
        <v>374</v>
      </c>
      <c r="E16704" s="57" t="str">
        <f t="array" ref="E16704">E16703</f>
        <v>В</v>
      </c>
      <c r="F16704" s="58">
        <v>0.7741460665818969</v>
      </c>
    </row>
    <row r="16705">
      <c r="A16705" s="61">
        <v>1.518862721E9</v>
      </c>
      <c r="B16705" s="61">
        <v>0.0</v>
      </c>
      <c r="C16705" s="61">
        <v>1823.0</v>
      </c>
      <c r="D16705" s="57" t="s">
        <v>371</v>
      </c>
      <c r="E16705" s="57" t="str">
        <f t="array" ref="E16705">E16704</f>
        <v>В</v>
      </c>
      <c r="F16705" s="58">
        <v>0.7742260077357075</v>
      </c>
    </row>
    <row r="16706">
      <c r="A16706" s="61">
        <v>1.518950517E9</v>
      </c>
      <c r="B16706" s="61">
        <v>1.0</v>
      </c>
      <c r="C16706" s="61">
        <v>2203.0</v>
      </c>
      <c r="D16706" s="57" t="s">
        <v>371</v>
      </c>
      <c r="E16706" s="57" t="str">
        <f t="array" ref="E16706">E16705</f>
        <v>В</v>
      </c>
      <c r="F16706" s="58">
        <v>0.7742525097882081</v>
      </c>
    </row>
    <row r="16707">
      <c r="A16707" s="61">
        <v>1.514706728E9</v>
      </c>
      <c r="B16707" s="61">
        <v>1.0</v>
      </c>
      <c r="C16707" s="61">
        <v>848.0</v>
      </c>
      <c r="D16707" s="57" t="s">
        <v>375</v>
      </c>
      <c r="E16707" s="57" t="str">
        <f t="array" ref="E16707">E16706</f>
        <v>В</v>
      </c>
      <c r="F16707" s="58">
        <v>0.7742549759723539</v>
      </c>
    </row>
    <row r="16708">
      <c r="A16708" s="61">
        <v>1.519831989E9</v>
      </c>
      <c r="B16708" s="61">
        <v>1.0</v>
      </c>
      <c r="C16708" s="61">
        <v>2252.0</v>
      </c>
      <c r="D16708" s="57" t="s">
        <v>371</v>
      </c>
      <c r="E16708" s="57" t="str">
        <f t="array" ref="E16708">E16707</f>
        <v>В</v>
      </c>
      <c r="F16708" s="58">
        <v>0.7743244041659291</v>
      </c>
    </row>
    <row r="16709">
      <c r="A16709" s="61">
        <v>1.518466817E9</v>
      </c>
      <c r="B16709" s="61">
        <v>1.0</v>
      </c>
      <c r="C16709" s="61">
        <v>1341.0</v>
      </c>
      <c r="D16709" s="57" t="s">
        <v>375</v>
      </c>
      <c r="E16709" s="57" t="str">
        <f t="array" ref="E16709">E16708</f>
        <v>В</v>
      </c>
      <c r="F16709" s="58">
        <v>0.7743378017555886</v>
      </c>
    </row>
    <row r="16710">
      <c r="A16710" s="61">
        <v>1.51781445E9</v>
      </c>
      <c r="B16710" s="61">
        <v>0.0</v>
      </c>
      <c r="C16710" s="61">
        <v>1598.0</v>
      </c>
      <c r="D16710" s="57" t="s">
        <v>371</v>
      </c>
      <c r="E16710" s="57" t="str">
        <f t="array" ref="E16710">E16709</f>
        <v>В</v>
      </c>
      <c r="F16710" s="58">
        <v>0.7743938002511255</v>
      </c>
    </row>
    <row r="16711">
      <c r="A16711" s="61">
        <v>1.513163851E9</v>
      </c>
      <c r="B16711" s="61">
        <v>0.0</v>
      </c>
      <c r="C16711" s="61">
        <v>2046.0</v>
      </c>
      <c r="D16711" s="57" t="s">
        <v>371</v>
      </c>
      <c r="E16711" s="57" t="str">
        <f t="array" ref="E16711">E16710</f>
        <v>В</v>
      </c>
      <c r="F16711" s="58">
        <v>0.7744529282533583</v>
      </c>
    </row>
    <row r="16712">
      <c r="A16712" s="61">
        <v>1.518228682E9</v>
      </c>
      <c r="B16712" s="61">
        <v>0.0</v>
      </c>
      <c r="C16712" s="61">
        <v>1300.0</v>
      </c>
      <c r="D16712" s="57" t="s">
        <v>371</v>
      </c>
      <c r="E16712" s="57" t="str">
        <f t="array" ref="E16712">E16711</f>
        <v>В</v>
      </c>
      <c r="F16712" s="58">
        <v>0.7745937483097829</v>
      </c>
    </row>
    <row r="16713">
      <c r="A16713" s="61">
        <v>1.514815842E9</v>
      </c>
      <c r="B16713" s="61">
        <v>0.0</v>
      </c>
      <c r="C16713" s="61">
        <v>2369.0</v>
      </c>
      <c r="D16713" s="57" t="s">
        <v>373</v>
      </c>
      <c r="E16713" s="57" t="str">
        <f t="array" ref="E16713">E16712</f>
        <v>В</v>
      </c>
      <c r="F16713" s="58">
        <v>0.7746881740479323</v>
      </c>
    </row>
    <row r="16714">
      <c r="A16714" s="61">
        <v>1.519504516E9</v>
      </c>
      <c r="B16714" s="61">
        <v>1.0</v>
      </c>
      <c r="C16714" s="61">
        <v>2284.0</v>
      </c>
      <c r="D16714" s="57" t="s">
        <v>375</v>
      </c>
      <c r="E16714" s="57" t="str">
        <f t="array" ref="E16714">E16713</f>
        <v>В</v>
      </c>
      <c r="F16714" s="58">
        <v>0.7747395800847359</v>
      </c>
    </row>
    <row r="16715">
      <c r="A16715" s="61">
        <v>1.519833723E9</v>
      </c>
      <c r="B16715" s="61">
        <v>1.0</v>
      </c>
      <c r="C16715" s="61">
        <v>1752.0</v>
      </c>
      <c r="D16715" s="57" t="s">
        <v>371</v>
      </c>
      <c r="E16715" s="57" t="str">
        <f t="array" ref="E16715">E16714</f>
        <v>В</v>
      </c>
      <c r="F16715" s="58">
        <v>0.7747441807142763</v>
      </c>
    </row>
    <row r="16716">
      <c r="A16716" s="61">
        <v>1.512450073E9</v>
      </c>
      <c r="B16716" s="61">
        <v>1.0</v>
      </c>
      <c r="C16716" s="61">
        <v>458.0</v>
      </c>
      <c r="D16716" s="57" t="s">
        <v>374</v>
      </c>
      <c r="E16716" s="57" t="str">
        <f t="array" ref="E16716">E16715</f>
        <v>В</v>
      </c>
      <c r="F16716" s="58">
        <v>0.7747443502198543</v>
      </c>
    </row>
    <row r="16717">
      <c r="A16717" s="61">
        <v>1.517116587E9</v>
      </c>
      <c r="B16717" s="61">
        <v>1.0</v>
      </c>
      <c r="C16717" s="61">
        <v>1406.0</v>
      </c>
      <c r="D16717" s="57" t="s">
        <v>371</v>
      </c>
      <c r="E16717" s="57" t="str">
        <f t="array" ref="E16717">E16716</f>
        <v>В</v>
      </c>
      <c r="F16717" s="58">
        <v>0.7747463781202755</v>
      </c>
    </row>
    <row r="16718">
      <c r="A16718" s="61">
        <v>1.518116888E9</v>
      </c>
      <c r="B16718" s="61">
        <v>1.0</v>
      </c>
      <c r="C16718" s="61">
        <v>3035.0</v>
      </c>
      <c r="D16718" s="57" t="s">
        <v>373</v>
      </c>
      <c r="E16718" s="57" t="str">
        <f t="array" ref="E16718">E16717</f>
        <v>В</v>
      </c>
      <c r="F16718" s="58">
        <v>0.7747519096454459</v>
      </c>
    </row>
    <row r="16719">
      <c r="A16719" s="61">
        <v>1.515031138E9</v>
      </c>
      <c r="B16719" s="61">
        <v>1.0</v>
      </c>
      <c r="C16719" s="61">
        <v>1717.0</v>
      </c>
      <c r="D16719" s="57" t="s">
        <v>373</v>
      </c>
      <c r="E16719" s="57" t="str">
        <f t="array" ref="E16719">E16718</f>
        <v>В</v>
      </c>
      <c r="F16719" s="58">
        <v>0.7747826562948861</v>
      </c>
    </row>
    <row r="16720">
      <c r="A16720" s="61">
        <v>1.517760879E9</v>
      </c>
      <c r="B16720" s="61">
        <v>1.0</v>
      </c>
      <c r="C16720" s="61">
        <v>5927.0</v>
      </c>
      <c r="D16720" s="57" t="s">
        <v>375</v>
      </c>
      <c r="E16720" s="57" t="str">
        <f t="array" ref="E16720">E16719</f>
        <v>В</v>
      </c>
      <c r="F16720" s="58">
        <v>0.7749707427178408</v>
      </c>
    </row>
    <row r="16721">
      <c r="A16721" s="61">
        <v>1.51646139E9</v>
      </c>
      <c r="B16721" s="61">
        <v>0.0</v>
      </c>
      <c r="C16721" s="61">
        <v>488.0</v>
      </c>
      <c r="D16721" s="57" t="s">
        <v>371</v>
      </c>
      <c r="E16721" s="57" t="str">
        <f t="array" ref="E16721">E16720</f>
        <v>В</v>
      </c>
      <c r="F16721" s="58">
        <v>0.7750078604111441</v>
      </c>
    </row>
    <row r="16722">
      <c r="A16722" s="61">
        <v>1.517626027E9</v>
      </c>
      <c r="B16722" s="61">
        <v>1.0</v>
      </c>
      <c r="C16722" s="61">
        <v>2001.0</v>
      </c>
      <c r="D16722" s="57" t="s">
        <v>375</v>
      </c>
      <c r="E16722" s="57" t="str">
        <f t="array" ref="E16722">E16721</f>
        <v>В</v>
      </c>
      <c r="F16722" s="58">
        <v>0.7750144259514378</v>
      </c>
    </row>
    <row r="16723">
      <c r="A16723" s="61">
        <v>1.513493273E9</v>
      </c>
      <c r="B16723" s="61">
        <v>1.0</v>
      </c>
      <c r="C16723" s="61">
        <v>579.0</v>
      </c>
      <c r="D16723" s="57" t="s">
        <v>375</v>
      </c>
      <c r="E16723" s="57" t="str">
        <f t="array" ref="E16723">E16722</f>
        <v>В</v>
      </c>
      <c r="F16723" s="58">
        <v>0.7750313005193221</v>
      </c>
    </row>
    <row r="16724">
      <c r="A16724" s="61">
        <v>1.516360511E9</v>
      </c>
      <c r="B16724" s="61">
        <v>0.0</v>
      </c>
      <c r="C16724" s="61">
        <v>2057.0</v>
      </c>
      <c r="D16724" s="57" t="s">
        <v>373</v>
      </c>
      <c r="E16724" s="57" t="str">
        <f t="array" ref="E16724">E16723</f>
        <v>В</v>
      </c>
      <c r="F16724" s="58">
        <v>0.7750362309855439</v>
      </c>
    </row>
    <row r="16725">
      <c r="A16725" s="61">
        <v>1.516115497E9</v>
      </c>
      <c r="B16725" s="61">
        <v>1.0</v>
      </c>
      <c r="C16725" s="61">
        <v>2097.0</v>
      </c>
      <c r="D16725" s="57" t="s">
        <v>374</v>
      </c>
      <c r="E16725" s="57" t="str">
        <f t="array" ref="E16725">E16724</f>
        <v>В</v>
      </c>
      <c r="F16725" s="58">
        <v>0.7750374506984988</v>
      </c>
    </row>
    <row r="16726">
      <c r="A16726" s="61">
        <v>1.512731926E9</v>
      </c>
      <c r="B16726" s="61">
        <v>1.0</v>
      </c>
      <c r="C16726" s="61">
        <v>3395.0</v>
      </c>
      <c r="D16726" s="57" t="s">
        <v>375</v>
      </c>
      <c r="E16726" s="57" t="str">
        <f t="array" ref="E16726">E16725</f>
        <v>В</v>
      </c>
      <c r="F16726" s="58">
        <v>0.7750612874830433</v>
      </c>
    </row>
    <row r="16727">
      <c r="A16727" s="61">
        <v>1.515433635E9</v>
      </c>
      <c r="B16727" s="61">
        <v>1.0</v>
      </c>
      <c r="C16727" s="61">
        <v>2474.0</v>
      </c>
      <c r="D16727" s="57" t="s">
        <v>371</v>
      </c>
      <c r="E16727" s="57" t="str">
        <f t="array" ref="E16727">E16726</f>
        <v>В</v>
      </c>
      <c r="F16727" s="58">
        <v>0.7750934573648428</v>
      </c>
    </row>
    <row r="16728">
      <c r="A16728" s="61">
        <v>1.519032318E9</v>
      </c>
      <c r="B16728" s="61">
        <v>1.0</v>
      </c>
      <c r="C16728" s="61">
        <v>2492.0</v>
      </c>
      <c r="D16728" s="57" t="s">
        <v>373</v>
      </c>
      <c r="E16728" s="57" t="str">
        <f t="array" ref="E16728">E16727</f>
        <v>В</v>
      </c>
      <c r="F16728" s="58">
        <v>0.7752325152031526</v>
      </c>
    </row>
    <row r="16729">
      <c r="A16729" s="61">
        <v>1.512033106E9</v>
      </c>
      <c r="B16729" s="61">
        <v>1.0</v>
      </c>
      <c r="C16729" s="61">
        <v>529.0</v>
      </c>
      <c r="D16729" s="57" t="s">
        <v>371</v>
      </c>
      <c r="E16729" s="57" t="str">
        <f t="array" ref="E16729">E16728</f>
        <v>В</v>
      </c>
      <c r="F16729" s="58">
        <v>0.7753061612871852</v>
      </c>
    </row>
    <row r="16730">
      <c r="A16730" s="61">
        <v>1.51621003E9</v>
      </c>
      <c r="B16730" s="61">
        <v>0.0</v>
      </c>
      <c r="C16730" s="61">
        <v>1384.0</v>
      </c>
      <c r="D16730" s="57" t="s">
        <v>373</v>
      </c>
      <c r="E16730" s="57" t="str">
        <f t="array" ref="E16730">E16729</f>
        <v>В</v>
      </c>
      <c r="F16730" s="58">
        <v>0.775458805998839</v>
      </c>
    </row>
    <row r="16731">
      <c r="A16731" s="61">
        <v>1.515190933E9</v>
      </c>
      <c r="B16731" s="61">
        <v>1.0</v>
      </c>
      <c r="C16731" s="61">
        <v>2011.0</v>
      </c>
      <c r="D16731" s="57" t="s">
        <v>371</v>
      </c>
      <c r="E16731" s="57" t="str">
        <f t="array" ref="E16731">E16730</f>
        <v>В</v>
      </c>
      <c r="F16731" s="58">
        <v>0.7754618125849602</v>
      </c>
    </row>
    <row r="16732">
      <c r="A16732" s="61">
        <v>1.512893693E9</v>
      </c>
      <c r="B16732" s="61">
        <v>1.0</v>
      </c>
      <c r="C16732" s="61">
        <v>256.0</v>
      </c>
      <c r="D16732" s="57" t="s">
        <v>374</v>
      </c>
      <c r="E16732" s="57" t="str">
        <f t="array" ref="E16732">E16731</f>
        <v>В</v>
      </c>
      <c r="F16732" s="58">
        <v>0.7754751038962361</v>
      </c>
    </row>
    <row r="16733">
      <c r="A16733" s="61">
        <v>1.511903208E9</v>
      </c>
      <c r="B16733" s="61">
        <v>1.0</v>
      </c>
      <c r="C16733" s="61">
        <v>419.0</v>
      </c>
      <c r="D16733" s="57" t="s">
        <v>375</v>
      </c>
      <c r="E16733" s="57" t="str">
        <f t="array" ref="E16733">E16732</f>
        <v>В</v>
      </c>
      <c r="F16733" s="58">
        <v>0.7755208302353699</v>
      </c>
    </row>
    <row r="16734">
      <c r="A16734" s="61">
        <v>1.511986259E9</v>
      </c>
      <c r="B16734" s="61">
        <v>1.0</v>
      </c>
      <c r="C16734" s="61">
        <v>2176.0</v>
      </c>
      <c r="D16734" s="57" t="s">
        <v>374</v>
      </c>
      <c r="E16734" s="57" t="str">
        <f t="array" ref="E16734">E16733</f>
        <v>В</v>
      </c>
      <c r="F16734" s="58">
        <v>0.775529121624567</v>
      </c>
    </row>
    <row r="16735">
      <c r="A16735" s="61">
        <v>1.514325374E9</v>
      </c>
      <c r="B16735" s="61">
        <v>1.0</v>
      </c>
      <c r="C16735" s="61">
        <v>3524.0</v>
      </c>
      <c r="D16735" s="57" t="s">
        <v>373</v>
      </c>
      <c r="E16735" s="57" t="str">
        <f t="array" ref="E16735">E16734</f>
        <v>В</v>
      </c>
      <c r="F16735" s="58">
        <v>0.7755495956413134</v>
      </c>
    </row>
    <row r="16736">
      <c r="A16736" s="61">
        <v>1.519566355E9</v>
      </c>
      <c r="B16736" s="61">
        <v>1.0</v>
      </c>
      <c r="C16736" s="61">
        <v>315.0</v>
      </c>
      <c r="D16736" s="57" t="s">
        <v>371</v>
      </c>
      <c r="E16736" s="57" t="str">
        <f t="array" ref="E16736">E16735</f>
        <v>В</v>
      </c>
      <c r="F16736" s="58">
        <v>0.7756257207074687</v>
      </c>
    </row>
    <row r="16737">
      <c r="A16737" s="61">
        <v>1.514983675E9</v>
      </c>
      <c r="B16737" s="61">
        <v>1.0</v>
      </c>
      <c r="C16737" s="61">
        <v>1846.0</v>
      </c>
      <c r="D16737" s="57" t="s">
        <v>371</v>
      </c>
      <c r="E16737" s="57" t="str">
        <f t="array" ref="E16737">E16736</f>
        <v>В</v>
      </c>
      <c r="F16737" s="58">
        <v>0.7756767451958672</v>
      </c>
    </row>
    <row r="16738">
      <c r="A16738" s="61">
        <v>1.517866967E9</v>
      </c>
      <c r="B16738" s="61">
        <v>1.0</v>
      </c>
      <c r="C16738" s="61">
        <v>2832.0</v>
      </c>
      <c r="D16738" s="57" t="s">
        <v>373</v>
      </c>
      <c r="E16738" s="57" t="str">
        <f t="array" ref="E16738">E16737</f>
        <v>В</v>
      </c>
      <c r="F16738" s="58">
        <v>0.7756832464070245</v>
      </c>
    </row>
    <row r="16739">
      <c r="A16739" s="61">
        <v>1.516288844E9</v>
      </c>
      <c r="B16739" s="61">
        <v>1.0</v>
      </c>
      <c r="C16739" s="61">
        <v>1766.0</v>
      </c>
      <c r="D16739" s="57" t="s">
        <v>371</v>
      </c>
      <c r="E16739" s="57" t="str">
        <f t="array" ref="E16739">E16738</f>
        <v>В</v>
      </c>
      <c r="F16739" s="58">
        <v>0.7756938379345416</v>
      </c>
    </row>
    <row r="16740">
      <c r="A16740" s="61">
        <v>1.517915683E9</v>
      </c>
      <c r="B16740" s="61">
        <v>1.0</v>
      </c>
      <c r="C16740" s="61">
        <v>2240.0</v>
      </c>
      <c r="D16740" s="57" t="s">
        <v>374</v>
      </c>
      <c r="E16740" s="57" t="str">
        <f t="array" ref="E16740">E16739</f>
        <v>В</v>
      </c>
      <c r="F16740" s="58">
        <v>0.7757021630391285</v>
      </c>
    </row>
    <row r="16741">
      <c r="A16741" s="61">
        <v>1.512345459E9</v>
      </c>
      <c r="B16741" s="61">
        <v>1.0</v>
      </c>
      <c r="C16741" s="61">
        <v>1589.0</v>
      </c>
      <c r="D16741" s="57" t="s">
        <v>373</v>
      </c>
      <c r="E16741" s="57" t="str">
        <f t="array" ref="E16741">E16740</f>
        <v>В</v>
      </c>
      <c r="F16741" s="58">
        <v>0.7757370056336255</v>
      </c>
    </row>
    <row r="16742">
      <c r="A16742" s="61">
        <v>1.514799478E9</v>
      </c>
      <c r="B16742" s="61">
        <v>1.0</v>
      </c>
      <c r="C16742" s="61">
        <v>1689.0</v>
      </c>
      <c r="D16742" s="57" t="s">
        <v>373</v>
      </c>
      <c r="E16742" s="57" t="str">
        <f t="array" ref="E16742">E16741</f>
        <v>В</v>
      </c>
      <c r="F16742" s="58">
        <v>0.7757379490750317</v>
      </c>
    </row>
    <row r="16743">
      <c r="A16743" s="61">
        <v>1.514517657E9</v>
      </c>
      <c r="B16743" s="61">
        <v>1.0</v>
      </c>
      <c r="C16743" s="61">
        <v>2428.0</v>
      </c>
      <c r="D16743" s="57" t="s">
        <v>374</v>
      </c>
      <c r="E16743" s="57" t="str">
        <f t="array" ref="E16743">E16742</f>
        <v>В</v>
      </c>
      <c r="F16743" s="58">
        <v>0.7757486724368114</v>
      </c>
    </row>
    <row r="16744">
      <c r="A16744" s="61">
        <v>1.512539334E9</v>
      </c>
      <c r="B16744" s="61">
        <v>1.0</v>
      </c>
      <c r="C16744" s="61">
        <v>2230.0</v>
      </c>
      <c r="D16744" s="57" t="s">
        <v>373</v>
      </c>
      <c r="E16744" s="57" t="str">
        <f t="array" ref="E16744">E16743</f>
        <v>В</v>
      </c>
      <c r="F16744" s="58">
        <v>0.775760284257672</v>
      </c>
    </row>
    <row r="16745">
      <c r="A16745" s="61">
        <v>1.518833234E9</v>
      </c>
      <c r="B16745" s="61">
        <v>1.0</v>
      </c>
      <c r="C16745" s="61">
        <v>1046.0</v>
      </c>
      <c r="D16745" s="57" t="s">
        <v>371</v>
      </c>
      <c r="E16745" s="57" t="str">
        <f t="array" ref="E16745">E16744</f>
        <v>В</v>
      </c>
      <c r="F16745" s="58">
        <v>0.7757681987375975</v>
      </c>
    </row>
    <row r="16746">
      <c r="A16746" s="61">
        <v>1.51847657E9</v>
      </c>
      <c r="B16746" s="61">
        <v>0.0</v>
      </c>
      <c r="C16746" s="61">
        <v>3491.0</v>
      </c>
      <c r="D16746" s="57" t="s">
        <v>374</v>
      </c>
      <c r="E16746" s="57" t="str">
        <f t="array" ref="E16746">E16745</f>
        <v>В</v>
      </c>
      <c r="F16746" s="58">
        <v>0.7758440309873348</v>
      </c>
    </row>
    <row r="16747">
      <c r="A16747" s="61">
        <v>1.515457311E9</v>
      </c>
      <c r="B16747" s="61">
        <v>0.0</v>
      </c>
      <c r="C16747" s="61">
        <v>1513.0</v>
      </c>
      <c r="D16747" s="57" t="s">
        <v>371</v>
      </c>
      <c r="E16747" s="57" t="str">
        <f t="array" ref="E16747">E16746</f>
        <v>В</v>
      </c>
      <c r="F16747" s="58">
        <v>0.7758913804430512</v>
      </c>
    </row>
    <row r="16748">
      <c r="A16748" s="61">
        <v>1.518309525E9</v>
      </c>
      <c r="B16748" s="61">
        <v>1.0</v>
      </c>
      <c r="C16748" s="61">
        <v>3319.0</v>
      </c>
      <c r="D16748" s="57" t="s">
        <v>371</v>
      </c>
      <c r="E16748" s="57" t="str">
        <f t="array" ref="E16748">E16747</f>
        <v>В</v>
      </c>
      <c r="F16748" s="58">
        <v>0.7759852449998764</v>
      </c>
    </row>
    <row r="16749">
      <c r="A16749" s="61">
        <v>1.519555279E9</v>
      </c>
      <c r="B16749" s="61">
        <v>1.0</v>
      </c>
      <c r="C16749" s="61">
        <v>415.0</v>
      </c>
      <c r="D16749" s="57" t="s">
        <v>375</v>
      </c>
      <c r="E16749" s="57" t="str">
        <f t="array" ref="E16749">E16748</f>
        <v>В</v>
      </c>
      <c r="F16749" s="58">
        <v>0.7760139921597105</v>
      </c>
    </row>
    <row r="16750">
      <c r="A16750" s="61">
        <v>1.512302362E9</v>
      </c>
      <c r="B16750" s="61">
        <v>0.0</v>
      </c>
      <c r="C16750" s="61">
        <v>1457.0</v>
      </c>
      <c r="D16750" s="57" t="s">
        <v>374</v>
      </c>
      <c r="E16750" s="57" t="str">
        <f t="array" ref="E16750">E16749</f>
        <v>В</v>
      </c>
      <c r="F16750" s="58">
        <v>0.7760452186001038</v>
      </c>
    </row>
    <row r="16751">
      <c r="A16751" s="61">
        <v>1.519903387E9</v>
      </c>
      <c r="B16751" s="61">
        <v>1.0</v>
      </c>
      <c r="C16751" s="61">
        <v>1235.0</v>
      </c>
      <c r="D16751" s="57" t="s">
        <v>375</v>
      </c>
      <c r="E16751" s="57" t="str">
        <f t="array" ref="E16751">E16750</f>
        <v>В</v>
      </c>
      <c r="F16751" s="58">
        <v>0.7761320424504267</v>
      </c>
    </row>
    <row r="16752">
      <c r="A16752" s="61">
        <v>1.517119154E9</v>
      </c>
      <c r="B16752" s="61">
        <v>1.0</v>
      </c>
      <c r="C16752" s="61">
        <v>2546.0</v>
      </c>
      <c r="D16752" s="57" t="s">
        <v>373</v>
      </c>
      <c r="E16752" s="57" t="str">
        <f t="array" ref="E16752">E16751</f>
        <v>В</v>
      </c>
      <c r="F16752" s="58">
        <v>0.7761439498189661</v>
      </c>
    </row>
    <row r="16753">
      <c r="A16753" s="61">
        <v>1.514798635E9</v>
      </c>
      <c r="B16753" s="61">
        <v>1.0</v>
      </c>
      <c r="C16753" s="61">
        <v>2408.0</v>
      </c>
      <c r="D16753" s="57" t="s">
        <v>374</v>
      </c>
      <c r="E16753" s="57" t="str">
        <f t="array" ref="E16753">E16752</f>
        <v>В</v>
      </c>
      <c r="F16753" s="58">
        <v>0.7762608087325281</v>
      </c>
    </row>
    <row r="16754">
      <c r="A16754" s="61">
        <v>1.514363739E9</v>
      </c>
      <c r="B16754" s="61">
        <v>1.0</v>
      </c>
      <c r="C16754" s="61">
        <v>995.0</v>
      </c>
      <c r="D16754" s="57" t="s">
        <v>371</v>
      </c>
      <c r="E16754" s="57" t="str">
        <f t="array" ref="E16754">E16753</f>
        <v>В</v>
      </c>
      <c r="F16754" s="58">
        <v>0.7762883961335748</v>
      </c>
    </row>
    <row r="16755">
      <c r="A16755" s="61">
        <v>1.519384553E9</v>
      </c>
      <c r="B16755" s="61">
        <v>1.0</v>
      </c>
      <c r="C16755" s="61">
        <v>712.0</v>
      </c>
      <c r="D16755" s="57" t="s">
        <v>374</v>
      </c>
      <c r="E16755" s="57" t="str">
        <f t="array" ref="E16755">E16754</f>
        <v>В</v>
      </c>
      <c r="F16755" s="58">
        <v>0.7763252826227247</v>
      </c>
    </row>
    <row r="16756">
      <c r="A16756" s="61">
        <v>1.514777296E9</v>
      </c>
      <c r="B16756" s="61">
        <v>1.0</v>
      </c>
      <c r="C16756" s="61">
        <v>59.0</v>
      </c>
      <c r="D16756" s="57" t="s">
        <v>375</v>
      </c>
      <c r="E16756" s="57" t="str">
        <f t="array" ref="E16756">E16755</f>
        <v>В</v>
      </c>
      <c r="F16756" s="58">
        <v>0.7763589645576067</v>
      </c>
    </row>
    <row r="16757">
      <c r="A16757" s="61">
        <v>1.515061177E9</v>
      </c>
      <c r="B16757" s="61">
        <v>1.0</v>
      </c>
      <c r="C16757" s="61">
        <v>2749.0</v>
      </c>
      <c r="D16757" s="57" t="s">
        <v>374</v>
      </c>
      <c r="E16757" s="57" t="str">
        <f t="array" ref="E16757">E16756</f>
        <v>В</v>
      </c>
      <c r="F16757" s="58">
        <v>0.7763979749745452</v>
      </c>
    </row>
    <row r="16758">
      <c r="A16758" s="61">
        <v>1.513681625E9</v>
      </c>
      <c r="B16758" s="61">
        <v>1.0</v>
      </c>
      <c r="C16758" s="61">
        <v>1102.0</v>
      </c>
      <c r="D16758" s="57" t="s">
        <v>373</v>
      </c>
      <c r="E16758" s="57" t="str">
        <f t="array" ref="E16758">E16757</f>
        <v>В</v>
      </c>
      <c r="F16758" s="58">
        <v>0.7764389169174398</v>
      </c>
    </row>
    <row r="16759">
      <c r="A16759" s="61">
        <v>1.515752445E9</v>
      </c>
      <c r="B16759" s="61">
        <v>1.0</v>
      </c>
      <c r="C16759" s="61">
        <v>3625.0</v>
      </c>
      <c r="D16759" s="57" t="s">
        <v>375</v>
      </c>
      <c r="E16759" s="57" t="str">
        <f t="array" ref="E16759">E16758</f>
        <v>В</v>
      </c>
      <c r="F16759" s="58">
        <v>0.7765888276680434</v>
      </c>
    </row>
    <row r="16760">
      <c r="A16760" s="61">
        <v>1.514562735E9</v>
      </c>
      <c r="B16760" s="61">
        <v>1.0</v>
      </c>
      <c r="C16760" s="61">
        <v>273.0</v>
      </c>
      <c r="D16760" s="57" t="s">
        <v>375</v>
      </c>
      <c r="E16760" s="57" t="str">
        <f t="array" ref="E16760">E16759</f>
        <v>В</v>
      </c>
      <c r="F16760" s="58">
        <v>0.7765994327196035</v>
      </c>
    </row>
    <row r="16761">
      <c r="A16761" s="61">
        <v>1.511966826E9</v>
      </c>
      <c r="B16761" s="61">
        <v>1.0</v>
      </c>
      <c r="C16761" s="61">
        <v>1760.0</v>
      </c>
      <c r="D16761" s="57" t="s">
        <v>371</v>
      </c>
      <c r="E16761" s="57" t="str">
        <f t="array" ref="E16761">E16760</f>
        <v>В</v>
      </c>
      <c r="F16761" s="58">
        <v>0.7766545063700339</v>
      </c>
    </row>
    <row r="16762">
      <c r="A16762" s="61">
        <v>1.517036094E9</v>
      </c>
      <c r="B16762" s="61">
        <v>1.0</v>
      </c>
      <c r="C16762" s="61">
        <v>1013.0</v>
      </c>
      <c r="D16762" s="57" t="s">
        <v>371</v>
      </c>
      <c r="E16762" s="57" t="str">
        <f t="array" ref="E16762">E16761</f>
        <v>В</v>
      </c>
      <c r="F16762" s="58">
        <v>0.7766602931119433</v>
      </c>
    </row>
    <row r="16763">
      <c r="A16763" s="61">
        <v>1.515121188E9</v>
      </c>
      <c r="B16763" s="61">
        <v>1.0</v>
      </c>
      <c r="C16763" s="61">
        <v>3827.0</v>
      </c>
      <c r="D16763" s="57" t="s">
        <v>373</v>
      </c>
      <c r="E16763" s="57" t="str">
        <f t="array" ref="E16763">E16762</f>
        <v>В</v>
      </c>
      <c r="F16763" s="58">
        <v>0.7766891241525051</v>
      </c>
    </row>
    <row r="16764">
      <c r="A16764" s="61">
        <v>1.511712182E9</v>
      </c>
      <c r="B16764" s="61">
        <v>0.0</v>
      </c>
      <c r="C16764" s="61">
        <v>2799.0</v>
      </c>
      <c r="D16764" s="57" t="s">
        <v>374</v>
      </c>
      <c r="E16764" s="57" t="str">
        <f t="array" ref="E16764">E16763</f>
        <v>В</v>
      </c>
      <c r="F16764" s="58">
        <v>0.7767652492186603</v>
      </c>
    </row>
    <row r="16765">
      <c r="A16765" s="61">
        <v>1.515131805E9</v>
      </c>
      <c r="B16765" s="61">
        <v>1.0</v>
      </c>
      <c r="C16765" s="61">
        <v>2222.0</v>
      </c>
      <c r="D16765" s="57" t="s">
        <v>373</v>
      </c>
      <c r="E16765" s="57" t="str">
        <f t="array" ref="E16765">E16764</f>
        <v>В</v>
      </c>
      <c r="F16765" s="58">
        <v>0.7768306834192545</v>
      </c>
    </row>
    <row r="16766">
      <c r="A16766" s="61">
        <v>1.518414554E9</v>
      </c>
      <c r="B16766" s="61">
        <v>1.0</v>
      </c>
      <c r="C16766" s="61">
        <v>2551.0</v>
      </c>
      <c r="D16766" s="57" t="s">
        <v>375</v>
      </c>
      <c r="E16766" s="57" t="str">
        <f t="array" ref="E16766">E16765</f>
        <v>В</v>
      </c>
      <c r="F16766" s="58">
        <v>0.7768491535968267</v>
      </c>
    </row>
    <row r="16767">
      <c r="A16767" s="61">
        <v>1.515488157E9</v>
      </c>
      <c r="B16767" s="61">
        <v>1.0</v>
      </c>
      <c r="C16767" s="61">
        <v>3210.0</v>
      </c>
      <c r="D16767" s="57" t="s">
        <v>374</v>
      </c>
      <c r="E16767" s="57" t="str">
        <f t="array" ref="E16767">E16766</f>
        <v>В</v>
      </c>
      <c r="F16767" s="58">
        <v>0.7768647375413414</v>
      </c>
    </row>
    <row r="16768">
      <c r="A16768" s="61">
        <v>1.515608458E9</v>
      </c>
      <c r="B16768" s="61">
        <v>1.0</v>
      </c>
      <c r="C16768" s="61">
        <v>1316.0</v>
      </c>
      <c r="D16768" s="57" t="s">
        <v>373</v>
      </c>
      <c r="E16768" s="57" t="str">
        <f t="array" ref="E16768">E16767</f>
        <v>В</v>
      </c>
      <c r="F16768" s="58">
        <v>0.7768799002462669</v>
      </c>
    </row>
    <row r="16769">
      <c r="A16769" s="61">
        <v>1.518869635E9</v>
      </c>
      <c r="B16769" s="61">
        <v>1.0</v>
      </c>
      <c r="C16769" s="61">
        <v>134.0</v>
      </c>
      <c r="D16769" s="57" t="s">
        <v>375</v>
      </c>
      <c r="E16769" s="57" t="str">
        <f t="array" ref="E16769">E16768</f>
        <v>В</v>
      </c>
      <c r="F16769" s="58">
        <v>0.7769316435158319</v>
      </c>
    </row>
    <row r="16770">
      <c r="A16770" s="61">
        <v>1.511933808E9</v>
      </c>
      <c r="B16770" s="61">
        <v>1.0</v>
      </c>
      <c r="C16770" s="61">
        <v>2031.0</v>
      </c>
      <c r="D16770" s="57" t="s">
        <v>371</v>
      </c>
      <c r="E16770" s="57" t="str">
        <f t="array" ref="E16770">E16769</f>
        <v>В</v>
      </c>
      <c r="F16770" s="58">
        <v>0.7770325449579205</v>
      </c>
    </row>
    <row r="16771">
      <c r="A16771" s="61">
        <v>1.514232838E9</v>
      </c>
      <c r="B16771" s="61">
        <v>1.0</v>
      </c>
      <c r="C16771" s="61">
        <v>3185.0</v>
      </c>
      <c r="D16771" s="57" t="s">
        <v>375</v>
      </c>
      <c r="E16771" s="57" t="str">
        <f t="array" ref="E16771">E16770</f>
        <v>В</v>
      </c>
      <c r="F16771" s="58">
        <v>0.7771077573488696</v>
      </c>
    </row>
    <row r="16772">
      <c r="A16772" s="61">
        <v>1.519318965E9</v>
      </c>
      <c r="B16772" s="61">
        <v>1.0</v>
      </c>
      <c r="C16772" s="61">
        <v>1650.0</v>
      </c>
      <c r="D16772" s="57" t="s">
        <v>371</v>
      </c>
      <c r="E16772" s="57" t="str">
        <f t="array" ref="E16772">E16771</f>
        <v>В</v>
      </c>
      <c r="F16772" s="58">
        <v>0.7771220904845894</v>
      </c>
    </row>
    <row r="16773">
      <c r="A16773" s="61">
        <v>1.51411917E9</v>
      </c>
      <c r="B16773" s="61">
        <v>0.0</v>
      </c>
      <c r="C16773" s="61">
        <v>2417.0</v>
      </c>
      <c r="D16773" s="57" t="s">
        <v>373</v>
      </c>
      <c r="E16773" s="57" t="str">
        <f t="array" ref="E16773">E16772</f>
        <v>В</v>
      </c>
      <c r="F16773" s="58">
        <v>0.7772064893825338</v>
      </c>
    </row>
    <row r="16774">
      <c r="A16774" s="61">
        <v>1.51415933E9</v>
      </c>
      <c r="B16774" s="61">
        <v>0.0</v>
      </c>
      <c r="C16774" s="61">
        <v>810.0</v>
      </c>
      <c r="D16774" s="57" t="s">
        <v>374</v>
      </c>
      <c r="E16774" s="57" t="str">
        <f t="array" ref="E16774">E16773</f>
        <v>В</v>
      </c>
      <c r="F16774" s="58">
        <v>0.7773416111792605</v>
      </c>
    </row>
    <row r="16775">
      <c r="A16775" s="61">
        <v>1.518265957E9</v>
      </c>
      <c r="B16775" s="61">
        <v>1.0</v>
      </c>
      <c r="C16775" s="61">
        <v>1222.0</v>
      </c>
      <c r="D16775" s="57" t="s">
        <v>374</v>
      </c>
      <c r="E16775" s="57" t="str">
        <f t="array" ref="E16775">E16774</f>
        <v>В</v>
      </c>
      <c r="F16775" s="58">
        <v>0.7773446882999205</v>
      </c>
    </row>
    <row r="16776">
      <c r="A16776" s="61">
        <v>1.519227295E9</v>
      </c>
      <c r="B16776" s="61">
        <v>1.0</v>
      </c>
      <c r="C16776" s="61">
        <v>2503.0</v>
      </c>
      <c r="D16776" s="57" t="s">
        <v>371</v>
      </c>
      <c r="E16776" s="57" t="str">
        <f t="array" ref="E16776">E16775</f>
        <v>В</v>
      </c>
      <c r="F16776" s="58">
        <v>0.7773686260980636</v>
      </c>
    </row>
    <row r="16777">
      <c r="A16777" s="61">
        <v>1.51345678E9</v>
      </c>
      <c r="B16777" s="61">
        <v>0.0</v>
      </c>
      <c r="C16777" s="61">
        <v>1299.0</v>
      </c>
      <c r="D16777" s="57" t="s">
        <v>371</v>
      </c>
      <c r="E16777" s="57" t="str">
        <f t="array" ref="E16777">E16776</f>
        <v>В</v>
      </c>
      <c r="F16777" s="58">
        <v>0.7774294497199155</v>
      </c>
    </row>
    <row r="16778">
      <c r="A16778" s="61">
        <v>1.515314249E9</v>
      </c>
      <c r="B16778" s="61">
        <v>1.0</v>
      </c>
      <c r="C16778" s="61">
        <v>989.0</v>
      </c>
      <c r="D16778" s="57" t="s">
        <v>371</v>
      </c>
      <c r="E16778" s="57" t="str">
        <f t="array" ref="E16778">E16777</f>
        <v>В</v>
      </c>
      <c r="F16778" s="58">
        <v>0.777463023322558</v>
      </c>
    </row>
    <row r="16779">
      <c r="A16779" s="61">
        <v>1.513951846E9</v>
      </c>
      <c r="B16779" s="61">
        <v>1.0</v>
      </c>
      <c r="C16779" s="61">
        <v>2183.0</v>
      </c>
      <c r="D16779" s="57" t="s">
        <v>374</v>
      </c>
      <c r="E16779" s="57" t="str">
        <f t="array" ref="E16779">E16778</f>
        <v>В</v>
      </c>
      <c r="F16779" s="58">
        <v>0.7774649063323777</v>
      </c>
    </row>
    <row r="16780">
      <c r="A16780" s="61">
        <v>1.514920955E9</v>
      </c>
      <c r="B16780" s="61">
        <v>1.0</v>
      </c>
      <c r="C16780" s="61">
        <v>198.0</v>
      </c>
      <c r="D16780" s="57" t="s">
        <v>374</v>
      </c>
      <c r="E16780" s="57" t="str">
        <f t="array" ref="E16780">E16779</f>
        <v>В</v>
      </c>
      <c r="F16780" s="58">
        <v>0.7775887265703587</v>
      </c>
    </row>
    <row r="16781">
      <c r="A16781" s="61">
        <v>1.516872572E9</v>
      </c>
      <c r="B16781" s="61">
        <v>0.0</v>
      </c>
      <c r="C16781" s="61">
        <v>531.0</v>
      </c>
      <c r="D16781" s="57" t="s">
        <v>374</v>
      </c>
      <c r="E16781" s="57" t="str">
        <f t="array" ref="E16781">E16780</f>
        <v>В</v>
      </c>
      <c r="F16781" s="58">
        <v>0.7776296226423524</v>
      </c>
    </row>
    <row r="16782">
      <c r="A16782" s="61">
        <v>1.516921778E9</v>
      </c>
      <c r="B16782" s="61">
        <v>1.0</v>
      </c>
      <c r="C16782" s="61">
        <v>1492.0</v>
      </c>
      <c r="D16782" s="57" t="s">
        <v>373</v>
      </c>
      <c r="E16782" s="57" t="str">
        <f t="array" ref="E16782">E16781</f>
        <v>В</v>
      </c>
      <c r="F16782" s="58">
        <v>0.7777567721969061</v>
      </c>
    </row>
    <row r="16783">
      <c r="A16783" s="61">
        <v>1.513943326E9</v>
      </c>
      <c r="B16783" s="61">
        <v>1.0</v>
      </c>
      <c r="C16783" s="61">
        <v>3533.0</v>
      </c>
      <c r="D16783" s="57" t="s">
        <v>374</v>
      </c>
      <c r="E16783" s="57" t="str">
        <f t="array" ref="E16783">E16782</f>
        <v>В</v>
      </c>
      <c r="F16783" s="58">
        <v>0.7777792084075342</v>
      </c>
    </row>
    <row r="16784">
      <c r="A16784" s="61">
        <v>1.517603084E9</v>
      </c>
      <c r="B16784" s="61">
        <v>1.0</v>
      </c>
      <c r="C16784" s="61">
        <v>4408.0</v>
      </c>
      <c r="D16784" s="57" t="s">
        <v>375</v>
      </c>
      <c r="E16784" s="57" t="str">
        <f t="array" ref="E16784">E16783</f>
        <v>В</v>
      </c>
      <c r="F16784" s="58">
        <v>0.7778618178247266</v>
      </c>
    </row>
    <row r="16785">
      <c r="A16785" s="61">
        <v>1.511390057E9</v>
      </c>
      <c r="B16785" s="61">
        <v>1.0</v>
      </c>
      <c r="C16785" s="61">
        <v>858.0</v>
      </c>
      <c r="D16785" s="57" t="s">
        <v>371</v>
      </c>
      <c r="E16785" s="57" t="str">
        <f t="array" ref="E16785">E16784</f>
        <v>В</v>
      </c>
      <c r="F16785" s="58">
        <v>0.7779344763638353</v>
      </c>
    </row>
    <row r="16786">
      <c r="A16786" s="61">
        <v>1.516428955E9</v>
      </c>
      <c r="B16786" s="61">
        <v>1.0</v>
      </c>
      <c r="C16786" s="61">
        <v>3034.0</v>
      </c>
      <c r="D16786" s="57" t="s">
        <v>374</v>
      </c>
      <c r="E16786" s="57" t="str">
        <f t="array" ref="E16786">E16785</f>
        <v>В</v>
      </c>
      <c r="F16786" s="58">
        <v>0.7779847067912017</v>
      </c>
    </row>
    <row r="16787">
      <c r="A16787" s="61">
        <v>1.517219317E9</v>
      </c>
      <c r="B16787" s="61">
        <v>1.0</v>
      </c>
      <c r="C16787" s="61">
        <v>1124.0</v>
      </c>
      <c r="D16787" s="57" t="s">
        <v>375</v>
      </c>
      <c r="E16787" s="57" t="str">
        <f t="array" ref="E16787">E16786</f>
        <v>В</v>
      </c>
      <c r="F16787" s="58">
        <v>0.7780652869020765</v>
      </c>
    </row>
    <row r="16788">
      <c r="A16788" s="61">
        <v>1.5166728E9</v>
      </c>
      <c r="B16788" s="61">
        <v>0.0</v>
      </c>
      <c r="C16788" s="61">
        <v>3304.0</v>
      </c>
      <c r="D16788" s="57" t="s">
        <v>371</v>
      </c>
      <c r="E16788" s="57" t="str">
        <f t="array" ref="E16788">E16787</f>
        <v>В</v>
      </c>
      <c r="F16788" s="58">
        <v>0.7780849822465391</v>
      </c>
    </row>
    <row r="16789">
      <c r="A16789" s="61">
        <v>1.518884505E9</v>
      </c>
      <c r="B16789" s="61">
        <v>1.0</v>
      </c>
      <c r="C16789" s="61">
        <v>226.0</v>
      </c>
      <c r="D16789" s="57" t="s">
        <v>374</v>
      </c>
      <c r="E16789" s="57" t="str">
        <f t="array" ref="E16789">E16788</f>
        <v>В</v>
      </c>
      <c r="F16789" s="58">
        <v>0.7781243848011253</v>
      </c>
    </row>
    <row r="16790">
      <c r="A16790" s="61">
        <v>1.512116163E9</v>
      </c>
      <c r="B16790" s="61">
        <v>1.0</v>
      </c>
      <c r="C16790" s="61">
        <v>105.0</v>
      </c>
      <c r="D16790" s="57" t="s">
        <v>374</v>
      </c>
      <c r="E16790" s="57" t="str">
        <f t="array" ref="E16790">E16789</f>
        <v>В</v>
      </c>
      <c r="F16790" s="58">
        <v>0.778127428846436</v>
      </c>
    </row>
    <row r="16791">
      <c r="A16791" s="61">
        <v>1.515403133E9</v>
      </c>
      <c r="B16791" s="61">
        <v>1.0</v>
      </c>
      <c r="C16791" s="61">
        <v>3204.0</v>
      </c>
      <c r="D16791" s="57" t="s">
        <v>374</v>
      </c>
      <c r="E16791" s="57" t="str">
        <f t="array" ref="E16791">E16790</f>
        <v>В</v>
      </c>
      <c r="F16791" s="58">
        <v>0.7781761280706904</v>
      </c>
    </row>
    <row r="16792">
      <c r="A16792" s="61">
        <v>1.512685756E9</v>
      </c>
      <c r="B16792" s="61">
        <v>1.0</v>
      </c>
      <c r="C16792" s="61">
        <v>2001.0</v>
      </c>
      <c r="D16792" s="57" t="s">
        <v>371</v>
      </c>
      <c r="E16792" s="57" t="str">
        <f t="array" ref="E16792">E16791</f>
        <v>В</v>
      </c>
      <c r="F16792" s="58">
        <v>0.778194432437823</v>
      </c>
    </row>
    <row r="16793">
      <c r="A16793" s="61">
        <v>1.512102574E9</v>
      </c>
      <c r="B16793" s="61">
        <v>1.0</v>
      </c>
      <c r="C16793" s="61">
        <v>231.0</v>
      </c>
      <c r="D16793" s="57" t="s">
        <v>371</v>
      </c>
      <c r="E16793" s="57" t="str">
        <f t="array" ref="E16793">E16792</f>
        <v>В</v>
      </c>
      <c r="F16793" s="58">
        <v>0.7782035547647578</v>
      </c>
    </row>
    <row r="16794">
      <c r="A16794" s="61">
        <v>1.512459735E9</v>
      </c>
      <c r="B16794" s="61">
        <v>1.0</v>
      </c>
      <c r="C16794" s="61">
        <v>2426.0</v>
      </c>
      <c r="D16794" s="57" t="s">
        <v>374</v>
      </c>
      <c r="E16794" s="57" t="str">
        <f t="array" ref="E16794">E16793</f>
        <v>В</v>
      </c>
      <c r="F16794" s="58">
        <v>0.7782670928073651</v>
      </c>
    </row>
    <row r="16795">
      <c r="A16795" s="61">
        <v>1.515705094E9</v>
      </c>
      <c r="B16795" s="61">
        <v>1.0</v>
      </c>
      <c r="C16795" s="61">
        <v>931.0</v>
      </c>
      <c r="D16795" s="57" t="s">
        <v>375</v>
      </c>
      <c r="E16795" s="57" t="str">
        <f t="array" ref="E16795">E16794</f>
        <v>В</v>
      </c>
      <c r="F16795" s="58">
        <v>0.7783643960916841</v>
      </c>
    </row>
    <row r="16796">
      <c r="A16796" s="61">
        <v>1.511944019E9</v>
      </c>
      <c r="B16796" s="61">
        <v>1.0</v>
      </c>
      <c r="C16796" s="61">
        <v>1734.0</v>
      </c>
      <c r="D16796" s="57" t="s">
        <v>374</v>
      </c>
      <c r="E16796" s="57" t="str">
        <f t="array" ref="E16796">E16795</f>
        <v>В</v>
      </c>
      <c r="F16796" s="58">
        <v>0.7784197375190187</v>
      </c>
    </row>
    <row r="16797">
      <c r="A16797" s="61">
        <v>1.515946718E9</v>
      </c>
      <c r="B16797" s="61">
        <v>1.0</v>
      </c>
      <c r="C16797" s="61">
        <v>2365.0</v>
      </c>
      <c r="D16797" s="57" t="s">
        <v>374</v>
      </c>
      <c r="E16797" s="57" t="str">
        <f t="array" ref="E16797">E16796</f>
        <v>В</v>
      </c>
      <c r="F16797" s="58">
        <v>0.7784675500371864</v>
      </c>
    </row>
    <row r="16798">
      <c r="A16798" s="61">
        <v>1.518413923E9</v>
      </c>
      <c r="B16798" s="61">
        <v>1.0</v>
      </c>
      <c r="C16798" s="61">
        <v>1281.0</v>
      </c>
      <c r="D16798" s="57" t="s">
        <v>374</v>
      </c>
      <c r="E16798" s="57" t="str">
        <f t="array" ref="E16798">E16797</f>
        <v>В</v>
      </c>
      <c r="F16798" s="58">
        <v>0.7785227838950447</v>
      </c>
    </row>
    <row r="16799">
      <c r="A16799" s="61">
        <v>1.514247024E9</v>
      </c>
      <c r="B16799" s="61">
        <v>1.0</v>
      </c>
      <c r="C16799" s="61">
        <v>1628.0</v>
      </c>
      <c r="D16799" s="57" t="s">
        <v>374</v>
      </c>
      <c r="E16799" s="57" t="str">
        <f t="array" ref="E16799">E16798</f>
        <v>В</v>
      </c>
      <c r="F16799" s="58">
        <v>0.778532961165812</v>
      </c>
    </row>
    <row r="16800">
      <c r="A16800" s="61">
        <v>1.514232262E9</v>
      </c>
      <c r="B16800" s="61">
        <v>0.0</v>
      </c>
      <c r="C16800" s="61">
        <v>2761.0</v>
      </c>
      <c r="D16800" s="57" t="s">
        <v>375</v>
      </c>
      <c r="E16800" s="57" t="str">
        <f t="array" ref="E16800">E16799</f>
        <v>В</v>
      </c>
      <c r="F16800" s="58">
        <v>0.7786393962245766</v>
      </c>
    </row>
    <row r="16801">
      <c r="A16801" s="61">
        <v>1.519885666E9</v>
      </c>
      <c r="B16801" s="61">
        <v>1.0</v>
      </c>
      <c r="C16801" s="61">
        <v>2831.0</v>
      </c>
      <c r="D16801" s="57" t="s">
        <v>375</v>
      </c>
      <c r="E16801" s="57" t="str">
        <f t="array" ref="E16801">E16800</f>
        <v>В</v>
      </c>
      <c r="F16801" s="58">
        <v>0.7786479199109977</v>
      </c>
    </row>
    <row r="16802">
      <c r="A16802" s="61">
        <v>1.51688051E9</v>
      </c>
      <c r="B16802" s="61">
        <v>0.0</v>
      </c>
      <c r="C16802" s="61">
        <v>2004.0</v>
      </c>
      <c r="D16802" s="57" t="s">
        <v>371</v>
      </c>
      <c r="E16802" s="57" t="str">
        <f t="array" ref="E16802">E16801</f>
        <v>В</v>
      </c>
      <c r="F16802" s="58">
        <v>0.778675684073213</v>
      </c>
    </row>
    <row r="16803">
      <c r="A16803" s="61">
        <v>1.518090495E9</v>
      </c>
      <c r="B16803" s="61">
        <v>1.0</v>
      </c>
      <c r="C16803" s="61">
        <v>1530.0</v>
      </c>
      <c r="D16803" s="57" t="s">
        <v>371</v>
      </c>
      <c r="E16803" s="57" t="str">
        <f t="array" ref="E16803">E16802</f>
        <v>В</v>
      </c>
      <c r="F16803" s="58">
        <v>0.7787381125422775</v>
      </c>
    </row>
    <row r="16804">
      <c r="A16804" s="61">
        <v>1.516019295E9</v>
      </c>
      <c r="B16804" s="61">
        <v>1.0</v>
      </c>
      <c r="C16804" s="61">
        <v>1159.0</v>
      </c>
      <c r="D16804" s="57" t="s">
        <v>375</v>
      </c>
      <c r="E16804" s="57" t="str">
        <f t="array" ref="E16804">E16803</f>
        <v>В</v>
      </c>
      <c r="F16804" s="58">
        <v>0.7787551560883631</v>
      </c>
    </row>
    <row r="16805">
      <c r="A16805" s="61">
        <v>1.513847748E9</v>
      </c>
      <c r="B16805" s="61">
        <v>1.0</v>
      </c>
      <c r="C16805" s="61">
        <v>1370.0</v>
      </c>
      <c r="D16805" s="57" t="s">
        <v>373</v>
      </c>
      <c r="E16805" s="57" t="str">
        <f t="array" ref="E16805">E16804</f>
        <v>В</v>
      </c>
      <c r="F16805" s="58">
        <v>0.7788536991909584</v>
      </c>
    </row>
    <row r="16806">
      <c r="A16806" s="61">
        <v>1.513257101E9</v>
      </c>
      <c r="B16806" s="61">
        <v>0.0</v>
      </c>
      <c r="C16806" s="61">
        <v>3908.0</v>
      </c>
      <c r="D16806" s="57" t="s">
        <v>373</v>
      </c>
      <c r="E16806" s="57" t="str">
        <f t="array" ref="E16806">E16805</f>
        <v>В</v>
      </c>
      <c r="F16806" s="58">
        <v>0.778855001258162</v>
      </c>
    </row>
    <row r="16807">
      <c r="A16807" s="61">
        <v>1.514182681E9</v>
      </c>
      <c r="B16807" s="61">
        <v>0.0</v>
      </c>
      <c r="C16807" s="61">
        <v>16.0</v>
      </c>
      <c r="D16807" s="57" t="s">
        <v>374</v>
      </c>
      <c r="E16807" s="57" t="str">
        <f t="array" ref="E16807">E16806</f>
        <v>В</v>
      </c>
      <c r="F16807" s="58">
        <v>0.7788553868775816</v>
      </c>
    </row>
    <row r="16808">
      <c r="A16808" s="61">
        <v>1.518702602E9</v>
      </c>
      <c r="B16808" s="61">
        <v>0.0</v>
      </c>
      <c r="C16808" s="61">
        <v>2503.0</v>
      </c>
      <c r="D16808" s="57" t="s">
        <v>373</v>
      </c>
      <c r="E16808" s="57" t="str">
        <f t="array" ref="E16808">E16807</f>
        <v>В</v>
      </c>
      <c r="F16808" s="58">
        <v>0.7788921385890821</v>
      </c>
    </row>
    <row r="16809">
      <c r="A16809" s="61">
        <v>1.513872967E9</v>
      </c>
      <c r="B16809" s="61">
        <v>1.0</v>
      </c>
      <c r="C16809" s="61">
        <v>3127.0</v>
      </c>
      <c r="D16809" s="57" t="s">
        <v>375</v>
      </c>
      <c r="E16809" s="57" t="str">
        <f t="array" ref="E16809">E16808</f>
        <v>В</v>
      </c>
      <c r="F16809" s="58">
        <v>0.7789145297809758</v>
      </c>
    </row>
    <row r="16810">
      <c r="A16810" s="61">
        <v>1.516186522E9</v>
      </c>
      <c r="B16810" s="61">
        <v>0.0</v>
      </c>
      <c r="C16810" s="61">
        <v>696.0</v>
      </c>
      <c r="D16810" s="57" t="s">
        <v>374</v>
      </c>
      <c r="E16810" s="57" t="str">
        <f t="array" ref="E16810">E16809</f>
        <v>В</v>
      </c>
      <c r="F16810" s="58">
        <v>0.7789321871839869</v>
      </c>
    </row>
    <row r="16811">
      <c r="A16811" s="61">
        <v>1.516074401E9</v>
      </c>
      <c r="B16811" s="61">
        <v>0.0</v>
      </c>
      <c r="C16811" s="61">
        <v>41.0</v>
      </c>
      <c r="D16811" s="57" t="s">
        <v>375</v>
      </c>
      <c r="E16811" s="57" t="str">
        <f t="array" ref="E16811">E16810</f>
        <v>В</v>
      </c>
      <c r="F16811" s="58">
        <v>0.7789930814034276</v>
      </c>
    </row>
    <row r="16812">
      <c r="A16812" s="61">
        <v>1.516435191E9</v>
      </c>
      <c r="B16812" s="61">
        <v>0.0</v>
      </c>
      <c r="C16812" s="61">
        <v>1539.0</v>
      </c>
      <c r="D16812" s="57" t="s">
        <v>374</v>
      </c>
      <c r="E16812" s="57" t="str">
        <f t="array" ref="E16812">E16811</f>
        <v>В</v>
      </c>
      <c r="F16812" s="58">
        <v>0.7791367811517061</v>
      </c>
    </row>
    <row r="16813">
      <c r="A16813" s="61">
        <v>1.516906565E9</v>
      </c>
      <c r="B16813" s="61">
        <v>1.0</v>
      </c>
      <c r="C16813" s="61">
        <v>2357.0</v>
      </c>
      <c r="D16813" s="57" t="s">
        <v>375</v>
      </c>
      <c r="E16813" s="57" t="str">
        <f t="array" ref="E16813">E16812</f>
        <v>В</v>
      </c>
      <c r="F16813" s="58">
        <v>0.7791962016694953</v>
      </c>
    </row>
    <row r="16814">
      <c r="A16814" s="61">
        <v>1.515100383E9</v>
      </c>
      <c r="B16814" s="61">
        <v>1.0</v>
      </c>
      <c r="C16814" s="61">
        <v>706.0</v>
      </c>
      <c r="D16814" s="57" t="s">
        <v>371</v>
      </c>
      <c r="E16814" s="57" t="str">
        <f t="array" ref="E16814">E16813</f>
        <v>В</v>
      </c>
      <c r="F16814" s="58">
        <v>0.7792191983672281</v>
      </c>
    </row>
    <row r="16815">
      <c r="A16815" s="61">
        <v>1.515278581E9</v>
      </c>
      <c r="B16815" s="61">
        <v>0.0</v>
      </c>
      <c r="C16815" s="61">
        <v>2695.0</v>
      </c>
      <c r="D16815" s="57" t="s">
        <v>375</v>
      </c>
      <c r="E16815" s="57" t="str">
        <f t="array" ref="E16815">E16814</f>
        <v>В</v>
      </c>
      <c r="F16815" s="58">
        <v>0.779287184956234</v>
      </c>
    </row>
    <row r="16816">
      <c r="A16816" s="61">
        <v>1.519239248E9</v>
      </c>
      <c r="B16816" s="61">
        <v>1.0</v>
      </c>
      <c r="C16816" s="61">
        <v>2091.0</v>
      </c>
      <c r="D16816" s="57" t="s">
        <v>375</v>
      </c>
      <c r="E16816" s="57" t="str">
        <f t="array" ref="E16816">E16815</f>
        <v>В</v>
      </c>
      <c r="F16816" s="58">
        <v>0.7793655666828428</v>
      </c>
    </row>
    <row r="16817">
      <c r="A16817" s="61">
        <v>1.513013315E9</v>
      </c>
      <c r="B16817" s="61">
        <v>1.0</v>
      </c>
      <c r="C16817" s="61">
        <v>1447.0</v>
      </c>
      <c r="D16817" s="57" t="s">
        <v>371</v>
      </c>
      <c r="E16817" s="57" t="str">
        <f t="array" ref="E16817">E16816</f>
        <v>В</v>
      </c>
      <c r="F16817" s="58">
        <v>0.7793988841535296</v>
      </c>
    </row>
    <row r="16818">
      <c r="A16818" s="61">
        <v>1.517315243E9</v>
      </c>
      <c r="B16818" s="61">
        <v>1.0</v>
      </c>
      <c r="C16818" s="61">
        <v>2871.0</v>
      </c>
      <c r="D16818" s="57" t="s">
        <v>371</v>
      </c>
      <c r="E16818" s="57" t="str">
        <f t="array" ref="E16818">E16817</f>
        <v>В</v>
      </c>
      <c r="F16818" s="58">
        <v>0.7794162146632463</v>
      </c>
    </row>
    <row r="16819">
      <c r="A16819" s="61">
        <v>1.517651509E9</v>
      </c>
      <c r="B16819" s="61">
        <v>1.0</v>
      </c>
      <c r="C16819" s="61">
        <v>40.0</v>
      </c>
      <c r="D16819" s="57" t="s">
        <v>374</v>
      </c>
      <c r="E16819" s="57" t="str">
        <f t="array" ref="E16819">E16818</f>
        <v>В</v>
      </c>
      <c r="F16819" s="58">
        <v>0.7794333735241258</v>
      </c>
    </row>
    <row r="16820">
      <c r="A16820" s="61">
        <v>1.515124766E9</v>
      </c>
      <c r="B16820" s="61">
        <v>1.0</v>
      </c>
      <c r="C16820" s="61">
        <v>1585.0</v>
      </c>
      <c r="D16820" s="57" t="s">
        <v>373</v>
      </c>
      <c r="E16820" s="57" t="str">
        <f t="array" ref="E16820">E16819</f>
        <v>В</v>
      </c>
      <c r="F16820" s="58">
        <v>0.7796364616068006</v>
      </c>
    </row>
    <row r="16821">
      <c r="A16821" s="61">
        <v>1.511712508E9</v>
      </c>
      <c r="B16821" s="61">
        <v>1.0</v>
      </c>
      <c r="C16821" s="61">
        <v>4605.0</v>
      </c>
      <c r="D16821" s="57" t="s">
        <v>374</v>
      </c>
      <c r="E16821" s="57" t="str">
        <f t="array" ref="E16821">E16820</f>
        <v>В</v>
      </c>
      <c r="F16821" s="58">
        <v>0.7796514130980899</v>
      </c>
    </row>
    <row r="16822">
      <c r="A16822" s="61">
        <v>1.512784816E9</v>
      </c>
      <c r="B16822" s="61">
        <v>1.0</v>
      </c>
      <c r="C16822" s="61">
        <v>1495.0</v>
      </c>
      <c r="D16822" s="57" t="s">
        <v>375</v>
      </c>
      <c r="E16822" s="57" t="str">
        <f t="array" ref="E16822">E16821</f>
        <v>В</v>
      </c>
      <c r="F16822" s="58">
        <v>0.7796871414577713</v>
      </c>
    </row>
    <row r="16823">
      <c r="A16823" s="61">
        <v>1.519537252E9</v>
      </c>
      <c r="B16823" s="61">
        <v>0.0</v>
      </c>
      <c r="C16823" s="61">
        <v>3708.0</v>
      </c>
      <c r="D16823" s="57" t="s">
        <v>373</v>
      </c>
      <c r="E16823" s="57" t="str">
        <f t="array" ref="E16823">E16822</f>
        <v>В</v>
      </c>
      <c r="F16823" s="58">
        <v>0.7796878576944023</v>
      </c>
    </row>
    <row r="16824">
      <c r="A16824" s="61">
        <v>1.511880116E9</v>
      </c>
      <c r="B16824" s="61">
        <v>1.0</v>
      </c>
      <c r="C16824" s="61">
        <v>656.0</v>
      </c>
      <c r="D16824" s="57" t="s">
        <v>373</v>
      </c>
      <c r="E16824" s="57" t="str">
        <f t="array" ref="E16824">E16823</f>
        <v>В</v>
      </c>
      <c r="F16824" s="58">
        <v>0.779709803533706</v>
      </c>
    </row>
    <row r="16825">
      <c r="A16825" s="61">
        <v>1.515038015E9</v>
      </c>
      <c r="B16825" s="61">
        <v>1.0</v>
      </c>
      <c r="C16825" s="61">
        <v>3147.0</v>
      </c>
      <c r="D16825" s="57" t="s">
        <v>374</v>
      </c>
      <c r="E16825" s="57" t="str">
        <f t="array" ref="E16825">E16824</f>
        <v>В</v>
      </c>
      <c r="F16825" s="58">
        <v>0.7797107132741116</v>
      </c>
    </row>
    <row r="16826">
      <c r="A16826" s="61">
        <v>1.511989737E9</v>
      </c>
      <c r="B16826" s="61">
        <v>1.0</v>
      </c>
      <c r="C16826" s="61">
        <v>1015.0</v>
      </c>
      <c r="D16826" s="57" t="s">
        <v>374</v>
      </c>
      <c r="E16826" s="57" t="str">
        <f t="array" ref="E16826">E16825</f>
        <v>В</v>
      </c>
      <c r="F16826" s="58">
        <v>0.7797363717457765</v>
      </c>
    </row>
    <row r="16827">
      <c r="A16827" s="61">
        <v>1.517604227E9</v>
      </c>
      <c r="B16827" s="61">
        <v>1.0</v>
      </c>
      <c r="C16827" s="61">
        <v>2415.0</v>
      </c>
      <c r="D16827" s="57" t="s">
        <v>374</v>
      </c>
      <c r="E16827" s="57" t="str">
        <f t="array" ref="E16827">E16826</f>
        <v>В</v>
      </c>
      <c r="F16827" s="58">
        <v>0.7797746097047047</v>
      </c>
    </row>
    <row r="16828">
      <c r="A16828" s="61">
        <v>1.519183839E9</v>
      </c>
      <c r="B16828" s="61">
        <v>1.0</v>
      </c>
      <c r="C16828" s="61">
        <v>1894.0</v>
      </c>
      <c r="D16828" s="57" t="s">
        <v>371</v>
      </c>
      <c r="E16828" s="57" t="str">
        <f t="array" ref="E16828">E16827</f>
        <v>В</v>
      </c>
      <c r="F16828" s="58">
        <v>0.7798315261114543</v>
      </c>
    </row>
    <row r="16829">
      <c r="A16829" s="61">
        <v>1.511735514E9</v>
      </c>
      <c r="B16829" s="61">
        <v>1.0</v>
      </c>
      <c r="C16829" s="61">
        <v>1649.0</v>
      </c>
      <c r="D16829" s="57" t="s">
        <v>373</v>
      </c>
      <c r="E16829" s="57" t="str">
        <f t="array" ref="E16829">E16828</f>
        <v>В</v>
      </c>
      <c r="F16829" s="58">
        <v>0.7798369540034764</v>
      </c>
    </row>
    <row r="16830">
      <c r="A16830" s="61">
        <v>1.518574637E9</v>
      </c>
      <c r="B16830" s="61">
        <v>1.0</v>
      </c>
      <c r="C16830" s="61">
        <v>1900.0</v>
      </c>
      <c r="D16830" s="57" t="s">
        <v>375</v>
      </c>
      <c r="E16830" s="57" t="str">
        <f t="array" ref="E16830">E16829</f>
        <v>В</v>
      </c>
      <c r="F16830" s="58">
        <v>0.7799269109295337</v>
      </c>
    </row>
    <row r="16831">
      <c r="A16831" s="61">
        <v>1.515379726E9</v>
      </c>
      <c r="B16831" s="61">
        <v>1.0</v>
      </c>
      <c r="C16831" s="61">
        <v>4206.0</v>
      </c>
      <c r="D16831" s="57" t="s">
        <v>371</v>
      </c>
      <c r="E16831" s="57" t="str">
        <f t="array" ref="E16831">E16830</f>
        <v>В</v>
      </c>
      <c r="F16831" s="58">
        <v>0.7799388114814085</v>
      </c>
    </row>
    <row r="16832">
      <c r="A16832" s="61">
        <v>1.512505083E9</v>
      </c>
      <c r="B16832" s="61">
        <v>1.0</v>
      </c>
      <c r="C16832" s="61">
        <v>1185.0</v>
      </c>
      <c r="D16832" s="57" t="s">
        <v>371</v>
      </c>
      <c r="E16832" s="57" t="str">
        <f t="array" ref="E16832">E16831</f>
        <v>В</v>
      </c>
      <c r="F16832" s="58">
        <v>0.7800142887144613</v>
      </c>
    </row>
    <row r="16833">
      <c r="A16833" s="61">
        <v>1.515968486E9</v>
      </c>
      <c r="B16833" s="61">
        <v>1.0</v>
      </c>
      <c r="C16833" s="61">
        <v>2263.0</v>
      </c>
      <c r="D16833" s="57" t="s">
        <v>375</v>
      </c>
      <c r="E16833" s="57" t="str">
        <f t="array" ref="E16833">E16832</f>
        <v>В</v>
      </c>
      <c r="F16833" s="58">
        <v>0.7801338465339301</v>
      </c>
    </row>
    <row r="16834">
      <c r="A16834" s="61">
        <v>1.511420134E9</v>
      </c>
      <c r="B16834" s="61">
        <v>1.0</v>
      </c>
      <c r="C16834" s="61">
        <v>217.0</v>
      </c>
      <c r="D16834" s="57" t="s">
        <v>371</v>
      </c>
      <c r="E16834" s="57" t="str">
        <f t="array" ref="E16834">E16833</f>
        <v>В</v>
      </c>
      <c r="F16834" s="58">
        <v>0.7801862455552042</v>
      </c>
    </row>
    <row r="16835">
      <c r="A16835" s="61">
        <v>1.512599002E9</v>
      </c>
      <c r="B16835" s="61">
        <v>0.0</v>
      </c>
      <c r="C16835" s="61">
        <v>515.0</v>
      </c>
      <c r="D16835" s="57" t="s">
        <v>373</v>
      </c>
      <c r="E16835" s="57" t="str">
        <f t="array" ref="E16835">E16834</f>
        <v>В</v>
      </c>
      <c r="F16835" s="58">
        <v>0.7802262941501089</v>
      </c>
    </row>
    <row r="16836">
      <c r="A16836" s="61">
        <v>1.515688626E9</v>
      </c>
      <c r="B16836" s="61">
        <v>1.0</v>
      </c>
      <c r="C16836" s="61">
        <v>4040.0</v>
      </c>
      <c r="D16836" s="57" t="s">
        <v>375</v>
      </c>
      <c r="E16836" s="57" t="str">
        <f t="array" ref="E16836">E16835</f>
        <v>В</v>
      </c>
      <c r="F16836" s="58">
        <v>0.7802697267773222</v>
      </c>
    </row>
    <row r="16837">
      <c r="A16837" s="61">
        <v>1.515319672E9</v>
      </c>
      <c r="B16837" s="61">
        <v>0.0</v>
      </c>
      <c r="C16837" s="61">
        <v>1094.0</v>
      </c>
      <c r="D16837" s="57" t="s">
        <v>375</v>
      </c>
      <c r="E16837" s="57" t="str">
        <f t="array" ref="E16837">E16836</f>
        <v>В</v>
      </c>
      <c r="F16837" s="58">
        <v>0.7803242676110075</v>
      </c>
    </row>
    <row r="16838">
      <c r="A16838" s="61">
        <v>1.517556816E9</v>
      </c>
      <c r="B16838" s="61">
        <v>1.0</v>
      </c>
      <c r="C16838" s="61">
        <v>2014.0</v>
      </c>
      <c r="D16838" s="57" t="s">
        <v>371</v>
      </c>
      <c r="E16838" s="57" t="str">
        <f t="array" ref="E16838">E16837</f>
        <v>В</v>
      </c>
      <c r="F16838" s="58">
        <v>0.780345640715867</v>
      </c>
    </row>
    <row r="16839">
      <c r="A16839" s="61">
        <v>1.513924278E9</v>
      </c>
      <c r="B16839" s="61">
        <v>1.0</v>
      </c>
      <c r="C16839" s="61">
        <v>4613.0</v>
      </c>
      <c r="D16839" s="57" t="s">
        <v>374</v>
      </c>
      <c r="E16839" s="57" t="str">
        <f t="array" ref="E16839">E16838</f>
        <v>В</v>
      </c>
      <c r="F16839" s="58">
        <v>0.7803736335774897</v>
      </c>
    </row>
    <row r="16840">
      <c r="A16840" s="61">
        <v>1.515997724E9</v>
      </c>
      <c r="B16840" s="61">
        <v>1.0</v>
      </c>
      <c r="C16840" s="61">
        <v>1165.0</v>
      </c>
      <c r="D16840" s="57" t="s">
        <v>375</v>
      </c>
      <c r="E16840" s="57" t="str">
        <f t="array" ref="E16840">E16839</f>
        <v>В</v>
      </c>
      <c r="F16840" s="58">
        <v>0.7804378640706573</v>
      </c>
    </row>
    <row r="16841">
      <c r="A16841" s="61">
        <v>1.519584129E9</v>
      </c>
      <c r="B16841" s="61">
        <v>1.0</v>
      </c>
      <c r="C16841" s="61">
        <v>2251.0</v>
      </c>
      <c r="D16841" s="57" t="s">
        <v>373</v>
      </c>
      <c r="E16841" s="57" t="str">
        <f t="array" ref="E16841">E16840</f>
        <v>В</v>
      </c>
      <c r="F16841" s="58">
        <v>0.780541075827068</v>
      </c>
    </row>
    <row r="16842">
      <c r="A16842" s="61">
        <v>1.519706545E9</v>
      </c>
      <c r="B16842" s="61">
        <v>1.0</v>
      </c>
      <c r="C16842" s="61">
        <v>3654.0</v>
      </c>
      <c r="D16842" s="57" t="s">
        <v>373</v>
      </c>
      <c r="E16842" s="57" t="str">
        <f t="array" ref="E16842">E16841</f>
        <v>В</v>
      </c>
      <c r="F16842" s="58">
        <v>0.780564657919825</v>
      </c>
    </row>
    <row r="16843">
      <c r="A16843" s="61">
        <v>1.514744088E9</v>
      </c>
      <c r="B16843" s="61">
        <v>1.0</v>
      </c>
      <c r="C16843" s="61">
        <v>1482.0</v>
      </c>
      <c r="D16843" s="57" t="s">
        <v>375</v>
      </c>
      <c r="E16843" s="57" t="str">
        <f t="array" ref="E16843">E16842</f>
        <v>В</v>
      </c>
      <c r="F16843" s="58">
        <v>0.7806030851624377</v>
      </c>
    </row>
    <row r="16844">
      <c r="A16844" s="61">
        <v>1.512621875E9</v>
      </c>
      <c r="B16844" s="61">
        <v>1.0</v>
      </c>
      <c r="C16844" s="61">
        <v>939.0</v>
      </c>
      <c r="D16844" s="57" t="s">
        <v>374</v>
      </c>
      <c r="E16844" s="57" t="str">
        <f t="array" ref="E16844">E16843</f>
        <v>В</v>
      </c>
      <c r="F16844" s="58">
        <v>0.7807015099548134</v>
      </c>
    </row>
    <row r="16845">
      <c r="A16845" s="61">
        <v>1.516759189E9</v>
      </c>
      <c r="B16845" s="61">
        <v>1.0</v>
      </c>
      <c r="C16845" s="61">
        <v>2063.0</v>
      </c>
      <c r="D16845" s="57" t="s">
        <v>375</v>
      </c>
      <c r="E16845" s="57" t="str">
        <f t="array" ref="E16845">E16844</f>
        <v>В</v>
      </c>
      <c r="F16845" s="58">
        <v>0.7807247022653078</v>
      </c>
    </row>
    <row r="16846">
      <c r="A16846" s="61">
        <v>1.519386735E9</v>
      </c>
      <c r="B16846" s="61">
        <v>1.0</v>
      </c>
      <c r="C16846" s="61">
        <v>429.0</v>
      </c>
      <c r="D16846" s="57" t="s">
        <v>374</v>
      </c>
      <c r="E16846" s="57" t="str">
        <f t="array" ref="E16846">E16845</f>
        <v>В</v>
      </c>
      <c r="F16846" s="58">
        <v>0.7807374441032584</v>
      </c>
    </row>
    <row r="16847">
      <c r="A16847" s="61">
        <v>1.5174732E9</v>
      </c>
      <c r="B16847" s="61">
        <v>0.0</v>
      </c>
      <c r="C16847" s="61">
        <v>584.0</v>
      </c>
      <c r="D16847" s="57" t="s">
        <v>374</v>
      </c>
      <c r="E16847" s="57" t="str">
        <f t="array" ref="E16847">E16846</f>
        <v>В</v>
      </c>
      <c r="F16847" s="58">
        <v>0.7808157825178911</v>
      </c>
    </row>
    <row r="16848">
      <c r="A16848" s="61">
        <v>1.514420387E9</v>
      </c>
      <c r="B16848" s="61">
        <v>1.0</v>
      </c>
      <c r="C16848" s="61">
        <v>1514.0</v>
      </c>
      <c r="D16848" s="57" t="s">
        <v>371</v>
      </c>
      <c r="E16848" s="57" t="str">
        <f t="array" ref="E16848">E16847</f>
        <v>В</v>
      </c>
      <c r="F16848" s="58">
        <v>0.7809187769070172</v>
      </c>
    </row>
    <row r="16849">
      <c r="A16849" s="61">
        <v>1.51539515E9</v>
      </c>
      <c r="B16849" s="61">
        <v>0.0</v>
      </c>
      <c r="C16849" s="61">
        <v>514.0</v>
      </c>
      <c r="D16849" s="57" t="s">
        <v>374</v>
      </c>
      <c r="E16849" s="57" t="str">
        <f t="array" ref="E16849">E16848</f>
        <v>В</v>
      </c>
      <c r="F16849" s="58">
        <v>0.7809370663729887</v>
      </c>
    </row>
    <row r="16850">
      <c r="A16850" s="61">
        <v>1.514496655E9</v>
      </c>
      <c r="B16850" s="61">
        <v>1.0</v>
      </c>
      <c r="C16850" s="61">
        <v>4485.0</v>
      </c>
      <c r="D16850" s="57" t="s">
        <v>371</v>
      </c>
      <c r="E16850" s="57" t="str">
        <f t="array" ref="E16850">E16849</f>
        <v>В</v>
      </c>
      <c r="F16850" s="58">
        <v>0.7810190435891564</v>
      </c>
    </row>
    <row r="16851">
      <c r="A16851" s="61">
        <v>1.511296021E9</v>
      </c>
      <c r="B16851" s="61">
        <v>0.0</v>
      </c>
      <c r="C16851" s="61">
        <v>3598.0</v>
      </c>
      <c r="D16851" s="57" t="s">
        <v>371</v>
      </c>
      <c r="E16851" s="57" t="str">
        <f t="array" ref="E16851">E16850</f>
        <v>В</v>
      </c>
      <c r="F16851" s="58">
        <v>0.7811371593133762</v>
      </c>
    </row>
    <row r="16852">
      <c r="A16852" s="61">
        <v>1.514081677E9</v>
      </c>
      <c r="B16852" s="61">
        <v>1.0</v>
      </c>
      <c r="C16852" s="61">
        <v>1130.0</v>
      </c>
      <c r="D16852" s="57" t="s">
        <v>373</v>
      </c>
      <c r="E16852" s="57" t="str">
        <f t="array" ref="E16852">E16851</f>
        <v>В</v>
      </c>
      <c r="F16852" s="58">
        <v>0.7812254775819342</v>
      </c>
    </row>
    <row r="16853">
      <c r="A16853" s="61">
        <v>1.51654829E9</v>
      </c>
      <c r="B16853" s="61">
        <v>0.0</v>
      </c>
      <c r="C16853" s="61">
        <v>1621.0</v>
      </c>
      <c r="D16853" s="57" t="s">
        <v>371</v>
      </c>
      <c r="E16853" s="57" t="str">
        <f t="array" ref="E16853">E16852</f>
        <v>В</v>
      </c>
      <c r="F16853" s="58">
        <v>0.7812798822207772</v>
      </c>
    </row>
    <row r="16854">
      <c r="A16854" s="61">
        <v>1.514725262E9</v>
      </c>
      <c r="B16854" s="61">
        <v>0.0</v>
      </c>
      <c r="C16854" s="61">
        <v>1558.0</v>
      </c>
      <c r="D16854" s="57" t="s">
        <v>374</v>
      </c>
      <c r="E16854" s="57" t="str">
        <f t="array" ref="E16854">E16853</f>
        <v>В</v>
      </c>
      <c r="F16854" s="58">
        <v>0.7813030596301104</v>
      </c>
    </row>
    <row r="16855">
      <c r="A16855" s="61">
        <v>1.516785182E9</v>
      </c>
      <c r="B16855" s="61">
        <v>0.0</v>
      </c>
      <c r="C16855" s="61">
        <v>3001.0</v>
      </c>
      <c r="D16855" s="57" t="s">
        <v>371</v>
      </c>
      <c r="E16855" s="57" t="str">
        <f t="array" ref="E16855">E16854</f>
        <v>В</v>
      </c>
      <c r="F16855" s="58">
        <v>0.7813376914615764</v>
      </c>
    </row>
    <row r="16856">
      <c r="A16856" s="61">
        <v>1.515351322E9</v>
      </c>
      <c r="B16856" s="61">
        <v>0.0</v>
      </c>
      <c r="C16856" s="61">
        <v>2150.0</v>
      </c>
      <c r="D16856" s="57" t="s">
        <v>374</v>
      </c>
      <c r="E16856" s="57" t="str">
        <f t="array" ref="E16856">E16855</f>
        <v>В</v>
      </c>
      <c r="F16856" s="58">
        <v>0.7813587407716919</v>
      </c>
    </row>
    <row r="16857">
      <c r="A16857" s="61">
        <v>1.516328203E9</v>
      </c>
      <c r="B16857" s="61">
        <v>1.0</v>
      </c>
      <c r="C16857" s="61">
        <v>1788.0</v>
      </c>
      <c r="D16857" s="57" t="s">
        <v>374</v>
      </c>
      <c r="E16857" s="57" t="str">
        <f t="array" ref="E16857">E16856</f>
        <v>В</v>
      </c>
      <c r="F16857" s="58">
        <v>0.7813967418604053</v>
      </c>
    </row>
    <row r="16858">
      <c r="A16858" s="61">
        <v>1.51768334E9</v>
      </c>
      <c r="B16858" s="61">
        <v>0.0</v>
      </c>
      <c r="C16858" s="61">
        <v>705.0</v>
      </c>
      <c r="D16858" s="57" t="s">
        <v>373</v>
      </c>
      <c r="E16858" s="57" t="str">
        <f t="array" ref="E16858">E16857</f>
        <v>В</v>
      </c>
      <c r="F16858" s="58">
        <v>0.7814853719573467</v>
      </c>
    </row>
    <row r="16859">
      <c r="A16859" s="61">
        <v>1.518690437E9</v>
      </c>
      <c r="B16859" s="61">
        <v>1.0</v>
      </c>
      <c r="C16859" s="61">
        <v>1421.0</v>
      </c>
      <c r="D16859" s="57" t="s">
        <v>374</v>
      </c>
      <c r="E16859" s="57" t="str">
        <f t="array" ref="E16859">E16858</f>
        <v>В</v>
      </c>
      <c r="F16859" s="58">
        <v>0.7814954723532014</v>
      </c>
    </row>
    <row r="16860">
      <c r="A16860" s="61">
        <v>1.512673726E9</v>
      </c>
      <c r="B16860" s="61">
        <v>1.0</v>
      </c>
      <c r="C16860" s="61">
        <v>1872.0</v>
      </c>
      <c r="D16860" s="57" t="s">
        <v>374</v>
      </c>
      <c r="E16860" s="57" t="str">
        <f t="array" ref="E16860">E16859</f>
        <v>В</v>
      </c>
      <c r="F16860" s="58">
        <v>0.7815224161724393</v>
      </c>
    </row>
    <row r="16861">
      <c r="A16861" s="61">
        <v>1.517460413E9</v>
      </c>
      <c r="B16861" s="61">
        <v>1.0</v>
      </c>
      <c r="C16861" s="61">
        <v>1871.0</v>
      </c>
      <c r="D16861" s="57" t="s">
        <v>371</v>
      </c>
      <c r="E16861" s="57" t="str">
        <f t="array" ref="E16861">E16860</f>
        <v>В</v>
      </c>
      <c r="F16861" s="58">
        <v>0.7815780746641641</v>
      </c>
    </row>
    <row r="16862">
      <c r="A16862" s="61">
        <v>1.519048213E9</v>
      </c>
      <c r="B16862" s="61">
        <v>1.0</v>
      </c>
      <c r="C16862" s="61">
        <v>1337.0</v>
      </c>
      <c r="D16862" s="57" t="s">
        <v>374</v>
      </c>
      <c r="E16862" s="57" t="str">
        <f t="array" ref="E16862">E16861</f>
        <v>В</v>
      </c>
      <c r="F16862" s="58">
        <v>0.7815906473347629</v>
      </c>
    </row>
    <row r="16863">
      <c r="A16863" s="61">
        <v>1.51379962E9</v>
      </c>
      <c r="B16863" s="61">
        <v>0.0</v>
      </c>
      <c r="C16863" s="61">
        <v>247.0</v>
      </c>
      <c r="D16863" s="57" t="s">
        <v>371</v>
      </c>
      <c r="E16863" s="57" t="str">
        <f t="array" ref="E16863">E16862</f>
        <v>В</v>
      </c>
      <c r="F16863" s="58">
        <v>0.7818008807353553</v>
      </c>
    </row>
    <row r="16864">
      <c r="A16864" s="61">
        <v>1.513212459E9</v>
      </c>
      <c r="B16864" s="61">
        <v>1.0</v>
      </c>
      <c r="C16864" s="61">
        <v>1145.0</v>
      </c>
      <c r="D16864" s="57" t="s">
        <v>374</v>
      </c>
      <c r="E16864" s="57" t="str">
        <f t="array" ref="E16864">E16863</f>
        <v>В</v>
      </c>
      <c r="F16864" s="58">
        <v>0.7818093664719072</v>
      </c>
    </row>
    <row r="16865">
      <c r="A16865" s="61">
        <v>1.515578742E9</v>
      </c>
      <c r="B16865" s="61">
        <v>0.0</v>
      </c>
      <c r="C16865" s="61">
        <v>1010.0</v>
      </c>
      <c r="D16865" s="57" t="s">
        <v>374</v>
      </c>
      <c r="E16865" s="57" t="str">
        <f t="array" ref="E16865">E16864</f>
        <v>В</v>
      </c>
      <c r="F16865" s="58">
        <v>0.7819234567084546</v>
      </c>
    </row>
    <row r="16866">
      <c r="A16866" s="61">
        <v>1.519019614E9</v>
      </c>
      <c r="B16866" s="61">
        <v>1.0</v>
      </c>
      <c r="C16866" s="61">
        <v>2091.0</v>
      </c>
      <c r="D16866" s="57" t="s">
        <v>374</v>
      </c>
      <c r="E16866" s="57" t="str">
        <f t="array" ref="E16866">E16865</f>
        <v>В</v>
      </c>
      <c r="F16866" s="58">
        <v>0.7820069379305726</v>
      </c>
    </row>
    <row r="16867">
      <c r="A16867" s="61">
        <v>1.51792141E9</v>
      </c>
      <c r="B16867" s="61">
        <v>0.0</v>
      </c>
      <c r="C16867" s="61">
        <v>672.0</v>
      </c>
      <c r="D16867" s="57" t="s">
        <v>374</v>
      </c>
      <c r="E16867" s="57" t="str">
        <f t="array" ref="E16867">E16866</f>
        <v>В</v>
      </c>
      <c r="F16867" s="58">
        <v>0.7820341746292787</v>
      </c>
    </row>
    <row r="16868">
      <c r="A16868" s="61">
        <v>1.516541604E9</v>
      </c>
      <c r="B16868" s="61">
        <v>1.0</v>
      </c>
      <c r="C16868" s="61">
        <v>271.0</v>
      </c>
      <c r="D16868" s="57" t="s">
        <v>371</v>
      </c>
      <c r="E16868" s="57" t="str">
        <f t="array" ref="E16868">E16867</f>
        <v>В</v>
      </c>
      <c r="F16868" s="58">
        <v>0.7820875810078549</v>
      </c>
    </row>
    <row r="16869">
      <c r="A16869" s="61">
        <v>1.512235152E9</v>
      </c>
      <c r="B16869" s="61">
        <v>0.0</v>
      </c>
      <c r="C16869" s="61">
        <v>1852.0</v>
      </c>
      <c r="D16869" s="57" t="s">
        <v>371</v>
      </c>
      <c r="E16869" s="57" t="str">
        <f t="array" ref="E16869">E16868</f>
        <v>В</v>
      </c>
      <c r="F16869" s="58">
        <v>0.7820888772972859</v>
      </c>
    </row>
    <row r="16870">
      <c r="A16870" s="61">
        <v>1.513204989E9</v>
      </c>
      <c r="B16870" s="61">
        <v>1.0</v>
      </c>
      <c r="C16870" s="61">
        <v>742.0</v>
      </c>
      <c r="D16870" s="57" t="s">
        <v>371</v>
      </c>
      <c r="E16870" s="57" t="str">
        <f t="array" ref="E16870">E16869</f>
        <v>В</v>
      </c>
      <c r="F16870" s="58">
        <v>0.7821068480695486</v>
      </c>
    </row>
    <row r="16871">
      <c r="A16871" s="61">
        <v>1.517258085E9</v>
      </c>
      <c r="B16871" s="61">
        <v>1.0</v>
      </c>
      <c r="C16871" s="61">
        <v>5212.0</v>
      </c>
      <c r="D16871" s="57" t="s">
        <v>375</v>
      </c>
      <c r="E16871" s="57" t="str">
        <f t="array" ref="E16871">E16870</f>
        <v>В</v>
      </c>
      <c r="F16871" s="58">
        <v>0.7821436816819825</v>
      </c>
    </row>
    <row r="16872">
      <c r="A16872" s="61">
        <v>1.516348647E9</v>
      </c>
      <c r="B16872" s="61">
        <v>1.0</v>
      </c>
      <c r="C16872" s="61">
        <v>870.0</v>
      </c>
      <c r="D16872" s="57" t="s">
        <v>374</v>
      </c>
      <c r="E16872" s="57" t="str">
        <f t="array" ref="E16872">E16871</f>
        <v>В</v>
      </c>
      <c r="F16872" s="58">
        <v>0.7821760037641529</v>
      </c>
    </row>
    <row r="16873">
      <c r="A16873" s="61">
        <v>1.51573652E9</v>
      </c>
      <c r="B16873" s="61">
        <v>0.0</v>
      </c>
      <c r="C16873" s="61">
        <v>1814.0</v>
      </c>
      <c r="D16873" s="57" t="s">
        <v>374</v>
      </c>
      <c r="E16873" s="57" t="str">
        <f t="array" ref="E16873">E16872</f>
        <v>В</v>
      </c>
      <c r="F16873" s="58">
        <v>0.7822411645505596</v>
      </c>
    </row>
    <row r="16874">
      <c r="A16874" s="61">
        <v>1.511809102E9</v>
      </c>
      <c r="B16874" s="61">
        <v>0.0</v>
      </c>
      <c r="C16874" s="61">
        <v>771.0</v>
      </c>
      <c r="D16874" s="57" t="s">
        <v>371</v>
      </c>
      <c r="E16874" s="57" t="str">
        <f t="array" ref="E16874">E16873</f>
        <v>В</v>
      </c>
      <c r="F16874" s="58">
        <v>0.7822430147745953</v>
      </c>
    </row>
    <row r="16875">
      <c r="A16875" s="61">
        <v>1.511294967E9</v>
      </c>
      <c r="B16875" s="61">
        <v>1.0</v>
      </c>
      <c r="C16875" s="61">
        <v>2565.0</v>
      </c>
      <c r="D16875" s="57" t="s">
        <v>375</v>
      </c>
      <c r="E16875" s="57" t="str">
        <f t="array" ref="E16875">E16874</f>
        <v>В</v>
      </c>
      <c r="F16875" s="58">
        <v>0.7822459688112156</v>
      </c>
    </row>
    <row r="16876">
      <c r="A16876" s="61">
        <v>1.518632814E9</v>
      </c>
      <c r="B16876" s="61">
        <v>1.0</v>
      </c>
      <c r="C16876" s="61">
        <v>5573.0</v>
      </c>
      <c r="D16876" s="57" t="s">
        <v>375</v>
      </c>
      <c r="E16876" s="57" t="str">
        <f t="array" ref="E16876">E16875</f>
        <v>В</v>
      </c>
      <c r="F16876" s="58">
        <v>0.7822956916336868</v>
      </c>
    </row>
    <row r="16877">
      <c r="A16877" s="61">
        <v>1.513122929E9</v>
      </c>
      <c r="B16877" s="61">
        <v>1.0</v>
      </c>
      <c r="C16877" s="61">
        <v>224.0</v>
      </c>
      <c r="D16877" s="57" t="s">
        <v>371</v>
      </c>
      <c r="E16877" s="57" t="str">
        <f t="array" ref="E16877">E16876</f>
        <v>В</v>
      </c>
      <c r="F16877" s="58">
        <v>0.7822983449959074</v>
      </c>
    </row>
    <row r="16878">
      <c r="A16878" s="61">
        <v>1.516020663E9</v>
      </c>
      <c r="B16878" s="61">
        <v>1.0</v>
      </c>
      <c r="C16878" s="61">
        <v>605.0</v>
      </c>
      <c r="D16878" s="57" t="s">
        <v>375</v>
      </c>
      <c r="E16878" s="57" t="str">
        <f t="array" ref="E16878">E16877</f>
        <v>В</v>
      </c>
      <c r="F16878" s="58">
        <v>0.7823525082802807</v>
      </c>
    </row>
    <row r="16879">
      <c r="A16879" s="61">
        <v>1.518100697E9</v>
      </c>
      <c r="B16879" s="61">
        <v>1.0</v>
      </c>
      <c r="C16879" s="61">
        <v>979.0</v>
      </c>
      <c r="D16879" s="57" t="s">
        <v>371</v>
      </c>
      <c r="E16879" s="57" t="str">
        <f t="array" ref="E16879">E16878</f>
        <v>В</v>
      </c>
      <c r="F16879" s="58">
        <v>0.7823525091324472</v>
      </c>
    </row>
    <row r="16880">
      <c r="A16880" s="61">
        <v>1.518154547E9</v>
      </c>
      <c r="B16880" s="61">
        <v>1.0</v>
      </c>
      <c r="C16880" s="61">
        <v>2146.0</v>
      </c>
      <c r="D16880" s="57" t="s">
        <v>371</v>
      </c>
      <c r="E16880" s="57" t="str">
        <f t="array" ref="E16880">E16879</f>
        <v>В</v>
      </c>
      <c r="F16880" s="58">
        <v>0.7823644343225592</v>
      </c>
    </row>
    <row r="16881">
      <c r="A16881" s="61">
        <v>1.512928914E9</v>
      </c>
      <c r="B16881" s="61">
        <v>1.0</v>
      </c>
      <c r="C16881" s="61">
        <v>1589.0</v>
      </c>
      <c r="D16881" s="57" t="s">
        <v>374</v>
      </c>
      <c r="E16881" s="57" t="str">
        <f t="array" ref="E16881">E16880</f>
        <v>В</v>
      </c>
      <c r="F16881" s="58">
        <v>0.7823857368298298</v>
      </c>
    </row>
    <row r="16882">
      <c r="A16882" s="61">
        <v>1.515971353E9</v>
      </c>
      <c r="B16882" s="61">
        <v>1.0</v>
      </c>
      <c r="C16882" s="61">
        <v>26.0</v>
      </c>
      <c r="D16882" s="57" t="s">
        <v>371</v>
      </c>
      <c r="E16882" s="57" t="str">
        <f t="array" ref="E16882">E16881</f>
        <v>В</v>
      </c>
      <c r="F16882" s="58">
        <v>0.7824643444615351</v>
      </c>
    </row>
    <row r="16883">
      <c r="A16883" s="61">
        <v>1.514229603E9</v>
      </c>
      <c r="B16883" s="61">
        <v>1.0</v>
      </c>
      <c r="C16883" s="61">
        <v>1478.0</v>
      </c>
      <c r="D16883" s="57" t="s">
        <v>371</v>
      </c>
      <c r="E16883" s="57" t="str">
        <f t="array" ref="E16883">E16882</f>
        <v>В</v>
      </c>
      <c r="F16883" s="58">
        <v>0.7824947354686395</v>
      </c>
    </row>
    <row r="16884">
      <c r="A16884" s="61">
        <v>1.515145101E9</v>
      </c>
      <c r="B16884" s="61">
        <v>0.0</v>
      </c>
      <c r="C16884" s="61">
        <v>3556.0</v>
      </c>
      <c r="D16884" s="57" t="s">
        <v>371</v>
      </c>
      <c r="E16884" s="57" t="str">
        <f t="array" ref="E16884">E16883</f>
        <v>В</v>
      </c>
      <c r="F16884" s="58">
        <v>0.7825465837741565</v>
      </c>
    </row>
    <row r="16885">
      <c r="A16885" s="61">
        <v>1.516904444E9</v>
      </c>
      <c r="B16885" s="61">
        <v>1.0</v>
      </c>
      <c r="C16885" s="61">
        <v>1497.0</v>
      </c>
      <c r="D16885" s="57" t="s">
        <v>371</v>
      </c>
      <c r="E16885" s="57" t="str">
        <f t="array" ref="E16885">E16884</f>
        <v>В</v>
      </c>
      <c r="F16885" s="58">
        <v>0.782604621424798</v>
      </c>
    </row>
    <row r="16886">
      <c r="A16886" s="61">
        <v>1.513722191E9</v>
      </c>
      <c r="B16886" s="61">
        <v>0.0</v>
      </c>
      <c r="C16886" s="61">
        <v>767.0</v>
      </c>
      <c r="D16886" s="57" t="s">
        <v>375</v>
      </c>
      <c r="E16886" s="57" t="str">
        <f t="array" ref="E16886">E16885</f>
        <v>В</v>
      </c>
      <c r="F16886" s="58">
        <v>0.7826374434748791</v>
      </c>
    </row>
    <row r="16887">
      <c r="A16887" s="61">
        <v>1.516683524E9</v>
      </c>
      <c r="B16887" s="61">
        <v>1.0</v>
      </c>
      <c r="C16887" s="61">
        <v>4481.0</v>
      </c>
      <c r="D16887" s="57" t="s">
        <v>373</v>
      </c>
      <c r="E16887" s="57" t="str">
        <f t="array" ref="E16887">E16886</f>
        <v>В</v>
      </c>
      <c r="F16887" s="58">
        <v>0.7826493686649911</v>
      </c>
    </row>
    <row r="16888">
      <c r="A16888" s="61">
        <v>1.511849921E9</v>
      </c>
      <c r="B16888" s="61">
        <v>0.0</v>
      </c>
      <c r="C16888" s="61">
        <v>3039.0</v>
      </c>
      <c r="D16888" s="57" t="s">
        <v>374</v>
      </c>
      <c r="E16888" s="57" t="str">
        <f t="array" ref="E16888">E16887</f>
        <v>В</v>
      </c>
      <c r="F16888" s="58">
        <v>0.7826900116258553</v>
      </c>
    </row>
    <row r="16889">
      <c r="A16889" s="61">
        <v>1.514024899E9</v>
      </c>
      <c r="B16889" s="61">
        <v>1.0</v>
      </c>
      <c r="C16889" s="61">
        <v>1881.0</v>
      </c>
      <c r="D16889" s="57" t="s">
        <v>374</v>
      </c>
      <c r="E16889" s="57" t="str">
        <f t="array" ref="E16889">E16888</f>
        <v>В</v>
      </c>
      <c r="F16889" s="58">
        <v>0.7827725912407253</v>
      </c>
    </row>
    <row r="16890">
      <c r="A16890" s="61">
        <v>1.518653855E9</v>
      </c>
      <c r="B16890" s="61">
        <v>1.0</v>
      </c>
      <c r="C16890" s="61">
        <v>1617.0</v>
      </c>
      <c r="D16890" s="57" t="s">
        <v>371</v>
      </c>
      <c r="E16890" s="57" t="str">
        <f t="array" ref="E16890">E16889</f>
        <v>В</v>
      </c>
      <c r="F16890" s="58">
        <v>0.7827970490490502</v>
      </c>
    </row>
    <row r="16891">
      <c r="A16891" s="61">
        <v>1.513548724E9</v>
      </c>
      <c r="B16891" s="61">
        <v>1.0</v>
      </c>
      <c r="C16891" s="61">
        <v>2449.0</v>
      </c>
      <c r="D16891" s="57" t="s">
        <v>375</v>
      </c>
      <c r="E16891" s="57" t="str">
        <f t="array" ref="E16891">E16890</f>
        <v>В</v>
      </c>
      <c r="F16891" s="58">
        <v>0.7828020133766448</v>
      </c>
    </row>
    <row r="16892">
      <c r="A16892" s="61">
        <v>1.516650174E9</v>
      </c>
      <c r="B16892" s="61">
        <v>1.0</v>
      </c>
      <c r="C16892" s="61">
        <v>2352.0</v>
      </c>
      <c r="D16892" s="57" t="s">
        <v>371</v>
      </c>
      <c r="E16892" s="57" t="str">
        <f t="array" ref="E16892">E16891</f>
        <v>В</v>
      </c>
      <c r="F16892" s="58">
        <v>0.7829636155830606</v>
      </c>
    </row>
    <row r="16893">
      <c r="A16893" s="61">
        <v>1.517319154E9</v>
      </c>
      <c r="B16893" s="61">
        <v>1.0</v>
      </c>
      <c r="C16893" s="61">
        <v>1683.0</v>
      </c>
      <c r="D16893" s="57" t="s">
        <v>374</v>
      </c>
      <c r="E16893" s="57" t="str">
        <f t="array" ref="E16893">E16892</f>
        <v>В</v>
      </c>
      <c r="F16893" s="58">
        <v>0.7830733032469502</v>
      </c>
    </row>
    <row r="16894">
      <c r="A16894" s="61">
        <v>1.519599525E9</v>
      </c>
      <c r="B16894" s="61">
        <v>1.0</v>
      </c>
      <c r="C16894" s="61">
        <v>1426.0</v>
      </c>
      <c r="D16894" s="57" t="s">
        <v>374</v>
      </c>
      <c r="E16894" s="57" t="str">
        <f t="array" ref="E16894">E16893</f>
        <v>В</v>
      </c>
      <c r="F16894" s="58">
        <v>0.7831024276288816</v>
      </c>
    </row>
    <row r="16895">
      <c r="A16895" s="61">
        <v>1.516174269E9</v>
      </c>
      <c r="B16895" s="61">
        <v>1.0</v>
      </c>
      <c r="C16895" s="61">
        <v>3966.0</v>
      </c>
      <c r="D16895" s="57" t="s">
        <v>371</v>
      </c>
      <c r="E16895" s="57" t="str">
        <f t="array" ref="E16895">E16894</f>
        <v>В</v>
      </c>
      <c r="F16895" s="58">
        <v>0.7832034026266201</v>
      </c>
    </row>
    <row r="16896">
      <c r="A16896" s="61">
        <v>1.512194052E9</v>
      </c>
      <c r="B16896" s="61">
        <v>0.0</v>
      </c>
      <c r="C16896" s="61">
        <v>871.0</v>
      </c>
      <c r="D16896" s="57" t="s">
        <v>371</v>
      </c>
      <c r="E16896" s="57" t="str">
        <f t="array" ref="E16896">E16895</f>
        <v>В</v>
      </c>
      <c r="F16896" s="58">
        <v>0.7832034166756149</v>
      </c>
    </row>
    <row r="16897">
      <c r="A16897" s="61">
        <v>1.519194123E9</v>
      </c>
      <c r="B16897" s="61">
        <v>1.0</v>
      </c>
      <c r="C16897" s="61">
        <v>1131.0</v>
      </c>
      <c r="D16897" s="57" t="s">
        <v>371</v>
      </c>
      <c r="E16897" s="57" t="str">
        <f t="array" ref="E16897">E16896</f>
        <v>В</v>
      </c>
      <c r="F16897" s="58">
        <v>0.7832380195569248</v>
      </c>
    </row>
    <row r="16898">
      <c r="A16898" s="61">
        <v>1.515563061E9</v>
      </c>
      <c r="B16898" s="61">
        <v>0.0</v>
      </c>
      <c r="C16898" s="61">
        <v>197.0</v>
      </c>
      <c r="D16898" s="57" t="s">
        <v>375</v>
      </c>
      <c r="E16898" s="57" t="str">
        <f t="array" ref="E16898">E16897</f>
        <v>В</v>
      </c>
      <c r="F16898" s="58">
        <v>0.7832487810433352</v>
      </c>
    </row>
    <row r="16899">
      <c r="A16899" s="61">
        <v>1.516496459E9</v>
      </c>
      <c r="B16899" s="61">
        <v>1.0</v>
      </c>
      <c r="C16899" s="61">
        <v>4458.0</v>
      </c>
      <c r="D16899" s="57" t="s">
        <v>374</v>
      </c>
      <c r="E16899" s="57" t="str">
        <f t="array" ref="E16899">E16898</f>
        <v>В</v>
      </c>
      <c r="F16899" s="58">
        <v>0.7832557572946008</v>
      </c>
    </row>
    <row r="16900">
      <c r="A16900" s="61">
        <v>1.517484234E9</v>
      </c>
      <c r="B16900" s="61">
        <v>1.0</v>
      </c>
      <c r="C16900" s="61">
        <v>145.0</v>
      </c>
      <c r="D16900" s="57" t="s">
        <v>371</v>
      </c>
      <c r="E16900" s="57" t="str">
        <f t="array" ref="E16900">E16899</f>
        <v>В</v>
      </c>
      <c r="F16900" s="58">
        <v>0.7833126737013505</v>
      </c>
    </row>
    <row r="16901">
      <c r="A16901" s="61">
        <v>1.517333209E9</v>
      </c>
      <c r="B16901" s="61">
        <v>1.0</v>
      </c>
      <c r="C16901" s="61">
        <v>558.0</v>
      </c>
      <c r="D16901" s="57" t="s">
        <v>374</v>
      </c>
      <c r="E16901" s="57" t="str">
        <f t="array" ref="E16901">E16900</f>
        <v>В</v>
      </c>
      <c r="F16901" s="58">
        <v>0.7833413880610114</v>
      </c>
    </row>
    <row r="16902">
      <c r="A16902" s="61">
        <v>1.51396305E9</v>
      </c>
      <c r="B16902" s="61">
        <v>0.0</v>
      </c>
      <c r="C16902" s="61">
        <v>243.0</v>
      </c>
      <c r="D16902" s="57" t="s">
        <v>374</v>
      </c>
      <c r="E16902" s="57" t="str">
        <f t="array" ref="E16902">E16901</f>
        <v>В</v>
      </c>
      <c r="F16902" s="58">
        <v>0.7833523825820085</v>
      </c>
    </row>
    <row r="16903">
      <c r="A16903" s="61">
        <v>1.514485605E9</v>
      </c>
      <c r="B16903" s="61">
        <v>1.0</v>
      </c>
      <c r="C16903" s="61">
        <v>404.0</v>
      </c>
      <c r="D16903" s="57" t="s">
        <v>371</v>
      </c>
      <c r="E16903" s="57" t="str">
        <f t="array" ref="E16903">E16902</f>
        <v>В</v>
      </c>
      <c r="F16903" s="58">
        <v>0.7833827881630591</v>
      </c>
    </row>
    <row r="16904">
      <c r="A16904" s="61">
        <v>1.512740807E9</v>
      </c>
      <c r="B16904" s="61">
        <v>1.0</v>
      </c>
      <c r="C16904" s="61">
        <v>2477.0</v>
      </c>
      <c r="D16904" s="57" t="s">
        <v>373</v>
      </c>
      <c r="E16904" s="57" t="str">
        <f t="array" ref="E16904">E16903</f>
        <v>В</v>
      </c>
      <c r="F16904" s="58">
        <v>0.7834437494829719</v>
      </c>
    </row>
    <row r="16905">
      <c r="A16905" s="61">
        <v>1.518777202E9</v>
      </c>
      <c r="B16905" s="61">
        <v>0.0</v>
      </c>
      <c r="C16905" s="61">
        <v>1787.0</v>
      </c>
      <c r="D16905" s="57" t="s">
        <v>371</v>
      </c>
      <c r="E16905" s="57" t="str">
        <f t="array" ref="E16905">E16904</f>
        <v>В</v>
      </c>
      <c r="F16905" s="58">
        <v>0.7834452285755089</v>
      </c>
    </row>
    <row r="16906">
      <c r="A16906" s="61">
        <v>1.511404865E9</v>
      </c>
      <c r="B16906" s="61">
        <v>1.0</v>
      </c>
      <c r="C16906" s="61">
        <v>2524.0</v>
      </c>
      <c r="D16906" s="57" t="s">
        <v>371</v>
      </c>
      <c r="E16906" s="57" t="str">
        <f t="array" ref="E16906">E16905</f>
        <v>В</v>
      </c>
      <c r="F16906" s="58">
        <v>0.7834595715631084</v>
      </c>
    </row>
    <row r="16907">
      <c r="A16907" s="61">
        <v>1.515531817E9</v>
      </c>
      <c r="B16907" s="61">
        <v>1.0</v>
      </c>
      <c r="C16907" s="61">
        <v>3307.0</v>
      </c>
      <c r="D16907" s="57" t="s">
        <v>371</v>
      </c>
      <c r="E16907" s="57" t="str">
        <f t="array" ref="E16907">E16906</f>
        <v>В</v>
      </c>
      <c r="F16907" s="58">
        <v>0.7834838129790379</v>
      </c>
    </row>
    <row r="16908">
      <c r="A16908" s="61">
        <v>1.518691497E9</v>
      </c>
      <c r="B16908" s="61">
        <v>1.0</v>
      </c>
      <c r="C16908" s="61">
        <v>2549.0</v>
      </c>
      <c r="D16908" s="57" t="s">
        <v>371</v>
      </c>
      <c r="E16908" s="57" t="str">
        <f t="array" ref="E16908">E16907</f>
        <v>В</v>
      </c>
      <c r="F16908" s="58">
        <v>0.7835033243786628</v>
      </c>
    </row>
    <row r="16909">
      <c r="A16909" s="61">
        <v>1.515734871E9</v>
      </c>
      <c r="B16909" s="61">
        <v>0.0</v>
      </c>
      <c r="C16909" s="61">
        <v>1667.0</v>
      </c>
      <c r="D16909" s="57" t="s">
        <v>373</v>
      </c>
      <c r="E16909" s="57" t="str">
        <f t="array" ref="E16909">E16908</f>
        <v>В</v>
      </c>
      <c r="F16909" s="58">
        <v>0.7835286643543555</v>
      </c>
    </row>
    <row r="16910">
      <c r="A16910" s="61">
        <v>1.516280724E9</v>
      </c>
      <c r="B16910" s="61">
        <v>1.0</v>
      </c>
      <c r="C16910" s="61">
        <v>1993.0</v>
      </c>
      <c r="D16910" s="57" t="s">
        <v>374</v>
      </c>
      <c r="E16910" s="57" t="str">
        <f t="array" ref="E16910">E16909</f>
        <v>В</v>
      </c>
      <c r="F16910" s="58">
        <v>0.7836745226466401</v>
      </c>
    </row>
    <row r="16911">
      <c r="A16911" s="61">
        <v>1.518247872E9</v>
      </c>
      <c r="B16911" s="61">
        <v>0.0</v>
      </c>
      <c r="C16911" s="61">
        <v>208.0</v>
      </c>
      <c r="D16911" s="57" t="s">
        <v>371</v>
      </c>
      <c r="E16911" s="57" t="str">
        <f t="array" ref="E16911">E16910</f>
        <v>В</v>
      </c>
      <c r="F16911" s="58">
        <v>0.7837311814812655</v>
      </c>
    </row>
    <row r="16912">
      <c r="A16912" s="61">
        <v>1.518031907E9</v>
      </c>
      <c r="B16912" s="61">
        <v>1.0</v>
      </c>
      <c r="C16912" s="61">
        <v>1239.0</v>
      </c>
      <c r="D16912" s="57" t="s">
        <v>371</v>
      </c>
      <c r="E16912" s="57" t="str">
        <f t="array" ref="E16912">E16911</f>
        <v>В</v>
      </c>
      <c r="F16912" s="58">
        <v>0.7837366505420049</v>
      </c>
    </row>
    <row r="16913">
      <c r="A16913" s="61">
        <v>1.516137585E9</v>
      </c>
      <c r="B16913" s="61">
        <v>1.0</v>
      </c>
      <c r="C16913" s="61">
        <v>2494.0</v>
      </c>
      <c r="D16913" s="57" t="s">
        <v>373</v>
      </c>
      <c r="E16913" s="57" t="str">
        <f t="array" ref="E16913">E16912</f>
        <v>В</v>
      </c>
      <c r="F16913" s="58">
        <v>0.7838128584619599</v>
      </c>
    </row>
    <row r="16914">
      <c r="A16914" s="61">
        <v>1.51256274E9</v>
      </c>
      <c r="B16914" s="61">
        <v>0.0</v>
      </c>
      <c r="C16914" s="61">
        <v>2465.0</v>
      </c>
      <c r="D16914" s="57" t="s">
        <v>375</v>
      </c>
      <c r="E16914" s="57" t="str">
        <f t="array" ref="E16914">E16913</f>
        <v>В</v>
      </c>
      <c r="F16914" s="58">
        <v>0.7838135986967875</v>
      </c>
    </row>
    <row r="16915">
      <c r="A16915" s="61">
        <v>1.514924643E9</v>
      </c>
      <c r="B16915" s="61">
        <v>1.0</v>
      </c>
      <c r="C16915" s="61">
        <v>997.0</v>
      </c>
      <c r="D16915" s="57" t="s">
        <v>375</v>
      </c>
      <c r="E16915" s="57" t="str">
        <f t="array" ref="E16915">E16914</f>
        <v>В</v>
      </c>
      <c r="F16915" s="58">
        <v>0.783822040743062</v>
      </c>
    </row>
    <row r="16916">
      <c r="A16916" s="61">
        <v>1.51520305E9</v>
      </c>
      <c r="B16916" s="61">
        <v>0.0</v>
      </c>
      <c r="C16916" s="61">
        <v>2161.0</v>
      </c>
      <c r="D16916" s="57" t="s">
        <v>373</v>
      </c>
      <c r="E16916" s="57" t="str">
        <f t="array" ref="E16916">E16915</f>
        <v>В</v>
      </c>
      <c r="F16916" s="58">
        <v>0.7838910459673143</v>
      </c>
    </row>
    <row r="16917">
      <c r="A16917" s="61">
        <v>1.514574116E9</v>
      </c>
      <c r="B16917" s="61">
        <v>1.0</v>
      </c>
      <c r="C16917" s="61">
        <v>990.0</v>
      </c>
      <c r="D16917" s="57" t="s">
        <v>375</v>
      </c>
      <c r="E16917" s="57" t="str">
        <f t="array" ref="E16917">E16916</f>
        <v>В</v>
      </c>
      <c r="F16917" s="58">
        <v>0.7838989888978447</v>
      </c>
    </row>
    <row r="16918">
      <c r="A16918" s="61">
        <v>1.517545991E9</v>
      </c>
      <c r="B16918" s="61">
        <v>0.0</v>
      </c>
      <c r="C16918" s="61">
        <v>1445.0</v>
      </c>
      <c r="D16918" s="57" t="s">
        <v>371</v>
      </c>
      <c r="E16918" s="57" t="str">
        <f t="array" ref="E16918">E16917</f>
        <v>В</v>
      </c>
      <c r="F16918" s="58">
        <v>0.7840259930224562</v>
      </c>
    </row>
    <row r="16919">
      <c r="A16919" s="61">
        <v>1.513319264E9</v>
      </c>
      <c r="B16919" s="61">
        <v>1.0</v>
      </c>
      <c r="C16919" s="61">
        <v>963.0</v>
      </c>
      <c r="D16919" s="57" t="s">
        <v>371</v>
      </c>
      <c r="E16919" s="57" t="str">
        <f t="array" ref="E16919">E16918</f>
        <v>В</v>
      </c>
      <c r="F16919" s="58">
        <v>0.7840329176880985</v>
      </c>
    </row>
    <row r="16920">
      <c r="A16920" s="61">
        <v>1.516358461E9</v>
      </c>
      <c r="B16920" s="61">
        <v>0.0</v>
      </c>
      <c r="C16920" s="61">
        <v>21.0</v>
      </c>
      <c r="D16920" s="57" t="s">
        <v>374</v>
      </c>
      <c r="E16920" s="57" t="str">
        <f t="array" ref="E16920">E16919</f>
        <v>В</v>
      </c>
      <c r="F16920" s="58">
        <v>0.7840872773369854</v>
      </c>
    </row>
    <row r="16921">
      <c r="A16921" s="61">
        <v>1.513858542E9</v>
      </c>
      <c r="B16921" s="61">
        <v>0.0</v>
      </c>
      <c r="C16921" s="61">
        <v>1293.0</v>
      </c>
      <c r="D16921" s="57" t="s">
        <v>374</v>
      </c>
      <c r="E16921" s="57" t="str">
        <f t="array" ref="E16921">E16920</f>
        <v>В</v>
      </c>
      <c r="F16921" s="58">
        <v>0.7840897202856977</v>
      </c>
    </row>
    <row r="16922">
      <c r="A16922" s="61">
        <v>1.517406886E9</v>
      </c>
      <c r="B16922" s="61">
        <v>1.0</v>
      </c>
      <c r="C16922" s="61">
        <v>2736.0</v>
      </c>
      <c r="D16922" s="57" t="s">
        <v>374</v>
      </c>
      <c r="E16922" s="57" t="str">
        <f t="array" ref="E16922">E16921</f>
        <v>В</v>
      </c>
      <c r="F16922" s="58">
        <v>0.784090799193455</v>
      </c>
    </row>
    <row r="16923">
      <c r="A16923" s="61">
        <v>1.514682369E9</v>
      </c>
      <c r="B16923" s="61">
        <v>1.0</v>
      </c>
      <c r="C16923" s="61">
        <v>643.0</v>
      </c>
      <c r="D16923" s="57" t="s">
        <v>371</v>
      </c>
      <c r="E16923" s="57" t="str">
        <f t="array" ref="E16923">E16922</f>
        <v>В</v>
      </c>
      <c r="F16923" s="58">
        <v>0.7841496798369305</v>
      </c>
    </row>
    <row r="16924">
      <c r="A16924" s="61">
        <v>1.511427104E9</v>
      </c>
      <c r="B16924" s="61">
        <v>1.0</v>
      </c>
      <c r="C16924" s="61">
        <v>3189.0</v>
      </c>
      <c r="D16924" s="57" t="s">
        <v>375</v>
      </c>
      <c r="E16924" s="57" t="str">
        <f t="array" ref="E16924">E16923</f>
        <v>В</v>
      </c>
      <c r="F16924" s="58">
        <v>0.784172314801729</v>
      </c>
    </row>
    <row r="16925">
      <c r="A16925" s="61">
        <v>1.519840963E9</v>
      </c>
      <c r="B16925" s="61">
        <v>1.0</v>
      </c>
      <c r="C16925" s="61">
        <v>1970.0</v>
      </c>
      <c r="D16925" s="57" t="s">
        <v>374</v>
      </c>
      <c r="E16925" s="57" t="str">
        <f t="array" ref="E16925">E16924</f>
        <v>В</v>
      </c>
      <c r="F16925" s="58">
        <v>0.784190709332431</v>
      </c>
    </row>
    <row r="16926">
      <c r="A16926" s="61">
        <v>1.513623897E9</v>
      </c>
      <c r="B16926" s="61">
        <v>1.0</v>
      </c>
      <c r="C16926" s="61">
        <v>851.0</v>
      </c>
      <c r="D16926" s="57" t="s">
        <v>374</v>
      </c>
      <c r="E16926" s="57" t="str">
        <f t="array" ref="E16926">E16925</f>
        <v>В</v>
      </c>
      <c r="F16926" s="58">
        <v>0.784233599116258</v>
      </c>
    </row>
    <row r="16927">
      <c r="A16927" s="61">
        <v>1.513112164E9</v>
      </c>
      <c r="B16927" s="61">
        <v>1.0</v>
      </c>
      <c r="C16927" s="61">
        <v>1502.0</v>
      </c>
      <c r="D16927" s="57" t="s">
        <v>375</v>
      </c>
      <c r="E16927" s="57" t="str">
        <f t="array" ref="E16927">E16926</f>
        <v>В</v>
      </c>
      <c r="F16927" s="58">
        <v>0.7842647624179078</v>
      </c>
    </row>
    <row r="16928">
      <c r="A16928" s="61">
        <v>1.515738907E9</v>
      </c>
      <c r="B16928" s="61">
        <v>1.0</v>
      </c>
      <c r="C16928" s="61">
        <v>3595.0</v>
      </c>
      <c r="D16928" s="57" t="s">
        <v>371</v>
      </c>
      <c r="E16928" s="57" t="str">
        <f t="array" ref="E16928">E16927</f>
        <v>В</v>
      </c>
      <c r="F16928" s="58">
        <v>0.784304207558404</v>
      </c>
    </row>
    <row r="16929">
      <c r="A16929" s="61">
        <v>1.512780765E9</v>
      </c>
      <c r="B16929" s="61">
        <v>1.0</v>
      </c>
      <c r="C16929" s="61">
        <v>1693.0</v>
      </c>
      <c r="D16929" s="57" t="s">
        <v>373</v>
      </c>
      <c r="E16929" s="57" t="str">
        <f t="array" ref="E16929">E16928</f>
        <v>В</v>
      </c>
      <c r="F16929" s="58">
        <v>0.7843097241824133</v>
      </c>
    </row>
    <row r="16930">
      <c r="A16930" s="61">
        <v>1.516206867E9</v>
      </c>
      <c r="B16930" s="61">
        <v>1.0</v>
      </c>
      <c r="C16930" s="61">
        <v>2712.0</v>
      </c>
      <c r="D16930" s="57" t="s">
        <v>375</v>
      </c>
      <c r="E16930" s="57" t="str">
        <f t="array" ref="E16930">E16929</f>
        <v>В</v>
      </c>
      <c r="F16930" s="58">
        <v>0.7843690137294027</v>
      </c>
    </row>
    <row r="16931">
      <c r="A16931" s="61">
        <v>1.517198215E9</v>
      </c>
      <c r="B16931" s="61">
        <v>1.0</v>
      </c>
      <c r="C16931" s="61">
        <v>4206.0</v>
      </c>
      <c r="D16931" s="57" t="s">
        <v>371</v>
      </c>
      <c r="E16931" s="57" t="str">
        <f t="array" ref="E16931">E16930</f>
        <v>В</v>
      </c>
      <c r="F16931" s="58">
        <v>0.7844478722803174</v>
      </c>
    </row>
    <row r="16932">
      <c r="A16932" s="61">
        <v>1.515549217E9</v>
      </c>
      <c r="B16932" s="61">
        <v>1.0</v>
      </c>
      <c r="C16932" s="61">
        <v>621.0</v>
      </c>
      <c r="D16932" s="57" t="s">
        <v>371</v>
      </c>
      <c r="E16932" s="57" t="str">
        <f t="array" ref="E16932">E16931</f>
        <v>В</v>
      </c>
      <c r="F16932" s="58">
        <v>0.7844524470898141</v>
      </c>
    </row>
    <row r="16933">
      <c r="A16933" s="61">
        <v>1.5187211E9</v>
      </c>
      <c r="B16933" s="61">
        <v>0.0</v>
      </c>
      <c r="C16933" s="61">
        <v>728.0</v>
      </c>
      <c r="D16933" s="57" t="s">
        <v>371</v>
      </c>
      <c r="E16933" s="57" t="str">
        <f t="array" ref="E16933">E16932</f>
        <v>В</v>
      </c>
      <c r="F16933" s="58">
        <v>0.7844603262648209</v>
      </c>
    </row>
    <row r="16934">
      <c r="A16934" s="61">
        <v>1.517819019E9</v>
      </c>
      <c r="B16934" s="61">
        <v>1.0</v>
      </c>
      <c r="C16934" s="61">
        <v>4013.0</v>
      </c>
      <c r="D16934" s="57" t="s">
        <v>375</v>
      </c>
      <c r="E16934" s="57" t="str">
        <f t="array" ref="E16934">E16933</f>
        <v>В</v>
      </c>
      <c r="F16934" s="58">
        <v>0.7844689238683786</v>
      </c>
    </row>
    <row r="16935">
      <c r="A16935" s="61">
        <v>1.515559925E9</v>
      </c>
      <c r="B16935" s="61">
        <v>1.0</v>
      </c>
      <c r="C16935" s="61">
        <v>238.0</v>
      </c>
      <c r="D16935" s="57" t="s">
        <v>375</v>
      </c>
      <c r="E16935" s="57" t="str">
        <f t="array" ref="E16935">E16934</f>
        <v>В</v>
      </c>
      <c r="F16935" s="58">
        <v>0.784552015308234</v>
      </c>
    </row>
    <row r="16936">
      <c r="A16936" s="61">
        <v>1.512787406E9</v>
      </c>
      <c r="B16936" s="61">
        <v>1.0</v>
      </c>
      <c r="C16936" s="61">
        <v>1001.0</v>
      </c>
      <c r="D16936" s="57" t="s">
        <v>374</v>
      </c>
      <c r="E16936" s="57" t="str">
        <f t="array" ref="E16936">E16935</f>
        <v>В</v>
      </c>
      <c r="F16936" s="58">
        <v>0.7846078659553934</v>
      </c>
    </row>
    <row r="16937">
      <c r="A16937" s="61">
        <v>1.51739589E9</v>
      </c>
      <c r="B16937" s="61">
        <v>0.0</v>
      </c>
      <c r="C16937" s="61">
        <v>474.0</v>
      </c>
      <c r="D16937" s="57" t="s">
        <v>373</v>
      </c>
      <c r="E16937" s="57" t="str">
        <f t="array" ref="E16937">E16936</f>
        <v>В</v>
      </c>
      <c r="F16937" s="58">
        <v>0.7846656496029492</v>
      </c>
    </row>
    <row r="16938">
      <c r="A16938" s="61">
        <v>1.511881584E9</v>
      </c>
      <c r="B16938" s="61">
        <v>1.0</v>
      </c>
      <c r="C16938" s="61">
        <v>3535.0</v>
      </c>
      <c r="D16938" s="57" t="s">
        <v>371</v>
      </c>
      <c r="E16938" s="57" t="str">
        <f t="array" ref="E16938">E16937</f>
        <v>В</v>
      </c>
      <c r="F16938" s="58">
        <v>0.7846660765946256</v>
      </c>
    </row>
    <row r="16939">
      <c r="A16939" s="61">
        <v>1.514557733E9</v>
      </c>
      <c r="B16939" s="61">
        <v>1.0</v>
      </c>
      <c r="C16939" s="61">
        <v>3753.0</v>
      </c>
      <c r="D16939" s="57" t="s">
        <v>375</v>
      </c>
      <c r="E16939" s="57" t="str">
        <f t="array" ref="E16939">E16938</f>
        <v>В</v>
      </c>
      <c r="F16939" s="58">
        <v>0.7847239721489768</v>
      </c>
    </row>
    <row r="16940">
      <c r="A16940" s="61">
        <v>1.519374205E9</v>
      </c>
      <c r="B16940" s="61">
        <v>1.0</v>
      </c>
      <c r="C16940" s="61">
        <v>925.0</v>
      </c>
      <c r="D16940" s="57" t="s">
        <v>371</v>
      </c>
      <c r="E16940" s="57" t="str">
        <f t="array" ref="E16940">E16939</f>
        <v>В</v>
      </c>
      <c r="F16940" s="58">
        <v>0.7847330905398687</v>
      </c>
    </row>
    <row r="16941">
      <c r="A16941" s="61">
        <v>1.517762725E9</v>
      </c>
      <c r="B16941" s="61">
        <v>1.0</v>
      </c>
      <c r="C16941" s="61">
        <v>686.0</v>
      </c>
      <c r="D16941" s="57" t="s">
        <v>371</v>
      </c>
      <c r="E16941" s="57" t="str">
        <f t="array" ref="E16941">E16940</f>
        <v>В</v>
      </c>
      <c r="F16941" s="58">
        <v>0.7847974328480033</v>
      </c>
    </row>
    <row r="16942">
      <c r="A16942" s="61">
        <v>1.51131536E9</v>
      </c>
      <c r="B16942" s="61">
        <v>0.0</v>
      </c>
      <c r="C16942" s="61">
        <v>4202.0</v>
      </c>
      <c r="D16942" s="57" t="s">
        <v>371</v>
      </c>
      <c r="E16942" s="57" t="str">
        <f t="array" ref="E16942">E16941</f>
        <v>В</v>
      </c>
      <c r="F16942" s="58">
        <v>0.7848078610379802</v>
      </c>
    </row>
    <row r="16943">
      <c r="A16943" s="61">
        <v>1.511604569E9</v>
      </c>
      <c r="B16943" s="61">
        <v>1.0</v>
      </c>
      <c r="C16943" s="61">
        <v>3498.0</v>
      </c>
      <c r="D16943" s="57" t="s">
        <v>374</v>
      </c>
      <c r="E16943" s="57" t="str">
        <f t="array" ref="E16943">E16942</f>
        <v>В</v>
      </c>
      <c r="F16943" s="58">
        <v>0.7848312384439154</v>
      </c>
    </row>
    <row r="16944">
      <c r="A16944" s="61">
        <v>1.512825961E9</v>
      </c>
      <c r="B16944" s="61">
        <v>0.0</v>
      </c>
      <c r="C16944" s="61">
        <v>5135.0</v>
      </c>
      <c r="D16944" s="57" t="s">
        <v>371</v>
      </c>
      <c r="E16944" s="57" t="str">
        <f t="array" ref="E16944">E16943</f>
        <v>В</v>
      </c>
      <c r="F16944" s="58">
        <v>0.7848630481991242</v>
      </c>
    </row>
    <row r="16945">
      <c r="A16945" s="61">
        <v>1.516104481E9</v>
      </c>
      <c r="B16945" s="61">
        <v>0.0</v>
      </c>
      <c r="C16945" s="61">
        <v>753.0</v>
      </c>
      <c r="D16945" s="57" t="s">
        <v>371</v>
      </c>
      <c r="E16945" s="57" t="str">
        <f t="array" ref="E16945">E16944</f>
        <v>В</v>
      </c>
      <c r="F16945" s="58">
        <v>0.7848880964483771</v>
      </c>
    </row>
    <row r="16946">
      <c r="A16946" s="61">
        <v>1.513415653E9</v>
      </c>
      <c r="B16946" s="61">
        <v>1.0</v>
      </c>
      <c r="C16946" s="61">
        <v>1064.0</v>
      </c>
      <c r="D16946" s="57" t="s">
        <v>373</v>
      </c>
      <c r="E16946" s="57" t="str">
        <f t="array" ref="E16946">E16945</f>
        <v>В</v>
      </c>
      <c r="F16946" s="58">
        <v>0.7849404954696511</v>
      </c>
    </row>
    <row r="16947">
      <c r="A16947" s="61">
        <v>1.512070071E9</v>
      </c>
      <c r="B16947" s="61">
        <v>0.0</v>
      </c>
      <c r="C16947" s="61">
        <v>2539.0</v>
      </c>
      <c r="D16947" s="57" t="s">
        <v>375</v>
      </c>
      <c r="E16947" s="57" t="str">
        <f t="array" ref="E16947">E16946</f>
        <v>В</v>
      </c>
      <c r="F16947" s="58">
        <v>0.7850246115778188</v>
      </c>
    </row>
    <row r="16948">
      <c r="A16948" s="61">
        <v>1.517707839E9</v>
      </c>
      <c r="B16948" s="61">
        <v>1.0</v>
      </c>
      <c r="C16948" s="61">
        <v>176.0</v>
      </c>
      <c r="D16948" s="57" t="s">
        <v>374</v>
      </c>
      <c r="E16948" s="57" t="str">
        <f t="array" ref="E16948">E16947</f>
        <v>В</v>
      </c>
      <c r="F16948" s="58">
        <v>0.7851267603689503</v>
      </c>
    </row>
    <row r="16949">
      <c r="A16949" s="61">
        <v>1.518745283E9</v>
      </c>
      <c r="B16949" s="61">
        <v>1.0</v>
      </c>
      <c r="C16949" s="61">
        <v>4333.0</v>
      </c>
      <c r="D16949" s="57" t="s">
        <v>375</v>
      </c>
      <c r="E16949" s="57" t="str">
        <f t="array" ref="E16949">E16948</f>
        <v>В</v>
      </c>
      <c r="F16949" s="58">
        <v>0.7851631114824307</v>
      </c>
    </row>
    <row r="16950">
      <c r="A16950" s="61">
        <v>1.511730068E9</v>
      </c>
      <c r="B16950" s="61">
        <v>1.0</v>
      </c>
      <c r="C16950" s="61">
        <v>2670.0</v>
      </c>
      <c r="D16950" s="57" t="s">
        <v>373</v>
      </c>
      <c r="E16950" s="57" t="str">
        <f t="array" ref="E16950">E16949</f>
        <v>В</v>
      </c>
      <c r="F16950" s="58">
        <v>0.7852630216214066</v>
      </c>
    </row>
    <row r="16951">
      <c r="A16951" s="61">
        <v>1.512249169E9</v>
      </c>
      <c r="B16951" s="61">
        <v>1.0</v>
      </c>
      <c r="C16951" s="61">
        <v>639.0</v>
      </c>
      <c r="D16951" s="57" t="s">
        <v>373</v>
      </c>
      <c r="E16951" s="57" t="str">
        <f t="array" ref="E16951">E16950</f>
        <v>В</v>
      </c>
      <c r="F16951" s="58">
        <v>0.7853273490283801</v>
      </c>
    </row>
    <row r="16952">
      <c r="A16952" s="61">
        <v>1.515932339E9</v>
      </c>
      <c r="B16952" s="61">
        <v>1.0</v>
      </c>
      <c r="C16952" s="61">
        <v>1373.0</v>
      </c>
      <c r="D16952" s="57" t="s">
        <v>371</v>
      </c>
      <c r="E16952" s="57" t="str">
        <f t="array" ref="E16952">E16951</f>
        <v>В</v>
      </c>
      <c r="F16952" s="58">
        <v>0.7853372981390807</v>
      </c>
    </row>
    <row r="16953">
      <c r="A16953" s="61">
        <v>1.51130348E9</v>
      </c>
      <c r="B16953" s="61">
        <v>0.0</v>
      </c>
      <c r="C16953" s="61">
        <v>478.0</v>
      </c>
      <c r="D16953" s="57" t="s">
        <v>371</v>
      </c>
      <c r="E16953" s="57" t="str">
        <f t="array" ref="E16953">E16952</f>
        <v>В</v>
      </c>
      <c r="F16953" s="58">
        <v>0.7853456083425064</v>
      </c>
    </row>
    <row r="16954">
      <c r="A16954" s="61">
        <v>1.512049273E9</v>
      </c>
      <c r="B16954" s="61">
        <v>1.0</v>
      </c>
      <c r="C16954" s="61">
        <v>568.0</v>
      </c>
      <c r="D16954" s="57" t="s">
        <v>373</v>
      </c>
      <c r="E16954" s="57" t="str">
        <f t="array" ref="E16954">E16953</f>
        <v>В</v>
      </c>
      <c r="F16954" s="58">
        <v>0.785378701614855</v>
      </c>
    </row>
    <row r="16955">
      <c r="A16955" s="61">
        <v>1.519408323E9</v>
      </c>
      <c r="B16955" s="61">
        <v>1.0</v>
      </c>
      <c r="C16955" s="61">
        <v>2782.0</v>
      </c>
      <c r="D16955" s="57" t="s">
        <v>374</v>
      </c>
      <c r="E16955" s="57" t="str">
        <f t="array" ref="E16955">E16954</f>
        <v>В</v>
      </c>
      <c r="F16955" s="58">
        <v>0.7854695762167387</v>
      </c>
    </row>
    <row r="16956">
      <c r="A16956" s="61">
        <v>1.514150951E9</v>
      </c>
      <c r="B16956" s="61">
        <v>0.0</v>
      </c>
      <c r="C16956" s="61">
        <v>3804.0</v>
      </c>
      <c r="D16956" s="57" t="s">
        <v>374</v>
      </c>
      <c r="E16956" s="57" t="str">
        <f t="array" ref="E16956">E16955</f>
        <v>В</v>
      </c>
      <c r="F16956" s="58">
        <v>0.7855180314501593</v>
      </c>
    </row>
    <row r="16957">
      <c r="A16957" s="61">
        <v>1.513887344E9</v>
      </c>
      <c r="B16957" s="61">
        <v>1.0</v>
      </c>
      <c r="C16957" s="61">
        <v>3599.0</v>
      </c>
      <c r="D16957" s="57" t="s">
        <v>374</v>
      </c>
      <c r="E16957" s="57" t="str">
        <f t="array" ref="E16957">E16956</f>
        <v>В</v>
      </c>
      <c r="F16957" s="58">
        <v>0.7855183733707154</v>
      </c>
    </row>
    <row r="16958">
      <c r="A16958" s="61">
        <v>1.515358852E9</v>
      </c>
      <c r="B16958" s="61">
        <v>0.0</v>
      </c>
      <c r="C16958" s="61">
        <v>1890.0</v>
      </c>
      <c r="D16958" s="57" t="s">
        <v>375</v>
      </c>
      <c r="E16958" s="57" t="str">
        <f t="array" ref="E16958">E16957</f>
        <v>В</v>
      </c>
      <c r="F16958" s="58">
        <v>0.7855285036806037</v>
      </c>
    </row>
    <row r="16959">
      <c r="A16959" s="61">
        <v>1.518232479E9</v>
      </c>
      <c r="B16959" s="61">
        <v>1.0</v>
      </c>
      <c r="C16959" s="61">
        <v>3235.0</v>
      </c>
      <c r="D16959" s="57" t="s">
        <v>373</v>
      </c>
      <c r="E16959" s="57" t="str">
        <f t="array" ref="E16959">E16958</f>
        <v>В</v>
      </c>
      <c r="F16959" s="58">
        <v>0.7855737162868793</v>
      </c>
    </row>
    <row r="16960">
      <c r="A16960" s="61">
        <v>1.512959013E9</v>
      </c>
      <c r="B16960" s="61">
        <v>1.0</v>
      </c>
      <c r="C16960" s="61">
        <v>2844.0</v>
      </c>
      <c r="D16960" s="57" t="s">
        <v>371</v>
      </c>
      <c r="E16960" s="57" t="str">
        <f t="array" ref="E16960">E16959</f>
        <v>В</v>
      </c>
      <c r="F16960" s="58">
        <v>0.7856014648105708</v>
      </c>
    </row>
    <row r="16961">
      <c r="A16961" s="61">
        <v>1.51859456E9</v>
      </c>
      <c r="B16961" s="61">
        <v>0.0</v>
      </c>
      <c r="C16961" s="61">
        <v>1636.0</v>
      </c>
      <c r="D16961" s="57" t="s">
        <v>374</v>
      </c>
      <c r="E16961" s="57" t="str">
        <f t="array" ref="E16961">E16960</f>
        <v>В</v>
      </c>
      <c r="F16961" s="58">
        <v>0.7856048334798166</v>
      </c>
    </row>
    <row r="16962">
      <c r="A16962" s="61">
        <v>1.516246026E9</v>
      </c>
      <c r="B16962" s="61">
        <v>1.0</v>
      </c>
      <c r="C16962" s="61">
        <v>499.0</v>
      </c>
      <c r="D16962" s="57" t="s">
        <v>371</v>
      </c>
      <c r="E16962" s="57" t="str">
        <f t="array" ref="E16962">E16961</f>
        <v>В</v>
      </c>
      <c r="F16962" s="58">
        <v>0.7856248292718786</v>
      </c>
    </row>
    <row r="16963">
      <c r="A16963" s="61">
        <v>1.512251774E9</v>
      </c>
      <c r="B16963" s="61">
        <v>1.0</v>
      </c>
      <c r="C16963" s="61">
        <v>958.0</v>
      </c>
      <c r="D16963" s="57" t="s">
        <v>375</v>
      </c>
      <c r="E16963" s="57" t="str">
        <f t="array" ref="E16963">E16962</f>
        <v>В</v>
      </c>
      <c r="F16963" s="58">
        <v>0.7856957042484974</v>
      </c>
    </row>
    <row r="16964">
      <c r="A16964" s="61">
        <v>1.512077024E9</v>
      </c>
      <c r="B16964" s="61">
        <v>1.0</v>
      </c>
      <c r="C16964" s="61">
        <v>1343.0</v>
      </c>
      <c r="D16964" s="57" t="s">
        <v>374</v>
      </c>
      <c r="E16964" s="57" t="str">
        <f t="array" ref="E16964">E16963</f>
        <v>В</v>
      </c>
      <c r="F16964" s="58">
        <v>0.7857836930936145</v>
      </c>
    </row>
    <row r="16965">
      <c r="A16965" s="61">
        <v>1.51541119E9</v>
      </c>
      <c r="B16965" s="61">
        <v>0.0</v>
      </c>
      <c r="C16965" s="61">
        <v>1846.0</v>
      </c>
      <c r="D16965" s="57" t="s">
        <v>374</v>
      </c>
      <c r="E16965" s="57" t="str">
        <f t="array" ref="E16965">E16964</f>
        <v>В</v>
      </c>
      <c r="F16965" s="58">
        <v>0.7858796644453573</v>
      </c>
    </row>
    <row r="16966">
      <c r="A16966" s="61">
        <v>1.512600277E9</v>
      </c>
      <c r="B16966" s="61">
        <v>1.0</v>
      </c>
      <c r="C16966" s="61">
        <v>1038.0</v>
      </c>
      <c r="D16966" s="57" t="s">
        <v>371</v>
      </c>
      <c r="E16966" s="57" t="str">
        <f t="array" ref="E16966">E16965</f>
        <v>В</v>
      </c>
      <c r="F16966" s="58">
        <v>0.7858962283896402</v>
      </c>
    </row>
    <row r="16967">
      <c r="A16967" s="61">
        <v>1.516803217E9</v>
      </c>
      <c r="B16967" s="61">
        <v>1.0</v>
      </c>
      <c r="C16967" s="61">
        <v>1895.0</v>
      </c>
      <c r="D16967" s="57" t="s">
        <v>375</v>
      </c>
      <c r="E16967" s="57" t="str">
        <f t="array" ref="E16967">E16966</f>
        <v>В</v>
      </c>
      <c r="F16967" s="58">
        <v>0.7858974599596699</v>
      </c>
    </row>
    <row r="16968">
      <c r="A16968" s="61">
        <v>1.517505838E9</v>
      </c>
      <c r="B16968" s="61">
        <v>1.0</v>
      </c>
      <c r="C16968" s="61">
        <v>1803.0</v>
      </c>
      <c r="D16968" s="57" t="s">
        <v>373</v>
      </c>
      <c r="E16968" s="57" t="str">
        <f t="array" ref="E16968">E16967</f>
        <v>В</v>
      </c>
      <c r="F16968" s="58">
        <v>0.7859375459507139</v>
      </c>
    </row>
    <row r="16969">
      <c r="A16969" s="61">
        <v>1.517957942E9</v>
      </c>
      <c r="B16969" s="61">
        <v>0.0</v>
      </c>
      <c r="C16969" s="61">
        <v>3160.0</v>
      </c>
      <c r="D16969" s="57" t="s">
        <v>375</v>
      </c>
      <c r="E16969" s="57" t="str">
        <f t="array" ref="E16969">E16968</f>
        <v>В</v>
      </c>
      <c r="F16969" s="58">
        <v>0.7859531447963898</v>
      </c>
    </row>
    <row r="16970">
      <c r="A16970" s="61">
        <v>1.518961694E9</v>
      </c>
      <c r="B16970" s="61">
        <v>1.0</v>
      </c>
      <c r="C16970" s="61">
        <v>2239.0</v>
      </c>
      <c r="D16970" s="57" t="s">
        <v>375</v>
      </c>
      <c r="E16970" s="57" t="str">
        <f t="array" ref="E16970">E16969</f>
        <v>В</v>
      </c>
      <c r="F16970" s="58">
        <v>0.7859596019040294</v>
      </c>
    </row>
    <row r="16971">
      <c r="A16971" s="61">
        <v>1.519556198E9</v>
      </c>
      <c r="B16971" s="61">
        <v>1.0</v>
      </c>
      <c r="C16971" s="61">
        <v>4317.0</v>
      </c>
      <c r="D16971" s="57" t="s">
        <v>374</v>
      </c>
      <c r="E16971" s="57" t="str">
        <f t="array" ref="E16971">E16970</f>
        <v>В</v>
      </c>
      <c r="F16971" s="58">
        <v>0.7859687785190701</v>
      </c>
    </row>
    <row r="16972">
      <c r="A16972" s="61">
        <v>1.51536535E9</v>
      </c>
      <c r="B16972" s="61">
        <v>0.0</v>
      </c>
      <c r="C16972" s="61">
        <v>3175.0</v>
      </c>
      <c r="D16972" s="57" t="s">
        <v>371</v>
      </c>
      <c r="E16972" s="57" t="str">
        <f t="array" ref="E16972">E16971</f>
        <v>В</v>
      </c>
      <c r="F16972" s="58">
        <v>0.7859806534920906</v>
      </c>
    </row>
    <row r="16973">
      <c r="A16973" s="61">
        <v>1.517140123E9</v>
      </c>
      <c r="B16973" s="61">
        <v>1.0</v>
      </c>
      <c r="C16973" s="61">
        <v>77.0</v>
      </c>
      <c r="D16973" s="57" t="s">
        <v>375</v>
      </c>
      <c r="E16973" s="57" t="str">
        <f t="array" ref="E16973">E16972</f>
        <v>В</v>
      </c>
      <c r="F16973" s="58">
        <v>0.7859900632822074</v>
      </c>
    </row>
    <row r="16974">
      <c r="A16974" s="61">
        <v>1.513069666E9</v>
      </c>
      <c r="B16974" s="61">
        <v>1.0</v>
      </c>
      <c r="C16974" s="61">
        <v>1534.0</v>
      </c>
      <c r="D16974" s="57" t="s">
        <v>374</v>
      </c>
      <c r="E16974" s="57" t="str">
        <f t="array" ref="E16974">E16973</f>
        <v>В</v>
      </c>
      <c r="F16974" s="58">
        <v>0.7860479484827025</v>
      </c>
    </row>
    <row r="16975">
      <c r="A16975" s="61">
        <v>1.512647054E9</v>
      </c>
      <c r="B16975" s="61">
        <v>1.0</v>
      </c>
      <c r="C16975" s="61">
        <v>703.0</v>
      </c>
      <c r="D16975" s="57" t="s">
        <v>371</v>
      </c>
      <c r="E16975" s="57" t="str">
        <f t="array" ref="E16975">E16974</f>
        <v>В</v>
      </c>
      <c r="F16975" s="58">
        <v>0.7860479625316973</v>
      </c>
    </row>
    <row r="16976">
      <c r="A16976" s="61">
        <v>1.512509194E9</v>
      </c>
      <c r="B16976" s="61">
        <v>1.0</v>
      </c>
      <c r="C16976" s="61">
        <v>1760.0</v>
      </c>
      <c r="D16976" s="57" t="s">
        <v>374</v>
      </c>
      <c r="E16976" s="57" t="str">
        <f t="array" ref="E16976">E16975</f>
        <v>В</v>
      </c>
      <c r="F16976" s="58">
        <v>0.786056272735123</v>
      </c>
    </row>
    <row r="16977">
      <c r="A16977" s="61">
        <v>1.517416964E9</v>
      </c>
      <c r="B16977" s="61">
        <v>1.0</v>
      </c>
      <c r="C16977" s="61">
        <v>2025.0</v>
      </c>
      <c r="D16977" s="57" t="s">
        <v>375</v>
      </c>
      <c r="E16977" s="57" t="str">
        <f t="array" ref="E16977">E16976</f>
        <v>В</v>
      </c>
      <c r="F16977" s="58">
        <v>0.7860757089497792</v>
      </c>
    </row>
    <row r="16978">
      <c r="A16978" s="61">
        <v>1.513821335E9</v>
      </c>
      <c r="B16978" s="61">
        <v>1.0</v>
      </c>
      <c r="C16978" s="61">
        <v>1666.0</v>
      </c>
      <c r="D16978" s="57" t="s">
        <v>371</v>
      </c>
      <c r="E16978" s="57" t="str">
        <f t="array" ref="E16978">E16977</f>
        <v>В</v>
      </c>
      <c r="F16978" s="58">
        <v>0.7861793427116351</v>
      </c>
    </row>
    <row r="16979">
      <c r="A16979" s="61">
        <v>1.517867436E9</v>
      </c>
      <c r="B16979" s="61">
        <v>1.0</v>
      </c>
      <c r="C16979" s="61">
        <v>4240.0</v>
      </c>
      <c r="D16979" s="57" t="s">
        <v>371</v>
      </c>
      <c r="E16979" s="57" t="str">
        <f t="array" ref="E16979">E16978</f>
        <v>В</v>
      </c>
      <c r="F16979" s="58">
        <v>0.7862193573533386</v>
      </c>
    </row>
    <row r="16980">
      <c r="A16980" s="61">
        <v>1.515414334E9</v>
      </c>
      <c r="B16980" s="61">
        <v>1.0</v>
      </c>
      <c r="C16980" s="61">
        <v>1239.0</v>
      </c>
      <c r="D16980" s="57" t="s">
        <v>371</v>
      </c>
      <c r="E16980" s="57" t="str">
        <f t="array" ref="E16980">E16979</f>
        <v>В</v>
      </c>
      <c r="F16980" s="58">
        <v>0.7862224802931458</v>
      </c>
    </row>
    <row r="16981">
      <c r="A16981" s="61">
        <v>1.518627696E9</v>
      </c>
      <c r="B16981" s="61">
        <v>1.0</v>
      </c>
      <c r="C16981" s="61">
        <v>2959.0</v>
      </c>
      <c r="D16981" s="57" t="s">
        <v>371</v>
      </c>
      <c r="E16981" s="57" t="str">
        <f t="array" ref="E16981">E16980</f>
        <v>В</v>
      </c>
      <c r="F16981" s="58">
        <v>0.7862513223386156</v>
      </c>
    </row>
    <row r="16982">
      <c r="A16982" s="61">
        <v>1.51403247E9</v>
      </c>
      <c r="B16982" s="61">
        <v>0.0</v>
      </c>
      <c r="C16982" s="61">
        <v>2.0</v>
      </c>
      <c r="D16982" s="57" t="s">
        <v>371</v>
      </c>
      <c r="E16982" s="57" t="str">
        <f t="array" ref="E16982">E16981</f>
        <v>В</v>
      </c>
      <c r="F16982" s="58">
        <v>0.786256789982162</v>
      </c>
    </row>
    <row r="16983">
      <c r="A16983" s="61">
        <v>1.518920975E9</v>
      </c>
      <c r="B16983" s="61">
        <v>1.0</v>
      </c>
      <c r="C16983" s="61">
        <v>1662.0</v>
      </c>
      <c r="D16983" s="57" t="s">
        <v>375</v>
      </c>
      <c r="E16983" s="57" t="str">
        <f t="array" ref="E16983">E16982</f>
        <v>В</v>
      </c>
      <c r="F16983" s="58">
        <v>0.7862814843965369</v>
      </c>
    </row>
    <row r="16984">
      <c r="A16984" s="61">
        <v>1.516756098E9</v>
      </c>
      <c r="B16984" s="61">
        <v>1.0</v>
      </c>
      <c r="C16984" s="61">
        <v>2398.0</v>
      </c>
      <c r="D16984" s="57" t="s">
        <v>373</v>
      </c>
      <c r="E16984" s="57" t="str">
        <f t="array" ref="E16984">E16983</f>
        <v>В</v>
      </c>
      <c r="F16984" s="58">
        <v>0.7863240444927584</v>
      </c>
    </row>
    <row r="16985">
      <c r="A16985" s="61">
        <v>1.515256222E9</v>
      </c>
      <c r="B16985" s="61">
        <v>0.0</v>
      </c>
      <c r="C16985" s="61">
        <v>981.0</v>
      </c>
      <c r="D16985" s="57" t="s">
        <v>374</v>
      </c>
      <c r="E16985" s="57" t="str">
        <f t="array" ref="E16985">E16984</f>
        <v>В</v>
      </c>
      <c r="F16985" s="58">
        <v>0.7863714927214923</v>
      </c>
    </row>
    <row r="16986">
      <c r="A16986" s="61">
        <v>1.51186954E9</v>
      </c>
      <c r="B16986" s="61">
        <v>0.0</v>
      </c>
      <c r="C16986" s="61">
        <v>2413.0</v>
      </c>
      <c r="D16986" s="57" t="s">
        <v>373</v>
      </c>
      <c r="E16986" s="57" t="str">
        <f t="array" ref="E16986">E16985</f>
        <v>В</v>
      </c>
      <c r="F16986" s="58">
        <v>0.7863995834011261</v>
      </c>
    </row>
    <row r="16987">
      <c r="A16987" s="61">
        <v>1.513900636E9</v>
      </c>
      <c r="B16987" s="61">
        <v>1.0</v>
      </c>
      <c r="C16987" s="61">
        <v>286.0</v>
      </c>
      <c r="D16987" s="57" t="s">
        <v>371</v>
      </c>
      <c r="E16987" s="57" t="str">
        <f t="array" ref="E16987">E16986</f>
        <v>В</v>
      </c>
      <c r="F16987" s="58">
        <v>0.786524137433146</v>
      </c>
    </row>
    <row r="16988">
      <c r="A16988" s="61">
        <v>1.519962994E9</v>
      </c>
      <c r="B16988" s="61">
        <v>1.0</v>
      </c>
      <c r="C16988" s="61">
        <v>573.0</v>
      </c>
      <c r="D16988" s="57" t="s">
        <v>371</v>
      </c>
      <c r="E16988" s="57" t="str">
        <f t="array" ref="E16988">E16987</f>
        <v>В</v>
      </c>
      <c r="F16988" s="58">
        <v>0.7865309800971549</v>
      </c>
    </row>
    <row r="16989">
      <c r="A16989" s="61">
        <v>1.512076564E9</v>
      </c>
      <c r="B16989" s="61">
        <v>1.0</v>
      </c>
      <c r="C16989" s="61">
        <v>2135.0</v>
      </c>
      <c r="D16989" s="57" t="s">
        <v>374</v>
      </c>
      <c r="E16989" s="57" t="str">
        <f t="array" ref="E16989">E16988</f>
        <v>В</v>
      </c>
      <c r="F16989" s="58">
        <v>0.7865451162316982</v>
      </c>
    </row>
    <row r="16990">
      <c r="A16990" s="61">
        <v>1.514757612E9</v>
      </c>
      <c r="B16990" s="61">
        <v>0.0</v>
      </c>
      <c r="C16990" s="61">
        <v>1634.0</v>
      </c>
      <c r="D16990" s="57" t="s">
        <v>371</v>
      </c>
      <c r="E16990" s="57" t="str">
        <f t="array" ref="E16990">E16989</f>
        <v>В</v>
      </c>
      <c r="F16990" s="58">
        <v>0.7866149270756205</v>
      </c>
    </row>
    <row r="16991">
      <c r="A16991" s="61">
        <v>1.517912243E9</v>
      </c>
      <c r="B16991" s="61">
        <v>1.0</v>
      </c>
      <c r="C16991" s="61">
        <v>898.0</v>
      </c>
      <c r="D16991" s="57" t="s">
        <v>374</v>
      </c>
      <c r="E16991" s="57" t="str">
        <f t="array" ref="E16991">E16990</f>
        <v>В</v>
      </c>
      <c r="F16991" s="58">
        <v>0.7866243002443254</v>
      </c>
    </row>
    <row r="16992">
      <c r="A16992" s="61">
        <v>1.517928952E9</v>
      </c>
      <c r="B16992" s="61">
        <v>0.0</v>
      </c>
      <c r="C16992" s="61">
        <v>2816.0</v>
      </c>
      <c r="D16992" s="57" t="s">
        <v>375</v>
      </c>
      <c r="E16992" s="57" t="str">
        <f t="array" ref="E16992">E16991</f>
        <v>В</v>
      </c>
      <c r="F16992" s="58">
        <v>0.7866325080656206</v>
      </c>
    </row>
    <row r="16993">
      <c r="A16993" s="61">
        <v>1.516408357E9</v>
      </c>
      <c r="B16993" s="61">
        <v>1.0</v>
      </c>
      <c r="C16993" s="61">
        <v>1356.0</v>
      </c>
      <c r="D16993" s="57" t="s">
        <v>374</v>
      </c>
      <c r="E16993" s="57" t="str">
        <f t="array" ref="E16993">E16992</f>
        <v>В</v>
      </c>
      <c r="F16993" s="58">
        <v>0.7866668603405469</v>
      </c>
    </row>
    <row r="16994">
      <c r="A16994" s="61">
        <v>1.517721276E9</v>
      </c>
      <c r="B16994" s="61">
        <v>1.0</v>
      </c>
      <c r="C16994" s="61">
        <v>2783.0</v>
      </c>
      <c r="D16994" s="57" t="s">
        <v>375</v>
      </c>
      <c r="E16994" s="57" t="str">
        <f t="array" ref="E16994">E16993</f>
        <v>В</v>
      </c>
      <c r="F16994" s="58">
        <v>0.7866832627256841</v>
      </c>
    </row>
    <row r="16995">
      <c r="A16995" s="61">
        <v>1.513077394E9</v>
      </c>
      <c r="B16995" s="61">
        <v>1.0</v>
      </c>
      <c r="C16995" s="61">
        <v>881.0</v>
      </c>
      <c r="D16995" s="57" t="s">
        <v>375</v>
      </c>
      <c r="E16995" s="57" t="str">
        <f t="array" ref="E16995">E16994</f>
        <v>В</v>
      </c>
      <c r="F16995" s="58">
        <v>0.7867420766301743</v>
      </c>
    </row>
    <row r="16996">
      <c r="A16996" s="61">
        <v>1.516884094E9</v>
      </c>
      <c r="B16996" s="61">
        <v>1.0</v>
      </c>
      <c r="C16996" s="61">
        <v>2212.0</v>
      </c>
      <c r="D16996" s="57" t="s">
        <v>371</v>
      </c>
      <c r="E16996" s="57" t="str">
        <f t="array" ref="E16996">E16995</f>
        <v>В</v>
      </c>
      <c r="F16996" s="58">
        <v>0.7867576440815736</v>
      </c>
    </row>
    <row r="16997">
      <c r="A16997" s="61">
        <v>1.518551415E9</v>
      </c>
      <c r="B16997" s="61">
        <v>1.0</v>
      </c>
      <c r="C16997" s="61">
        <v>2946.0</v>
      </c>
      <c r="D16997" s="57" t="s">
        <v>374</v>
      </c>
      <c r="E16997" s="57" t="str">
        <f t="array" ref="E16997">E16996</f>
        <v>В</v>
      </c>
      <c r="F16997" s="58">
        <v>0.7869468945608454</v>
      </c>
    </row>
    <row r="16998">
      <c r="A16998" s="61">
        <v>1.512157199E9</v>
      </c>
      <c r="B16998" s="61">
        <v>1.0</v>
      </c>
      <c r="C16998" s="61">
        <v>2475.0</v>
      </c>
      <c r="D16998" s="57" t="s">
        <v>371</v>
      </c>
      <c r="E16998" s="57" t="str">
        <f t="array" ref="E16998">E16997</f>
        <v>В</v>
      </c>
      <c r="F16998" s="58">
        <v>0.7869773699880181</v>
      </c>
    </row>
    <row r="16999">
      <c r="A16999" s="61">
        <v>1.511963205E9</v>
      </c>
      <c r="B16999" s="61">
        <v>1.0</v>
      </c>
      <c r="C16999" s="61">
        <v>2385.0</v>
      </c>
      <c r="D16999" s="57" t="s">
        <v>375</v>
      </c>
      <c r="E16999" s="57" t="str">
        <f t="array" ref="E16999">E16998</f>
        <v>В</v>
      </c>
      <c r="F16999" s="58">
        <v>0.7870120218329768</v>
      </c>
    </row>
    <row r="17000">
      <c r="A17000" s="61">
        <v>1.512480271E9</v>
      </c>
      <c r="B17000" s="61">
        <v>0.0</v>
      </c>
      <c r="C17000" s="61">
        <v>2867.0</v>
      </c>
      <c r="D17000" s="57" t="s">
        <v>373</v>
      </c>
      <c r="E17000" s="57" t="str">
        <f t="array" ref="E17000">E16999</f>
        <v>В</v>
      </c>
      <c r="F17000" s="58">
        <v>0.7870505913353446</v>
      </c>
    </row>
    <row r="17001">
      <c r="A17001" s="61">
        <v>1.515531691E9</v>
      </c>
      <c r="B17001" s="61">
        <v>0.0</v>
      </c>
      <c r="C17001" s="61">
        <v>2322.0</v>
      </c>
      <c r="D17001" s="57" t="s">
        <v>375</v>
      </c>
      <c r="E17001" s="57" t="str">
        <f t="array" ref="E17001">E17000</f>
        <v>В</v>
      </c>
      <c r="F17001" s="58">
        <v>0.7870599645040495</v>
      </c>
    </row>
    <row r="17002">
      <c r="A17002" s="61">
        <v>1.514660325E9</v>
      </c>
      <c r="B17002" s="61">
        <v>1.0</v>
      </c>
      <c r="C17002" s="61">
        <v>482.0</v>
      </c>
      <c r="D17002" s="57" t="s">
        <v>374</v>
      </c>
      <c r="E17002" s="57" t="str">
        <f t="array" ref="E17002">E17001</f>
        <v>В</v>
      </c>
      <c r="F17002" s="58">
        <v>0.7870645750827917</v>
      </c>
    </row>
    <row r="17003">
      <c r="A17003" s="61">
        <v>1.512936306E9</v>
      </c>
      <c r="B17003" s="61">
        <v>1.0</v>
      </c>
      <c r="C17003" s="61">
        <v>3057.0</v>
      </c>
      <c r="D17003" s="57" t="s">
        <v>374</v>
      </c>
      <c r="E17003" s="57" t="str">
        <f t="array" ref="E17003">E17002</f>
        <v>В</v>
      </c>
      <c r="F17003" s="58">
        <v>0.7871021625171465</v>
      </c>
    </row>
    <row r="17004">
      <c r="A17004" s="61">
        <v>1.511718629E9</v>
      </c>
      <c r="B17004" s="61">
        <v>1.0</v>
      </c>
      <c r="C17004" s="61">
        <v>1336.0</v>
      </c>
      <c r="D17004" s="57" t="s">
        <v>371</v>
      </c>
      <c r="E17004" s="57" t="str">
        <f t="array" ref="E17004">E17003</f>
        <v>В</v>
      </c>
      <c r="F17004" s="58">
        <v>0.7871932993415843</v>
      </c>
    </row>
    <row r="17005">
      <c r="A17005" s="61">
        <v>1.519830847E9</v>
      </c>
      <c r="B17005" s="61">
        <v>1.0</v>
      </c>
      <c r="C17005" s="61">
        <v>663.0</v>
      </c>
      <c r="D17005" s="57" t="s">
        <v>374</v>
      </c>
      <c r="E17005" s="57" t="str">
        <f t="array" ref="E17005">E17004</f>
        <v>В</v>
      </c>
      <c r="F17005" s="58">
        <v>0.7872657297350154</v>
      </c>
    </row>
    <row r="17006">
      <c r="A17006" s="61">
        <v>1.516610152E9</v>
      </c>
      <c r="B17006" s="61">
        <v>0.0</v>
      </c>
      <c r="C17006" s="61">
        <v>1365.0</v>
      </c>
      <c r="D17006" s="57" t="s">
        <v>375</v>
      </c>
      <c r="E17006" s="57" t="str">
        <f t="array" ref="E17006">E17005</f>
        <v>В</v>
      </c>
      <c r="F17006" s="58">
        <v>0.7872924181363998</v>
      </c>
    </row>
    <row r="17007">
      <c r="A17007" s="61">
        <v>1.519303513E9</v>
      </c>
      <c r="B17007" s="61">
        <v>1.0</v>
      </c>
      <c r="C17007" s="61">
        <v>2658.0</v>
      </c>
      <c r="D17007" s="57" t="s">
        <v>374</v>
      </c>
      <c r="E17007" s="57" t="str">
        <f t="array" ref="E17007">E17006</f>
        <v>В</v>
      </c>
      <c r="F17007" s="58">
        <v>0.7873400818909735</v>
      </c>
    </row>
    <row r="17008">
      <c r="A17008" s="61">
        <v>1.518098099E9</v>
      </c>
      <c r="B17008" s="61">
        <v>1.0</v>
      </c>
      <c r="C17008" s="61">
        <v>3344.0</v>
      </c>
      <c r="D17008" s="57" t="s">
        <v>373</v>
      </c>
      <c r="E17008" s="57" t="str">
        <f t="array" ref="E17008">E17007</f>
        <v>В</v>
      </c>
      <c r="F17008" s="58">
        <v>0.7873816527753025</v>
      </c>
    </row>
    <row r="17009">
      <c r="A17009" s="61">
        <v>1.519291146E9</v>
      </c>
      <c r="B17009" s="61">
        <v>1.0</v>
      </c>
      <c r="C17009" s="61">
        <v>1600.0</v>
      </c>
      <c r="D17009" s="57" t="s">
        <v>375</v>
      </c>
      <c r="E17009" s="57" t="str">
        <f t="array" ref="E17009">E17008</f>
        <v>В</v>
      </c>
      <c r="F17009" s="58">
        <v>0.7873933922819718</v>
      </c>
    </row>
    <row r="17010">
      <c r="A17010" s="61">
        <v>1.518564789E9</v>
      </c>
      <c r="B17010" s="61">
        <v>1.0</v>
      </c>
      <c r="C17010" s="61">
        <v>770.0</v>
      </c>
      <c r="D17010" s="57" t="s">
        <v>371</v>
      </c>
      <c r="E17010" s="57" t="str">
        <f t="array" ref="E17010">E17009</f>
        <v>В</v>
      </c>
      <c r="F17010" s="58">
        <v>0.7874752759522575</v>
      </c>
    </row>
    <row r="17011">
      <c r="A17011" s="61">
        <v>1.516919907E9</v>
      </c>
      <c r="B17011" s="61">
        <v>1.0</v>
      </c>
      <c r="C17011" s="61">
        <v>1817.0</v>
      </c>
      <c r="D17011" s="57" t="s">
        <v>373</v>
      </c>
      <c r="E17011" s="57" t="str">
        <f t="array" ref="E17011">E17010</f>
        <v>В</v>
      </c>
      <c r="F17011" s="58">
        <v>0.7874972366927224</v>
      </c>
    </row>
    <row r="17012">
      <c r="A17012" s="61">
        <v>1.514817278E9</v>
      </c>
      <c r="B17012" s="61">
        <v>1.0</v>
      </c>
      <c r="C17012" s="61">
        <v>251.0</v>
      </c>
      <c r="D17012" s="57" t="s">
        <v>375</v>
      </c>
      <c r="E17012" s="57" t="str">
        <f t="array" ref="E17012">E17011</f>
        <v>В</v>
      </c>
      <c r="F17012" s="58">
        <v>0.7875472416162689</v>
      </c>
    </row>
    <row r="17013">
      <c r="A17013" s="61">
        <v>1.517445649E9</v>
      </c>
      <c r="B17013" s="61">
        <v>1.0</v>
      </c>
      <c r="C17013" s="61">
        <v>4373.0</v>
      </c>
      <c r="D17013" s="57" t="s">
        <v>374</v>
      </c>
      <c r="E17013" s="57" t="str">
        <f t="array" ref="E17013">E17012</f>
        <v>В</v>
      </c>
      <c r="F17013" s="58">
        <v>0.7876060442174143</v>
      </c>
    </row>
    <row r="17014">
      <c r="A17014" s="61">
        <v>1.518661671E9</v>
      </c>
      <c r="B17014" s="61">
        <v>0.0</v>
      </c>
      <c r="C17014" s="61">
        <v>1275.0</v>
      </c>
      <c r="D17014" s="57" t="s">
        <v>374</v>
      </c>
      <c r="E17014" s="57" t="str">
        <f t="array" ref="E17014">E17013</f>
        <v>В</v>
      </c>
      <c r="F17014" s="58">
        <v>0.7876278343503592</v>
      </c>
    </row>
    <row r="17015">
      <c r="A17015" s="61">
        <v>1.517903236E9</v>
      </c>
      <c r="B17015" s="61">
        <v>1.0</v>
      </c>
      <c r="C17015" s="61">
        <v>1665.0</v>
      </c>
      <c r="D17015" s="57" t="s">
        <v>373</v>
      </c>
      <c r="E17015" s="57" t="str">
        <f t="array" ref="E17015">E17014</f>
        <v>В</v>
      </c>
      <c r="F17015" s="58">
        <v>0.7877491779386271</v>
      </c>
    </row>
    <row r="17016">
      <c r="A17016" s="61">
        <v>1.516455155E9</v>
      </c>
      <c r="B17016" s="61">
        <v>1.0</v>
      </c>
      <c r="C17016" s="61">
        <v>966.0</v>
      </c>
      <c r="D17016" s="57" t="s">
        <v>371</v>
      </c>
      <c r="E17016" s="57" t="str">
        <f t="array" ref="E17016">E17015</f>
        <v>В</v>
      </c>
      <c r="F17016" s="58">
        <v>0.7877722814540843</v>
      </c>
    </row>
    <row r="17017">
      <c r="A17017" s="61">
        <v>1.519921858E9</v>
      </c>
      <c r="B17017" s="61">
        <v>1.0</v>
      </c>
      <c r="C17017" s="61">
        <v>1979.0</v>
      </c>
      <c r="D17017" s="57" t="s">
        <v>373</v>
      </c>
      <c r="E17017" s="57" t="str">
        <f t="array" ref="E17017">E17016</f>
        <v>В</v>
      </c>
      <c r="F17017" s="58">
        <v>0.7877757461506976</v>
      </c>
    </row>
    <row r="17018">
      <c r="A17018" s="61">
        <v>1.513654544E9</v>
      </c>
      <c r="B17018" s="61">
        <v>1.0</v>
      </c>
      <c r="C17018" s="61">
        <v>2870.0</v>
      </c>
      <c r="D17018" s="57" t="s">
        <v>371</v>
      </c>
      <c r="E17018" s="57" t="str">
        <f t="array" ref="E17018">E17017</f>
        <v>В</v>
      </c>
      <c r="F17018" s="58">
        <v>0.7877822218546369</v>
      </c>
    </row>
    <row r="17019">
      <c r="A17019" s="61">
        <v>1.512831447E9</v>
      </c>
      <c r="B17019" s="61">
        <v>1.0</v>
      </c>
      <c r="C17019" s="61">
        <v>523.0</v>
      </c>
      <c r="D17019" s="57" t="s">
        <v>371</v>
      </c>
      <c r="E17019" s="57" t="str">
        <f t="array" ref="E17019">E17018</f>
        <v>В</v>
      </c>
      <c r="F17019" s="58">
        <v>0.7879138942486017</v>
      </c>
    </row>
    <row r="17020">
      <c r="A17020" s="61">
        <v>1.51587754E9</v>
      </c>
      <c r="B17020" s="61">
        <v>0.0</v>
      </c>
      <c r="C17020" s="61">
        <v>4287.0</v>
      </c>
      <c r="D17020" s="57" t="s">
        <v>371</v>
      </c>
      <c r="E17020" s="57" t="str">
        <f t="array" ref="E17020">E17019</f>
        <v>В</v>
      </c>
      <c r="F17020" s="58">
        <v>0.787920369952541</v>
      </c>
    </row>
    <row r="17021">
      <c r="A17021" s="61">
        <v>1.513115963E9</v>
      </c>
      <c r="B17021" s="61">
        <v>1.0</v>
      </c>
      <c r="C17021" s="61">
        <v>2734.0</v>
      </c>
      <c r="D17021" s="57" t="s">
        <v>374</v>
      </c>
      <c r="E17021" s="57" t="str">
        <f t="array" ref="E17021">E17020</f>
        <v>В</v>
      </c>
      <c r="F17021" s="58">
        <v>0.7879635257082397</v>
      </c>
    </row>
    <row r="17022">
      <c r="A17022" s="61">
        <v>1.519047669E9</v>
      </c>
      <c r="B17022" s="61">
        <v>1.0</v>
      </c>
      <c r="C17022" s="61">
        <v>2412.0</v>
      </c>
      <c r="D17022" s="57" t="s">
        <v>371</v>
      </c>
      <c r="E17022" s="57" t="str">
        <f t="array" ref="E17022">E17021</f>
        <v>В</v>
      </c>
      <c r="F17022" s="58">
        <v>0.7879940011354124</v>
      </c>
    </row>
    <row r="17023">
      <c r="A17023" s="61">
        <v>1.514281524E9</v>
      </c>
      <c r="B17023" s="61">
        <v>1.0</v>
      </c>
      <c r="C17023" s="61">
        <v>1118.0</v>
      </c>
      <c r="D17023" s="57" t="s">
        <v>371</v>
      </c>
      <c r="E17023" s="57" t="str">
        <f t="array" ref="E17023">E17022</f>
        <v>В</v>
      </c>
      <c r="F17023" s="58">
        <v>0.7880213853442696</v>
      </c>
    </row>
    <row r="17024">
      <c r="A17024" s="61">
        <v>1.518839329E9</v>
      </c>
      <c r="B17024" s="61">
        <v>1.0</v>
      </c>
      <c r="C17024" s="61">
        <v>91.0</v>
      </c>
      <c r="D17024" s="57" t="s">
        <v>371</v>
      </c>
      <c r="E17024" s="57" t="str">
        <f t="array" ref="E17024">E17023</f>
        <v>В</v>
      </c>
      <c r="F17024" s="58">
        <v>0.7880739385940845</v>
      </c>
    </row>
    <row r="17025">
      <c r="A17025" s="61">
        <v>1.511965709E9</v>
      </c>
      <c r="B17025" s="61">
        <v>1.0</v>
      </c>
      <c r="C17025" s="61">
        <v>1296.0</v>
      </c>
      <c r="D17025" s="57" t="s">
        <v>374</v>
      </c>
      <c r="E17025" s="57" t="str">
        <f t="array" ref="E17025">E17024</f>
        <v>В</v>
      </c>
      <c r="F17025" s="58">
        <v>0.7881047190562366</v>
      </c>
    </row>
    <row r="17026">
      <c r="A17026" s="61">
        <v>1.512550352E9</v>
      </c>
      <c r="B17026" s="61">
        <v>0.0</v>
      </c>
      <c r="C17026" s="61">
        <v>1153.0</v>
      </c>
      <c r="D17026" s="57" t="s">
        <v>374</v>
      </c>
      <c r="E17026" s="57" t="str">
        <f t="array" ref="E17026">E17025</f>
        <v>В</v>
      </c>
      <c r="F17026" s="58">
        <v>0.788154980688729</v>
      </c>
    </row>
    <row r="17027">
      <c r="A17027" s="61">
        <v>1.511806057E9</v>
      </c>
      <c r="B17027" s="61">
        <v>1.0</v>
      </c>
      <c r="C17027" s="61">
        <v>2649.0</v>
      </c>
      <c r="D17027" s="57" t="s">
        <v>373</v>
      </c>
      <c r="E17027" s="57" t="str">
        <f t="array" ref="E17027">E17026</f>
        <v>В</v>
      </c>
      <c r="F17027" s="58">
        <v>0.7883188739100764</v>
      </c>
    </row>
    <row r="17028">
      <c r="A17028" s="61">
        <v>1.516531121E9</v>
      </c>
      <c r="B17028" s="61">
        <v>0.0</v>
      </c>
      <c r="C17028" s="61">
        <v>762.0</v>
      </c>
      <c r="D17028" s="57" t="s">
        <v>373</v>
      </c>
      <c r="E17028" s="57" t="str">
        <f t="array" ref="E17028">E17027</f>
        <v>В</v>
      </c>
      <c r="F17028" s="58">
        <v>0.7883370912495549</v>
      </c>
    </row>
    <row r="17029">
      <c r="A17029" s="61">
        <v>1.515912063E9</v>
      </c>
      <c r="B17029" s="61">
        <v>1.0</v>
      </c>
      <c r="C17029" s="61">
        <v>1809.0</v>
      </c>
      <c r="D17029" s="57" t="s">
        <v>373</v>
      </c>
      <c r="E17029" s="57" t="str">
        <f t="array" ref="E17029">E17028</f>
        <v>В</v>
      </c>
      <c r="F17029" s="58">
        <v>0.7883521531300322</v>
      </c>
    </row>
    <row r="17030">
      <c r="A17030" s="61">
        <v>1.518542255E9</v>
      </c>
      <c r="B17030" s="61">
        <v>1.0</v>
      </c>
      <c r="C17030" s="61">
        <v>1309.0</v>
      </c>
      <c r="D17030" s="57" t="s">
        <v>371</v>
      </c>
      <c r="E17030" s="57" t="str">
        <f t="array" ref="E17030">E17029</f>
        <v>В</v>
      </c>
      <c r="F17030" s="58">
        <v>0.788386143321834</v>
      </c>
    </row>
    <row r="17031">
      <c r="A17031" s="61">
        <v>1.51824061E9</v>
      </c>
      <c r="B17031" s="61">
        <v>0.0</v>
      </c>
      <c r="C17031" s="61">
        <v>322.0</v>
      </c>
      <c r="D17031" s="57" t="s">
        <v>371</v>
      </c>
      <c r="E17031" s="57" t="str">
        <f t="array" ref="E17031">E17030</f>
        <v>В</v>
      </c>
      <c r="F17031" s="58">
        <v>0.788403724311834</v>
      </c>
    </row>
    <row r="17032">
      <c r="A17032" s="61">
        <v>1.516137963E9</v>
      </c>
      <c r="B17032" s="61">
        <v>1.0</v>
      </c>
      <c r="C17032" s="61">
        <v>509.0</v>
      </c>
      <c r="D17032" s="57" t="s">
        <v>373</v>
      </c>
      <c r="E17032" s="57" t="str">
        <f t="array" ref="E17032">E17031</f>
        <v>В</v>
      </c>
      <c r="F17032" s="58">
        <v>0.7884100346353887</v>
      </c>
    </row>
    <row r="17033">
      <c r="A17033" s="61">
        <v>1.51635173E9</v>
      </c>
      <c r="B17033" s="61">
        <v>0.0</v>
      </c>
      <c r="C17033" s="61">
        <v>3444.0</v>
      </c>
      <c r="D17033" s="57" t="s">
        <v>371</v>
      </c>
      <c r="E17033" s="57" t="str">
        <f t="array" ref="E17033">E17032</f>
        <v>В</v>
      </c>
      <c r="F17033" s="58">
        <v>0.7884471421639864</v>
      </c>
    </row>
    <row r="17034">
      <c r="A17034" s="61">
        <v>1.512648092E9</v>
      </c>
      <c r="B17034" s="61">
        <v>0.0</v>
      </c>
      <c r="C17034" s="61">
        <v>1723.0</v>
      </c>
      <c r="D17034" s="57" t="s">
        <v>374</v>
      </c>
      <c r="E17034" s="57" t="str">
        <f t="array" ref="E17034">E17033</f>
        <v>В</v>
      </c>
      <c r="F17034" s="58">
        <v>0.7884928721982587</v>
      </c>
    </row>
    <row r="17035">
      <c r="A17035" s="61">
        <v>1.517581234E9</v>
      </c>
      <c r="B17035" s="61">
        <v>1.0</v>
      </c>
      <c r="C17035" s="61">
        <v>2558.0</v>
      </c>
      <c r="D17035" s="57" t="s">
        <v>371</v>
      </c>
      <c r="E17035" s="57" t="str">
        <f t="array" ref="E17035">E17034</f>
        <v>В</v>
      </c>
      <c r="F17035" s="58">
        <v>0.7885927823372346</v>
      </c>
    </row>
    <row r="17036">
      <c r="A17036" s="61">
        <v>1.515690671E9</v>
      </c>
      <c r="B17036" s="61">
        <v>0.0</v>
      </c>
      <c r="C17036" s="61">
        <v>1452.0</v>
      </c>
      <c r="D17036" s="57" t="s">
        <v>375</v>
      </c>
      <c r="E17036" s="57" t="str">
        <f t="array" ref="E17036">E17035</f>
        <v>В</v>
      </c>
      <c r="F17036" s="58">
        <v>0.7886841206152571</v>
      </c>
    </row>
    <row r="17037">
      <c r="A17037" s="61">
        <v>1.513046389E9</v>
      </c>
      <c r="B17037" s="61">
        <v>1.0</v>
      </c>
      <c r="C17037" s="61">
        <v>1735.0</v>
      </c>
      <c r="D17037" s="57" t="s">
        <v>375</v>
      </c>
      <c r="E17037" s="57" t="str">
        <f t="array" ref="E17037">E17036</f>
        <v>В</v>
      </c>
      <c r="F17037" s="58">
        <v>0.7887144677055691</v>
      </c>
    </row>
    <row r="17038">
      <c r="A17038" s="61">
        <v>1.516826791E9</v>
      </c>
      <c r="B17038" s="61">
        <v>0.0</v>
      </c>
      <c r="C17038" s="61">
        <v>306.0</v>
      </c>
      <c r="D17038" s="57" t="s">
        <v>371</v>
      </c>
      <c r="E17038" s="57" t="str">
        <f t="array" ref="E17038">E17037</f>
        <v>В</v>
      </c>
      <c r="F17038" s="58">
        <v>0.7887243870139473</v>
      </c>
    </row>
    <row r="17039">
      <c r="A17039" s="61">
        <v>1.514104661E9</v>
      </c>
      <c r="B17039" s="61">
        <v>0.0</v>
      </c>
      <c r="C17039" s="61">
        <v>1429.0</v>
      </c>
      <c r="D17039" s="57" t="s">
        <v>371</v>
      </c>
      <c r="E17039" s="57" t="str">
        <f t="array" ref="E17039">E17038</f>
        <v>В</v>
      </c>
      <c r="F17039" s="58">
        <v>0.788732697217373</v>
      </c>
    </row>
    <row r="17040">
      <c r="A17040" s="61">
        <v>1.516969339E9</v>
      </c>
      <c r="B17040" s="61">
        <v>1.0</v>
      </c>
      <c r="C17040" s="61">
        <v>682.0</v>
      </c>
      <c r="D17040" s="57" t="s">
        <v>371</v>
      </c>
      <c r="E17040" s="57" t="str">
        <f t="array" ref="E17040">E17039</f>
        <v>В</v>
      </c>
      <c r="F17040" s="58">
        <v>0.7887530009624006</v>
      </c>
    </row>
    <row r="17041">
      <c r="A17041" s="61">
        <v>1.518654996E9</v>
      </c>
      <c r="B17041" s="61">
        <v>1.0</v>
      </c>
      <c r="C17041" s="61">
        <v>1893.0</v>
      </c>
      <c r="D17041" s="57" t="s">
        <v>374</v>
      </c>
      <c r="E17041" s="57" t="str">
        <f t="array" ref="E17041">E17040</f>
        <v>В</v>
      </c>
      <c r="F17041" s="58">
        <v>0.7887905787227296</v>
      </c>
    </row>
    <row r="17042">
      <c r="A17042" s="61">
        <v>1.513184261E9</v>
      </c>
      <c r="B17042" s="61">
        <v>0.0</v>
      </c>
      <c r="C17042" s="61">
        <v>924.0</v>
      </c>
      <c r="D17042" s="57" t="s">
        <v>371</v>
      </c>
      <c r="E17042" s="57" t="str">
        <f t="array" ref="E17042">E17041</f>
        <v>В</v>
      </c>
      <c r="F17042" s="58">
        <v>0.7887915704647684</v>
      </c>
    </row>
    <row r="17043">
      <c r="A17043" s="61">
        <v>1.514021127E9</v>
      </c>
      <c r="B17043" s="61">
        <v>1.0</v>
      </c>
      <c r="C17043" s="61">
        <v>2352.0</v>
      </c>
      <c r="D17043" s="57" t="s">
        <v>374</v>
      </c>
      <c r="E17043" s="57" t="str">
        <f t="array" ref="E17043">E17042</f>
        <v>В</v>
      </c>
      <c r="F17043" s="58">
        <v>0.7888183428849448</v>
      </c>
    </row>
    <row r="17044">
      <c r="A17044" s="61">
        <v>1.51372211E9</v>
      </c>
      <c r="B17044" s="61">
        <v>0.0</v>
      </c>
      <c r="C17044" s="61">
        <v>1411.0</v>
      </c>
      <c r="D17044" s="57" t="s">
        <v>373</v>
      </c>
      <c r="E17044" s="57" t="str">
        <f t="array" ref="E17044">E17043</f>
        <v>В</v>
      </c>
      <c r="F17044" s="58">
        <v>0.788930525395996</v>
      </c>
    </row>
    <row r="17045">
      <c r="A17045" s="61">
        <v>1.514839697E9</v>
      </c>
      <c r="B17045" s="61">
        <v>1.0</v>
      </c>
      <c r="C17045" s="61">
        <v>336.0</v>
      </c>
      <c r="D17045" s="57" t="s">
        <v>374</v>
      </c>
      <c r="E17045" s="57" t="str">
        <f t="array" ref="E17045">E17044</f>
        <v>В</v>
      </c>
      <c r="F17045" s="58">
        <v>0.7889342784710082</v>
      </c>
    </row>
    <row r="17046">
      <c r="A17046" s="61">
        <v>1.513540888E9</v>
      </c>
      <c r="B17046" s="61">
        <v>1.0</v>
      </c>
      <c r="C17046" s="61">
        <v>3413.0</v>
      </c>
      <c r="D17046" s="57" t="s">
        <v>371</v>
      </c>
      <c r="E17046" s="57" t="str">
        <f t="array" ref="E17046">E17045</f>
        <v>В</v>
      </c>
      <c r="F17046" s="58">
        <v>0.7890285740562525</v>
      </c>
    </row>
    <row r="17047">
      <c r="A17047" s="61">
        <v>1.514043252E9</v>
      </c>
      <c r="B17047" s="61">
        <v>0.0</v>
      </c>
      <c r="C17047" s="61">
        <v>1260.0</v>
      </c>
      <c r="D17047" s="57" t="s">
        <v>371</v>
      </c>
      <c r="E17047" s="57" t="str">
        <f t="array" ref="E17047">E17046</f>
        <v>В</v>
      </c>
      <c r="F17047" s="58">
        <v>0.7890296727907771</v>
      </c>
    </row>
    <row r="17048">
      <c r="A17048" s="61">
        <v>1.518316213E9</v>
      </c>
      <c r="B17048" s="61">
        <v>1.0</v>
      </c>
      <c r="C17048" s="61">
        <v>144.0</v>
      </c>
      <c r="D17048" s="57" t="s">
        <v>373</v>
      </c>
      <c r="E17048" s="57" t="str">
        <f t="array" ref="E17048">E17047</f>
        <v>В</v>
      </c>
      <c r="F17048" s="58">
        <v>0.7890604830552516</v>
      </c>
    </row>
    <row r="17049">
      <c r="A17049" s="61">
        <v>1.511799976E9</v>
      </c>
      <c r="B17049" s="61">
        <v>1.0</v>
      </c>
      <c r="C17049" s="61">
        <v>499.0</v>
      </c>
      <c r="D17049" s="57" t="s">
        <v>371</v>
      </c>
      <c r="E17049" s="57" t="str">
        <f t="array" ref="E17049">E17048</f>
        <v>В</v>
      </c>
      <c r="F17049" s="58">
        <v>0.7890615007664098</v>
      </c>
    </row>
    <row r="17050">
      <c r="A17050" s="61">
        <v>1.516248929E9</v>
      </c>
      <c r="B17050" s="61">
        <v>1.0</v>
      </c>
      <c r="C17050" s="61">
        <v>2184.0</v>
      </c>
      <c r="D17050" s="57" t="s">
        <v>371</v>
      </c>
      <c r="E17050" s="57" t="str">
        <f t="array" ref="E17050">E17049</f>
        <v>В</v>
      </c>
      <c r="F17050" s="58">
        <v>0.789095868194698</v>
      </c>
    </row>
    <row r="17051">
      <c r="A17051" s="61">
        <v>1.513826785E9</v>
      </c>
      <c r="B17051" s="61">
        <v>1.0</v>
      </c>
      <c r="C17051" s="61">
        <v>2849.0</v>
      </c>
      <c r="D17051" s="57" t="s">
        <v>371</v>
      </c>
      <c r="E17051" s="57" t="str">
        <f t="array" ref="E17051">E17050</f>
        <v>В</v>
      </c>
      <c r="F17051" s="58">
        <v>0.7891886652221247</v>
      </c>
    </row>
    <row r="17052">
      <c r="A17052" s="61">
        <v>1.518676882E9</v>
      </c>
      <c r="B17052" s="61">
        <v>0.0</v>
      </c>
      <c r="C17052" s="61">
        <v>2003.0</v>
      </c>
      <c r="D17052" s="57" t="s">
        <v>375</v>
      </c>
      <c r="E17052" s="57" t="str">
        <f t="array" ref="E17052">E17051</f>
        <v>В</v>
      </c>
      <c r="F17052" s="58">
        <v>0.7892159019208308</v>
      </c>
    </row>
    <row r="17053">
      <c r="A17053" s="61">
        <v>1.515705106E9</v>
      </c>
      <c r="B17053" s="61">
        <v>1.0</v>
      </c>
      <c r="C17053" s="61">
        <v>2726.0</v>
      </c>
      <c r="D17053" s="57" t="s">
        <v>371</v>
      </c>
      <c r="E17053" s="57" t="str">
        <f t="array" ref="E17053">E17052</f>
        <v>В</v>
      </c>
      <c r="F17053" s="58">
        <v>0.7892205124995731</v>
      </c>
    </row>
    <row r="17054">
      <c r="A17054" s="61">
        <v>1.517542535E9</v>
      </c>
      <c r="B17054" s="61">
        <v>1.0</v>
      </c>
      <c r="C17054" s="61">
        <v>1811.0</v>
      </c>
      <c r="D17054" s="57" t="s">
        <v>371</v>
      </c>
      <c r="E17054" s="57" t="str">
        <f t="array" ref="E17054">E17053</f>
        <v>В</v>
      </c>
      <c r="F17054" s="58">
        <v>0.789251690702384</v>
      </c>
    </row>
    <row r="17055">
      <c r="A17055" s="61">
        <v>1.513462527E9</v>
      </c>
      <c r="B17055" s="61">
        <v>1.0</v>
      </c>
      <c r="C17055" s="61">
        <v>1571.0</v>
      </c>
      <c r="D17055" s="57" t="s">
        <v>373</v>
      </c>
      <c r="E17055" s="57" t="str">
        <f t="array" ref="E17055">E17054</f>
        <v>В</v>
      </c>
      <c r="F17055" s="58">
        <v>0.7892794399634381</v>
      </c>
    </row>
    <row r="17056">
      <c r="A17056" s="61">
        <v>1.511387498E9</v>
      </c>
      <c r="B17056" s="61">
        <v>1.0</v>
      </c>
      <c r="C17056" s="61">
        <v>71.0</v>
      </c>
      <c r="D17056" s="57" t="s">
        <v>375</v>
      </c>
      <c r="E17056" s="57" t="str">
        <f t="array" ref="E17056">E17055</f>
        <v>В</v>
      </c>
      <c r="F17056" s="58">
        <v>0.789332424241672</v>
      </c>
    </row>
    <row r="17057">
      <c r="A17057" s="61">
        <v>1.516092189E9</v>
      </c>
      <c r="B17057" s="61">
        <v>1.0</v>
      </c>
      <c r="C17057" s="61">
        <v>3069.0</v>
      </c>
      <c r="D17057" s="57" t="s">
        <v>373</v>
      </c>
      <c r="E17057" s="57" t="str">
        <f t="array" ref="E17057">E17056</f>
        <v>В</v>
      </c>
      <c r="F17057" s="58">
        <v>0.7893373214687947</v>
      </c>
    </row>
    <row r="17058">
      <c r="A17058" s="61">
        <v>1.517710416E9</v>
      </c>
      <c r="B17058" s="61">
        <v>1.0</v>
      </c>
      <c r="C17058" s="61">
        <v>2013.0</v>
      </c>
      <c r="D17058" s="57" t="s">
        <v>373</v>
      </c>
      <c r="E17058" s="57" t="str">
        <f t="array" ref="E17058">E17057</f>
        <v>В</v>
      </c>
      <c r="F17058" s="58">
        <v>0.7894045759793911</v>
      </c>
    </row>
    <row r="17059">
      <c r="A17059" s="61">
        <v>1.519958903E9</v>
      </c>
      <c r="B17059" s="61">
        <v>1.0</v>
      </c>
      <c r="C17059" s="61">
        <v>3329.0</v>
      </c>
      <c r="D17059" s="57" t="s">
        <v>373</v>
      </c>
      <c r="E17059" s="57" t="str">
        <f t="array" ref="E17059">E17058</f>
        <v>В</v>
      </c>
      <c r="F17059" s="58">
        <v>0.7894320846750917</v>
      </c>
    </row>
    <row r="17060">
      <c r="A17060" s="61">
        <v>1.515940351E9</v>
      </c>
      <c r="B17060" s="61">
        <v>0.0</v>
      </c>
      <c r="C17060" s="61">
        <v>2594.0</v>
      </c>
      <c r="D17060" s="57" t="s">
        <v>371</v>
      </c>
      <c r="E17060" s="57" t="str">
        <f t="array" ref="E17060">E17059</f>
        <v>В</v>
      </c>
      <c r="F17060" s="58">
        <v>0.7894850689533257</v>
      </c>
    </row>
    <row r="17061">
      <c r="A17061" s="61">
        <v>1.516036759E9</v>
      </c>
      <c r="B17061" s="61">
        <v>1.0</v>
      </c>
      <c r="C17061" s="61">
        <v>332.0</v>
      </c>
      <c r="D17061" s="57" t="s">
        <v>371</v>
      </c>
      <c r="E17061" s="57" t="str">
        <f t="array" ref="E17061">E17060</f>
        <v>В</v>
      </c>
      <c r="F17061" s="58">
        <v>0.7895082105934135</v>
      </c>
    </row>
    <row r="17062">
      <c r="A17062" s="61">
        <v>1.516001814E9</v>
      </c>
      <c r="B17062" s="61">
        <v>1.0</v>
      </c>
      <c r="C17062" s="61">
        <v>652.0</v>
      </c>
      <c r="D17062" s="57" t="s">
        <v>371</v>
      </c>
      <c r="E17062" s="57" t="str">
        <f t="array" ref="E17062">E17061</f>
        <v>В</v>
      </c>
      <c r="F17062" s="58">
        <v>0.7895598511680223</v>
      </c>
    </row>
    <row r="17063">
      <c r="A17063" s="61">
        <v>1.51175676E9</v>
      </c>
      <c r="B17063" s="61">
        <v>0.0</v>
      </c>
      <c r="C17063" s="61">
        <v>4556.0</v>
      </c>
      <c r="D17063" s="57" t="s">
        <v>374</v>
      </c>
      <c r="E17063" s="57" t="str">
        <f t="array" ref="E17063">E17062</f>
        <v>В</v>
      </c>
      <c r="F17063" s="58">
        <v>0.7896602670670707</v>
      </c>
    </row>
    <row r="17064">
      <c r="A17064" s="61">
        <v>1.517694454E9</v>
      </c>
      <c r="B17064" s="61">
        <v>1.0</v>
      </c>
      <c r="C17064" s="61">
        <v>1727.0</v>
      </c>
      <c r="D17064" s="57" t="s">
        <v>375</v>
      </c>
      <c r="E17064" s="57" t="str">
        <f t="array" ref="E17064">E17063</f>
        <v>В</v>
      </c>
      <c r="F17064" s="58">
        <v>0.7897017454612238</v>
      </c>
    </row>
    <row r="17065">
      <c r="A17065" s="61">
        <v>1.512067233E9</v>
      </c>
      <c r="B17065" s="61">
        <v>1.0</v>
      </c>
      <c r="C17065" s="61">
        <v>1805.0</v>
      </c>
      <c r="D17065" s="57" t="s">
        <v>371</v>
      </c>
      <c r="E17065" s="57" t="str">
        <f t="array" ref="E17065">E17064</f>
        <v>В</v>
      </c>
      <c r="F17065" s="58">
        <v>0.7897238200108392</v>
      </c>
    </row>
    <row r="17066">
      <c r="A17066" s="61">
        <v>1.51174822E9</v>
      </c>
      <c r="B17066" s="61">
        <v>0.0</v>
      </c>
      <c r="C17066" s="61">
        <v>1939.0</v>
      </c>
      <c r="D17066" s="57" t="s">
        <v>374</v>
      </c>
      <c r="E17066" s="57" t="str">
        <f t="array" ref="E17066">E17065</f>
        <v>В</v>
      </c>
      <c r="F17066" s="58">
        <v>0.789755629766048</v>
      </c>
    </row>
    <row r="17067">
      <c r="A17067" s="61">
        <v>1.511800905E9</v>
      </c>
      <c r="B17067" s="61">
        <v>1.0</v>
      </c>
      <c r="C17067" s="61">
        <v>566.0</v>
      </c>
      <c r="D17067" s="57" t="s">
        <v>371</v>
      </c>
      <c r="E17067" s="57" t="str">
        <f t="array" ref="E17067">E17066</f>
        <v>В</v>
      </c>
      <c r="F17067" s="58">
        <v>0.7898348137786751</v>
      </c>
    </row>
    <row r="17068">
      <c r="A17068" s="61">
        <v>1.51530101E9</v>
      </c>
      <c r="B17068" s="61">
        <v>0.0</v>
      </c>
      <c r="C17068" s="61">
        <v>3438.0</v>
      </c>
      <c r="D17068" s="57" t="s">
        <v>371</v>
      </c>
      <c r="E17068" s="57" t="str">
        <f t="array" ref="E17068">E17067</f>
        <v>В</v>
      </c>
      <c r="F17068" s="58">
        <v>0.7899799748983328</v>
      </c>
    </row>
    <row r="17069">
      <c r="A17069" s="61">
        <v>1.512682665E9</v>
      </c>
      <c r="B17069" s="61">
        <v>1.0</v>
      </c>
      <c r="C17069" s="61">
        <v>1033.0</v>
      </c>
      <c r="D17069" s="57" t="s">
        <v>373</v>
      </c>
      <c r="E17069" s="57" t="str">
        <f t="array" ref="E17069">E17068</f>
        <v>В</v>
      </c>
      <c r="F17069" s="58">
        <v>0.7899824538804554</v>
      </c>
    </row>
    <row r="17070">
      <c r="A17070" s="61">
        <v>1.519965084E9</v>
      </c>
      <c r="B17070" s="61">
        <v>1.0</v>
      </c>
      <c r="C17070" s="61">
        <v>634.0</v>
      </c>
      <c r="D17070" s="57" t="s">
        <v>374</v>
      </c>
      <c r="E17070" s="57" t="str">
        <f t="array" ref="E17070">E17069</f>
        <v>В</v>
      </c>
      <c r="F17070" s="58">
        <v>0.790056099964488</v>
      </c>
    </row>
    <row r="17071">
      <c r="A17071" s="61">
        <v>1.519666314E9</v>
      </c>
      <c r="B17071" s="61">
        <v>1.0</v>
      </c>
      <c r="C17071" s="61">
        <v>556.0</v>
      </c>
      <c r="D17071" s="57" t="s">
        <v>375</v>
      </c>
      <c r="E17071" s="57" t="str">
        <f t="array" ref="E17071">E17070</f>
        <v>В</v>
      </c>
      <c r="F17071" s="58">
        <v>0.7900698465665443</v>
      </c>
    </row>
    <row r="17072">
      <c r="A17072" s="61">
        <v>1.512025946E9</v>
      </c>
      <c r="B17072" s="61">
        <v>1.0</v>
      </c>
      <c r="C17072" s="61">
        <v>1371.0</v>
      </c>
      <c r="D17072" s="57" t="s">
        <v>375</v>
      </c>
      <c r="E17072" s="57" t="str">
        <f t="array" ref="E17072">E17071</f>
        <v>В</v>
      </c>
      <c r="F17072" s="58">
        <v>0.7900984456138365</v>
      </c>
    </row>
    <row r="17073">
      <c r="A17073" s="61">
        <v>1.518327223E9</v>
      </c>
      <c r="B17073" s="61">
        <v>1.0</v>
      </c>
      <c r="C17073" s="61">
        <v>4352.0</v>
      </c>
      <c r="D17073" s="57" t="s">
        <v>374</v>
      </c>
      <c r="E17073" s="57" t="str">
        <f t="array" ref="E17073">E17072</f>
        <v>В</v>
      </c>
      <c r="F17073" s="58">
        <v>0.7902298760108659</v>
      </c>
    </row>
    <row r="17074">
      <c r="A17074" s="61">
        <v>1.51537627E9</v>
      </c>
      <c r="B17074" s="61">
        <v>0.0</v>
      </c>
      <c r="C17074" s="61">
        <v>2857.0</v>
      </c>
      <c r="D17074" s="57" t="s">
        <v>374</v>
      </c>
      <c r="E17074" s="57" t="str">
        <f t="array" ref="E17074">E17073</f>
        <v>В</v>
      </c>
      <c r="F17074" s="58">
        <v>0.7902308051767624</v>
      </c>
    </row>
    <row r="17075">
      <c r="A17075" s="61">
        <v>1.513497575E9</v>
      </c>
      <c r="B17075" s="61">
        <v>1.0</v>
      </c>
      <c r="C17075" s="61">
        <v>413.0</v>
      </c>
      <c r="D17075" s="57" t="s">
        <v>371</v>
      </c>
      <c r="E17075" s="57" t="str">
        <f t="array" ref="E17075">E17074</f>
        <v>В</v>
      </c>
      <c r="F17075" s="58">
        <v>0.7902481803779986</v>
      </c>
    </row>
    <row r="17076">
      <c r="A17076" s="61">
        <v>1.518948465E9</v>
      </c>
      <c r="B17076" s="61">
        <v>1.0</v>
      </c>
      <c r="C17076" s="61">
        <v>1889.0</v>
      </c>
      <c r="D17076" s="57" t="s">
        <v>375</v>
      </c>
      <c r="E17076" s="57" t="str">
        <f t="array" ref="E17076">E17075</f>
        <v>В</v>
      </c>
      <c r="F17076" s="58">
        <v>0.7902750745681468</v>
      </c>
    </row>
    <row r="17077">
      <c r="A17077" s="61">
        <v>1.519490671E9</v>
      </c>
      <c r="B17077" s="61">
        <v>0.0</v>
      </c>
      <c r="C17077" s="61">
        <v>1299.0</v>
      </c>
      <c r="D17077" s="57" t="s">
        <v>371</v>
      </c>
      <c r="E17077" s="57" t="str">
        <f t="array" ref="E17077">E17076</f>
        <v>В</v>
      </c>
      <c r="F17077" s="58">
        <v>0.7902827676440453</v>
      </c>
    </row>
    <row r="17078">
      <c r="A17078" s="61">
        <v>1.511415443E9</v>
      </c>
      <c r="B17078" s="61">
        <v>1.0</v>
      </c>
      <c r="C17078" s="61">
        <v>3861.0</v>
      </c>
      <c r="D17078" s="57" t="s">
        <v>371</v>
      </c>
      <c r="E17078" s="57" t="str">
        <f t="array" ref="E17078">E17077</f>
        <v>В</v>
      </c>
      <c r="F17078" s="58">
        <v>0.7903340020320118</v>
      </c>
    </row>
    <row r="17079">
      <c r="A17079" s="61">
        <v>1.517892502E9</v>
      </c>
      <c r="B17079" s="61">
        <v>0.0</v>
      </c>
      <c r="C17079" s="61">
        <v>3566.0</v>
      </c>
      <c r="D17079" s="57" t="s">
        <v>373</v>
      </c>
      <c r="E17079" s="57" t="str">
        <f t="array" ref="E17079">E17078</f>
        <v>В</v>
      </c>
      <c r="F17079" s="58">
        <v>0.7905826864756765</v>
      </c>
    </row>
    <row r="17080">
      <c r="A17080" s="61">
        <v>1.518895096E9</v>
      </c>
      <c r="B17080" s="61">
        <v>1.0</v>
      </c>
      <c r="C17080" s="61">
        <v>3563.0</v>
      </c>
      <c r="D17080" s="57" t="s">
        <v>371</v>
      </c>
      <c r="E17080" s="57" t="str">
        <f t="array" ref="E17080">E17079</f>
        <v>В</v>
      </c>
      <c r="F17080" s="58">
        <v>0.7906978457448409</v>
      </c>
    </row>
    <row r="17081">
      <c r="A17081" s="61">
        <v>1.517634698E9</v>
      </c>
      <c r="B17081" s="61">
        <v>1.0</v>
      </c>
      <c r="C17081" s="61">
        <v>1253.0</v>
      </c>
      <c r="D17081" s="57" t="s">
        <v>371</v>
      </c>
      <c r="E17081" s="57" t="str">
        <f t="array" ref="E17081">E17080</f>
        <v>В</v>
      </c>
      <c r="F17081" s="58">
        <v>0.790720870491902</v>
      </c>
    </row>
    <row r="17082">
      <c r="A17082" s="61">
        <v>1.519193212E9</v>
      </c>
      <c r="B17082" s="61">
        <v>0.0</v>
      </c>
      <c r="C17082" s="61">
        <v>525.0</v>
      </c>
      <c r="D17082" s="57" t="s">
        <v>374</v>
      </c>
      <c r="E17082" s="57" t="str">
        <f t="array" ref="E17082">E17081</f>
        <v>В</v>
      </c>
      <c r="F17082" s="58">
        <v>0.7907500561478717</v>
      </c>
    </row>
    <row r="17083">
      <c r="A17083" s="61">
        <v>1.511336009E9</v>
      </c>
      <c r="B17083" s="61">
        <v>1.0</v>
      </c>
      <c r="C17083" s="61">
        <v>2390.0</v>
      </c>
      <c r="D17083" s="57" t="s">
        <v>374</v>
      </c>
      <c r="E17083" s="57" t="str">
        <f t="array" ref="E17083">E17082</f>
        <v>В</v>
      </c>
      <c r="F17083" s="58">
        <v>0.7908511903117214</v>
      </c>
    </row>
    <row r="17084">
      <c r="A17084" s="61">
        <v>1.519260031E9</v>
      </c>
      <c r="B17084" s="61">
        <v>0.0</v>
      </c>
      <c r="C17084" s="61">
        <v>2014.0</v>
      </c>
      <c r="D17084" s="57" t="s">
        <v>371</v>
      </c>
      <c r="E17084" s="57" t="str">
        <f t="array" ref="E17084">E17083</f>
        <v>В</v>
      </c>
      <c r="F17084" s="58">
        <v>0.7909957312597651</v>
      </c>
    </row>
    <row r="17085">
      <c r="A17085" s="61">
        <v>1.516687737E9</v>
      </c>
      <c r="B17085" s="61">
        <v>1.0</v>
      </c>
      <c r="C17085" s="61">
        <v>438.0</v>
      </c>
      <c r="D17085" s="57" t="s">
        <v>374</v>
      </c>
      <c r="E17085" s="57" t="str">
        <f t="array" ref="E17085">E17084</f>
        <v>В</v>
      </c>
      <c r="F17085" s="58">
        <v>0.7910714272286344</v>
      </c>
    </row>
    <row r="17086">
      <c r="A17086" s="61">
        <v>1.513043462E9</v>
      </c>
      <c r="B17086" s="61">
        <v>0.0</v>
      </c>
      <c r="C17086" s="61">
        <v>1635.0</v>
      </c>
      <c r="D17086" s="57" t="s">
        <v>374</v>
      </c>
      <c r="E17086" s="57" t="str">
        <f t="array" ref="E17086">E17085</f>
        <v>В</v>
      </c>
      <c r="F17086" s="58">
        <v>0.7910745326220451</v>
      </c>
    </row>
    <row r="17087">
      <c r="A17087" s="61">
        <v>1.517828475E9</v>
      </c>
      <c r="B17087" s="61">
        <v>1.0</v>
      </c>
      <c r="C17087" s="61">
        <v>963.0</v>
      </c>
      <c r="D17087" s="57" t="s">
        <v>371</v>
      </c>
      <c r="E17087" s="57" t="str">
        <f t="array" ref="E17087">E17086</f>
        <v>В</v>
      </c>
      <c r="F17087" s="58">
        <v>0.7910796201487684</v>
      </c>
    </row>
    <row r="17088">
      <c r="A17088" s="61">
        <v>1.513962019E9</v>
      </c>
      <c r="B17088" s="61">
        <v>1.0</v>
      </c>
      <c r="C17088" s="61">
        <v>78.0</v>
      </c>
      <c r="D17088" s="57" t="s">
        <v>373</v>
      </c>
      <c r="E17088" s="57" t="str">
        <f t="array" ref="E17088">E17087</f>
        <v>В</v>
      </c>
      <c r="F17088" s="58">
        <v>0.7911150618600695</v>
      </c>
    </row>
    <row r="17089">
      <c r="A17089" s="61">
        <v>1.516034931E9</v>
      </c>
      <c r="B17089" s="61">
        <v>0.0</v>
      </c>
      <c r="C17089" s="61">
        <v>389.0</v>
      </c>
      <c r="D17089" s="57" t="s">
        <v>373</v>
      </c>
      <c r="E17089" s="57" t="str">
        <f t="array" ref="E17089">E17088</f>
        <v>В</v>
      </c>
      <c r="F17089" s="58">
        <v>0.7911374867529638</v>
      </c>
    </row>
    <row r="17090">
      <c r="A17090" s="61">
        <v>1.519215406E9</v>
      </c>
      <c r="B17090" s="61">
        <v>1.0</v>
      </c>
      <c r="C17090" s="61">
        <v>2671.0</v>
      </c>
      <c r="D17090" s="57" t="s">
        <v>374</v>
      </c>
      <c r="E17090" s="57" t="str">
        <f t="array" ref="E17090">E17089</f>
        <v>В</v>
      </c>
      <c r="F17090" s="58">
        <v>0.7912806507010358</v>
      </c>
    </row>
    <row r="17091">
      <c r="A17091" s="61">
        <v>1.515104931E9</v>
      </c>
      <c r="B17091" s="61">
        <v>0.0</v>
      </c>
      <c r="C17091" s="61">
        <v>2672.0</v>
      </c>
      <c r="D17091" s="57" t="s">
        <v>375</v>
      </c>
      <c r="E17091" s="57" t="str">
        <f t="array" ref="E17091">E17090</f>
        <v>В</v>
      </c>
      <c r="F17091" s="58">
        <v>0.7912822959398134</v>
      </c>
    </row>
    <row r="17092">
      <c r="A17092" s="61">
        <v>1.51660901E9</v>
      </c>
      <c r="B17092" s="61">
        <v>0.0</v>
      </c>
      <c r="C17092" s="61">
        <v>2239.0</v>
      </c>
      <c r="D17092" s="57" t="s">
        <v>371</v>
      </c>
      <c r="E17092" s="57" t="str">
        <f t="array" ref="E17092">E17091</f>
        <v>В</v>
      </c>
      <c r="F17092" s="58">
        <v>0.7912984681223245</v>
      </c>
    </row>
    <row r="17093">
      <c r="A17093" s="61">
        <v>1.512134703E9</v>
      </c>
      <c r="B17093" s="61">
        <v>1.0</v>
      </c>
      <c r="C17093" s="61">
        <v>1208.0</v>
      </c>
      <c r="D17093" s="57" t="s">
        <v>374</v>
      </c>
      <c r="E17093" s="57" t="str">
        <f t="array" ref="E17093">E17092</f>
        <v>В</v>
      </c>
      <c r="F17093" s="58">
        <v>0.7914329425646647</v>
      </c>
    </row>
    <row r="17094">
      <c r="A17094" s="61">
        <v>1.518003397E9</v>
      </c>
      <c r="B17094" s="61">
        <v>1.0</v>
      </c>
      <c r="C17094" s="61">
        <v>282.0</v>
      </c>
      <c r="D17094" s="57" t="s">
        <v>375</v>
      </c>
      <c r="E17094" s="57" t="str">
        <f t="array" ref="E17094">E17093</f>
        <v>В</v>
      </c>
      <c r="F17094" s="58">
        <v>0.7914938532141708</v>
      </c>
    </row>
    <row r="17095">
      <c r="A17095" s="61">
        <v>1.519862018E9</v>
      </c>
      <c r="B17095" s="61">
        <v>1.0</v>
      </c>
      <c r="C17095" s="61">
        <v>2571.0</v>
      </c>
      <c r="D17095" s="57" t="s">
        <v>375</v>
      </c>
      <c r="E17095" s="57" t="str">
        <f t="array" ref="E17095">E17094</f>
        <v>В</v>
      </c>
      <c r="F17095" s="58">
        <v>0.7914962557346213</v>
      </c>
    </row>
    <row r="17096">
      <c r="A17096" s="61">
        <v>1.512692305E9</v>
      </c>
      <c r="B17096" s="61">
        <v>1.0</v>
      </c>
      <c r="C17096" s="61">
        <v>1367.0</v>
      </c>
      <c r="D17096" s="57" t="s">
        <v>374</v>
      </c>
      <c r="E17096" s="57" t="str">
        <f t="array" ref="E17096">E17095</f>
        <v>В</v>
      </c>
      <c r="F17096" s="58">
        <v>0.791514881931378</v>
      </c>
    </row>
    <row r="17097">
      <c r="A17097" s="61">
        <v>1.518826146E9</v>
      </c>
      <c r="B17097" s="61">
        <v>1.0</v>
      </c>
      <c r="C17097" s="61">
        <v>954.0</v>
      </c>
      <c r="D17097" s="57" t="s">
        <v>375</v>
      </c>
      <c r="E17097" s="57" t="str">
        <f t="array" ref="E17097">E17096</f>
        <v>В</v>
      </c>
      <c r="F17097" s="58">
        <v>0.7915204367807176</v>
      </c>
    </row>
    <row r="17098">
      <c r="A17098" s="61">
        <v>1.519781624E9</v>
      </c>
      <c r="B17098" s="61">
        <v>1.0</v>
      </c>
      <c r="C17098" s="61">
        <v>34.0</v>
      </c>
      <c r="D17098" s="57" t="s">
        <v>371</v>
      </c>
      <c r="E17098" s="57" t="str">
        <f t="array" ref="E17098">E17097</f>
        <v>В</v>
      </c>
      <c r="F17098" s="58">
        <v>0.7915246597835066</v>
      </c>
    </row>
    <row r="17099">
      <c r="A17099" s="61">
        <v>1.517907508E9</v>
      </c>
      <c r="B17099" s="61">
        <v>1.0</v>
      </c>
      <c r="C17099" s="61">
        <v>1621.0</v>
      </c>
      <c r="D17099" s="57" t="s">
        <v>371</v>
      </c>
      <c r="E17099" s="57" t="str">
        <f t="array" ref="E17099">E17098</f>
        <v>В</v>
      </c>
      <c r="F17099" s="58">
        <v>0.7916064221625362</v>
      </c>
    </row>
    <row r="17100">
      <c r="A17100" s="61">
        <v>1.513234825E9</v>
      </c>
      <c r="B17100" s="61">
        <v>1.0</v>
      </c>
      <c r="C17100" s="61">
        <v>2074.0</v>
      </c>
      <c r="D17100" s="57" t="s">
        <v>374</v>
      </c>
      <c r="E17100" s="57" t="str">
        <f t="array" ref="E17100">E17099</f>
        <v>В</v>
      </c>
      <c r="F17100" s="58">
        <v>0.7917059925872654</v>
      </c>
    </row>
    <row r="17101">
      <c r="A17101" s="61">
        <v>1.51257103E9</v>
      </c>
      <c r="B17101" s="61">
        <v>0.0</v>
      </c>
      <c r="C17101" s="61">
        <v>4562.0</v>
      </c>
      <c r="D17101" s="57" t="s">
        <v>371</v>
      </c>
      <c r="E17101" s="57" t="str">
        <f t="array" ref="E17101">E17100</f>
        <v>В</v>
      </c>
      <c r="F17101" s="58">
        <v>0.7917138430618916</v>
      </c>
    </row>
    <row r="17102">
      <c r="A17102" s="61">
        <v>1.518254819E9</v>
      </c>
      <c r="B17102" s="61">
        <v>1.0</v>
      </c>
      <c r="C17102" s="61">
        <v>1277.0</v>
      </c>
      <c r="D17102" s="57" t="s">
        <v>371</v>
      </c>
      <c r="E17102" s="57" t="str">
        <f t="array" ref="E17102">E17101</f>
        <v>В</v>
      </c>
      <c r="F17102" s="58">
        <v>0.7917632561759782</v>
      </c>
    </row>
    <row r="17103">
      <c r="A17103" s="61">
        <v>1.516561671E9</v>
      </c>
      <c r="B17103" s="61">
        <v>0.0</v>
      </c>
      <c r="C17103" s="61">
        <v>3255.0</v>
      </c>
      <c r="D17103" s="57" t="s">
        <v>374</v>
      </c>
      <c r="E17103" s="57" t="str">
        <f t="array" ref="E17103">E17102</f>
        <v>В</v>
      </c>
      <c r="F17103" s="58">
        <v>0.7917703199942387</v>
      </c>
    </row>
    <row r="17104">
      <c r="A17104" s="61">
        <v>1.517542889E9</v>
      </c>
      <c r="B17104" s="61">
        <v>1.0</v>
      </c>
      <c r="C17104" s="61">
        <v>665.0</v>
      </c>
      <c r="D17104" s="57" t="s">
        <v>371</v>
      </c>
      <c r="E17104" s="57" t="str">
        <f t="array" ref="E17104">E17103</f>
        <v>В</v>
      </c>
      <c r="F17104" s="58">
        <v>0.7917706597084856</v>
      </c>
    </row>
    <row r="17105">
      <c r="A17105" s="61">
        <v>1.518868363E9</v>
      </c>
      <c r="B17105" s="61">
        <v>1.0</v>
      </c>
      <c r="C17105" s="61">
        <v>5080.0</v>
      </c>
      <c r="D17105" s="57" t="s">
        <v>374</v>
      </c>
      <c r="E17105" s="57" t="str">
        <f t="array" ref="E17105">E17104</f>
        <v>В</v>
      </c>
      <c r="F17105" s="58">
        <v>0.7918354658794843</v>
      </c>
    </row>
    <row r="17106">
      <c r="A17106" s="61">
        <v>1.516535926E9</v>
      </c>
      <c r="B17106" s="61">
        <v>1.0</v>
      </c>
      <c r="C17106" s="61">
        <v>2440.0</v>
      </c>
      <c r="D17106" s="57" t="s">
        <v>371</v>
      </c>
      <c r="E17106" s="57" t="str">
        <f t="array" ref="E17106">E17105</f>
        <v>В</v>
      </c>
      <c r="F17106" s="58">
        <v>0.7918576977791665</v>
      </c>
    </row>
    <row r="17107">
      <c r="A17107" s="61">
        <v>1.517115623E9</v>
      </c>
      <c r="B17107" s="61">
        <v>1.0</v>
      </c>
      <c r="C17107" s="61">
        <v>991.0</v>
      </c>
      <c r="D17107" s="57" t="s">
        <v>371</v>
      </c>
      <c r="E17107" s="57" t="str">
        <f t="array" ref="E17107">E17106</f>
        <v>В</v>
      </c>
      <c r="F17107" s="58">
        <v>0.7918595649239474</v>
      </c>
    </row>
    <row r="17108">
      <c r="A17108" s="61">
        <v>1.514189318E9</v>
      </c>
      <c r="B17108" s="61">
        <v>1.0</v>
      </c>
      <c r="C17108" s="61">
        <v>3519.0</v>
      </c>
      <c r="D17108" s="57" t="s">
        <v>375</v>
      </c>
      <c r="E17108" s="57" t="str">
        <f t="array" ref="E17108">E17107</f>
        <v>В</v>
      </c>
      <c r="F17108" s="58">
        <v>0.7919406357820225</v>
      </c>
    </row>
    <row r="17109">
      <c r="A17109" s="61">
        <v>1.516986804E9</v>
      </c>
      <c r="B17109" s="61">
        <v>1.0</v>
      </c>
      <c r="C17109" s="61">
        <v>140.0</v>
      </c>
      <c r="D17109" s="57" t="s">
        <v>371</v>
      </c>
      <c r="E17109" s="57" t="str">
        <f t="array" ref="E17109">E17108</f>
        <v>В</v>
      </c>
      <c r="F17109" s="58">
        <v>0.7920723959153184</v>
      </c>
    </row>
    <row r="17110">
      <c r="A17110" s="61">
        <v>1.512388142E9</v>
      </c>
      <c r="B17110" s="61">
        <v>0.0</v>
      </c>
      <c r="C17110" s="61">
        <v>3155.0</v>
      </c>
      <c r="D17110" s="57" t="s">
        <v>374</v>
      </c>
      <c r="E17110" s="57" t="str">
        <f t="array" ref="E17110">E17109</f>
        <v>В</v>
      </c>
      <c r="F17110" s="58">
        <v>0.7922193935372321</v>
      </c>
    </row>
    <row r="17111">
      <c r="A17111" s="61">
        <v>1.513631736E9</v>
      </c>
      <c r="B17111" s="61">
        <v>1.0</v>
      </c>
      <c r="C17111" s="61">
        <v>970.0</v>
      </c>
      <c r="D17111" s="57" t="s">
        <v>371</v>
      </c>
      <c r="E17111" s="57" t="str">
        <f t="array" ref="E17111">E17110</f>
        <v>В</v>
      </c>
      <c r="F17111" s="58">
        <v>0.7922630465926308</v>
      </c>
    </row>
    <row r="17112">
      <c r="A17112" s="61">
        <v>1.513458061E9</v>
      </c>
      <c r="B17112" s="61">
        <v>0.0</v>
      </c>
      <c r="C17112" s="61">
        <v>1529.0</v>
      </c>
      <c r="D17112" s="57" t="s">
        <v>371</v>
      </c>
      <c r="E17112" s="57" t="str">
        <f t="array" ref="E17112">E17111</f>
        <v>В</v>
      </c>
      <c r="F17112" s="58">
        <v>0.7923282222801987</v>
      </c>
    </row>
    <row r="17113">
      <c r="A17113" s="61">
        <v>1.516038604E9</v>
      </c>
      <c r="B17113" s="61">
        <v>1.0</v>
      </c>
      <c r="C17113" s="61">
        <v>2108.0</v>
      </c>
      <c r="D17113" s="57" t="s">
        <v>374</v>
      </c>
      <c r="E17113" s="57" t="str">
        <f t="array" ref="E17113">E17112</f>
        <v>В</v>
      </c>
      <c r="F17113" s="58">
        <v>0.7924055432964987</v>
      </c>
    </row>
    <row r="17114">
      <c r="A17114" s="61">
        <v>1.514926987E9</v>
      </c>
      <c r="B17114" s="61">
        <v>1.0</v>
      </c>
      <c r="C17114" s="61">
        <v>829.0</v>
      </c>
      <c r="D17114" s="57" t="s">
        <v>373</v>
      </c>
      <c r="E17114" s="57" t="str">
        <f t="array" ref="E17114">E17113</f>
        <v>В</v>
      </c>
      <c r="F17114" s="58">
        <v>0.7924909185963948</v>
      </c>
    </row>
    <row r="17115">
      <c r="A17115" s="61">
        <v>1.517236142E9</v>
      </c>
      <c r="B17115" s="61">
        <v>0.0</v>
      </c>
      <c r="C17115" s="61">
        <v>1412.0</v>
      </c>
      <c r="D17115" s="57" t="s">
        <v>374</v>
      </c>
      <c r="E17115" s="57" t="str">
        <f t="array" ref="E17115">E17114</f>
        <v>В</v>
      </c>
      <c r="F17115" s="58">
        <v>0.7925104806664265</v>
      </c>
    </row>
    <row r="17116">
      <c r="A17116" s="61">
        <v>1.512271502E9</v>
      </c>
      <c r="B17116" s="61">
        <v>0.0</v>
      </c>
      <c r="C17116" s="61">
        <v>1326.0</v>
      </c>
      <c r="D17116" s="57" t="s">
        <v>375</v>
      </c>
      <c r="E17116" s="57" t="str">
        <f t="array" ref="E17116">E17115</f>
        <v>В</v>
      </c>
      <c r="F17116" s="58">
        <v>0.7925147702821004</v>
      </c>
    </row>
    <row r="17117">
      <c r="A17117" s="61">
        <v>1.51923791E9</v>
      </c>
      <c r="B17117" s="61">
        <v>0.0</v>
      </c>
      <c r="C17117" s="61">
        <v>861.0</v>
      </c>
      <c r="D17117" s="57" t="s">
        <v>371</v>
      </c>
      <c r="E17117" s="57" t="str">
        <f t="array" ref="E17117">E17116</f>
        <v>В</v>
      </c>
      <c r="F17117" s="58">
        <v>0.7925561452065701</v>
      </c>
    </row>
    <row r="17118">
      <c r="A17118" s="61">
        <v>1.51920742E9</v>
      </c>
      <c r="B17118" s="61">
        <v>0.0</v>
      </c>
      <c r="C17118" s="61">
        <v>1680.0</v>
      </c>
      <c r="D17118" s="57" t="s">
        <v>375</v>
      </c>
      <c r="E17118" s="57" t="str">
        <f t="array" ref="E17118">E17117</f>
        <v>В</v>
      </c>
      <c r="F17118" s="58">
        <v>0.7926001756221304</v>
      </c>
    </row>
    <row r="17119">
      <c r="A17119" s="61">
        <v>1.513958129E9</v>
      </c>
      <c r="B17119" s="61">
        <v>1.0</v>
      </c>
      <c r="C17119" s="61">
        <v>2859.0</v>
      </c>
      <c r="D17119" s="57" t="s">
        <v>373</v>
      </c>
      <c r="E17119" s="57" t="str">
        <f t="array" ref="E17119">E17118</f>
        <v>В</v>
      </c>
      <c r="F17119" s="58">
        <v>0.7926073653563914</v>
      </c>
    </row>
    <row r="17120">
      <c r="A17120" s="61">
        <v>1.51879484E9</v>
      </c>
      <c r="B17120" s="61">
        <v>0.0</v>
      </c>
      <c r="C17120" s="61">
        <v>3677.0</v>
      </c>
      <c r="D17120" s="57" t="s">
        <v>373</v>
      </c>
      <c r="E17120" s="57" t="str">
        <f t="array" ref="E17120">E17119</f>
        <v>В</v>
      </c>
      <c r="F17120" s="58">
        <v>0.7926211985872506</v>
      </c>
    </row>
    <row r="17121">
      <c r="A17121" s="61">
        <v>1.516240355E9</v>
      </c>
      <c r="B17121" s="61">
        <v>1.0</v>
      </c>
      <c r="C17121" s="61">
        <v>1587.0</v>
      </c>
      <c r="D17121" s="57" t="s">
        <v>374</v>
      </c>
      <c r="E17121" s="57" t="str">
        <f t="array" ref="E17121">E17120</f>
        <v>В</v>
      </c>
      <c r="F17121" s="58">
        <v>0.7926422914214682</v>
      </c>
    </row>
    <row r="17122">
      <c r="A17122" s="61">
        <v>1.516188376E9</v>
      </c>
      <c r="B17122" s="61">
        <v>1.0</v>
      </c>
      <c r="C17122" s="61">
        <v>2995.0</v>
      </c>
      <c r="D17122" s="57" t="s">
        <v>374</v>
      </c>
      <c r="E17122" s="57" t="str">
        <f t="array" ref="E17122">E17121</f>
        <v>В</v>
      </c>
      <c r="F17122" s="58">
        <v>0.7926564174286705</v>
      </c>
    </row>
    <row r="17123">
      <c r="A17123" s="61">
        <v>1.519887867E9</v>
      </c>
      <c r="B17123" s="61">
        <v>1.0</v>
      </c>
      <c r="C17123" s="61">
        <v>1354.0</v>
      </c>
      <c r="D17123" s="57" t="s">
        <v>373</v>
      </c>
      <c r="E17123" s="57" t="str">
        <f t="array" ref="E17123">E17122</f>
        <v>В</v>
      </c>
      <c r="F17123" s="58">
        <v>0.7926746049658268</v>
      </c>
    </row>
    <row r="17124">
      <c r="A17124" s="61">
        <v>1.514490005E9</v>
      </c>
      <c r="B17124" s="61">
        <v>1.0</v>
      </c>
      <c r="C17124" s="61">
        <v>569.0</v>
      </c>
      <c r="D17124" s="57" t="s">
        <v>371</v>
      </c>
      <c r="E17124" s="57" t="str">
        <f t="array" ref="E17124">E17123</f>
        <v>В</v>
      </c>
      <c r="F17124" s="58">
        <v>0.792707441917069</v>
      </c>
    </row>
    <row r="17125">
      <c r="A17125" s="61">
        <v>1.515930432E9</v>
      </c>
      <c r="B17125" s="61">
        <v>0.0</v>
      </c>
      <c r="C17125" s="61">
        <v>2688.0</v>
      </c>
      <c r="D17125" s="57" t="s">
        <v>375</v>
      </c>
      <c r="E17125" s="57" t="str">
        <f t="array" ref="E17125">E17124</f>
        <v>В</v>
      </c>
      <c r="F17125" s="58">
        <v>0.7927304705141474</v>
      </c>
    </row>
    <row r="17126">
      <c r="A17126" s="61">
        <v>1.518693567E9</v>
      </c>
      <c r="B17126" s="61">
        <v>1.0</v>
      </c>
      <c r="C17126" s="61">
        <v>2770.0</v>
      </c>
      <c r="D17126" s="57" t="s">
        <v>374</v>
      </c>
      <c r="E17126" s="57" t="str">
        <f t="array" ref="E17126">E17125</f>
        <v>В</v>
      </c>
      <c r="F17126" s="58">
        <v>0.7928300387325672</v>
      </c>
    </row>
    <row r="17127">
      <c r="A17127" s="61">
        <v>1.512343685E9</v>
      </c>
      <c r="B17127" s="61">
        <v>1.0</v>
      </c>
      <c r="C17127" s="61">
        <v>3212.0</v>
      </c>
      <c r="D17127" s="57" t="s">
        <v>371</v>
      </c>
      <c r="E17127" s="57" t="str">
        <f t="array" ref="E17127">E17126</f>
        <v>В</v>
      </c>
      <c r="F17127" s="58">
        <v>0.7928373264739899</v>
      </c>
    </row>
    <row r="17128">
      <c r="A17128" s="61">
        <v>1.516956873E9</v>
      </c>
      <c r="B17128" s="61">
        <v>1.0</v>
      </c>
      <c r="C17128" s="61">
        <v>1283.0</v>
      </c>
      <c r="D17128" s="57" t="s">
        <v>371</v>
      </c>
      <c r="E17128" s="57" t="str">
        <f t="array" ref="E17128">E17127</f>
        <v>В</v>
      </c>
      <c r="F17128" s="58">
        <v>0.7928638843952545</v>
      </c>
    </row>
    <row r="17129">
      <c r="A17129" s="61">
        <v>1.517653304E9</v>
      </c>
      <c r="B17129" s="61">
        <v>1.0</v>
      </c>
      <c r="C17129" s="61">
        <v>3592.0</v>
      </c>
      <c r="D17129" s="57" t="s">
        <v>371</v>
      </c>
      <c r="E17129" s="57" t="str">
        <f t="array" ref="E17129">E17128</f>
        <v>В</v>
      </c>
      <c r="F17129" s="58">
        <v>0.7928747128073754</v>
      </c>
    </row>
    <row r="17130">
      <c r="A17130" s="61">
        <v>1.511733053E9</v>
      </c>
      <c r="B17130" s="61">
        <v>1.0</v>
      </c>
      <c r="C17130" s="61">
        <v>1209.0</v>
      </c>
      <c r="D17130" s="57" t="s">
        <v>371</v>
      </c>
      <c r="E17130" s="57" t="str">
        <f t="array" ref="E17130">E17129</f>
        <v>В</v>
      </c>
      <c r="F17130" s="58">
        <v>0.7931542236327541</v>
      </c>
    </row>
    <row r="17131">
      <c r="A17131" s="61">
        <v>1.519415979E9</v>
      </c>
      <c r="B17131" s="61">
        <v>1.0</v>
      </c>
      <c r="C17131" s="61">
        <v>1142.0</v>
      </c>
      <c r="D17131" s="57" t="s">
        <v>371</v>
      </c>
      <c r="E17131" s="57" t="str">
        <f t="array" ref="E17131">E17130</f>
        <v>В</v>
      </c>
      <c r="F17131" s="58">
        <v>0.7931627242704673</v>
      </c>
    </row>
    <row r="17132">
      <c r="A17132" s="61">
        <v>1.517151581E9</v>
      </c>
      <c r="B17132" s="61">
        <v>0.0</v>
      </c>
      <c r="C17132" s="61">
        <v>728.0</v>
      </c>
      <c r="D17132" s="57" t="s">
        <v>375</v>
      </c>
      <c r="E17132" s="57" t="str">
        <f t="array" ref="E17132">E17131</f>
        <v>В</v>
      </c>
      <c r="F17132" s="58">
        <v>0.7931661198727102</v>
      </c>
    </row>
    <row r="17133">
      <c r="A17133" s="61">
        <v>1.515485353E9</v>
      </c>
      <c r="B17133" s="61">
        <v>1.0</v>
      </c>
      <c r="C17133" s="61">
        <v>2007.0</v>
      </c>
      <c r="D17133" s="57" t="s">
        <v>373</v>
      </c>
      <c r="E17133" s="57" t="str">
        <f t="array" ref="E17133">E17132</f>
        <v>В</v>
      </c>
      <c r="F17133" s="58">
        <v>0.7931728545803557</v>
      </c>
    </row>
    <row r="17134">
      <c r="A17134" s="61">
        <v>1.51753387E9</v>
      </c>
      <c r="B17134" s="61">
        <v>0.0</v>
      </c>
      <c r="C17134" s="61">
        <v>2405.0</v>
      </c>
      <c r="D17134" s="57" t="s">
        <v>371</v>
      </c>
      <c r="E17134" s="57" t="str">
        <f t="array" ref="E17134">E17133</f>
        <v>В</v>
      </c>
      <c r="F17134" s="58">
        <v>0.7931904884326826</v>
      </c>
    </row>
    <row r="17135">
      <c r="A17135" s="61">
        <v>1.516390418E9</v>
      </c>
      <c r="B17135" s="61">
        <v>1.0</v>
      </c>
      <c r="C17135" s="61">
        <v>2284.0</v>
      </c>
      <c r="D17135" s="57" t="s">
        <v>371</v>
      </c>
      <c r="E17135" s="57" t="str">
        <f t="array" ref="E17135">E17134</f>
        <v>В</v>
      </c>
      <c r="F17135" s="58">
        <v>0.7932969316389938</v>
      </c>
    </row>
    <row r="17136">
      <c r="A17136" s="61">
        <v>1.515648607E9</v>
      </c>
      <c r="B17136" s="61">
        <v>1.0</v>
      </c>
      <c r="C17136" s="61">
        <v>1891.0</v>
      </c>
      <c r="D17136" s="57" t="s">
        <v>374</v>
      </c>
      <c r="E17136" s="57" t="str">
        <f t="array" ref="E17136">E17135</f>
        <v>В</v>
      </c>
      <c r="F17136" s="58">
        <v>0.7933088568291058</v>
      </c>
    </row>
    <row r="17137">
      <c r="A17137" s="61">
        <v>1.511396736E9</v>
      </c>
      <c r="B17137" s="61">
        <v>1.0</v>
      </c>
      <c r="C17137" s="61">
        <v>163.0</v>
      </c>
      <c r="D17137" s="57" t="s">
        <v>374</v>
      </c>
      <c r="E17137" s="57" t="str">
        <f t="array" ref="E17137">E17136</f>
        <v>В</v>
      </c>
      <c r="F17137" s="58">
        <v>0.7933648562885203</v>
      </c>
    </row>
    <row r="17138">
      <c r="A17138" s="61">
        <v>1.51223802E9</v>
      </c>
      <c r="B17138" s="61">
        <v>0.0</v>
      </c>
      <c r="C17138" s="61">
        <v>2496.0</v>
      </c>
      <c r="D17138" s="57" t="s">
        <v>371</v>
      </c>
      <c r="E17138" s="57" t="str">
        <f t="array" ref="E17138">E17137</f>
        <v>В</v>
      </c>
      <c r="F17138" s="58">
        <v>0.7933806634674956</v>
      </c>
    </row>
    <row r="17139">
      <c r="A17139" s="61">
        <v>1.514800603E9</v>
      </c>
      <c r="B17139" s="61">
        <v>1.0</v>
      </c>
      <c r="C17139" s="61">
        <v>1354.0</v>
      </c>
      <c r="D17139" s="57" t="s">
        <v>371</v>
      </c>
      <c r="E17139" s="57" t="str">
        <f t="array" ref="E17139">E17138</f>
        <v>В</v>
      </c>
      <c r="F17139" s="58">
        <v>0.793439157975186</v>
      </c>
    </row>
    <row r="17140">
      <c r="A17140" s="61">
        <v>1.519623317E9</v>
      </c>
      <c r="B17140" s="61">
        <v>1.0</v>
      </c>
      <c r="C17140" s="61">
        <v>2359.0</v>
      </c>
      <c r="D17140" s="57" t="s">
        <v>375</v>
      </c>
      <c r="E17140" s="57" t="str">
        <f t="array" ref="E17140">E17139</f>
        <v>В</v>
      </c>
      <c r="F17140" s="58">
        <v>0.7934510691163034</v>
      </c>
    </row>
    <row r="17141">
      <c r="A17141" s="61">
        <v>1.511784016E9</v>
      </c>
      <c r="B17141" s="61">
        <v>1.0</v>
      </c>
      <c r="C17141" s="61">
        <v>1582.0</v>
      </c>
      <c r="D17141" s="57" t="s">
        <v>371</v>
      </c>
      <c r="E17141" s="57" t="str">
        <f t="array" ref="E17141">E17140</f>
        <v>В</v>
      </c>
      <c r="F17141" s="58">
        <v>0.7934749467567392</v>
      </c>
    </row>
    <row r="17142">
      <c r="A17142" s="61">
        <v>1.515739545E9</v>
      </c>
      <c r="B17142" s="61">
        <v>1.0</v>
      </c>
      <c r="C17142" s="61">
        <v>1124.0</v>
      </c>
      <c r="D17142" s="57" t="s">
        <v>375</v>
      </c>
      <c r="E17142" s="57" t="str">
        <f t="array" ref="E17142">E17141</f>
        <v>В</v>
      </c>
      <c r="F17142" s="58">
        <v>0.7935231448943264</v>
      </c>
    </row>
    <row r="17143">
      <c r="A17143" s="61">
        <v>1.518793702E9</v>
      </c>
      <c r="B17143" s="61">
        <v>0.0</v>
      </c>
      <c r="C17143" s="61">
        <v>2837.0</v>
      </c>
      <c r="D17143" s="57" t="s">
        <v>375</v>
      </c>
      <c r="E17143" s="57" t="str">
        <f t="array" ref="E17143">E17142</f>
        <v>В</v>
      </c>
      <c r="F17143" s="58">
        <v>0.7935366998827139</v>
      </c>
    </row>
    <row r="17144">
      <c r="A17144" s="61">
        <v>1.51460233E9</v>
      </c>
      <c r="B17144" s="61">
        <v>0.0</v>
      </c>
      <c r="C17144" s="61">
        <v>2462.0</v>
      </c>
      <c r="D17144" s="57" t="s">
        <v>371</v>
      </c>
      <c r="E17144" s="57" t="str">
        <f t="array" ref="E17144">E17143</f>
        <v>В</v>
      </c>
      <c r="F17144" s="58">
        <v>0.7935506395410324</v>
      </c>
    </row>
    <row r="17145">
      <c r="A17145" s="61">
        <v>1.51465332E9</v>
      </c>
      <c r="B17145" s="61">
        <v>0.0</v>
      </c>
      <c r="C17145" s="61">
        <v>1975.0</v>
      </c>
      <c r="D17145" s="57" t="s">
        <v>374</v>
      </c>
      <c r="E17145" s="57" t="str">
        <f t="array" ref="E17145">E17144</f>
        <v>В</v>
      </c>
      <c r="F17145" s="58">
        <v>0.7935605775231498</v>
      </c>
    </row>
    <row r="17146">
      <c r="A17146" s="61">
        <v>1.514931133E9</v>
      </c>
      <c r="B17146" s="61">
        <v>1.0</v>
      </c>
      <c r="C17146" s="61">
        <v>2317.0</v>
      </c>
      <c r="D17146" s="57" t="s">
        <v>374</v>
      </c>
      <c r="E17146" s="57" t="str">
        <f t="array" ref="E17146">E17145</f>
        <v>В</v>
      </c>
      <c r="F17146" s="58">
        <v>0.7935724886642671</v>
      </c>
    </row>
    <row r="17147">
      <c r="A17147" s="61">
        <v>1.513943906E9</v>
      </c>
      <c r="B17147" s="61">
        <v>1.0</v>
      </c>
      <c r="C17147" s="61">
        <v>3128.0</v>
      </c>
      <c r="D17147" s="57" t="s">
        <v>373</v>
      </c>
      <c r="E17147" s="57" t="str">
        <f t="array" ref="E17147">E17146</f>
        <v>В</v>
      </c>
      <c r="F17147" s="58">
        <v>0.7935799362859031</v>
      </c>
    </row>
    <row r="17148">
      <c r="A17148" s="61">
        <v>1.512138978E9</v>
      </c>
      <c r="B17148" s="61">
        <v>1.0</v>
      </c>
      <c r="C17148" s="61">
        <v>5800.0</v>
      </c>
      <c r="D17148" s="57" t="s">
        <v>373</v>
      </c>
      <c r="E17148" s="57" t="str">
        <f t="array" ref="E17148">E17147</f>
        <v>В</v>
      </c>
      <c r="F17148" s="58">
        <v>0.7935892531325288</v>
      </c>
    </row>
    <row r="17149">
      <c r="A17149" s="61">
        <v>1.517229887E9</v>
      </c>
      <c r="B17149" s="61">
        <v>1.0</v>
      </c>
      <c r="C17149" s="61">
        <v>2382.0</v>
      </c>
      <c r="D17149" s="57" t="s">
        <v>373</v>
      </c>
      <c r="E17149" s="57" t="str">
        <f t="array" ref="E17149">E17148</f>
        <v>В</v>
      </c>
      <c r="F17149" s="58">
        <v>0.7935949238335781</v>
      </c>
    </row>
    <row r="17150">
      <c r="A17150" s="61">
        <v>1.514721237E9</v>
      </c>
      <c r="B17150" s="61">
        <v>1.0</v>
      </c>
      <c r="C17150" s="61">
        <v>3632.0</v>
      </c>
      <c r="D17150" s="57" t="s">
        <v>371</v>
      </c>
      <c r="E17150" s="57" t="str">
        <f t="array" ref="E17150">E17149</f>
        <v>В</v>
      </c>
      <c r="F17150" s="58">
        <v>0.7936118261006005</v>
      </c>
    </row>
    <row r="17151">
      <c r="A17151" s="61">
        <v>1.511279041E9</v>
      </c>
      <c r="B17151" s="61">
        <v>0.0</v>
      </c>
      <c r="C17151" s="61">
        <v>1823.0</v>
      </c>
      <c r="D17151" s="57" t="s">
        <v>375</v>
      </c>
      <c r="E17151" s="57" t="str">
        <f t="array" ref="E17151">E17150</f>
        <v>В</v>
      </c>
      <c r="F17151" s="58">
        <v>0.7936149818491671</v>
      </c>
    </row>
    <row r="17152">
      <c r="A17152" s="61">
        <v>1.512699686E9</v>
      </c>
      <c r="B17152" s="61">
        <v>1.0</v>
      </c>
      <c r="C17152" s="61">
        <v>2449.0</v>
      </c>
      <c r="D17152" s="57" t="s">
        <v>371</v>
      </c>
      <c r="E17152" s="57" t="str">
        <f t="array" ref="E17152">E17151</f>
        <v>В</v>
      </c>
      <c r="F17152" s="58">
        <v>0.7936506086702981</v>
      </c>
    </row>
    <row r="17153">
      <c r="A17153" s="61">
        <v>1.515878104E9</v>
      </c>
      <c r="B17153" s="61">
        <v>1.0</v>
      </c>
      <c r="C17153" s="61">
        <v>1190.0</v>
      </c>
      <c r="D17153" s="57" t="s">
        <v>371</v>
      </c>
      <c r="E17153" s="57" t="str">
        <f t="array" ref="E17153">E17152</f>
        <v>В</v>
      </c>
      <c r="F17153" s="58">
        <v>0.793672398803243</v>
      </c>
    </row>
    <row r="17154">
      <c r="A17154" s="61">
        <v>1.519750128E9</v>
      </c>
      <c r="B17154" s="61">
        <v>1.0</v>
      </c>
      <c r="C17154" s="61">
        <v>1919.0</v>
      </c>
      <c r="D17154" s="57" t="s">
        <v>374</v>
      </c>
      <c r="E17154" s="57" t="str">
        <f t="array" ref="E17154">E17153</f>
        <v>В</v>
      </c>
      <c r="F17154" s="58">
        <v>0.7936748500862276</v>
      </c>
    </row>
    <row r="17155">
      <c r="A17155" s="61">
        <v>1.516746656E9</v>
      </c>
      <c r="B17155" s="61">
        <v>1.0</v>
      </c>
      <c r="C17155" s="61">
        <v>1352.0</v>
      </c>
      <c r="D17155" s="57" t="s">
        <v>374</v>
      </c>
      <c r="E17155" s="57" t="str">
        <f t="array" ref="E17155">E17154</f>
        <v>В</v>
      </c>
      <c r="F17155" s="58">
        <v>0.7937114092201816</v>
      </c>
    </row>
    <row r="17156">
      <c r="A17156" s="61">
        <v>1.51235879E9</v>
      </c>
      <c r="B17156" s="61">
        <v>0.0</v>
      </c>
      <c r="C17156" s="61">
        <v>439.0</v>
      </c>
      <c r="D17156" s="57" t="s">
        <v>375</v>
      </c>
      <c r="E17156" s="57" t="str">
        <f t="array" ref="E17156">E17155</f>
        <v>В</v>
      </c>
      <c r="F17156" s="58">
        <v>0.7937325958987179</v>
      </c>
    </row>
    <row r="17157">
      <c r="A17157" s="61">
        <v>1.513581025E9</v>
      </c>
      <c r="B17157" s="61">
        <v>1.0</v>
      </c>
      <c r="C17157" s="61">
        <v>1847.0</v>
      </c>
      <c r="D17157" s="57" t="s">
        <v>374</v>
      </c>
      <c r="E17157" s="57" t="str">
        <f t="array" ref="E17157">E17156</f>
        <v>В</v>
      </c>
      <c r="F17157" s="58">
        <v>0.7938250435148967</v>
      </c>
    </row>
    <row r="17158">
      <c r="A17158" s="61">
        <v>1.513421155E9</v>
      </c>
      <c r="B17158" s="61">
        <v>1.0</v>
      </c>
      <c r="C17158" s="61">
        <v>12.0</v>
      </c>
      <c r="D17158" s="57" t="s">
        <v>375</v>
      </c>
      <c r="E17158" s="57" t="str">
        <f t="array" ref="E17158">E17157</f>
        <v>В</v>
      </c>
      <c r="F17158" s="58">
        <v>0.7938801206881294</v>
      </c>
    </row>
    <row r="17159">
      <c r="A17159" s="61">
        <v>1.516317821E9</v>
      </c>
      <c r="B17159" s="61">
        <v>0.0</v>
      </c>
      <c r="C17159" s="61">
        <v>2487.0</v>
      </c>
      <c r="D17159" s="57" t="s">
        <v>371</v>
      </c>
      <c r="E17159" s="57" t="str">
        <f t="array" ref="E17159">E17158</f>
        <v>В</v>
      </c>
      <c r="F17159" s="58">
        <v>0.7939697972198697</v>
      </c>
    </row>
    <row r="17160">
      <c r="A17160" s="61">
        <v>1.515385712E9</v>
      </c>
      <c r="B17160" s="61">
        <v>0.0</v>
      </c>
      <c r="C17160" s="61">
        <v>952.0</v>
      </c>
      <c r="D17160" s="57" t="s">
        <v>375</v>
      </c>
      <c r="E17160" s="57" t="str">
        <f t="array" ref="E17160">E17159</f>
        <v>В</v>
      </c>
      <c r="F17160" s="58">
        <v>0.7939962277338792</v>
      </c>
    </row>
    <row r="17161">
      <c r="A17161" s="61">
        <v>1.516616976E9</v>
      </c>
      <c r="B17161" s="61">
        <v>1.0</v>
      </c>
      <c r="C17161" s="61">
        <v>1377.0</v>
      </c>
      <c r="D17161" s="57" t="s">
        <v>371</v>
      </c>
      <c r="E17161" s="57" t="str">
        <f t="array" ref="E17161">E17160</f>
        <v>В</v>
      </c>
      <c r="F17161" s="58">
        <v>0.7940465955210803</v>
      </c>
    </row>
    <row r="17162">
      <c r="A17162" s="61">
        <v>1.513697083E9</v>
      </c>
      <c r="B17162" s="61">
        <v>1.0</v>
      </c>
      <c r="C17162" s="61">
        <v>657.0</v>
      </c>
      <c r="D17162" s="57" t="s">
        <v>373</v>
      </c>
      <c r="E17162" s="57" t="str">
        <f t="array" ref="E17162">E17161</f>
        <v>В</v>
      </c>
      <c r="F17162" s="58">
        <v>0.7940474903603246</v>
      </c>
    </row>
    <row r="17163">
      <c r="A17163" s="61">
        <v>1.518227548E9</v>
      </c>
      <c r="B17163" s="61">
        <v>1.0</v>
      </c>
      <c r="C17163" s="61">
        <v>1269.0</v>
      </c>
      <c r="D17163" s="57" t="s">
        <v>374</v>
      </c>
      <c r="E17163" s="57" t="str">
        <f t="array" ref="E17163">E17162</f>
        <v>В</v>
      </c>
      <c r="F17163" s="58">
        <v>0.7941066332637188</v>
      </c>
    </row>
    <row r="17164">
      <c r="A17164" s="61">
        <v>1.517759986E9</v>
      </c>
      <c r="B17164" s="61">
        <v>1.0</v>
      </c>
      <c r="C17164" s="61">
        <v>4784.0</v>
      </c>
      <c r="D17164" s="57" t="s">
        <v>375</v>
      </c>
      <c r="E17164" s="57" t="str">
        <f t="array" ref="E17164">E17163</f>
        <v>В</v>
      </c>
      <c r="F17164" s="58">
        <v>0.7942172312936654</v>
      </c>
    </row>
    <row r="17165">
      <c r="A17165" s="61">
        <v>1.514663766E9</v>
      </c>
      <c r="B17165" s="61">
        <v>1.0</v>
      </c>
      <c r="C17165" s="61">
        <v>1210.0</v>
      </c>
      <c r="D17165" s="57" t="s">
        <v>375</v>
      </c>
      <c r="E17165" s="57" t="str">
        <f t="array" ref="E17165">E17164</f>
        <v>В</v>
      </c>
      <c r="F17165" s="58">
        <v>0.7942592928765336</v>
      </c>
    </row>
    <row r="17166">
      <c r="A17166" s="61">
        <v>1.51580065E9</v>
      </c>
      <c r="B17166" s="61">
        <v>0.0</v>
      </c>
      <c r="C17166" s="61">
        <v>1201.0</v>
      </c>
      <c r="D17166" s="57" t="s">
        <v>374</v>
      </c>
      <c r="E17166" s="57" t="str">
        <f t="array" ref="E17166">E17165</f>
        <v>В</v>
      </c>
      <c r="F17166" s="58">
        <v>0.7943021899413518</v>
      </c>
    </row>
    <row r="17167">
      <c r="A17167" s="61">
        <v>1.514114805E9</v>
      </c>
      <c r="B17167" s="61">
        <v>1.0</v>
      </c>
      <c r="C17167" s="61">
        <v>1434.0</v>
      </c>
      <c r="D17167" s="57" t="s">
        <v>373</v>
      </c>
      <c r="E17167" s="57" t="str">
        <f t="array" ref="E17167">E17166</f>
        <v>В</v>
      </c>
      <c r="F17167" s="58">
        <v>0.7943182203403986</v>
      </c>
    </row>
    <row r="17168">
      <c r="A17168" s="61">
        <v>1.514510013E9</v>
      </c>
      <c r="B17168" s="61">
        <v>1.0</v>
      </c>
      <c r="C17168" s="61">
        <v>422.0</v>
      </c>
      <c r="D17168" s="57" t="s">
        <v>371</v>
      </c>
      <c r="E17168" s="57" t="str">
        <f t="array" ref="E17168">E17167</f>
        <v>В</v>
      </c>
      <c r="F17168" s="58">
        <v>0.7943333681441628</v>
      </c>
    </row>
    <row r="17169">
      <c r="A17169" s="61">
        <v>1.51273751E9</v>
      </c>
      <c r="B17169" s="61">
        <v>0.0</v>
      </c>
      <c r="C17169" s="61">
        <v>2898.0</v>
      </c>
      <c r="D17169" s="57" t="s">
        <v>375</v>
      </c>
      <c r="E17169" s="57" t="str">
        <f t="array" ref="E17169">E17168</f>
        <v>В</v>
      </c>
      <c r="F17169" s="58">
        <v>0.7943583063314426</v>
      </c>
    </row>
    <row r="17170">
      <c r="A17170" s="61">
        <v>1.518126583E9</v>
      </c>
      <c r="B17170" s="61">
        <v>1.0</v>
      </c>
      <c r="C17170" s="61">
        <v>1482.0</v>
      </c>
      <c r="D17170" s="57" t="s">
        <v>374</v>
      </c>
      <c r="E17170" s="57" t="str">
        <f t="array" ref="E17170">E17169</f>
        <v>В</v>
      </c>
      <c r="F17170" s="58">
        <v>0.7943682256398209</v>
      </c>
    </row>
    <row r="17171">
      <c r="A17171" s="61">
        <v>1.511997334E9</v>
      </c>
      <c r="B17171" s="61">
        <v>1.0</v>
      </c>
      <c r="C17171" s="61">
        <v>1227.0</v>
      </c>
      <c r="D17171" s="57" t="s">
        <v>373</v>
      </c>
      <c r="E17171" s="57" t="str">
        <f t="array" ref="E17171">E17170</f>
        <v>В</v>
      </c>
      <c r="F17171" s="58">
        <v>0.7943750229379978</v>
      </c>
    </row>
    <row r="17172">
      <c r="A17172" s="61">
        <v>1.515020853E9</v>
      </c>
      <c r="B17172" s="61">
        <v>1.0</v>
      </c>
      <c r="C17172" s="61">
        <v>1739.0</v>
      </c>
      <c r="D17172" s="57" t="s">
        <v>375</v>
      </c>
      <c r="E17172" s="57" t="str">
        <f t="array" ref="E17172">E17171</f>
        <v>В</v>
      </c>
      <c r="F17172" s="58">
        <v>0.7943765507444078</v>
      </c>
    </row>
    <row r="17173">
      <c r="A17173" s="61">
        <v>1.514690001E9</v>
      </c>
      <c r="B17173" s="61">
        <v>0.0</v>
      </c>
      <c r="C17173" s="61">
        <v>1983.0</v>
      </c>
      <c r="D17173" s="57" t="s">
        <v>374</v>
      </c>
      <c r="E17173" s="57" t="str">
        <f t="array" ref="E17173">E17172</f>
        <v>В</v>
      </c>
      <c r="F17173" s="58">
        <v>0.7943967819120524</v>
      </c>
    </row>
    <row r="17174">
      <c r="A17174" s="61">
        <v>1.512396954E9</v>
      </c>
      <c r="B17174" s="61">
        <v>1.0</v>
      </c>
      <c r="C17174" s="61">
        <v>2394.0</v>
      </c>
      <c r="D17174" s="57" t="s">
        <v>371</v>
      </c>
      <c r="E17174" s="57" t="str">
        <f t="array" ref="E17174">E17173</f>
        <v>В</v>
      </c>
      <c r="F17174" s="58">
        <v>0.7944438597840145</v>
      </c>
    </row>
    <row r="17175">
      <c r="A17175" s="61">
        <v>1.516919498E9</v>
      </c>
      <c r="B17175" s="61">
        <v>1.0</v>
      </c>
      <c r="C17175" s="61">
        <v>2612.0</v>
      </c>
      <c r="D17175" s="57" t="s">
        <v>371</v>
      </c>
      <c r="E17175" s="57" t="str">
        <f t="array" ref="E17175">E17174</f>
        <v>В</v>
      </c>
      <c r="F17175" s="58">
        <v>0.7945005037174789</v>
      </c>
    </row>
    <row r="17176">
      <c r="A17176" s="61">
        <v>1.519676858E9</v>
      </c>
      <c r="B17176" s="61">
        <v>1.0</v>
      </c>
      <c r="C17176" s="61">
        <v>2899.0</v>
      </c>
      <c r="D17176" s="57" t="s">
        <v>373</v>
      </c>
      <c r="E17176" s="57" t="str">
        <f t="array" ref="E17176">E17175</f>
        <v>В</v>
      </c>
      <c r="F17176" s="58">
        <v>0.7945448190284254</v>
      </c>
    </row>
    <row r="17177">
      <c r="A17177" s="61">
        <v>1.517438194E9</v>
      </c>
      <c r="B17177" s="61">
        <v>1.0</v>
      </c>
      <c r="C17177" s="61">
        <v>2312.0</v>
      </c>
      <c r="D17177" s="57" t="s">
        <v>371</v>
      </c>
      <c r="E17177" s="57" t="str">
        <f t="array" ref="E17177">E17176</f>
        <v>В</v>
      </c>
      <c r="F17177" s="58">
        <v>0.7945495584435796</v>
      </c>
    </row>
    <row r="17178">
      <c r="A17178" s="61">
        <v>1.513289722E9</v>
      </c>
      <c r="B17178" s="61">
        <v>0.0</v>
      </c>
      <c r="C17178" s="61">
        <v>1129.0</v>
      </c>
      <c r="D17178" s="57" t="s">
        <v>373</v>
      </c>
      <c r="E17178" s="57" t="str">
        <f t="array" ref="E17178">E17177</f>
        <v>В</v>
      </c>
      <c r="F17178" s="58">
        <v>0.7945781147158111</v>
      </c>
    </row>
    <row r="17179">
      <c r="A17179" s="61">
        <v>1.517695132E9</v>
      </c>
      <c r="B17179" s="61">
        <v>0.0</v>
      </c>
      <c r="C17179" s="61">
        <v>4724.0</v>
      </c>
      <c r="D17179" s="57" t="s">
        <v>374</v>
      </c>
      <c r="E17179" s="57" t="str">
        <f t="array" ref="E17179">E17178</f>
        <v>В</v>
      </c>
      <c r="F17179" s="58">
        <v>0.7946085760939892</v>
      </c>
    </row>
    <row r="17180">
      <c r="A17180" s="61">
        <v>1.517111416E9</v>
      </c>
      <c r="B17180" s="61">
        <v>1.0</v>
      </c>
      <c r="C17180" s="61">
        <v>2279.0</v>
      </c>
      <c r="D17180" s="57" t="s">
        <v>373</v>
      </c>
      <c r="E17180" s="57" t="str">
        <f t="array" ref="E17180">E17179</f>
        <v>В</v>
      </c>
      <c r="F17180" s="58">
        <v>0.7946115826801105</v>
      </c>
    </row>
    <row r="17181">
      <c r="A17181" s="61">
        <v>1.518476956E9</v>
      </c>
      <c r="B17181" s="61">
        <v>1.0</v>
      </c>
      <c r="C17181" s="61">
        <v>1656.0</v>
      </c>
      <c r="D17181" s="57" t="s">
        <v>374</v>
      </c>
      <c r="E17181" s="57" t="str">
        <f t="array" ref="E17181">E17180</f>
        <v>В</v>
      </c>
      <c r="F17181" s="58">
        <v>0.7946599721815909</v>
      </c>
    </row>
    <row r="17182">
      <c r="A17182" s="61">
        <v>1.519706052E9</v>
      </c>
      <c r="B17182" s="61">
        <v>0.0</v>
      </c>
      <c r="C17182" s="61">
        <v>130.0</v>
      </c>
      <c r="D17182" s="57" t="s">
        <v>371</v>
      </c>
      <c r="E17182" s="57" t="str">
        <f t="array" ref="E17182">E17181</f>
        <v>В</v>
      </c>
      <c r="F17182" s="58">
        <v>0.7946664180832078</v>
      </c>
    </row>
    <row r="17183">
      <c r="A17183" s="61">
        <v>1.513202092E9</v>
      </c>
      <c r="B17183" s="61">
        <v>0.0</v>
      </c>
      <c r="C17183" s="61">
        <v>433.0</v>
      </c>
      <c r="D17183" s="57" t="s">
        <v>373</v>
      </c>
      <c r="E17183" s="57" t="str">
        <f t="array" ref="E17183">E17182</f>
        <v>В</v>
      </c>
      <c r="F17183" s="58">
        <v>0.7947205316123911</v>
      </c>
    </row>
    <row r="17184">
      <c r="A17184" s="61">
        <v>1.519029222E9</v>
      </c>
      <c r="B17184" s="61">
        <v>0.0</v>
      </c>
      <c r="C17184" s="61">
        <v>507.0</v>
      </c>
      <c r="D17184" s="57" t="s">
        <v>371</v>
      </c>
      <c r="E17184" s="57" t="str">
        <f t="array" ref="E17184">E17183</f>
        <v>В</v>
      </c>
      <c r="F17184" s="58">
        <v>0.7947367186960634</v>
      </c>
    </row>
    <row r="17185">
      <c r="A17185" s="61">
        <v>1.518802443E9</v>
      </c>
      <c r="B17185" s="61">
        <v>1.0</v>
      </c>
      <c r="C17185" s="61">
        <v>2396.0</v>
      </c>
      <c r="D17185" s="57" t="s">
        <v>371</v>
      </c>
      <c r="E17185" s="57" t="str">
        <f t="array" ref="E17185">E17184</f>
        <v>В</v>
      </c>
      <c r="F17185" s="58">
        <v>0.7947642273917641</v>
      </c>
    </row>
    <row r="17186">
      <c r="A17186" s="61">
        <v>1.519238088E9</v>
      </c>
      <c r="B17186" s="61">
        <v>1.0</v>
      </c>
      <c r="C17186" s="61">
        <v>166.0</v>
      </c>
      <c r="D17186" s="57" t="s">
        <v>375</v>
      </c>
      <c r="E17186" s="57" t="str">
        <f t="array" ref="E17186">E17185</f>
        <v>В</v>
      </c>
      <c r="F17186" s="58">
        <v>0.7947996840042264</v>
      </c>
    </row>
    <row r="17187">
      <c r="A17187" s="61">
        <v>1.51464895E9</v>
      </c>
      <c r="B17187" s="61">
        <v>0.0</v>
      </c>
      <c r="C17187" s="61">
        <v>3509.0</v>
      </c>
      <c r="D17187" s="57" t="s">
        <v>371</v>
      </c>
      <c r="E17187" s="57" t="str">
        <f t="array" ref="E17187">E17186</f>
        <v>В</v>
      </c>
      <c r="F17187" s="58">
        <v>0.7948315215302098</v>
      </c>
    </row>
    <row r="17188">
      <c r="A17188" s="61">
        <v>1.518610952E9</v>
      </c>
      <c r="B17188" s="61">
        <v>0.0</v>
      </c>
      <c r="C17188" s="61">
        <v>2888.0</v>
      </c>
      <c r="D17188" s="57" t="s">
        <v>371</v>
      </c>
      <c r="E17188" s="57" t="str">
        <f t="array" ref="E17188">E17187</f>
        <v>В</v>
      </c>
      <c r="F17188" s="58">
        <v>0.7948884379369593</v>
      </c>
    </row>
    <row r="17189">
      <c r="A17189" s="61">
        <v>1.519809955E9</v>
      </c>
      <c r="B17189" s="61">
        <v>1.0</v>
      </c>
      <c r="C17189" s="61">
        <v>2375.0</v>
      </c>
      <c r="D17189" s="57" t="s">
        <v>375</v>
      </c>
      <c r="E17189" s="57" t="str">
        <f t="array" ref="E17189">E17188</f>
        <v>В</v>
      </c>
      <c r="F17189" s="58">
        <v>0.7949997060198103</v>
      </c>
    </row>
    <row r="17190">
      <c r="A17190" s="61">
        <v>1.516852164E9</v>
      </c>
      <c r="B17190" s="61">
        <v>1.0</v>
      </c>
      <c r="C17190" s="61">
        <v>3213.0</v>
      </c>
      <c r="D17190" s="57" t="s">
        <v>374</v>
      </c>
      <c r="E17190" s="57" t="str">
        <f t="array" ref="E17190">E17189</f>
        <v>В</v>
      </c>
      <c r="F17190" s="58">
        <v>0.7950341427922444</v>
      </c>
    </row>
    <row r="17191">
      <c r="A17191" s="61">
        <v>1.515082839E9</v>
      </c>
      <c r="B17191" s="61">
        <v>1.0</v>
      </c>
      <c r="C17191" s="61">
        <v>2184.0</v>
      </c>
      <c r="D17191" s="57" t="s">
        <v>374</v>
      </c>
      <c r="E17191" s="57" t="str">
        <f t="array" ref="E17191">E17190</f>
        <v>В</v>
      </c>
      <c r="F17191" s="58">
        <v>0.7950559478263504</v>
      </c>
    </row>
    <row r="17192">
      <c r="A17192" s="61">
        <v>1.517828977E9</v>
      </c>
      <c r="B17192" s="61">
        <v>1.0</v>
      </c>
      <c r="C17192" s="61">
        <v>2787.0</v>
      </c>
      <c r="D17192" s="57" t="s">
        <v>374</v>
      </c>
      <c r="E17192" s="57" t="str">
        <f t="array" ref="E17192">E17191</f>
        <v>В</v>
      </c>
      <c r="F17192" s="58">
        <v>0.7950788900324374</v>
      </c>
    </row>
    <row r="17193">
      <c r="A17193" s="61">
        <v>1.513068295E9</v>
      </c>
      <c r="B17193" s="61">
        <v>1.0</v>
      </c>
      <c r="C17193" s="61">
        <v>2122.0</v>
      </c>
      <c r="D17193" s="57" t="s">
        <v>374</v>
      </c>
      <c r="E17193" s="57" t="str">
        <f t="array" ref="E17193">E17192</f>
        <v>В</v>
      </c>
      <c r="F17193" s="58">
        <v>0.7950969398626614</v>
      </c>
    </row>
    <row r="17194">
      <c r="A17194" s="61">
        <v>1.517761649E9</v>
      </c>
      <c r="B17194" s="61">
        <v>1.0</v>
      </c>
      <c r="C17194" s="61">
        <v>1306.0</v>
      </c>
      <c r="D17194" s="57" t="s">
        <v>371</v>
      </c>
      <c r="E17194" s="57" t="str">
        <f t="array" ref="E17194">E17193</f>
        <v>В</v>
      </c>
      <c r="F17194" s="58">
        <v>0.7951020823429319</v>
      </c>
    </row>
    <row r="17195">
      <c r="A17195" s="61">
        <v>1.517510837E9</v>
      </c>
      <c r="B17195" s="61">
        <v>1.0</v>
      </c>
      <c r="C17195" s="61">
        <v>5234.0</v>
      </c>
      <c r="D17195" s="57" t="s">
        <v>375</v>
      </c>
      <c r="E17195" s="57" t="str">
        <f t="array" ref="E17195">E17194</f>
        <v>В</v>
      </c>
      <c r="F17195" s="58">
        <v>0.7952752073253955</v>
      </c>
    </row>
    <row r="17196">
      <c r="A17196" s="61">
        <v>1.511345114E9</v>
      </c>
      <c r="B17196" s="61">
        <v>1.0</v>
      </c>
      <c r="C17196" s="61">
        <v>942.0</v>
      </c>
      <c r="D17196" s="57" t="s">
        <v>371</v>
      </c>
      <c r="E17196" s="57" t="str">
        <f t="array" ref="E17196">E17195</f>
        <v>В</v>
      </c>
      <c r="F17196" s="58">
        <v>0.7952877323840634</v>
      </c>
    </row>
    <row r="17197">
      <c r="A17197" s="61">
        <v>1.513223196E9</v>
      </c>
      <c r="B17197" s="61">
        <v>1.0</v>
      </c>
      <c r="C17197" s="61">
        <v>1591.0</v>
      </c>
      <c r="D17197" s="57" t="s">
        <v>374</v>
      </c>
      <c r="E17197" s="57" t="str">
        <f t="array" ref="E17197">E17196</f>
        <v>В</v>
      </c>
      <c r="F17197" s="58">
        <v>0.7952977746274056</v>
      </c>
    </row>
    <row r="17198">
      <c r="A17198" s="61">
        <v>1.511807657E9</v>
      </c>
      <c r="B17198" s="61">
        <v>1.0</v>
      </c>
      <c r="C17198" s="61">
        <v>261.0</v>
      </c>
      <c r="D17198" s="57" t="s">
        <v>374</v>
      </c>
      <c r="E17198" s="57" t="str">
        <f t="array" ref="E17198">E17197</f>
        <v>В</v>
      </c>
      <c r="F17198" s="58">
        <v>0.7953109961069487</v>
      </c>
    </row>
    <row r="17199">
      <c r="A17199" s="61">
        <v>1.518874729E9</v>
      </c>
      <c r="B17199" s="61">
        <v>1.0</v>
      </c>
      <c r="C17199" s="61">
        <v>1496.0</v>
      </c>
      <c r="D17199" s="57" t="s">
        <v>375</v>
      </c>
      <c r="E17199" s="57" t="str">
        <f t="array" ref="E17199">E17198</f>
        <v>В</v>
      </c>
      <c r="F17199" s="58">
        <v>0.7953209154153269</v>
      </c>
    </row>
    <row r="17200">
      <c r="A17200" s="61">
        <v>1.513361279E9</v>
      </c>
      <c r="B17200" s="61">
        <v>1.0</v>
      </c>
      <c r="C17200" s="61">
        <v>2605.0</v>
      </c>
      <c r="D17200" s="57" t="s">
        <v>374</v>
      </c>
      <c r="E17200" s="57" t="str">
        <f t="array" ref="E17200">E17199</f>
        <v>В</v>
      </c>
      <c r="F17200" s="58">
        <v>0.7953818742050933</v>
      </c>
    </row>
    <row r="17201">
      <c r="A17201" s="61">
        <v>1.512714073E9</v>
      </c>
      <c r="B17201" s="61">
        <v>1.0</v>
      </c>
      <c r="C17201" s="61">
        <v>411.0</v>
      </c>
      <c r="D17201" s="57" t="s">
        <v>374</v>
      </c>
      <c r="E17201" s="57" t="str">
        <f t="array" ref="E17201">E17200</f>
        <v>В</v>
      </c>
      <c r="F17201" s="58">
        <v>0.7954023774471718</v>
      </c>
    </row>
    <row r="17202">
      <c r="A17202" s="61">
        <v>1.518999115E9</v>
      </c>
      <c r="B17202" s="61">
        <v>1.0</v>
      </c>
      <c r="C17202" s="61">
        <v>1975.0</v>
      </c>
      <c r="D17202" s="57" t="s">
        <v>375</v>
      </c>
      <c r="E17202" s="57" t="str">
        <f t="array" ref="E17202">E17201</f>
        <v>В</v>
      </c>
      <c r="F17202" s="58">
        <v>0.795405224476917</v>
      </c>
    </row>
    <row r="17203">
      <c r="A17203" s="61">
        <v>1.512125504E9</v>
      </c>
      <c r="B17203" s="61">
        <v>1.0</v>
      </c>
      <c r="C17203" s="61">
        <v>1362.0</v>
      </c>
      <c r="D17203" s="57" t="s">
        <v>374</v>
      </c>
      <c r="E17203" s="57" t="str">
        <f t="array" ref="E17203">E17202</f>
        <v>В</v>
      </c>
      <c r="F17203" s="58">
        <v>0.7954061454233452</v>
      </c>
    </row>
    <row r="17204">
      <c r="A17204" s="61">
        <v>1.515011975E9</v>
      </c>
      <c r="B17204" s="61">
        <v>1.0</v>
      </c>
      <c r="C17204" s="61">
        <v>2864.0</v>
      </c>
      <c r="D17204" s="57" t="s">
        <v>375</v>
      </c>
      <c r="E17204" s="57" t="str">
        <f t="array" ref="E17204">E17203</f>
        <v>В</v>
      </c>
      <c r="F17204" s="58">
        <v>0.7954381783842361</v>
      </c>
    </row>
    <row r="17205">
      <c r="A17205" s="61">
        <v>1.513883309E9</v>
      </c>
      <c r="B17205" s="61">
        <v>1.0</v>
      </c>
      <c r="C17205" s="61">
        <v>2706.0</v>
      </c>
      <c r="D17205" s="57" t="s">
        <v>375</v>
      </c>
      <c r="E17205" s="57" t="str">
        <f t="array" ref="E17205">E17204</f>
        <v>В</v>
      </c>
      <c r="F17205" s="58">
        <v>0.7954532083941461</v>
      </c>
    </row>
    <row r="17206">
      <c r="A17206" s="61">
        <v>1.515239241E9</v>
      </c>
      <c r="B17206" s="61">
        <v>0.0</v>
      </c>
      <c r="C17206" s="61">
        <v>5.0</v>
      </c>
      <c r="D17206" s="57" t="s">
        <v>373</v>
      </c>
      <c r="E17206" s="57" t="str">
        <f t="array" ref="E17206">E17205</f>
        <v>В</v>
      </c>
      <c r="F17206" s="58">
        <v>0.7954645396315392</v>
      </c>
    </row>
    <row r="17207">
      <c r="A17207" s="61">
        <v>1.518737308E9</v>
      </c>
      <c r="B17207" s="61">
        <v>1.0</v>
      </c>
      <c r="C17207" s="61">
        <v>2734.0</v>
      </c>
      <c r="D17207" s="57" t="s">
        <v>374</v>
      </c>
      <c r="E17207" s="57" t="str">
        <f t="array" ref="E17207">E17206</f>
        <v>В</v>
      </c>
      <c r="F17207" s="58">
        <v>0.795480294183574</v>
      </c>
    </row>
    <row r="17208">
      <c r="A17208" s="61">
        <v>1.515558947E9</v>
      </c>
      <c r="B17208" s="61">
        <v>1.0</v>
      </c>
      <c r="C17208" s="61">
        <v>1373.0</v>
      </c>
      <c r="D17208" s="57" t="s">
        <v>374</v>
      </c>
      <c r="E17208" s="57" t="str">
        <f t="array" ref="E17208">E17207</f>
        <v>В</v>
      </c>
      <c r="F17208" s="58">
        <v>0.7955256576991279</v>
      </c>
    </row>
    <row r="17209">
      <c r="A17209" s="61">
        <v>1.513531175E9</v>
      </c>
      <c r="B17209" s="61">
        <v>1.0</v>
      </c>
      <c r="C17209" s="61">
        <v>2178.0</v>
      </c>
      <c r="D17209" s="57" t="s">
        <v>374</v>
      </c>
      <c r="E17209" s="57" t="str">
        <f t="array" ref="E17209">E17208</f>
        <v>В</v>
      </c>
      <c r="F17209" s="58">
        <v>0.7955317941421356</v>
      </c>
    </row>
    <row r="17210">
      <c r="A17210" s="61">
        <v>1.51768813E9</v>
      </c>
      <c r="B17210" s="61">
        <v>0.0</v>
      </c>
      <c r="C17210" s="61">
        <v>1202.0</v>
      </c>
      <c r="D17210" s="57" t="s">
        <v>371</v>
      </c>
      <c r="E17210" s="57" t="str">
        <f t="array" ref="E17210">E17209</f>
        <v>В</v>
      </c>
      <c r="F17210" s="58">
        <v>0.7955892106428963</v>
      </c>
    </row>
    <row r="17211">
      <c r="A17211" s="61">
        <v>1.514498147E9</v>
      </c>
      <c r="B17211" s="61">
        <v>1.0</v>
      </c>
      <c r="C17211" s="61">
        <v>423.0</v>
      </c>
      <c r="D17211" s="57" t="s">
        <v>375</v>
      </c>
      <c r="E17211" s="57" t="str">
        <f t="array" ref="E17211">E17210</f>
        <v>В</v>
      </c>
      <c r="F17211" s="58">
        <v>0.795617346742541</v>
      </c>
    </row>
    <row r="17212">
      <c r="A17212" s="61">
        <v>1.517133698E9</v>
      </c>
      <c r="B17212" s="61">
        <v>1.0</v>
      </c>
      <c r="C17212" s="61">
        <v>2810.0</v>
      </c>
      <c r="D17212" s="57" t="s">
        <v>371</v>
      </c>
      <c r="E17212" s="57" t="str">
        <f t="array" ref="E17212">E17211</f>
        <v>В</v>
      </c>
      <c r="F17212" s="58">
        <v>0.7956403236278956</v>
      </c>
    </row>
    <row r="17213">
      <c r="A17213" s="61">
        <v>1.518038762E9</v>
      </c>
      <c r="B17213" s="61">
        <v>0.0</v>
      </c>
      <c r="C17213" s="61">
        <v>3075.0</v>
      </c>
      <c r="D17213" s="57" t="s">
        <v>371</v>
      </c>
      <c r="E17213" s="57" t="str">
        <f t="array" ref="E17213">E17212</f>
        <v>В</v>
      </c>
      <c r="F17213" s="58">
        <v>0.7956736095408408</v>
      </c>
    </row>
    <row r="17214">
      <c r="A17214" s="61">
        <v>1.519194378E9</v>
      </c>
      <c r="B17214" s="61">
        <v>1.0</v>
      </c>
      <c r="C17214" s="61">
        <v>1265.0</v>
      </c>
      <c r="D17214" s="57" t="s">
        <v>374</v>
      </c>
      <c r="E17214" s="57" t="str">
        <f t="array" ref="E17214">E17213</f>
        <v>В</v>
      </c>
      <c r="F17214" s="58">
        <v>0.795676588427824</v>
      </c>
    </row>
    <row r="17215">
      <c r="A17215" s="61">
        <v>1.515423293E9</v>
      </c>
      <c r="B17215" s="61">
        <v>1.0</v>
      </c>
      <c r="C17215" s="61">
        <v>2421.0</v>
      </c>
      <c r="D17215" s="57" t="s">
        <v>371</v>
      </c>
      <c r="E17215" s="57" t="str">
        <f t="array" ref="E17215">E17214</f>
        <v>В</v>
      </c>
      <c r="F17215" s="58">
        <v>0.7956990133207182</v>
      </c>
    </row>
    <row r="17216">
      <c r="A17216" s="61">
        <v>1.517733452E9</v>
      </c>
      <c r="B17216" s="61">
        <v>0.0</v>
      </c>
      <c r="C17216" s="61">
        <v>3623.0</v>
      </c>
      <c r="D17216" s="57" t="s">
        <v>373</v>
      </c>
      <c r="E17216" s="57" t="str">
        <f t="array" ref="E17216">E17215</f>
        <v>В</v>
      </c>
      <c r="F17216" s="58">
        <v>0.7957344550320193</v>
      </c>
    </row>
    <row r="17217">
      <c r="A17217" s="61">
        <v>1.513548714E9</v>
      </c>
      <c r="B17217" s="61">
        <v>1.0</v>
      </c>
      <c r="C17217" s="61">
        <v>2490.0</v>
      </c>
      <c r="D17217" s="57" t="s">
        <v>375</v>
      </c>
      <c r="E17217" s="57" t="str">
        <f t="array" ref="E17217">E17216</f>
        <v>В</v>
      </c>
      <c r="F17217" s="58">
        <v>0.7957600547487808</v>
      </c>
    </row>
    <row r="17218">
      <c r="A17218" s="61">
        <v>1.517459554E9</v>
      </c>
      <c r="B17218" s="61">
        <v>1.0</v>
      </c>
      <c r="C17218" s="61">
        <v>1181.0</v>
      </c>
      <c r="D17218" s="57" t="s">
        <v>374</v>
      </c>
      <c r="E17218" s="57" t="str">
        <f t="array" ref="E17218">E17217</f>
        <v>В</v>
      </c>
      <c r="F17218" s="58">
        <v>0.7958965698782224</v>
      </c>
    </row>
    <row r="17219">
      <c r="A17219" s="61">
        <v>1.513723947E9</v>
      </c>
      <c r="B17219" s="61">
        <v>1.0</v>
      </c>
      <c r="C17219" s="61">
        <v>1659.0</v>
      </c>
      <c r="D17219" s="57" t="s">
        <v>374</v>
      </c>
      <c r="E17219" s="57" t="str">
        <f t="array" ref="E17219">E17218</f>
        <v>В</v>
      </c>
      <c r="F17219" s="58">
        <v>0.7959243071958914</v>
      </c>
    </row>
    <row r="17220">
      <c r="A17220" s="61">
        <v>1.517666127E9</v>
      </c>
      <c r="B17220" s="61">
        <v>1.0</v>
      </c>
      <c r="C17220" s="61">
        <v>251.0</v>
      </c>
      <c r="D17220" s="57" t="s">
        <v>373</v>
      </c>
      <c r="E17220" s="57" t="str">
        <f t="array" ref="E17220">E17219</f>
        <v>В</v>
      </c>
      <c r="F17220" s="58">
        <v>0.7960154213992507</v>
      </c>
    </row>
    <row r="17221">
      <c r="A17221" s="61">
        <v>1.516439433E9</v>
      </c>
      <c r="B17221" s="61">
        <v>1.0</v>
      </c>
      <c r="C17221" s="61">
        <v>512.0</v>
      </c>
      <c r="D17221" s="57" t="s">
        <v>374</v>
      </c>
      <c r="E17221" s="57" t="str">
        <f t="array" ref="E17221">E17220</f>
        <v>В</v>
      </c>
      <c r="F17221" s="58">
        <v>0.796081533737246</v>
      </c>
    </row>
    <row r="17222">
      <c r="A17222" s="61">
        <v>1.514623331E9</v>
      </c>
      <c r="B17222" s="61">
        <v>0.0</v>
      </c>
      <c r="C17222" s="61">
        <v>1114.0</v>
      </c>
      <c r="D17222" s="57" t="s">
        <v>375</v>
      </c>
      <c r="E17222" s="57" t="str">
        <f t="array" ref="E17222">E17221</f>
        <v>В</v>
      </c>
      <c r="F17222" s="58">
        <v>0.7960928790236337</v>
      </c>
    </row>
    <row r="17223">
      <c r="A17223" s="61">
        <v>1.516094763E9</v>
      </c>
      <c r="B17223" s="61">
        <v>1.0</v>
      </c>
      <c r="C17223" s="61">
        <v>958.0</v>
      </c>
      <c r="D17223" s="57" t="s">
        <v>373</v>
      </c>
      <c r="E17223" s="57" t="str">
        <f t="array" ref="E17223">E17222</f>
        <v>В</v>
      </c>
      <c r="F17223" s="58">
        <v>0.7961054122298484</v>
      </c>
    </row>
    <row r="17224">
      <c r="A17224" s="61">
        <v>1.511335403E9</v>
      </c>
      <c r="B17224" s="61">
        <v>1.0</v>
      </c>
      <c r="C17224" s="61">
        <v>493.0</v>
      </c>
      <c r="D17224" s="57" t="s">
        <v>373</v>
      </c>
      <c r="E17224" s="57" t="str">
        <f t="array" ref="E17224">E17223</f>
        <v>В</v>
      </c>
      <c r="F17224" s="58">
        <v>0.7961081883259186</v>
      </c>
    </row>
    <row r="17225">
      <c r="A17225" s="61">
        <v>1.516251138E9</v>
      </c>
      <c r="B17225" s="61">
        <v>1.0</v>
      </c>
      <c r="C17225" s="61">
        <v>422.0</v>
      </c>
      <c r="D17225" s="57" t="s">
        <v>371</v>
      </c>
      <c r="E17225" s="57" t="str">
        <f t="array" ref="E17225">E17224</f>
        <v>В</v>
      </c>
      <c r="F17225" s="58">
        <v>0.7961202908165399</v>
      </c>
    </row>
    <row r="17226">
      <c r="A17226" s="61">
        <v>1.51206237E9</v>
      </c>
      <c r="B17226" s="61">
        <v>0.0</v>
      </c>
      <c r="C17226" s="61">
        <v>3997.0</v>
      </c>
      <c r="D17226" s="57" t="s">
        <v>371</v>
      </c>
      <c r="E17226" s="57" t="str">
        <f t="array" ref="E17226">E17225</f>
        <v>В</v>
      </c>
      <c r="F17226" s="58">
        <v>0.7961521642984941</v>
      </c>
    </row>
    <row r="17227">
      <c r="A17227" s="61">
        <v>1.519617651E9</v>
      </c>
      <c r="B17227" s="61">
        <v>0.0</v>
      </c>
      <c r="C17227" s="61">
        <v>2816.0</v>
      </c>
      <c r="D17227" s="57" t="s">
        <v>371</v>
      </c>
      <c r="E17227" s="57" t="str">
        <f t="array" ref="E17227">E17226</f>
        <v>В</v>
      </c>
      <c r="F17227" s="58">
        <v>0.7962322612361029</v>
      </c>
    </row>
    <row r="17228">
      <c r="A17228" s="61">
        <v>1.519993856E9</v>
      </c>
      <c r="B17228" s="61">
        <v>1.0</v>
      </c>
      <c r="C17228" s="61">
        <v>1221.0</v>
      </c>
      <c r="D17228" s="57" t="s">
        <v>373</v>
      </c>
      <c r="E17228" s="57" t="str">
        <f t="array" ref="E17228">E17227</f>
        <v>В</v>
      </c>
      <c r="F17228" s="58">
        <v>0.7963345788817605</v>
      </c>
    </row>
    <row r="17229">
      <c r="A17229" s="61">
        <v>1.514067943E9</v>
      </c>
      <c r="B17229" s="61">
        <v>1.0</v>
      </c>
      <c r="C17229" s="61">
        <v>1499.0</v>
      </c>
      <c r="D17229" s="57" t="s">
        <v>374</v>
      </c>
      <c r="E17229" s="57" t="str">
        <f t="array" ref="E17229">E17228</f>
        <v>В</v>
      </c>
      <c r="F17229" s="58">
        <v>0.7963676758492476</v>
      </c>
    </row>
    <row r="17230">
      <c r="A17230" s="61">
        <v>1.517894822E9</v>
      </c>
      <c r="B17230" s="61">
        <v>0.0</v>
      </c>
      <c r="C17230" s="61">
        <v>962.0</v>
      </c>
      <c r="D17230" s="57" t="s">
        <v>374</v>
      </c>
      <c r="E17230" s="57" t="str">
        <f t="array" ref="E17230">E17229</f>
        <v>В</v>
      </c>
      <c r="F17230" s="58">
        <v>0.7963796023448413</v>
      </c>
    </row>
    <row r="17231">
      <c r="A17231" s="61">
        <v>1.516662098E9</v>
      </c>
      <c r="B17231" s="61">
        <v>1.0</v>
      </c>
      <c r="C17231" s="61">
        <v>1206.0</v>
      </c>
      <c r="D17231" s="57" t="s">
        <v>375</v>
      </c>
      <c r="E17231" s="57" t="str">
        <f t="array" ref="E17231">E17230</f>
        <v>В</v>
      </c>
      <c r="F17231" s="58">
        <v>0.7964521018038644</v>
      </c>
    </row>
    <row r="17232">
      <c r="A17232" s="61">
        <v>1.51734564E9</v>
      </c>
      <c r="B17232" s="61">
        <v>0.0</v>
      </c>
      <c r="C17232" s="61">
        <v>1212.0</v>
      </c>
      <c r="D17232" s="57" t="s">
        <v>375</v>
      </c>
      <c r="E17232" s="57" t="str">
        <f t="array" ref="E17232">E17231</f>
        <v>В</v>
      </c>
      <c r="F17232" s="58">
        <v>0.7965410615884113</v>
      </c>
    </row>
    <row r="17233">
      <c r="A17233" s="61">
        <v>1.513250267E9</v>
      </c>
      <c r="B17233" s="61">
        <v>1.0</v>
      </c>
      <c r="C17233" s="61">
        <v>5196.0</v>
      </c>
      <c r="D17233" s="57" t="s">
        <v>375</v>
      </c>
      <c r="E17233" s="57" t="str">
        <f t="array" ref="E17233">E17232</f>
        <v>В</v>
      </c>
      <c r="F17233" s="58">
        <v>0.7966667962448778</v>
      </c>
    </row>
    <row r="17234">
      <c r="A17234" s="61">
        <v>1.515882524E9</v>
      </c>
      <c r="B17234" s="61">
        <v>1.0</v>
      </c>
      <c r="C17234" s="61">
        <v>858.0</v>
      </c>
      <c r="D17234" s="57" t="s">
        <v>374</v>
      </c>
      <c r="E17234" s="57" t="str">
        <f t="array" ref="E17234">E17233</f>
        <v>В</v>
      </c>
      <c r="F17234" s="58">
        <v>0.7966736389088868</v>
      </c>
    </row>
    <row r="17235">
      <c r="A17235" s="61">
        <v>1.517353017E9</v>
      </c>
      <c r="B17235" s="61">
        <v>1.0</v>
      </c>
      <c r="C17235" s="61">
        <v>2321.0</v>
      </c>
      <c r="D17235" s="57" t="s">
        <v>371</v>
      </c>
      <c r="E17235" s="57" t="str">
        <f t="array" ref="E17235">E17234</f>
        <v>В</v>
      </c>
      <c r="F17235" s="58">
        <v>0.7968095191522787</v>
      </c>
    </row>
    <row r="17236">
      <c r="A17236" s="61">
        <v>1.515458295E9</v>
      </c>
      <c r="B17236" s="61">
        <v>1.0</v>
      </c>
      <c r="C17236" s="61">
        <v>709.0</v>
      </c>
      <c r="D17236" s="57" t="s">
        <v>374</v>
      </c>
      <c r="E17236" s="57" t="str">
        <f t="array" ref="E17236">E17235</f>
        <v>В</v>
      </c>
      <c r="F17236" s="58">
        <v>0.7968259959308432</v>
      </c>
    </row>
    <row r="17237">
      <c r="A17237" s="61">
        <v>1.516994018E9</v>
      </c>
      <c r="B17237" s="61">
        <v>1.0</v>
      </c>
      <c r="C17237" s="61">
        <v>1284.0</v>
      </c>
      <c r="D17237" s="57" t="s">
        <v>371</v>
      </c>
      <c r="E17237" s="57" t="str">
        <f t="array" ref="E17237">E17236</f>
        <v>В</v>
      </c>
      <c r="F17237" s="58">
        <v>0.7969062247743511</v>
      </c>
    </row>
    <row r="17238">
      <c r="A17238" s="61">
        <v>1.513104E9</v>
      </c>
      <c r="B17238" s="61">
        <v>0.0</v>
      </c>
      <c r="C17238" s="61">
        <v>70.0</v>
      </c>
      <c r="D17238" s="57" t="s">
        <v>371</v>
      </c>
      <c r="E17238" s="57" t="str">
        <f t="array" ref="E17238">E17237</f>
        <v>В</v>
      </c>
      <c r="F17238" s="58">
        <v>0.79692379086319</v>
      </c>
    </row>
    <row r="17239">
      <c r="A17239" s="61">
        <v>1.513815807E9</v>
      </c>
      <c r="B17239" s="61">
        <v>1.0</v>
      </c>
      <c r="C17239" s="61">
        <v>779.0</v>
      </c>
      <c r="D17239" s="57" t="s">
        <v>371</v>
      </c>
      <c r="E17239" s="57" t="str">
        <f t="array" ref="E17239">E17238</f>
        <v>В</v>
      </c>
      <c r="F17239" s="58">
        <v>0.796948576138422</v>
      </c>
    </row>
    <row r="17240">
      <c r="A17240" s="61">
        <v>1.512203545E9</v>
      </c>
      <c r="B17240" s="61">
        <v>1.0</v>
      </c>
      <c r="C17240" s="61">
        <v>631.0</v>
      </c>
      <c r="D17240" s="57" t="s">
        <v>374</v>
      </c>
      <c r="E17240" s="57" t="str">
        <f t="array" ref="E17240">E17239</f>
        <v>В</v>
      </c>
      <c r="F17240" s="58">
        <v>0.7970011302404034</v>
      </c>
    </row>
    <row r="17241">
      <c r="A17241" s="61">
        <v>1.518698375E9</v>
      </c>
      <c r="B17241" s="61">
        <v>1.0</v>
      </c>
      <c r="C17241" s="61">
        <v>949.0</v>
      </c>
      <c r="D17241" s="57" t="s">
        <v>371</v>
      </c>
      <c r="E17241" s="57" t="str">
        <f t="array" ref="E17241">E17240</f>
        <v>В</v>
      </c>
      <c r="F17241" s="58">
        <v>0.7970880561058522</v>
      </c>
    </row>
    <row r="17242">
      <c r="A17242" s="61">
        <v>1.517073762E9</v>
      </c>
      <c r="B17242" s="61">
        <v>0.0</v>
      </c>
      <c r="C17242" s="61">
        <v>2210.0</v>
      </c>
      <c r="D17242" s="57" t="s">
        <v>371</v>
      </c>
      <c r="E17242" s="57" t="str">
        <f t="array" ref="E17242">E17241</f>
        <v>В</v>
      </c>
      <c r="F17242" s="58">
        <v>0.7971176568731634</v>
      </c>
    </row>
    <row r="17243">
      <c r="A17243" s="61">
        <v>1.51994249E9</v>
      </c>
      <c r="B17243" s="61">
        <v>0.0</v>
      </c>
      <c r="C17243" s="61">
        <v>834.0</v>
      </c>
      <c r="D17243" s="57" t="s">
        <v>371</v>
      </c>
      <c r="E17243" s="57" t="str">
        <f t="array" ref="E17243">E17242</f>
        <v>В</v>
      </c>
      <c r="F17243" s="58">
        <v>0.7971180189562879</v>
      </c>
    </row>
    <row r="17244">
      <c r="A17244" s="61">
        <v>1.515786476E9</v>
      </c>
      <c r="B17244" s="61">
        <v>1.0</v>
      </c>
      <c r="C17244" s="61">
        <v>128.0</v>
      </c>
      <c r="D17244" s="57" t="s">
        <v>371</v>
      </c>
      <c r="E17244" s="57" t="str">
        <f t="array" ref="E17244">E17243</f>
        <v>В</v>
      </c>
      <c r="F17244" s="58">
        <v>0.7971198691803237</v>
      </c>
    </row>
    <row r="17245">
      <c r="A17245" s="61">
        <v>1.517564041E9</v>
      </c>
      <c r="B17245" s="61">
        <v>0.0</v>
      </c>
      <c r="C17245" s="61">
        <v>1983.0</v>
      </c>
      <c r="D17245" s="57" t="s">
        <v>375</v>
      </c>
      <c r="E17245" s="57" t="str">
        <f t="array" ref="E17245">E17244</f>
        <v>В</v>
      </c>
      <c r="F17245" s="58">
        <v>0.7971229345213484</v>
      </c>
    </row>
    <row r="17246">
      <c r="A17246" s="61">
        <v>1.518727758E9</v>
      </c>
      <c r="B17246" s="61">
        <v>1.0</v>
      </c>
      <c r="C17246" s="61">
        <v>3436.0</v>
      </c>
      <c r="D17246" s="57" t="s">
        <v>373</v>
      </c>
      <c r="E17246" s="57" t="str">
        <f t="array" ref="E17246">E17245</f>
        <v>В</v>
      </c>
      <c r="F17246" s="58">
        <v>0.7971616872887237</v>
      </c>
    </row>
    <row r="17247">
      <c r="A17247" s="61">
        <v>1.514633789E9</v>
      </c>
      <c r="B17247" s="61">
        <v>1.0</v>
      </c>
      <c r="C17247" s="61">
        <v>1853.0</v>
      </c>
      <c r="D17247" s="57" t="s">
        <v>375</v>
      </c>
      <c r="E17247" s="57" t="str">
        <f t="array" ref="E17247">E17246</f>
        <v>В</v>
      </c>
      <c r="F17247" s="58">
        <v>0.7971641811720075</v>
      </c>
    </row>
    <row r="17248">
      <c r="A17248" s="61">
        <v>1.516233914E9</v>
      </c>
      <c r="B17248" s="61">
        <v>1.0</v>
      </c>
      <c r="C17248" s="61">
        <v>688.0</v>
      </c>
      <c r="D17248" s="57" t="s">
        <v>375</v>
      </c>
      <c r="E17248" s="57" t="str">
        <f t="array" ref="E17248">E17247</f>
        <v>В</v>
      </c>
      <c r="F17248" s="58">
        <v>0.7972017507847896</v>
      </c>
    </row>
    <row r="17249">
      <c r="A17249" s="61">
        <v>1.513653677E9</v>
      </c>
      <c r="B17249" s="61">
        <v>1.0</v>
      </c>
      <c r="C17249" s="61">
        <v>1073.0</v>
      </c>
      <c r="D17249" s="57" t="s">
        <v>375</v>
      </c>
      <c r="E17249" s="57" t="str">
        <f t="array" ref="E17249">E17248</f>
        <v>В</v>
      </c>
      <c r="F17249" s="58">
        <v>0.797211900144293</v>
      </c>
    </row>
    <row r="17250">
      <c r="A17250" s="61">
        <v>1.516328898E9</v>
      </c>
      <c r="B17250" s="61">
        <v>1.0</v>
      </c>
      <c r="C17250" s="61">
        <v>1586.0</v>
      </c>
      <c r="D17250" s="57" t="s">
        <v>373</v>
      </c>
      <c r="E17250" s="57" t="str">
        <f t="array" ref="E17250">E17249</f>
        <v>В</v>
      </c>
      <c r="F17250" s="58">
        <v>0.7972416135413731</v>
      </c>
    </row>
    <row r="17251">
      <c r="A17251" s="61">
        <v>1.512007594E9</v>
      </c>
      <c r="B17251" s="61">
        <v>1.0</v>
      </c>
      <c r="C17251" s="61">
        <v>42.0</v>
      </c>
      <c r="D17251" s="57" t="s">
        <v>374</v>
      </c>
      <c r="E17251" s="57" t="str">
        <f t="array" ref="E17251">E17250</f>
        <v>В</v>
      </c>
      <c r="F17251" s="58">
        <v>0.7972451685108416</v>
      </c>
    </row>
    <row r="17252">
      <c r="A17252" s="61">
        <v>1.518680965E9</v>
      </c>
      <c r="B17252" s="61">
        <v>1.0</v>
      </c>
      <c r="C17252" s="61">
        <v>2615.0</v>
      </c>
      <c r="D17252" s="57" t="s">
        <v>374</v>
      </c>
      <c r="E17252" s="57" t="str">
        <f t="array" ref="E17252">E17251</f>
        <v>В</v>
      </c>
      <c r="F17252" s="58">
        <v>0.7973385064795847</v>
      </c>
    </row>
    <row r="17253">
      <c r="A17253" s="61">
        <v>1.512795135E9</v>
      </c>
      <c r="B17253" s="61">
        <v>1.0</v>
      </c>
      <c r="C17253" s="61">
        <v>875.0</v>
      </c>
      <c r="D17253" s="57" t="s">
        <v>374</v>
      </c>
      <c r="E17253" s="57" t="str">
        <f t="array" ref="E17253">E17252</f>
        <v>В</v>
      </c>
      <c r="F17253" s="58">
        <v>0.7974409621361289</v>
      </c>
    </row>
    <row r="17254">
      <c r="A17254" s="61">
        <v>1.516216823E9</v>
      </c>
      <c r="B17254" s="61">
        <v>1.0</v>
      </c>
      <c r="C17254" s="61">
        <v>2219.0</v>
      </c>
      <c r="D17254" s="57" t="s">
        <v>373</v>
      </c>
      <c r="E17254" s="57" t="str">
        <f t="array" ref="E17254">E17253</f>
        <v>В</v>
      </c>
      <c r="F17254" s="58">
        <v>0.7974657503691369</v>
      </c>
    </row>
    <row r="17255">
      <c r="A17255" s="61">
        <v>1.515357691E9</v>
      </c>
      <c r="B17255" s="61">
        <v>0.0</v>
      </c>
      <c r="C17255" s="61">
        <v>877.0</v>
      </c>
      <c r="D17255" s="57" t="s">
        <v>371</v>
      </c>
      <c r="E17255" s="57" t="str">
        <f t="array" ref="E17255">E17254</f>
        <v>В</v>
      </c>
      <c r="F17255" s="58">
        <v>0.79746693352373</v>
      </c>
    </row>
    <row r="17256">
      <c r="A17256" s="61">
        <v>1.513224148E9</v>
      </c>
      <c r="B17256" s="61">
        <v>1.0</v>
      </c>
      <c r="C17256" s="61">
        <v>225.0</v>
      </c>
      <c r="D17256" s="57" t="s">
        <v>375</v>
      </c>
      <c r="E17256" s="57" t="str">
        <f t="array" ref="E17256">E17255</f>
        <v>В</v>
      </c>
      <c r="F17256" s="58">
        <v>0.7974989364444871</v>
      </c>
    </row>
    <row r="17257">
      <c r="A17257" s="61">
        <v>1.514342403E9</v>
      </c>
      <c r="B17257" s="61">
        <v>1.0</v>
      </c>
      <c r="C17257" s="61">
        <v>1697.0</v>
      </c>
      <c r="D17257" s="57" t="s">
        <v>374</v>
      </c>
      <c r="E17257" s="57" t="str">
        <f t="array" ref="E17257">E17256</f>
        <v>В</v>
      </c>
      <c r="F17257" s="58">
        <v>0.7976158251603715</v>
      </c>
    </row>
    <row r="17258">
      <c r="A17258" s="61">
        <v>1.514660621E9</v>
      </c>
      <c r="B17258" s="61">
        <v>0.0</v>
      </c>
      <c r="C17258" s="61">
        <v>2530.0</v>
      </c>
      <c r="D17258" s="57" t="s">
        <v>373</v>
      </c>
      <c r="E17258" s="57" t="str">
        <f t="array" ref="E17258">E17257</f>
        <v>В</v>
      </c>
      <c r="F17258" s="58">
        <v>0.7977091676157947</v>
      </c>
    </row>
    <row r="17259">
      <c r="A17259" s="61">
        <v>1.51394981E9</v>
      </c>
      <c r="B17259" s="61">
        <v>0.0</v>
      </c>
      <c r="C17259" s="61">
        <v>2108.0</v>
      </c>
      <c r="D17259" s="57" t="s">
        <v>375</v>
      </c>
      <c r="E17259" s="57" t="str">
        <f t="array" ref="E17259">E17258</f>
        <v>В</v>
      </c>
      <c r="F17259" s="58">
        <v>0.7977182069860898</v>
      </c>
    </row>
    <row r="17260">
      <c r="A17260" s="61">
        <v>1.515416099E9</v>
      </c>
      <c r="B17260" s="61">
        <v>1.0</v>
      </c>
      <c r="C17260" s="61">
        <v>1637.0</v>
      </c>
      <c r="D17260" s="57" t="s">
        <v>371</v>
      </c>
      <c r="E17260" s="57" t="str">
        <f t="array" ref="E17260">E17259</f>
        <v>В</v>
      </c>
      <c r="F17260" s="58">
        <v>0.7977838707869189</v>
      </c>
    </row>
    <row r="17261">
      <c r="A17261" s="61">
        <v>1.511732631E9</v>
      </c>
      <c r="B17261" s="61">
        <v>0.0</v>
      </c>
      <c r="C17261" s="61">
        <v>170.0</v>
      </c>
      <c r="D17261" s="57" t="s">
        <v>371</v>
      </c>
      <c r="E17261" s="57" t="str">
        <f t="array" ref="E17261">E17260</f>
        <v>В</v>
      </c>
      <c r="F17261" s="58">
        <v>0.7978121628570873</v>
      </c>
    </row>
    <row r="17262">
      <c r="A17262" s="61">
        <v>1.511367512E9</v>
      </c>
      <c r="B17262" s="61">
        <v>0.0</v>
      </c>
      <c r="C17262" s="61">
        <v>1687.0</v>
      </c>
      <c r="D17262" s="57" t="s">
        <v>374</v>
      </c>
      <c r="E17262" s="57" t="str">
        <f t="array" ref="E17262">E17261</f>
        <v>В</v>
      </c>
      <c r="F17262" s="58">
        <v>0.7978794569955329</v>
      </c>
    </row>
    <row r="17263">
      <c r="A17263" s="61">
        <v>1.515886719E9</v>
      </c>
      <c r="B17263" s="61">
        <v>1.0</v>
      </c>
      <c r="C17263" s="61">
        <v>3093.0</v>
      </c>
      <c r="D17263" s="57" t="s">
        <v>375</v>
      </c>
      <c r="E17263" s="57" t="str">
        <f t="array" ref="E17263">E17262</f>
        <v>В</v>
      </c>
      <c r="F17263" s="58">
        <v>0.7978913319685532</v>
      </c>
    </row>
    <row r="17264">
      <c r="A17264" s="61">
        <v>1.512079991E9</v>
      </c>
      <c r="B17264" s="61">
        <v>0.0</v>
      </c>
      <c r="C17264" s="61">
        <v>107.0</v>
      </c>
      <c r="D17264" s="57" t="s">
        <v>374</v>
      </c>
      <c r="E17264" s="57" t="str">
        <f t="array" ref="E17264">E17263</f>
        <v>В</v>
      </c>
      <c r="F17264" s="58">
        <v>0.797937443123601</v>
      </c>
    </row>
    <row r="17265">
      <c r="A17265" s="61">
        <v>1.516407134E9</v>
      </c>
      <c r="B17265" s="61">
        <v>1.0</v>
      </c>
      <c r="C17265" s="61">
        <v>1044.0</v>
      </c>
      <c r="D17265" s="57" t="s">
        <v>374</v>
      </c>
      <c r="E17265" s="57" t="str">
        <f t="array" ref="E17265">E17264</f>
        <v>В</v>
      </c>
      <c r="F17265" s="58">
        <v>0.7982514549014744</v>
      </c>
    </row>
    <row r="17266">
      <c r="A17266" s="61">
        <v>1.518481673E9</v>
      </c>
      <c r="B17266" s="61">
        <v>1.0</v>
      </c>
      <c r="C17266" s="61">
        <v>1918.0</v>
      </c>
      <c r="D17266" s="57" t="s">
        <v>371</v>
      </c>
      <c r="E17266" s="57" t="str">
        <f t="array" ref="E17266">E17265</f>
        <v>В</v>
      </c>
      <c r="F17266" s="58">
        <v>0.7982552770078067</v>
      </c>
    </row>
    <row r="17267">
      <c r="A17267" s="61">
        <v>1.512673032E9</v>
      </c>
      <c r="B17267" s="61">
        <v>0.0</v>
      </c>
      <c r="C17267" s="61">
        <v>864.0</v>
      </c>
      <c r="D17267" s="57" t="s">
        <v>374</v>
      </c>
      <c r="E17267" s="57" t="str">
        <f t="array" ref="E17267">E17266</f>
        <v>В</v>
      </c>
      <c r="F17267" s="58">
        <v>0.7982911962550907</v>
      </c>
    </row>
    <row r="17268">
      <c r="A17268" s="61">
        <v>1.518033079E9</v>
      </c>
      <c r="B17268" s="61">
        <v>1.0</v>
      </c>
      <c r="C17268" s="61">
        <v>1231.0</v>
      </c>
      <c r="D17268" s="57" t="s">
        <v>374</v>
      </c>
      <c r="E17268" s="57" t="str">
        <f t="array" ref="E17268">E17267</f>
        <v>В</v>
      </c>
      <c r="F17268" s="58">
        <v>0.7983102168588544</v>
      </c>
    </row>
    <row r="17269">
      <c r="A17269" s="61">
        <v>1.511787175E9</v>
      </c>
      <c r="B17269" s="61">
        <v>1.0</v>
      </c>
      <c r="C17269" s="61">
        <v>3243.0</v>
      </c>
      <c r="D17269" s="57" t="s">
        <v>375</v>
      </c>
      <c r="E17269" s="57" t="str">
        <f t="array" ref="E17269">E17268</f>
        <v>В</v>
      </c>
      <c r="F17269" s="58">
        <v>0.7984768462962221</v>
      </c>
    </row>
    <row r="17270">
      <c r="A17270" s="61">
        <v>1.517727281E9</v>
      </c>
      <c r="B17270" s="61">
        <v>0.0</v>
      </c>
      <c r="C17270" s="61">
        <v>2039.0</v>
      </c>
      <c r="D17270" s="57" t="s">
        <v>375</v>
      </c>
      <c r="E17270" s="57" t="str">
        <f t="array" ref="E17270">E17269</f>
        <v>В</v>
      </c>
      <c r="F17270" s="58">
        <v>0.7986376159753713</v>
      </c>
    </row>
    <row r="17271">
      <c r="A17271" s="61">
        <v>1.513233593E9</v>
      </c>
      <c r="B17271" s="61">
        <v>1.0</v>
      </c>
      <c r="C17271" s="61">
        <v>1142.0</v>
      </c>
      <c r="D17271" s="57" t="s">
        <v>371</v>
      </c>
      <c r="E17271" s="57" t="str">
        <f t="array" ref="E17271">E17270</f>
        <v>В</v>
      </c>
      <c r="F17271" s="58">
        <v>0.7986762579776827</v>
      </c>
    </row>
    <row r="17272">
      <c r="A17272" s="61">
        <v>1.513557081E9</v>
      </c>
      <c r="B17272" s="61">
        <v>0.0</v>
      </c>
      <c r="C17272" s="61">
        <v>476.0</v>
      </c>
      <c r="D17272" s="57" t="s">
        <v>371</v>
      </c>
      <c r="E17272" s="57" t="str">
        <f t="array" ref="E17272">E17271</f>
        <v>В</v>
      </c>
      <c r="F17272" s="58">
        <v>0.7986958200477144</v>
      </c>
    </row>
    <row r="17273">
      <c r="A17273" s="61">
        <v>1.513751905E9</v>
      </c>
      <c r="B17273" s="61">
        <v>1.0</v>
      </c>
      <c r="C17273" s="61">
        <v>741.0</v>
      </c>
      <c r="D17273" s="57" t="s">
        <v>371</v>
      </c>
      <c r="E17273" s="57" t="str">
        <f t="array" ref="E17273">E17272</f>
        <v>В</v>
      </c>
      <c r="F17273" s="58">
        <v>0.7986969990051926</v>
      </c>
    </row>
    <row r="17274">
      <c r="A17274" s="61">
        <v>1.518087041E9</v>
      </c>
      <c r="B17274" s="61">
        <v>0.0</v>
      </c>
      <c r="C17274" s="61">
        <v>1915.0</v>
      </c>
      <c r="D17274" s="57" t="s">
        <v>371</v>
      </c>
      <c r="E17274" s="57" t="str">
        <f t="array" ref="E17274">E17273</f>
        <v>В</v>
      </c>
      <c r="F17274" s="58">
        <v>0.7990069928029</v>
      </c>
    </row>
    <row r="17275">
      <c r="A17275" s="61">
        <v>1.517674779E9</v>
      </c>
      <c r="B17275" s="61">
        <v>1.0</v>
      </c>
      <c r="C17275" s="61">
        <v>1086.0</v>
      </c>
      <c r="D17275" s="57" t="s">
        <v>375</v>
      </c>
      <c r="E17275" s="57" t="str">
        <f t="array" ref="E17275">E17274</f>
        <v>В</v>
      </c>
      <c r="F17275" s="58">
        <v>0.7990441152326588</v>
      </c>
    </row>
    <row r="17276">
      <c r="A17276" s="61">
        <v>1.512936238E9</v>
      </c>
      <c r="B17276" s="61">
        <v>1.0</v>
      </c>
      <c r="C17276" s="61">
        <v>1584.0</v>
      </c>
      <c r="D17276" s="57" t="s">
        <v>373</v>
      </c>
      <c r="E17276" s="57" t="str">
        <f t="array" ref="E17276">E17275</f>
        <v>В</v>
      </c>
      <c r="F17276" s="58">
        <v>0.7992041446769804</v>
      </c>
    </row>
    <row r="17277">
      <c r="A17277" s="61">
        <v>1.51140938E9</v>
      </c>
      <c r="B17277" s="61">
        <v>0.0</v>
      </c>
      <c r="C17277" s="61">
        <v>3142.0</v>
      </c>
      <c r="D17277" s="57" t="s">
        <v>371</v>
      </c>
      <c r="E17277" s="57" t="str">
        <f t="array" ref="E17277">E17276</f>
        <v>В</v>
      </c>
      <c r="F17277" s="58">
        <v>0.7992387624594517</v>
      </c>
    </row>
    <row r="17278">
      <c r="A17278" s="61">
        <v>1.519194606E9</v>
      </c>
      <c r="B17278" s="61">
        <v>1.0</v>
      </c>
      <c r="C17278" s="61">
        <v>152.0</v>
      </c>
      <c r="D17278" s="57" t="s">
        <v>375</v>
      </c>
      <c r="E17278" s="57" t="str">
        <f t="array" ref="E17278">E17277</f>
        <v>В</v>
      </c>
      <c r="F17278" s="58">
        <v>0.7992891939733981</v>
      </c>
    </row>
    <row r="17279">
      <c r="A17279" s="61">
        <v>1.513253724E9</v>
      </c>
      <c r="B17279" s="61">
        <v>1.0</v>
      </c>
      <c r="C17279" s="61">
        <v>1751.0</v>
      </c>
      <c r="D17279" s="57" t="s">
        <v>373</v>
      </c>
      <c r="E17279" s="57" t="str">
        <f t="array" ref="E17279">E17278</f>
        <v>В</v>
      </c>
      <c r="F17279" s="58">
        <v>0.7993256612682282</v>
      </c>
    </row>
    <row r="17280">
      <c r="A17280" s="61">
        <v>1.517878521E9</v>
      </c>
      <c r="B17280" s="61">
        <v>0.0</v>
      </c>
      <c r="C17280" s="61">
        <v>2213.0</v>
      </c>
      <c r="D17280" s="57" t="s">
        <v>371</v>
      </c>
      <c r="E17280" s="57" t="str">
        <f t="array" ref="E17280">E17279</f>
        <v>В</v>
      </c>
      <c r="F17280" s="58">
        <v>0.7993552627472164</v>
      </c>
    </row>
    <row r="17281">
      <c r="A17281" s="61">
        <v>1.514262885E9</v>
      </c>
      <c r="B17281" s="61">
        <v>1.0</v>
      </c>
      <c r="C17281" s="61">
        <v>4201.0</v>
      </c>
      <c r="D17281" s="57" t="s">
        <v>375</v>
      </c>
      <c r="E17281" s="57" t="str">
        <f t="array" ref="E17281">E17280</f>
        <v>В</v>
      </c>
      <c r="F17281" s="58">
        <v>0.7994344684800944</v>
      </c>
    </row>
    <row r="17282">
      <c r="A17282" s="61">
        <v>1.516013309E9</v>
      </c>
      <c r="B17282" s="61">
        <v>1.0</v>
      </c>
      <c r="C17282" s="61">
        <v>1349.0</v>
      </c>
      <c r="D17282" s="57" t="s">
        <v>374</v>
      </c>
      <c r="E17282" s="57" t="str">
        <f t="array" ref="E17282">E17281</f>
        <v>В</v>
      </c>
      <c r="F17282" s="58">
        <v>0.7994431200102715</v>
      </c>
    </row>
    <row r="17283">
      <c r="A17283" s="61">
        <v>1.518469041E9</v>
      </c>
      <c r="B17283" s="61">
        <v>0.0</v>
      </c>
      <c r="C17283" s="61">
        <v>3826.0</v>
      </c>
      <c r="D17283" s="57" t="s">
        <v>373</v>
      </c>
      <c r="E17283" s="57" t="str">
        <f t="array" ref="E17283">E17282</f>
        <v>В</v>
      </c>
      <c r="F17283" s="58">
        <v>0.7995047990069836</v>
      </c>
    </row>
    <row r="17284">
      <c r="A17284" s="61">
        <v>1.518658254E9</v>
      </c>
      <c r="B17284" s="61">
        <v>1.0</v>
      </c>
      <c r="C17284" s="61">
        <v>693.0</v>
      </c>
      <c r="D17284" s="57" t="s">
        <v>371</v>
      </c>
      <c r="E17284" s="57" t="str">
        <f t="array" ref="E17284">E17283</f>
        <v>В</v>
      </c>
      <c r="F17284" s="58">
        <v>0.799589101676446</v>
      </c>
    </row>
    <row r="17285">
      <c r="A17285" s="61">
        <v>1.517508158E9</v>
      </c>
      <c r="B17285" s="61">
        <v>1.0</v>
      </c>
      <c r="C17285" s="61">
        <v>2359.0</v>
      </c>
      <c r="D17285" s="57" t="s">
        <v>371</v>
      </c>
      <c r="E17285" s="57" t="str">
        <f t="array" ref="E17285">E17284</f>
        <v>В</v>
      </c>
      <c r="F17285" s="58">
        <v>0.7996475070132233</v>
      </c>
    </row>
    <row r="17286">
      <c r="A17286" s="61">
        <v>1.512886406E9</v>
      </c>
      <c r="B17286" s="61">
        <v>1.0</v>
      </c>
      <c r="C17286" s="61">
        <v>785.0</v>
      </c>
      <c r="D17286" s="57" t="s">
        <v>371</v>
      </c>
      <c r="E17286" s="57" t="str">
        <f t="array" ref="E17286">E17285</f>
        <v>В</v>
      </c>
      <c r="F17286" s="58">
        <v>0.7996904341469538</v>
      </c>
    </row>
    <row r="17287">
      <c r="A17287" s="61">
        <v>1.513687813E9</v>
      </c>
      <c r="B17287" s="61">
        <v>1.0</v>
      </c>
      <c r="C17287" s="61">
        <v>200.0</v>
      </c>
      <c r="D17287" s="57" t="s">
        <v>375</v>
      </c>
      <c r="E17287" s="57" t="str">
        <f t="array" ref="E17287">E17286</f>
        <v>В</v>
      </c>
      <c r="F17287" s="58">
        <v>0.7996928854299384</v>
      </c>
    </row>
    <row r="17288">
      <c r="A17288" s="61">
        <v>1.518849603E9</v>
      </c>
      <c r="B17288" s="61">
        <v>1.0</v>
      </c>
      <c r="C17288" s="61">
        <v>506.0</v>
      </c>
      <c r="D17288" s="57" t="s">
        <v>373</v>
      </c>
      <c r="E17288" s="57" t="str">
        <f t="array" ref="E17288">E17287</f>
        <v>В</v>
      </c>
      <c r="F17288" s="58">
        <v>0.7998029258788026</v>
      </c>
    </row>
    <row r="17289">
      <c r="A17289" s="61">
        <v>1.513141403E9</v>
      </c>
      <c r="B17289" s="61">
        <v>1.0</v>
      </c>
      <c r="C17289" s="61">
        <v>3254.0</v>
      </c>
      <c r="D17289" s="57" t="s">
        <v>371</v>
      </c>
      <c r="E17289" s="57" t="str">
        <f t="array" ref="E17289">E17288</f>
        <v>В</v>
      </c>
      <c r="F17289" s="58">
        <v>0.799842139338855</v>
      </c>
    </row>
    <row r="17290">
      <c r="A17290" s="61">
        <v>1.517698652E9</v>
      </c>
      <c r="B17290" s="61">
        <v>0.0</v>
      </c>
      <c r="C17290" s="61">
        <v>3182.0</v>
      </c>
      <c r="D17290" s="57" t="s">
        <v>374</v>
      </c>
      <c r="E17290" s="57" t="str">
        <f t="array" ref="E17290">E17289</f>
        <v>В</v>
      </c>
      <c r="F17290" s="58">
        <v>0.7999010817038811</v>
      </c>
    </row>
    <row r="17291">
      <c r="A17291" s="61">
        <v>1.519530786E9</v>
      </c>
      <c r="B17291" s="61">
        <v>1.0</v>
      </c>
      <c r="C17291" s="61">
        <v>2544.0</v>
      </c>
      <c r="D17291" s="57" t="s">
        <v>374</v>
      </c>
      <c r="E17291" s="57" t="str">
        <f t="array" ref="E17291">E17290</f>
        <v>В</v>
      </c>
      <c r="F17291" s="58">
        <v>0.7999234168865214</v>
      </c>
    </row>
    <row r="17292">
      <c r="A17292" s="61">
        <v>1.516680971E9</v>
      </c>
      <c r="B17292" s="61">
        <v>0.0</v>
      </c>
      <c r="C17292" s="61">
        <v>1167.0</v>
      </c>
      <c r="D17292" s="57" t="s">
        <v>374</v>
      </c>
      <c r="E17292" s="57" t="str">
        <f t="array" ref="E17292">E17291</f>
        <v>В</v>
      </c>
      <c r="F17292" s="58">
        <v>0.7999985607998802</v>
      </c>
    </row>
    <row r="17293">
      <c r="A17293" s="61">
        <v>1.513976251E9</v>
      </c>
      <c r="B17293" s="61">
        <v>0.0</v>
      </c>
      <c r="C17293" s="61">
        <v>3409.0</v>
      </c>
      <c r="D17293" s="57" t="s">
        <v>374</v>
      </c>
      <c r="E17293" s="57" t="str">
        <f t="array" ref="E17293">E17292</f>
        <v>В</v>
      </c>
      <c r="F17293" s="58">
        <v>0.7999996248064764</v>
      </c>
    </row>
    <row r="17294">
      <c r="A17294" s="61">
        <v>1.515401186E9</v>
      </c>
      <c r="B17294" s="61">
        <v>1.0</v>
      </c>
      <c r="C17294" s="61">
        <v>960.0</v>
      </c>
      <c r="D17294" s="57" t="s">
        <v>374</v>
      </c>
      <c r="E17294" s="57" t="str">
        <f t="array" ref="E17294">E17293</f>
        <v>В</v>
      </c>
      <c r="F17294" s="58">
        <v>0.8000325638126343</v>
      </c>
    </row>
    <row r="17295">
      <c r="A17295" s="61">
        <v>1.51147136E9</v>
      </c>
      <c r="B17295" s="61">
        <v>0.0</v>
      </c>
      <c r="C17295" s="61">
        <v>2135.0</v>
      </c>
      <c r="D17295" s="57" t="s">
        <v>375</v>
      </c>
      <c r="E17295" s="57" t="str">
        <f t="array" ref="E17295">E17294</f>
        <v>В</v>
      </c>
      <c r="F17295" s="58">
        <v>0.8000577637979314</v>
      </c>
    </row>
    <row r="17296">
      <c r="A17296" s="61">
        <v>1.519611961E9</v>
      </c>
      <c r="B17296" s="61">
        <v>0.0</v>
      </c>
      <c r="C17296" s="61">
        <v>937.0</v>
      </c>
      <c r="D17296" s="57" t="s">
        <v>371</v>
      </c>
      <c r="E17296" s="57" t="str">
        <f t="array" ref="E17296">E17295</f>
        <v>В</v>
      </c>
      <c r="F17296" s="58">
        <v>0.8000686913932177</v>
      </c>
    </row>
    <row r="17297">
      <c r="A17297" s="61">
        <v>1.514345109E9</v>
      </c>
      <c r="B17297" s="61">
        <v>1.0</v>
      </c>
      <c r="C17297" s="61">
        <v>2075.0</v>
      </c>
      <c r="D17297" s="57" t="s">
        <v>373</v>
      </c>
      <c r="E17297" s="57" t="str">
        <f t="array" ref="E17297">E17296</f>
        <v>В</v>
      </c>
      <c r="F17297" s="58">
        <v>0.8001390219201069</v>
      </c>
    </row>
    <row r="17298">
      <c r="A17298" s="61">
        <v>1.513080195E9</v>
      </c>
      <c r="B17298" s="61">
        <v>1.0</v>
      </c>
      <c r="C17298" s="61">
        <v>1229.0</v>
      </c>
      <c r="D17298" s="57" t="s">
        <v>373</v>
      </c>
      <c r="E17298" s="57" t="str">
        <f t="array" ref="E17298">E17297</f>
        <v>В</v>
      </c>
      <c r="F17298" s="58">
        <v>0.8001684291548651</v>
      </c>
    </row>
    <row r="17299">
      <c r="A17299" s="61">
        <v>1.514482092E9</v>
      </c>
      <c r="B17299" s="61">
        <v>0.0</v>
      </c>
      <c r="C17299" s="61">
        <v>3022.0</v>
      </c>
      <c r="D17299" s="57" t="s">
        <v>371</v>
      </c>
      <c r="E17299" s="57" t="str">
        <f t="array" ref="E17299">E17298</f>
        <v>В</v>
      </c>
      <c r="F17299" s="58">
        <v>0.8002691930249932</v>
      </c>
    </row>
    <row r="17300">
      <c r="A17300" s="61">
        <v>1.51928202E9</v>
      </c>
      <c r="B17300" s="61">
        <v>0.0</v>
      </c>
      <c r="C17300" s="61">
        <v>1209.0</v>
      </c>
      <c r="D17300" s="57" t="s">
        <v>374</v>
      </c>
      <c r="E17300" s="57" t="str">
        <f t="array" ref="E17300">E17299</f>
        <v>В</v>
      </c>
      <c r="F17300" s="58">
        <v>0.8002744706731783</v>
      </c>
    </row>
    <row r="17301">
      <c r="A17301" s="61">
        <v>1.512257452E9</v>
      </c>
      <c r="B17301" s="61">
        <v>0.0</v>
      </c>
      <c r="C17301" s="61">
        <v>1590.0</v>
      </c>
      <c r="D17301" s="57" t="s">
        <v>373</v>
      </c>
      <c r="E17301" s="57" t="str">
        <f t="array" ref="E17301">E17300</f>
        <v>В</v>
      </c>
      <c r="F17301" s="58">
        <v>0.8002765015313754</v>
      </c>
    </row>
    <row r="17302">
      <c r="A17302" s="61">
        <v>1.517548951E9</v>
      </c>
      <c r="B17302" s="61">
        <v>0.0</v>
      </c>
      <c r="C17302" s="61">
        <v>1876.0</v>
      </c>
      <c r="D17302" s="57" t="s">
        <v>375</v>
      </c>
      <c r="E17302" s="57" t="str">
        <f t="array" ref="E17302">E17301</f>
        <v>В</v>
      </c>
      <c r="F17302" s="58">
        <v>0.800335331065518</v>
      </c>
    </row>
    <row r="17303">
      <c r="A17303" s="61">
        <v>1.514642915E9</v>
      </c>
      <c r="B17303" s="61">
        <v>1.0</v>
      </c>
      <c r="C17303" s="61">
        <v>800.0</v>
      </c>
      <c r="D17303" s="57" t="s">
        <v>373</v>
      </c>
      <c r="E17303" s="57" t="str">
        <f t="array" ref="E17303">E17302</f>
        <v>В</v>
      </c>
      <c r="F17303" s="58">
        <v>0.8003967046626714</v>
      </c>
    </row>
    <row r="17304">
      <c r="A17304" s="61">
        <v>1.519084902E9</v>
      </c>
      <c r="B17304" s="61">
        <v>0.0</v>
      </c>
      <c r="C17304" s="61">
        <v>3979.0</v>
      </c>
      <c r="D17304" s="57" t="s">
        <v>375</v>
      </c>
      <c r="E17304" s="57" t="str">
        <f t="array" ref="E17304">E17303</f>
        <v>В</v>
      </c>
      <c r="F17304" s="58">
        <v>0.8004110327491099</v>
      </c>
    </row>
    <row r="17305">
      <c r="A17305" s="61">
        <v>1.512214315E9</v>
      </c>
      <c r="B17305" s="61">
        <v>1.0</v>
      </c>
      <c r="C17305" s="61">
        <v>741.0</v>
      </c>
      <c r="D17305" s="57" t="s">
        <v>374</v>
      </c>
      <c r="E17305" s="57" t="str">
        <f t="array" ref="E17305">E17304</f>
        <v>В</v>
      </c>
      <c r="F17305" s="58">
        <v>0.8004786440293847</v>
      </c>
    </row>
    <row r="17306">
      <c r="A17306" s="61">
        <v>1.513582985E9</v>
      </c>
      <c r="B17306" s="61">
        <v>1.0</v>
      </c>
      <c r="C17306" s="61">
        <v>3414.0</v>
      </c>
      <c r="D17306" s="57" t="s">
        <v>373</v>
      </c>
      <c r="E17306" s="57" t="str">
        <f t="array" ref="E17306">E17305</f>
        <v>В</v>
      </c>
      <c r="F17306" s="58">
        <v>0.8004974169615653</v>
      </c>
    </row>
    <row r="17307">
      <c r="A17307" s="61">
        <v>1.519723821E9</v>
      </c>
      <c r="B17307" s="61">
        <v>0.0</v>
      </c>
      <c r="C17307" s="61">
        <v>722.0</v>
      </c>
      <c r="D17307" s="57" t="s">
        <v>371</v>
      </c>
      <c r="E17307" s="57" t="str">
        <f t="array" ref="E17307">E17306</f>
        <v>В</v>
      </c>
      <c r="F17307" s="58">
        <v>0.8005187075254507</v>
      </c>
    </row>
    <row r="17308">
      <c r="A17308" s="61">
        <v>1.516207937E9</v>
      </c>
      <c r="B17308" s="61">
        <v>1.0</v>
      </c>
      <c r="C17308" s="61">
        <v>1694.0</v>
      </c>
      <c r="D17308" s="57" t="s">
        <v>374</v>
      </c>
      <c r="E17308" s="57" t="str">
        <f t="array" ref="E17308">E17307</f>
        <v>В</v>
      </c>
      <c r="F17308" s="58">
        <v>0.8005627528421722</v>
      </c>
    </row>
    <row r="17309">
      <c r="A17309" s="61">
        <v>1.516280262E9</v>
      </c>
      <c r="B17309" s="61">
        <v>0.0</v>
      </c>
      <c r="C17309" s="61">
        <v>2391.0</v>
      </c>
      <c r="D17309" s="57" t="s">
        <v>371</v>
      </c>
      <c r="E17309" s="57" t="str">
        <f t="array" ref="E17309">E17308</f>
        <v>В</v>
      </c>
      <c r="F17309" s="58">
        <v>0.8005679085967101</v>
      </c>
    </row>
    <row r="17310">
      <c r="A17310" s="61">
        <v>1.512096337E9</v>
      </c>
      <c r="B17310" s="61">
        <v>1.0</v>
      </c>
      <c r="C17310" s="61">
        <v>1520.0</v>
      </c>
      <c r="D17310" s="57" t="s">
        <v>373</v>
      </c>
      <c r="E17310" s="57" t="str">
        <f t="array" ref="E17310">E17309</f>
        <v>В</v>
      </c>
      <c r="F17310" s="58">
        <v>0.800643138823621</v>
      </c>
    </row>
    <row r="17311">
      <c r="A17311" s="61">
        <v>1.513622048E9</v>
      </c>
      <c r="B17311" s="61">
        <v>1.0</v>
      </c>
      <c r="C17311" s="61">
        <v>3399.0</v>
      </c>
      <c r="D17311" s="57" t="s">
        <v>375</v>
      </c>
      <c r="E17311" s="57" t="str">
        <f t="array" ref="E17311">E17310</f>
        <v>В</v>
      </c>
      <c r="F17311" s="58">
        <v>0.8007661266980852</v>
      </c>
    </row>
    <row r="17312">
      <c r="A17312" s="61">
        <v>1.517573984E9</v>
      </c>
      <c r="B17312" s="61">
        <v>1.0</v>
      </c>
      <c r="C17312" s="61">
        <v>501.0</v>
      </c>
      <c r="D17312" s="57" t="s">
        <v>373</v>
      </c>
      <c r="E17312" s="57" t="str">
        <f t="array" ref="E17312">E17311</f>
        <v>В</v>
      </c>
      <c r="F17312" s="58">
        <v>0.8007935682933138</v>
      </c>
    </row>
    <row r="17313">
      <c r="A17313" s="61">
        <v>1.517080347E9</v>
      </c>
      <c r="B17313" s="61">
        <v>1.0</v>
      </c>
      <c r="C17313" s="61">
        <v>1664.0</v>
      </c>
      <c r="D17313" s="57" t="s">
        <v>374</v>
      </c>
      <c r="E17313" s="57" t="str">
        <f t="array" ref="E17313">E17312</f>
        <v>В</v>
      </c>
      <c r="F17313" s="58">
        <v>0.8008165930403749</v>
      </c>
    </row>
    <row r="17314">
      <c r="A17314" s="61">
        <v>1.516877807E9</v>
      </c>
      <c r="B17314" s="61">
        <v>1.0</v>
      </c>
      <c r="C17314" s="61">
        <v>1736.0</v>
      </c>
      <c r="D17314" s="57" t="s">
        <v>371</v>
      </c>
      <c r="E17314" s="57" t="str">
        <f t="array" ref="E17314">E17313</f>
        <v>В</v>
      </c>
      <c r="F17314" s="58">
        <v>0.800852842939142</v>
      </c>
    </row>
    <row r="17315">
      <c r="A17315" s="61">
        <v>1.517198294E9</v>
      </c>
      <c r="B17315" s="61">
        <v>1.0</v>
      </c>
      <c r="C17315" s="61">
        <v>3517.0</v>
      </c>
      <c r="D17315" s="57" t="s">
        <v>375</v>
      </c>
      <c r="E17315" s="57" t="str">
        <f t="array" ref="E17315">E17314</f>
        <v>В</v>
      </c>
      <c r="F17315" s="58">
        <v>0.8010497996424795</v>
      </c>
    </row>
    <row r="17316">
      <c r="A17316" s="61">
        <v>1.515239633E9</v>
      </c>
      <c r="B17316" s="61">
        <v>1.0</v>
      </c>
      <c r="C17316" s="61">
        <v>4480.0</v>
      </c>
      <c r="D17316" s="57" t="s">
        <v>371</v>
      </c>
      <c r="E17316" s="57" t="str">
        <f t="array" ref="E17316">E17315</f>
        <v>В</v>
      </c>
      <c r="F17316" s="58">
        <v>0.8010684479727276</v>
      </c>
    </row>
    <row r="17317">
      <c r="A17317" s="61">
        <v>1.51344065E9</v>
      </c>
      <c r="B17317" s="61">
        <v>0.0</v>
      </c>
      <c r="C17317" s="61">
        <v>694.0</v>
      </c>
      <c r="D17317" s="57" t="s">
        <v>371</v>
      </c>
      <c r="E17317" s="57" t="str">
        <f t="array" ref="E17317">E17316</f>
        <v>В</v>
      </c>
      <c r="F17317" s="58">
        <v>0.801132605874123</v>
      </c>
    </row>
    <row r="17318">
      <c r="A17318" s="61">
        <v>1.518665098E9</v>
      </c>
      <c r="B17318" s="61">
        <v>1.0</v>
      </c>
      <c r="C17318" s="61">
        <v>1724.0</v>
      </c>
      <c r="D17318" s="57" t="s">
        <v>375</v>
      </c>
      <c r="E17318" s="57" t="str">
        <f t="array" ref="E17318">E17317</f>
        <v>В</v>
      </c>
      <c r="F17318" s="58">
        <v>0.8011901184399008</v>
      </c>
    </row>
    <row r="17319">
      <c r="A17319" s="61">
        <v>1.516697676E9</v>
      </c>
      <c r="B17319" s="61">
        <v>1.0</v>
      </c>
      <c r="C17319" s="61">
        <v>163.0</v>
      </c>
      <c r="D17319" s="57" t="s">
        <v>371</v>
      </c>
      <c r="E17319" s="57" t="str">
        <f t="array" ref="E17319">E17318</f>
        <v>В</v>
      </c>
      <c r="F17319" s="58">
        <v>0.8012210926843812</v>
      </c>
    </row>
    <row r="17320">
      <c r="A17320" s="61">
        <v>1.511284951E9</v>
      </c>
      <c r="B17320" s="61">
        <v>0.0</v>
      </c>
      <c r="C17320" s="61">
        <v>1949.0</v>
      </c>
      <c r="D17320" s="57" t="s">
        <v>371</v>
      </c>
      <c r="E17320" s="57" t="str">
        <f t="array" ref="E17320">E17319</f>
        <v>В</v>
      </c>
      <c r="F17320" s="58">
        <v>0.8012846307269885</v>
      </c>
    </row>
    <row r="17321">
      <c r="A17321" s="61">
        <v>1.519771713E9</v>
      </c>
      <c r="B17321" s="61">
        <v>1.0</v>
      </c>
      <c r="C17321" s="61">
        <v>2937.0</v>
      </c>
      <c r="D17321" s="57" t="s">
        <v>371</v>
      </c>
      <c r="E17321" s="57" t="str">
        <f t="array" ref="E17321">E17320</f>
        <v>В</v>
      </c>
      <c r="F17321" s="58">
        <v>0.8013082490652818</v>
      </c>
    </row>
    <row r="17322">
      <c r="A17322" s="61">
        <v>1.515641587E9</v>
      </c>
      <c r="B17322" s="61">
        <v>1.0</v>
      </c>
      <c r="C17322" s="61">
        <v>396.0</v>
      </c>
      <c r="D17322" s="57" t="s">
        <v>375</v>
      </c>
      <c r="E17322" s="57" t="str">
        <f t="array" ref="E17322">E17321</f>
        <v>В</v>
      </c>
      <c r="F17322" s="58">
        <v>0.8013428519465918</v>
      </c>
    </row>
    <row r="17323">
      <c r="A17323" s="61">
        <v>1.51320021E9</v>
      </c>
      <c r="B17323" s="61">
        <v>0.0</v>
      </c>
      <c r="C17323" s="61">
        <v>3646.0</v>
      </c>
      <c r="D17323" s="57" t="s">
        <v>375</v>
      </c>
      <c r="E17323" s="57" t="str">
        <f t="array" ref="E17323">E17322</f>
        <v>В</v>
      </c>
      <c r="F17323" s="58">
        <v>0.8013445138652102</v>
      </c>
    </row>
    <row r="17324">
      <c r="A17324" s="61">
        <v>1.514005597E9</v>
      </c>
      <c r="B17324" s="61">
        <v>1.0</v>
      </c>
      <c r="C17324" s="61">
        <v>2413.0</v>
      </c>
      <c r="D17324" s="57" t="s">
        <v>371</v>
      </c>
      <c r="E17324" s="57" t="str">
        <f t="array" ref="E17324">E17323</f>
        <v>В</v>
      </c>
      <c r="F17324" s="58">
        <v>0.8013506491432257</v>
      </c>
    </row>
    <row r="17325">
      <c r="A17325" s="61">
        <v>1.515252978E9</v>
      </c>
      <c r="B17325" s="61">
        <v>1.0</v>
      </c>
      <c r="C17325" s="61">
        <v>2113.0</v>
      </c>
      <c r="D17325" s="57" t="s">
        <v>371</v>
      </c>
      <c r="E17325" s="57" t="str">
        <f t="array" ref="E17325">E17324</f>
        <v>В</v>
      </c>
      <c r="F17325" s="58">
        <v>0.8013591497809388</v>
      </c>
    </row>
    <row r="17326">
      <c r="A17326" s="61">
        <v>1.518516839E9</v>
      </c>
      <c r="B17326" s="61">
        <v>1.0</v>
      </c>
      <c r="C17326" s="61">
        <v>4006.0</v>
      </c>
      <c r="D17326" s="57" t="s">
        <v>371</v>
      </c>
      <c r="E17326" s="57" t="str">
        <f t="array" ref="E17326">E17325</f>
        <v>В</v>
      </c>
      <c r="F17326" s="58">
        <v>0.8013993483674801</v>
      </c>
    </row>
    <row r="17327">
      <c r="A17327" s="61">
        <v>1.515055382E9</v>
      </c>
      <c r="B17327" s="61">
        <v>0.0</v>
      </c>
      <c r="C17327" s="61">
        <v>759.0</v>
      </c>
      <c r="D17327" s="57" t="s">
        <v>374</v>
      </c>
      <c r="E17327" s="57" t="str">
        <f t="array" ref="E17327">E17326</f>
        <v>В</v>
      </c>
      <c r="F17327" s="58">
        <v>0.801408515747421</v>
      </c>
    </row>
    <row r="17328">
      <c r="A17328" s="61">
        <v>1.511632474E9</v>
      </c>
      <c r="B17328" s="61">
        <v>1.0</v>
      </c>
      <c r="C17328" s="61">
        <v>246.0</v>
      </c>
      <c r="D17328" s="57" t="s">
        <v>375</v>
      </c>
      <c r="E17328" s="57" t="str">
        <f t="array" ref="E17328">E17327</f>
        <v>В</v>
      </c>
      <c r="F17328" s="58">
        <v>0.8015060097445814</v>
      </c>
    </row>
    <row r="17329">
      <c r="A17329" s="61">
        <v>1.51370681E9</v>
      </c>
      <c r="B17329" s="61">
        <v>0.0</v>
      </c>
      <c r="C17329" s="61">
        <v>2103.0</v>
      </c>
      <c r="D17329" s="57" t="s">
        <v>373</v>
      </c>
      <c r="E17329" s="57" t="str">
        <f t="array" ref="E17329">E17328</f>
        <v>В</v>
      </c>
      <c r="F17329" s="58">
        <v>0.8015102755224309</v>
      </c>
    </row>
    <row r="17330">
      <c r="A17330" s="61">
        <v>1.513368896E9</v>
      </c>
      <c r="B17330" s="61">
        <v>1.0</v>
      </c>
      <c r="C17330" s="61">
        <v>1171.0</v>
      </c>
      <c r="D17330" s="57" t="s">
        <v>375</v>
      </c>
      <c r="E17330" s="57" t="str">
        <f t="array" ref="E17330">E17329</f>
        <v>В</v>
      </c>
      <c r="F17330" s="58">
        <v>0.8015649372084463</v>
      </c>
    </row>
    <row r="17331">
      <c r="A17331" s="61">
        <v>1.51935542E9</v>
      </c>
      <c r="B17331" s="61">
        <v>0.0</v>
      </c>
      <c r="C17331" s="61">
        <v>1805.0</v>
      </c>
      <c r="D17331" s="57" t="s">
        <v>371</v>
      </c>
      <c r="E17331" s="57" t="str">
        <f t="array" ref="E17331">E17330</f>
        <v>В</v>
      </c>
      <c r="F17331" s="58">
        <v>0.8015681570277875</v>
      </c>
    </row>
    <row r="17332">
      <c r="A17332" s="61">
        <v>1.513167543E9</v>
      </c>
      <c r="B17332" s="61">
        <v>1.0</v>
      </c>
      <c r="C17332" s="61">
        <v>3.0</v>
      </c>
      <c r="D17332" s="57" t="s">
        <v>374</v>
      </c>
      <c r="E17332" s="57" t="str">
        <f t="array" ref="E17332">E17331</f>
        <v>В</v>
      </c>
      <c r="F17332" s="58">
        <v>0.8015775845620376</v>
      </c>
    </row>
    <row r="17333">
      <c r="A17333" s="61">
        <v>1.511884005E9</v>
      </c>
      <c r="B17333" s="61">
        <v>1.0</v>
      </c>
      <c r="C17333" s="61">
        <v>1785.0</v>
      </c>
      <c r="D17333" s="57" t="s">
        <v>373</v>
      </c>
      <c r="E17333" s="57" t="str">
        <f t="array" ref="E17333">E17332</f>
        <v>В</v>
      </c>
      <c r="F17333" s="58">
        <v>0.8016020429583643</v>
      </c>
    </row>
    <row r="17334">
      <c r="A17334" s="61">
        <v>1.519300019E9</v>
      </c>
      <c r="B17334" s="61">
        <v>1.0</v>
      </c>
      <c r="C17334" s="61">
        <v>981.0</v>
      </c>
      <c r="D17334" s="57" t="s">
        <v>375</v>
      </c>
      <c r="E17334" s="57" t="str">
        <f t="array" ref="E17334">E17333</f>
        <v>В</v>
      </c>
      <c r="F17334" s="58">
        <v>0.8016382928571316</v>
      </c>
    </row>
    <row r="17335">
      <c r="A17335" s="61">
        <v>1.514533681E9</v>
      </c>
      <c r="B17335" s="61">
        <v>0.0</v>
      </c>
      <c r="C17335" s="61">
        <v>2559.0</v>
      </c>
      <c r="D17335" s="57" t="s">
        <v>374</v>
      </c>
      <c r="E17335" s="57" t="str">
        <f t="array" ref="E17335">E17334</f>
        <v>В</v>
      </c>
      <c r="F17335" s="58">
        <v>0.801648717750821</v>
      </c>
    </row>
    <row r="17336">
      <c r="A17336" s="61">
        <v>1.519114224E9</v>
      </c>
      <c r="B17336" s="61">
        <v>1.0</v>
      </c>
      <c r="C17336" s="61">
        <v>3157.0</v>
      </c>
      <c r="D17336" s="57" t="s">
        <v>371</v>
      </c>
      <c r="E17336" s="57" t="str">
        <f t="array" ref="E17336">E17335</f>
        <v>В</v>
      </c>
      <c r="F17336" s="58">
        <v>0.8016870521129927</v>
      </c>
    </row>
    <row r="17337">
      <c r="A17337" s="61">
        <v>1.518956805E9</v>
      </c>
      <c r="B17337" s="61">
        <v>1.0</v>
      </c>
      <c r="C17337" s="61">
        <v>2235.0</v>
      </c>
      <c r="D17337" s="57" t="s">
        <v>375</v>
      </c>
      <c r="E17337" s="57" t="str">
        <f t="array" ref="E17337">E17336</f>
        <v>В</v>
      </c>
      <c r="F17337" s="58">
        <v>0.8017595844352392</v>
      </c>
    </row>
    <row r="17338">
      <c r="A17338" s="61">
        <v>1.51569644E9</v>
      </c>
      <c r="B17338" s="61">
        <v>0.0</v>
      </c>
      <c r="C17338" s="61">
        <v>3432.0</v>
      </c>
      <c r="D17338" s="57" t="s">
        <v>373</v>
      </c>
      <c r="E17338" s="57" t="str">
        <f t="array" ref="E17338">E17337</f>
        <v>В</v>
      </c>
      <c r="F17338" s="58">
        <v>0.8018676895601689</v>
      </c>
    </row>
    <row r="17339">
      <c r="A17339" s="61">
        <v>1.513596022E9</v>
      </c>
      <c r="B17339" s="61">
        <v>0.0</v>
      </c>
      <c r="C17339" s="61">
        <v>51.0</v>
      </c>
      <c r="D17339" s="57" t="s">
        <v>374</v>
      </c>
      <c r="E17339" s="57" t="str">
        <f t="array" ref="E17339">E17338</f>
        <v>В</v>
      </c>
      <c r="F17339" s="58">
        <v>0.8019022924414788</v>
      </c>
    </row>
    <row r="17340">
      <c r="A17340" s="61">
        <v>1.517772869E9</v>
      </c>
      <c r="B17340" s="61">
        <v>1.0</v>
      </c>
      <c r="C17340" s="61">
        <v>3474.0</v>
      </c>
      <c r="D17340" s="57" t="s">
        <v>371</v>
      </c>
      <c r="E17340" s="57" t="str">
        <f t="array" ref="E17340">E17339</f>
        <v>В</v>
      </c>
      <c r="F17340" s="58">
        <v>0.8019286320946313</v>
      </c>
    </row>
    <row r="17341">
      <c r="A17341" s="61">
        <v>1.514962686E9</v>
      </c>
      <c r="B17341" s="61">
        <v>1.0</v>
      </c>
      <c r="C17341" s="61">
        <v>2919.0</v>
      </c>
      <c r="D17341" s="57" t="s">
        <v>371</v>
      </c>
      <c r="E17341" s="57" t="str">
        <f t="array" ref="E17341">E17340</f>
        <v>В</v>
      </c>
      <c r="F17341" s="58">
        <v>0.8019726080672068</v>
      </c>
    </row>
    <row r="17342">
      <c r="A17342" s="61">
        <v>1.517462596E9</v>
      </c>
      <c r="B17342" s="61">
        <v>1.0</v>
      </c>
      <c r="C17342" s="61">
        <v>2185.0</v>
      </c>
      <c r="D17342" s="57" t="s">
        <v>371</v>
      </c>
      <c r="E17342" s="57" t="str">
        <f t="array" ref="E17342">E17341</f>
        <v>В</v>
      </c>
      <c r="F17342" s="58">
        <v>0.8020386815288197</v>
      </c>
    </row>
    <row r="17343">
      <c r="A17343" s="61">
        <v>1.514754577E9</v>
      </c>
      <c r="B17343" s="61">
        <v>1.0</v>
      </c>
      <c r="C17343" s="61">
        <v>100.0</v>
      </c>
      <c r="D17343" s="57" t="s">
        <v>371</v>
      </c>
      <c r="E17343" s="57" t="str">
        <f t="array" ref="E17343">E17342</f>
        <v>В</v>
      </c>
      <c r="F17343" s="58">
        <v>0.8020664307898738</v>
      </c>
    </row>
    <row r="17344">
      <c r="A17344" s="61">
        <v>1.514233108E9</v>
      </c>
      <c r="B17344" s="61">
        <v>1.0</v>
      </c>
      <c r="C17344" s="61">
        <v>2731.0</v>
      </c>
      <c r="D17344" s="57" t="s">
        <v>374</v>
      </c>
      <c r="E17344" s="57" t="str">
        <f t="array" ref="E17344">E17343</f>
        <v>В</v>
      </c>
      <c r="F17344" s="58">
        <v>0.8020832945937543</v>
      </c>
    </row>
    <row r="17345">
      <c r="A17345" s="61">
        <v>1.512423266E9</v>
      </c>
      <c r="B17345" s="61">
        <v>1.0</v>
      </c>
      <c r="C17345" s="61">
        <v>1450.0</v>
      </c>
      <c r="D17345" s="57" t="s">
        <v>371</v>
      </c>
      <c r="E17345" s="57" t="str">
        <f t="array" ref="E17345">E17344</f>
        <v>В</v>
      </c>
      <c r="F17345" s="58">
        <v>0.8021484404789998</v>
      </c>
    </row>
    <row r="17346">
      <c r="A17346" s="61">
        <v>1.516372659E9</v>
      </c>
      <c r="B17346" s="61">
        <v>1.0</v>
      </c>
      <c r="C17346" s="61">
        <v>119.0</v>
      </c>
      <c r="D17346" s="57" t="s">
        <v>371</v>
      </c>
      <c r="E17346" s="57" t="str">
        <f t="array" ref="E17346">E17345</f>
        <v>В</v>
      </c>
      <c r="F17346" s="58">
        <v>0.802193446120508</v>
      </c>
    </row>
    <row r="17347">
      <c r="A17347" s="61">
        <v>1.519324644E9</v>
      </c>
      <c r="B17347" s="61">
        <v>1.0</v>
      </c>
      <c r="C17347" s="61">
        <v>463.0</v>
      </c>
      <c r="D17347" s="57" t="s">
        <v>375</v>
      </c>
      <c r="E17347" s="57" t="str">
        <f t="array" ref="E17347">E17346</f>
        <v>В</v>
      </c>
      <c r="F17347" s="58">
        <v>0.8022158700837965</v>
      </c>
    </row>
    <row r="17348">
      <c r="A17348" s="61">
        <v>1.519203535E9</v>
      </c>
      <c r="B17348" s="61">
        <v>1.0</v>
      </c>
      <c r="C17348" s="61">
        <v>563.0</v>
      </c>
      <c r="D17348" s="57" t="s">
        <v>375</v>
      </c>
      <c r="E17348" s="57" t="str">
        <f t="array" ref="E17348">E17347</f>
        <v>В</v>
      </c>
      <c r="F17348" s="58">
        <v>0.8023939484663858</v>
      </c>
    </row>
    <row r="17349">
      <c r="A17349" s="61">
        <v>1.511984393E9</v>
      </c>
      <c r="B17349" s="61">
        <v>1.0</v>
      </c>
      <c r="C17349" s="61">
        <v>2708.0</v>
      </c>
      <c r="D17349" s="57" t="s">
        <v>373</v>
      </c>
      <c r="E17349" s="57" t="str">
        <f t="array" ref="E17349">E17348</f>
        <v>В</v>
      </c>
      <c r="F17349" s="58">
        <v>0.8024487978698168</v>
      </c>
    </row>
    <row r="17350">
      <c r="A17350" s="61">
        <v>1.513295045E9</v>
      </c>
      <c r="B17350" s="61">
        <v>1.0</v>
      </c>
      <c r="C17350" s="61">
        <v>2616.0</v>
      </c>
      <c r="D17350" s="57" t="s">
        <v>371</v>
      </c>
      <c r="E17350" s="57" t="str">
        <f t="array" ref="E17350">E17349</f>
        <v>В</v>
      </c>
      <c r="F17350" s="58">
        <v>0.8024708661907693</v>
      </c>
    </row>
    <row r="17351">
      <c r="A17351" s="61">
        <v>1.518816952E9</v>
      </c>
      <c r="B17351" s="61">
        <v>0.0</v>
      </c>
      <c r="C17351" s="61">
        <v>432.0</v>
      </c>
      <c r="D17351" s="57" t="s">
        <v>374</v>
      </c>
      <c r="E17351" s="57" t="str">
        <f t="array" ref="E17351">E17350</f>
        <v>В</v>
      </c>
      <c r="F17351" s="58">
        <v>0.8025013548147704</v>
      </c>
    </row>
    <row r="17352">
      <c r="A17352" s="61">
        <v>1.51488443E9</v>
      </c>
      <c r="B17352" s="61">
        <v>0.0</v>
      </c>
      <c r="C17352" s="61">
        <v>707.0</v>
      </c>
      <c r="D17352" s="57" t="s">
        <v>371</v>
      </c>
      <c r="E17352" s="57" t="str">
        <f t="array" ref="E17352">E17351</f>
        <v>В</v>
      </c>
      <c r="F17352" s="58">
        <v>0.8025199182630485</v>
      </c>
    </row>
    <row r="17353">
      <c r="A17353" s="61">
        <v>1.512922999E9</v>
      </c>
      <c r="B17353" s="61">
        <v>1.0</v>
      </c>
      <c r="C17353" s="61">
        <v>5073.0</v>
      </c>
      <c r="D17353" s="57" t="s">
        <v>373</v>
      </c>
      <c r="E17353" s="57" t="str">
        <f t="array" ref="E17353">E17352</f>
        <v>В</v>
      </c>
      <c r="F17353" s="58">
        <v>0.8025802282668463</v>
      </c>
    </row>
    <row r="17354">
      <c r="A17354" s="61">
        <v>1.516188293E9</v>
      </c>
      <c r="B17354" s="61">
        <v>1.0</v>
      </c>
      <c r="C17354" s="61">
        <v>2359.0</v>
      </c>
      <c r="D17354" s="57" t="s">
        <v>374</v>
      </c>
      <c r="E17354" s="57" t="str">
        <f t="array" ref="E17354">E17353</f>
        <v>В</v>
      </c>
      <c r="F17354" s="58">
        <v>0.802639434960036</v>
      </c>
    </row>
    <row r="17355">
      <c r="A17355" s="61">
        <v>1.512891776E9</v>
      </c>
      <c r="B17355" s="61">
        <v>1.0</v>
      </c>
      <c r="C17355" s="61">
        <v>982.0</v>
      </c>
      <c r="D17355" s="57" t="s">
        <v>371</v>
      </c>
      <c r="E17355" s="57" t="str">
        <f t="array" ref="E17355">E17354</f>
        <v>В</v>
      </c>
      <c r="F17355" s="58">
        <v>0.8026961086958226</v>
      </c>
    </row>
    <row r="17356">
      <c r="A17356" s="61">
        <v>1.517480824E9</v>
      </c>
      <c r="B17356" s="61">
        <v>1.0</v>
      </c>
      <c r="C17356" s="61">
        <v>1605.0</v>
      </c>
      <c r="D17356" s="57" t="s">
        <v>375</v>
      </c>
      <c r="E17356" s="57" t="str">
        <f t="array" ref="E17356">E17355</f>
        <v>В</v>
      </c>
      <c r="F17356" s="58">
        <v>0.802722936273086</v>
      </c>
    </row>
    <row r="17357">
      <c r="A17357" s="61">
        <v>1.512851783E9</v>
      </c>
      <c r="B17357" s="61">
        <v>1.0</v>
      </c>
      <c r="C17357" s="61">
        <v>963.0</v>
      </c>
      <c r="D17357" s="57" t="s">
        <v>371</v>
      </c>
      <c r="E17357" s="57" t="str">
        <f t="array" ref="E17357">E17356</f>
        <v>В</v>
      </c>
      <c r="F17357" s="58">
        <v>0.8027318825762146</v>
      </c>
    </row>
    <row r="17358">
      <c r="A17358" s="61">
        <v>1.519496481E9</v>
      </c>
      <c r="B17358" s="61">
        <v>0.0</v>
      </c>
      <c r="C17358" s="61">
        <v>1097.0</v>
      </c>
      <c r="D17358" s="57" t="s">
        <v>375</v>
      </c>
      <c r="E17358" s="57" t="str">
        <f t="array" ref="E17358">E17357</f>
        <v>В</v>
      </c>
      <c r="F17358" s="58">
        <v>0.8027990613392412</v>
      </c>
    </row>
    <row r="17359">
      <c r="A17359" s="61">
        <v>1.512863156E9</v>
      </c>
      <c r="B17359" s="61">
        <v>1.0</v>
      </c>
      <c r="C17359" s="61">
        <v>3443.0</v>
      </c>
      <c r="D17359" s="57" t="s">
        <v>374</v>
      </c>
      <c r="E17359" s="57" t="str">
        <f t="array" ref="E17359">E17358</f>
        <v>В</v>
      </c>
      <c r="F17359" s="58">
        <v>0.8028854633732693</v>
      </c>
    </row>
    <row r="17360">
      <c r="A17360" s="61">
        <v>1.513255301E9</v>
      </c>
      <c r="B17360" s="61">
        <v>0.0</v>
      </c>
      <c r="C17360" s="61">
        <v>1153.0</v>
      </c>
      <c r="D17360" s="57" t="s">
        <v>374</v>
      </c>
      <c r="E17360" s="57" t="str">
        <f t="array" ref="E17360">E17359</f>
        <v>В</v>
      </c>
      <c r="F17360" s="58">
        <v>0.8029230292134735</v>
      </c>
    </row>
    <row r="17361">
      <c r="A17361" s="61">
        <v>1.513609782E9</v>
      </c>
      <c r="B17361" s="61">
        <v>0.0</v>
      </c>
      <c r="C17361" s="61">
        <v>3331.0</v>
      </c>
      <c r="D17361" s="57" t="s">
        <v>371</v>
      </c>
      <c r="E17361" s="57" t="str">
        <f t="array" ref="E17361">E17360</f>
        <v>В</v>
      </c>
      <c r="F17361" s="58">
        <v>0.802998846146384</v>
      </c>
    </row>
    <row r="17362">
      <c r="A17362" s="61">
        <v>1.519402649E9</v>
      </c>
      <c r="B17362" s="61">
        <v>1.0</v>
      </c>
      <c r="C17362" s="61">
        <v>1200.0</v>
      </c>
      <c r="D17362" s="57" t="s">
        <v>375</v>
      </c>
      <c r="E17362" s="57" t="str">
        <f t="array" ref="E17362">E17361</f>
        <v>В</v>
      </c>
      <c r="F17362" s="58">
        <v>0.803019135466541</v>
      </c>
    </row>
    <row r="17363">
      <c r="A17363" s="61">
        <v>1.513770373E9</v>
      </c>
      <c r="B17363" s="61">
        <v>1.0</v>
      </c>
      <c r="C17363" s="61">
        <v>2425.0</v>
      </c>
      <c r="D17363" s="57" t="s">
        <v>374</v>
      </c>
      <c r="E17363" s="57" t="str">
        <f t="array" ref="E17363">E17362</f>
        <v>В</v>
      </c>
      <c r="F17363" s="58">
        <v>0.8030782822686133</v>
      </c>
    </row>
    <row r="17364">
      <c r="A17364" s="61">
        <v>1.518909831E9</v>
      </c>
      <c r="B17364" s="61">
        <v>0.0</v>
      </c>
      <c r="C17364" s="61">
        <v>136.0</v>
      </c>
      <c r="D17364" s="57" t="s">
        <v>374</v>
      </c>
      <c r="E17364" s="57" t="str">
        <f t="array" ref="E17364">E17363</f>
        <v>В</v>
      </c>
      <c r="F17364" s="58">
        <v>0.8030784476633872</v>
      </c>
    </row>
    <row r="17365">
      <c r="A17365" s="61">
        <v>1.516064623E9</v>
      </c>
      <c r="B17365" s="61">
        <v>1.0</v>
      </c>
      <c r="C17365" s="61">
        <v>2501.0</v>
      </c>
      <c r="D17365" s="57" t="s">
        <v>375</v>
      </c>
      <c r="E17365" s="57" t="str">
        <f t="array" ref="E17365">E17364</f>
        <v>В</v>
      </c>
      <c r="F17365" s="58">
        <v>0.8031137388810756</v>
      </c>
    </row>
    <row r="17366">
      <c r="A17366" s="61">
        <v>1.517802356E9</v>
      </c>
      <c r="B17366" s="61">
        <v>1.0</v>
      </c>
      <c r="C17366" s="61">
        <v>1856.0</v>
      </c>
      <c r="D17366" s="57" t="s">
        <v>374</v>
      </c>
      <c r="E17366" s="57" t="str">
        <f t="array" ref="E17366">E17365</f>
        <v>В</v>
      </c>
      <c r="F17366" s="58">
        <v>0.8031457418018327</v>
      </c>
    </row>
    <row r="17367">
      <c r="A17367" s="61">
        <v>1.517529154E9</v>
      </c>
      <c r="B17367" s="61">
        <v>1.0</v>
      </c>
      <c r="C17367" s="61">
        <v>1610.0</v>
      </c>
      <c r="D17367" s="57" t="s">
        <v>374</v>
      </c>
      <c r="E17367" s="57" t="str">
        <f t="array" ref="E17367">E17366</f>
        <v>В</v>
      </c>
      <c r="F17367" s="58">
        <v>0.8032301528552883</v>
      </c>
    </row>
    <row r="17368">
      <c r="A17368" s="61">
        <v>1.516015448E9</v>
      </c>
      <c r="B17368" s="61">
        <v>1.0</v>
      </c>
      <c r="C17368" s="61">
        <v>2486.0</v>
      </c>
      <c r="D17368" s="57" t="s">
        <v>371</v>
      </c>
      <c r="E17368" s="57" t="str">
        <f t="array" ref="E17368">E17367</f>
        <v>В</v>
      </c>
      <c r="F17368" s="58">
        <v>0.8032509801963502</v>
      </c>
    </row>
    <row r="17369">
      <c r="A17369" s="61">
        <v>1.51689336E9</v>
      </c>
      <c r="B17369" s="61">
        <v>0.0</v>
      </c>
      <c r="C17369" s="61">
        <v>1310.0</v>
      </c>
      <c r="D17369" s="57" t="s">
        <v>371</v>
      </c>
      <c r="E17369" s="57" t="str">
        <f t="array" ref="E17369">E17368</f>
        <v>В</v>
      </c>
      <c r="F17369" s="58">
        <v>0.8033053830821992</v>
      </c>
    </row>
    <row r="17370">
      <c r="A17370" s="61">
        <v>1.512479858E9</v>
      </c>
      <c r="B17370" s="61">
        <v>1.0</v>
      </c>
      <c r="C17370" s="61">
        <v>1825.0</v>
      </c>
      <c r="D17370" s="57" t="s">
        <v>373</v>
      </c>
      <c r="E17370" s="57" t="str">
        <f t="array" ref="E17370">E17369</f>
        <v>В</v>
      </c>
      <c r="F17370" s="58">
        <v>0.8033094598028795</v>
      </c>
    </row>
    <row r="17371">
      <c r="A17371" s="61">
        <v>1.512614048E9</v>
      </c>
      <c r="B17371" s="61">
        <v>1.0</v>
      </c>
      <c r="C17371" s="61">
        <v>2378.0</v>
      </c>
      <c r="D17371" s="57" t="s">
        <v>371</v>
      </c>
      <c r="E17371" s="57" t="str">
        <f t="array" ref="E17371">E17370</f>
        <v>В</v>
      </c>
      <c r="F17371" s="58">
        <v>0.8033331472444144</v>
      </c>
    </row>
    <row r="17372">
      <c r="A17372" s="61">
        <v>1.515711885E9</v>
      </c>
      <c r="B17372" s="61">
        <v>1.0</v>
      </c>
      <c r="C17372" s="61">
        <v>1549.0</v>
      </c>
      <c r="D17372" s="57" t="s">
        <v>374</v>
      </c>
      <c r="E17372" s="57" t="str">
        <f t="array" ref="E17372">E17371</f>
        <v>В</v>
      </c>
      <c r="F17372" s="58">
        <v>0.8033828154515648</v>
      </c>
    </row>
    <row r="17373">
      <c r="A17373" s="61">
        <v>1.519608813E9</v>
      </c>
      <c r="B17373" s="61">
        <v>1.0</v>
      </c>
      <c r="C17373" s="61">
        <v>1901.0</v>
      </c>
      <c r="D17373" s="57" t="s">
        <v>371</v>
      </c>
      <c r="E17373" s="57" t="str">
        <f t="array" ref="E17373">E17372</f>
        <v>В</v>
      </c>
      <c r="F17373" s="58">
        <v>0.8035276344529296</v>
      </c>
    </row>
    <row r="17374">
      <c r="A17374" s="61">
        <v>1.519859158E9</v>
      </c>
      <c r="B17374" s="61">
        <v>1.0</v>
      </c>
      <c r="C17374" s="61">
        <v>1034.0</v>
      </c>
      <c r="D17374" s="57" t="s">
        <v>371</v>
      </c>
      <c r="E17374" s="57" t="str">
        <f t="array" ref="E17374">E17373</f>
        <v>В</v>
      </c>
      <c r="F17374" s="58">
        <v>0.8035812929554972</v>
      </c>
    </row>
    <row r="17375">
      <c r="A17375" s="61">
        <v>1.511818335E9</v>
      </c>
      <c r="B17375" s="61">
        <v>1.0</v>
      </c>
      <c r="C17375" s="61">
        <v>3238.0</v>
      </c>
      <c r="D17375" s="57" t="s">
        <v>375</v>
      </c>
      <c r="E17375" s="57" t="str">
        <f t="array" ref="E17375">E17374</f>
        <v>В</v>
      </c>
      <c r="F17375" s="58">
        <v>0.8035968050486951</v>
      </c>
    </row>
    <row r="17376">
      <c r="A17376" s="61">
        <v>1.514212996E9</v>
      </c>
      <c r="B17376" s="61">
        <v>1.0</v>
      </c>
      <c r="C17376" s="61">
        <v>420.0</v>
      </c>
      <c r="D17376" s="57" t="s">
        <v>374</v>
      </c>
      <c r="E17376" s="57" t="str">
        <f t="array" ref="E17376">E17375</f>
        <v>В</v>
      </c>
      <c r="F17376" s="58">
        <v>0.8036032536959622</v>
      </c>
    </row>
    <row r="17377">
      <c r="A17377" s="61">
        <v>1.513150739E9</v>
      </c>
      <c r="B17377" s="61">
        <v>1.0</v>
      </c>
      <c r="C17377" s="61">
        <v>1579.0</v>
      </c>
      <c r="D17377" s="57" t="s">
        <v>371</v>
      </c>
      <c r="E17377" s="57" t="str">
        <f t="array" ref="E17377">E17376</f>
        <v>В</v>
      </c>
      <c r="F17377" s="58">
        <v>0.8036106725541676</v>
      </c>
    </row>
    <row r="17378">
      <c r="A17378" s="61">
        <v>1.51631579E9</v>
      </c>
      <c r="B17378" s="61">
        <v>0.0</v>
      </c>
      <c r="C17378" s="61">
        <v>2111.0</v>
      </c>
      <c r="D17378" s="57" t="s">
        <v>374</v>
      </c>
      <c r="E17378" s="57" t="str">
        <f t="array" ref="E17378">E17377</f>
        <v>В</v>
      </c>
      <c r="F17378" s="58">
        <v>0.8036395035947294</v>
      </c>
    </row>
    <row r="17379">
      <c r="A17379" s="61">
        <v>1.513814413E9</v>
      </c>
      <c r="B17379" s="61">
        <v>1.0</v>
      </c>
      <c r="C17379" s="61">
        <v>4294.0</v>
      </c>
      <c r="D17379" s="57" t="s">
        <v>374</v>
      </c>
      <c r="E17379" s="57" t="str">
        <f t="array" ref="E17379">E17378</f>
        <v>В</v>
      </c>
      <c r="F17379" s="58">
        <v>0.8036888695612115</v>
      </c>
    </row>
    <row r="17380">
      <c r="A17380" s="61">
        <v>1.519279176E9</v>
      </c>
      <c r="B17380" s="61">
        <v>1.0</v>
      </c>
      <c r="C17380" s="61">
        <v>2418.0</v>
      </c>
      <c r="D17380" s="57" t="s">
        <v>374</v>
      </c>
      <c r="E17380" s="57" t="str">
        <f t="array" ref="E17380">E17379</f>
        <v>В</v>
      </c>
      <c r="F17380" s="58">
        <v>0.8037762762962951</v>
      </c>
    </row>
    <row r="17381">
      <c r="A17381" s="61">
        <v>1.515084208E9</v>
      </c>
      <c r="B17381" s="61">
        <v>1.0</v>
      </c>
      <c r="C17381" s="61">
        <v>777.0</v>
      </c>
      <c r="D17381" s="57" t="s">
        <v>371</v>
      </c>
      <c r="E17381" s="57" t="str">
        <f t="array" ref="E17381">E17380</f>
        <v>В</v>
      </c>
      <c r="F17381" s="58">
        <v>0.803982939301306</v>
      </c>
    </row>
    <row r="17382">
      <c r="A17382" s="61">
        <v>1.515138595E9</v>
      </c>
      <c r="B17382" s="61">
        <v>1.0</v>
      </c>
      <c r="C17382" s="61">
        <v>1396.0</v>
      </c>
      <c r="D17382" s="57" t="s">
        <v>375</v>
      </c>
      <c r="E17382" s="57" t="str">
        <f t="array" ref="E17382">E17381</f>
        <v>В</v>
      </c>
      <c r="F17382" s="58">
        <v>0.8040380930742751</v>
      </c>
    </row>
    <row r="17383">
      <c r="A17383" s="61">
        <v>1.515294774E9</v>
      </c>
      <c r="B17383" s="61">
        <v>1.0</v>
      </c>
      <c r="C17383" s="61">
        <v>1784.0</v>
      </c>
      <c r="D17383" s="57" t="s">
        <v>371</v>
      </c>
      <c r="E17383" s="57" t="str">
        <f t="array" ref="E17383">E17382</f>
        <v>В</v>
      </c>
      <c r="F17383" s="58">
        <v>0.8040685700677166</v>
      </c>
    </row>
    <row r="17384">
      <c r="A17384" s="61">
        <v>1.511923038E9</v>
      </c>
      <c r="B17384" s="61">
        <v>1.0</v>
      </c>
      <c r="C17384" s="61">
        <v>995.0</v>
      </c>
      <c r="D17384" s="57" t="s">
        <v>373</v>
      </c>
      <c r="E17384" s="57" t="str">
        <f t="array" ref="E17384">E17383</f>
        <v>В</v>
      </c>
      <c r="F17384" s="58">
        <v>0.8040854858817574</v>
      </c>
    </row>
    <row r="17385">
      <c r="A17385" s="61">
        <v>1.517768222E9</v>
      </c>
      <c r="B17385" s="61">
        <v>0.0</v>
      </c>
      <c r="C17385" s="61">
        <v>545.0</v>
      </c>
      <c r="D17385" s="57" t="s">
        <v>371</v>
      </c>
      <c r="E17385" s="57" t="str">
        <f t="array" ref="E17385">E17384</f>
        <v>В</v>
      </c>
      <c r="F17385" s="58">
        <v>0.8041597158918677</v>
      </c>
    </row>
    <row r="17386">
      <c r="A17386" s="61">
        <v>1.518053655E9</v>
      </c>
      <c r="B17386" s="61">
        <v>1.0</v>
      </c>
      <c r="C17386" s="61">
        <v>1088.0</v>
      </c>
      <c r="D17386" s="57" t="s">
        <v>373</v>
      </c>
      <c r="E17386" s="57" t="str">
        <f t="array" ref="E17386">E17385</f>
        <v>В</v>
      </c>
      <c r="F17386" s="58">
        <v>0.8042428953752938</v>
      </c>
    </row>
    <row r="17387">
      <c r="A17387" s="61">
        <v>1.515408883E9</v>
      </c>
      <c r="B17387" s="61">
        <v>1.0</v>
      </c>
      <c r="C17387" s="61">
        <v>1631.0</v>
      </c>
      <c r="D17387" s="57" t="s">
        <v>375</v>
      </c>
      <c r="E17387" s="57" t="str">
        <f t="array" ref="E17387">E17386</f>
        <v>В</v>
      </c>
      <c r="F17387" s="58">
        <v>0.8044388082976538</v>
      </c>
    </row>
    <row r="17388">
      <c r="A17388" s="61">
        <v>1.511350161E9</v>
      </c>
      <c r="B17388" s="61">
        <v>0.0</v>
      </c>
      <c r="C17388" s="61">
        <v>2644.0</v>
      </c>
      <c r="D17388" s="57" t="s">
        <v>374</v>
      </c>
      <c r="E17388" s="57" t="str">
        <f t="array" ref="E17388">E17387</f>
        <v>В</v>
      </c>
      <c r="F17388" s="58">
        <v>0.8044574261114772</v>
      </c>
    </row>
    <row r="17389">
      <c r="A17389" s="61">
        <v>1.519779347E9</v>
      </c>
      <c r="B17389" s="61">
        <v>1.0</v>
      </c>
      <c r="C17389" s="61">
        <v>1866.0</v>
      </c>
      <c r="D17389" s="57" t="s">
        <v>375</v>
      </c>
      <c r="E17389" s="57" t="str">
        <f t="array" ref="E17389">E17388</f>
        <v>В</v>
      </c>
      <c r="F17389" s="58">
        <v>0.8044707524778966</v>
      </c>
    </row>
    <row r="17390">
      <c r="A17390" s="61">
        <v>1.515737278E9</v>
      </c>
      <c r="B17390" s="61">
        <v>1.0</v>
      </c>
      <c r="C17390" s="61">
        <v>317.0</v>
      </c>
      <c r="D17390" s="57" t="s">
        <v>371</v>
      </c>
      <c r="E17390" s="57" t="str">
        <f t="array" ref="E17390">E17389</f>
        <v>В</v>
      </c>
      <c r="F17390" s="58">
        <v>0.8045397630553844</v>
      </c>
    </row>
    <row r="17391">
      <c r="A17391" s="61">
        <v>1.518102882E9</v>
      </c>
      <c r="B17391" s="61">
        <v>0.0</v>
      </c>
      <c r="C17391" s="61">
        <v>2875.0</v>
      </c>
      <c r="D17391" s="57" t="s">
        <v>371</v>
      </c>
      <c r="E17391" s="57" t="str">
        <f t="array" ref="E17391">E17390</f>
        <v>В</v>
      </c>
      <c r="F17391" s="58">
        <v>0.8045729106302282</v>
      </c>
    </row>
    <row r="17392">
      <c r="A17392" s="61">
        <v>1.515353079E9</v>
      </c>
      <c r="B17392" s="61">
        <v>1.0</v>
      </c>
      <c r="C17392" s="61">
        <v>130.0</v>
      </c>
      <c r="D17392" s="57" t="s">
        <v>374</v>
      </c>
      <c r="E17392" s="57" t="str">
        <f t="array" ref="E17392">E17391</f>
        <v>В</v>
      </c>
      <c r="F17392" s="58">
        <v>0.8046712660297969</v>
      </c>
    </row>
    <row r="17393">
      <c r="A17393" s="61">
        <v>1.517731373E9</v>
      </c>
      <c r="B17393" s="61">
        <v>1.0</v>
      </c>
      <c r="C17393" s="61">
        <v>3813.0</v>
      </c>
      <c r="D17393" s="57" t="s">
        <v>375</v>
      </c>
      <c r="E17393" s="57" t="str">
        <f t="array" ref="E17393">E17392</f>
        <v>В</v>
      </c>
      <c r="F17393" s="58">
        <v>0.8047237426400856</v>
      </c>
    </row>
    <row r="17394">
      <c r="A17394" s="61">
        <v>1.513075003E9</v>
      </c>
      <c r="B17394" s="61">
        <v>1.0</v>
      </c>
      <c r="C17394" s="61">
        <v>2661.0</v>
      </c>
      <c r="D17394" s="57" t="s">
        <v>374</v>
      </c>
      <c r="E17394" s="57" t="str">
        <f t="array" ref="E17394">E17393</f>
        <v>В</v>
      </c>
      <c r="F17394" s="58">
        <v>0.8047266446665454</v>
      </c>
    </row>
    <row r="17395">
      <c r="A17395" s="61">
        <v>1.518152178E9</v>
      </c>
      <c r="B17395" s="61">
        <v>1.0</v>
      </c>
      <c r="C17395" s="61">
        <v>1871.0</v>
      </c>
      <c r="D17395" s="57" t="s">
        <v>375</v>
      </c>
      <c r="E17395" s="57" t="str">
        <f t="array" ref="E17395">E17394</f>
        <v>В</v>
      </c>
      <c r="F17395" s="58">
        <v>0.8047360722007957</v>
      </c>
    </row>
    <row r="17396">
      <c r="A17396" s="61">
        <v>1.519442038E9</v>
      </c>
      <c r="B17396" s="61">
        <v>1.0</v>
      </c>
      <c r="C17396" s="61">
        <v>1184.0</v>
      </c>
      <c r="D17396" s="57" t="s">
        <v>373</v>
      </c>
      <c r="E17396" s="57" t="str">
        <f t="array" ref="E17396">E17395</f>
        <v>В</v>
      </c>
      <c r="F17396" s="58">
        <v>0.8048660298600512</v>
      </c>
    </row>
    <row r="17397">
      <c r="A17397" s="61">
        <v>1.512378013E9</v>
      </c>
      <c r="B17397" s="61">
        <v>1.0</v>
      </c>
      <c r="C17397" s="61">
        <v>884.0</v>
      </c>
      <c r="D17397" s="57" t="s">
        <v>375</v>
      </c>
      <c r="E17397" s="57" t="str">
        <f t="array" ref="E17397">E17396</f>
        <v>В</v>
      </c>
      <c r="F17397" s="58">
        <v>0.8048938638451281</v>
      </c>
    </row>
    <row r="17398">
      <c r="A17398" s="61">
        <v>1.512301843E9</v>
      </c>
      <c r="B17398" s="61">
        <v>1.0</v>
      </c>
      <c r="C17398" s="61">
        <v>51.0</v>
      </c>
      <c r="D17398" s="57" t="s">
        <v>374</v>
      </c>
      <c r="E17398" s="57" t="str">
        <f t="array" ref="E17398">E17397</f>
        <v>В</v>
      </c>
      <c r="F17398" s="58">
        <v>0.8049038647162136</v>
      </c>
    </row>
    <row r="17399">
      <c r="A17399" s="61">
        <v>1.514768738E9</v>
      </c>
      <c r="B17399" s="61">
        <v>1.0</v>
      </c>
      <c r="C17399" s="61">
        <v>5039.0</v>
      </c>
      <c r="D17399" s="57" t="s">
        <v>371</v>
      </c>
      <c r="E17399" s="57" t="str">
        <f t="array" ref="E17399">E17398</f>
        <v>В</v>
      </c>
      <c r="F17399" s="58">
        <v>0.8049194635618896</v>
      </c>
    </row>
    <row r="17400">
      <c r="A17400" s="61">
        <v>1.518990996E9</v>
      </c>
      <c r="B17400" s="61">
        <v>1.0</v>
      </c>
      <c r="C17400" s="61">
        <v>3845.0</v>
      </c>
      <c r="D17400" s="57" t="s">
        <v>374</v>
      </c>
      <c r="E17400" s="57" t="str">
        <f t="array" ref="E17400">E17399</f>
        <v>В</v>
      </c>
      <c r="F17400" s="58">
        <v>0.8049552644989538</v>
      </c>
    </row>
    <row r="17401">
      <c r="A17401" s="61">
        <v>1.517466195E9</v>
      </c>
      <c r="B17401" s="61">
        <v>1.0</v>
      </c>
      <c r="C17401" s="61">
        <v>2219.0</v>
      </c>
      <c r="D17401" s="57" t="s">
        <v>371</v>
      </c>
      <c r="E17401" s="57" t="str">
        <f t="array" ref="E17401">E17400</f>
        <v>В</v>
      </c>
      <c r="F17401" s="58">
        <v>0.8050140818775854</v>
      </c>
    </row>
    <row r="17402">
      <c r="A17402" s="61">
        <v>1.514461481E9</v>
      </c>
      <c r="B17402" s="61">
        <v>0.0</v>
      </c>
      <c r="C17402" s="61">
        <v>572.0</v>
      </c>
      <c r="D17402" s="57" t="s">
        <v>374</v>
      </c>
      <c r="E17402" s="57" t="str">
        <f t="array" ref="E17402">E17401</f>
        <v>В</v>
      </c>
      <c r="F17402" s="58">
        <v>0.8050210133996818</v>
      </c>
    </row>
    <row r="17403">
      <c r="A17403" s="61">
        <v>1.516125234E9</v>
      </c>
      <c r="B17403" s="61">
        <v>1.0</v>
      </c>
      <c r="C17403" s="61">
        <v>1163.0</v>
      </c>
      <c r="D17403" s="57" t="s">
        <v>375</v>
      </c>
      <c r="E17403" s="57" t="str">
        <f t="array" ref="E17403">E17402</f>
        <v>В</v>
      </c>
      <c r="F17403" s="58">
        <v>0.8050792323731861</v>
      </c>
    </row>
    <row r="17404">
      <c r="A17404" s="61">
        <v>1.518984358E9</v>
      </c>
      <c r="B17404" s="61">
        <v>1.0</v>
      </c>
      <c r="C17404" s="61">
        <v>1956.0</v>
      </c>
      <c r="D17404" s="57" t="s">
        <v>375</v>
      </c>
      <c r="E17404" s="57" t="str">
        <f t="array" ref="E17404">E17403</f>
        <v>В</v>
      </c>
      <c r="F17404" s="58">
        <v>0.8051365973027126</v>
      </c>
    </row>
    <row r="17405">
      <c r="A17405" s="61">
        <v>1.51879208E9</v>
      </c>
      <c r="B17405" s="61">
        <v>0.0</v>
      </c>
      <c r="C17405" s="61">
        <v>1657.0</v>
      </c>
      <c r="D17405" s="57" t="s">
        <v>374</v>
      </c>
      <c r="E17405" s="57" t="str">
        <f t="array" ref="E17405">E17404</f>
        <v>В</v>
      </c>
      <c r="F17405" s="58">
        <v>0.8051553574393414</v>
      </c>
    </row>
    <row r="17406">
      <c r="A17406" s="61">
        <v>1.51233757E9</v>
      </c>
      <c r="B17406" s="61">
        <v>0.0</v>
      </c>
      <c r="C17406" s="61">
        <v>2024.0</v>
      </c>
      <c r="D17406" s="57" t="s">
        <v>374</v>
      </c>
      <c r="E17406" s="57" t="str">
        <f t="array" ref="E17406">E17405</f>
        <v>В</v>
      </c>
      <c r="F17406" s="58">
        <v>0.8051748153111983</v>
      </c>
    </row>
    <row r="17407">
      <c r="A17407" s="61">
        <v>1.514856642E9</v>
      </c>
      <c r="B17407" s="61">
        <v>0.0</v>
      </c>
      <c r="C17407" s="61">
        <v>2591.0</v>
      </c>
      <c r="D17407" s="57" t="s">
        <v>371</v>
      </c>
      <c r="E17407" s="57" t="str">
        <f t="array" ref="E17407">E17406</f>
        <v>В</v>
      </c>
      <c r="F17407" s="58">
        <v>0.8052356608023769</v>
      </c>
    </row>
    <row r="17408">
      <c r="A17408" s="61">
        <v>1.513589407E9</v>
      </c>
      <c r="B17408" s="61">
        <v>1.0</v>
      </c>
      <c r="C17408" s="61">
        <v>1655.0</v>
      </c>
      <c r="D17408" s="57" t="s">
        <v>374</v>
      </c>
      <c r="E17408" s="57" t="str">
        <f t="array" ref="E17408">E17407</f>
        <v>В</v>
      </c>
      <c r="F17408" s="58">
        <v>0.8053016792186141</v>
      </c>
    </row>
    <row r="17409">
      <c r="A17409" s="61">
        <v>1.513759562E9</v>
      </c>
      <c r="B17409" s="61">
        <v>0.0</v>
      </c>
      <c r="C17409" s="61">
        <v>2573.0</v>
      </c>
      <c r="D17409" s="57" t="s">
        <v>374</v>
      </c>
      <c r="E17409" s="57" t="str">
        <f t="array" ref="E17409">E17408</f>
        <v>В</v>
      </c>
      <c r="F17409" s="58">
        <v>0.8053103950062911</v>
      </c>
    </row>
    <row r="17410">
      <c r="A17410" s="61">
        <v>1.51304302E9</v>
      </c>
      <c r="B17410" s="61">
        <v>0.0</v>
      </c>
      <c r="C17410" s="61">
        <v>342.0</v>
      </c>
      <c r="D17410" s="57" t="s">
        <v>375</v>
      </c>
      <c r="E17410" s="57" t="str">
        <f t="array" ref="E17410">E17409</f>
        <v>В</v>
      </c>
      <c r="F17410" s="58">
        <v>0.8053870625776062</v>
      </c>
    </row>
    <row r="17411">
      <c r="A17411" s="61">
        <v>1.51808216E9</v>
      </c>
      <c r="B17411" s="61">
        <v>0.0</v>
      </c>
      <c r="C17411" s="61">
        <v>2271.0</v>
      </c>
      <c r="D17411" s="57" t="s">
        <v>374</v>
      </c>
      <c r="E17411" s="57" t="str">
        <f t="array" ref="E17411">E17410</f>
        <v>В</v>
      </c>
      <c r="F17411" s="58">
        <v>0.8054467794058374</v>
      </c>
    </row>
    <row r="17412">
      <c r="A17412" s="61">
        <v>1.511537444E9</v>
      </c>
      <c r="B17412" s="61">
        <v>1.0</v>
      </c>
      <c r="C17412" s="61">
        <v>1003.0</v>
      </c>
      <c r="D17412" s="57" t="s">
        <v>371</v>
      </c>
      <c r="E17412" s="57" t="str">
        <f t="array" ref="E17412">E17411</f>
        <v>В</v>
      </c>
      <c r="F17412" s="58">
        <v>0.8055013589898048</v>
      </c>
    </row>
    <row r="17413">
      <c r="A17413" s="61">
        <v>1.513573948E9</v>
      </c>
      <c r="B17413" s="61">
        <v>1.0</v>
      </c>
      <c r="C17413" s="61">
        <v>1519.0</v>
      </c>
      <c r="D17413" s="57" t="s">
        <v>373</v>
      </c>
      <c r="E17413" s="57" t="str">
        <f t="array" ref="E17413">E17412</f>
        <v>В</v>
      </c>
      <c r="F17413" s="58">
        <v>0.8055110155506773</v>
      </c>
    </row>
    <row r="17414">
      <c r="A17414" s="61">
        <v>1.513501899E9</v>
      </c>
      <c r="B17414" s="61">
        <v>1.0</v>
      </c>
      <c r="C17414" s="61">
        <v>609.0</v>
      </c>
      <c r="D17414" s="57" t="s">
        <v>371</v>
      </c>
      <c r="E17414" s="57" t="str">
        <f t="array" ref="E17414">E17413</f>
        <v>В</v>
      </c>
      <c r="F17414" s="58">
        <v>0.805611495715812</v>
      </c>
    </row>
    <row r="17415">
      <c r="A17415" s="61">
        <v>1.518776889E9</v>
      </c>
      <c r="B17415" s="61">
        <v>1.0</v>
      </c>
      <c r="C17415" s="61">
        <v>2025.0</v>
      </c>
      <c r="D17415" s="57" t="s">
        <v>375</v>
      </c>
      <c r="E17415" s="57" t="str">
        <f t="array" ref="E17415">E17414</f>
        <v>В</v>
      </c>
      <c r="F17415" s="58">
        <v>0.8056209232500622</v>
      </c>
    </row>
    <row r="17416">
      <c r="A17416" s="61">
        <v>1.519208611E9</v>
      </c>
      <c r="B17416" s="61">
        <v>0.0</v>
      </c>
      <c r="C17416" s="61">
        <v>3011.0</v>
      </c>
      <c r="D17416" s="57" t="s">
        <v>373</v>
      </c>
      <c r="E17416" s="57" t="str">
        <f t="array" ref="E17416">E17415</f>
        <v>В</v>
      </c>
      <c r="F17416" s="58">
        <v>0.8056585735877742</v>
      </c>
    </row>
    <row r="17417">
      <c r="A17417" s="61">
        <v>1.512568085E9</v>
      </c>
      <c r="B17417" s="61">
        <v>1.0</v>
      </c>
      <c r="C17417" s="61">
        <v>1927.0</v>
      </c>
      <c r="D17417" s="57" t="s">
        <v>371</v>
      </c>
      <c r="E17417" s="57" t="str">
        <f t="array" ref="E17417">E17416</f>
        <v>В</v>
      </c>
      <c r="F17417" s="58">
        <v>0.8056674588810292</v>
      </c>
    </row>
    <row r="17418">
      <c r="A17418" s="61">
        <v>1.514305977E9</v>
      </c>
      <c r="B17418" s="61">
        <v>1.0</v>
      </c>
      <c r="C17418" s="61">
        <v>2267.0</v>
      </c>
      <c r="D17418" s="57" t="s">
        <v>373</v>
      </c>
      <c r="E17418" s="57" t="str">
        <f t="array" ref="E17418">E17417</f>
        <v>В</v>
      </c>
      <c r="F17418" s="58">
        <v>0.8057171923701824</v>
      </c>
    </row>
    <row r="17419">
      <c r="A17419" s="61">
        <v>1.514357467E9</v>
      </c>
      <c r="B17419" s="61">
        <v>1.0</v>
      </c>
      <c r="C17419" s="61">
        <v>2819.0</v>
      </c>
      <c r="D17419" s="57" t="s">
        <v>371</v>
      </c>
      <c r="E17419" s="57" t="str">
        <f t="array" ref="E17419">E17418</f>
        <v>В</v>
      </c>
      <c r="F17419" s="58">
        <v>0.8057435930818695</v>
      </c>
    </row>
    <row r="17420">
      <c r="A17420" s="61">
        <v>1.517333468E9</v>
      </c>
      <c r="B17420" s="61">
        <v>1.0</v>
      </c>
      <c r="C17420" s="61">
        <v>1684.0</v>
      </c>
      <c r="D17420" s="57" t="s">
        <v>371</v>
      </c>
      <c r="E17420" s="57" t="str">
        <f t="array" ref="E17420">E17419</f>
        <v>В</v>
      </c>
      <c r="F17420" s="58">
        <v>0.8057460592660152</v>
      </c>
    </row>
    <row r="17421">
      <c r="A17421" s="61">
        <v>1.517340102E9</v>
      </c>
      <c r="B17421" s="61">
        <v>0.0</v>
      </c>
      <c r="C17421" s="61">
        <v>1363.0</v>
      </c>
      <c r="D17421" s="57" t="s">
        <v>375</v>
      </c>
      <c r="E17421" s="57" t="str">
        <f t="array" ref="E17421">E17420</f>
        <v>В</v>
      </c>
      <c r="F17421" s="58">
        <v>0.8058330328208344</v>
      </c>
    </row>
    <row r="17422">
      <c r="A17422" s="61">
        <v>1.514685267E9</v>
      </c>
      <c r="B17422" s="61">
        <v>1.0</v>
      </c>
      <c r="C17422" s="61">
        <v>3608.0</v>
      </c>
      <c r="D17422" s="57" t="s">
        <v>371</v>
      </c>
      <c r="E17422" s="57" t="str">
        <f t="array" ref="E17422">E17421</f>
        <v>В</v>
      </c>
      <c r="F17422" s="58">
        <v>0.8059132319226449</v>
      </c>
    </row>
    <row r="17423">
      <c r="A17423" s="61">
        <v>1.513192402E9</v>
      </c>
      <c r="B17423" s="61">
        <v>0.0</v>
      </c>
      <c r="C17423" s="61">
        <v>532.0</v>
      </c>
      <c r="D17423" s="57" t="s">
        <v>371</v>
      </c>
      <c r="E17423" s="57" t="str">
        <f t="array" ref="E17423">E17422</f>
        <v>В</v>
      </c>
      <c r="F17423" s="58">
        <v>0.8059423961105645</v>
      </c>
    </row>
    <row r="17424">
      <c r="A17424" s="61">
        <v>1.518896017E9</v>
      </c>
      <c r="B17424" s="61">
        <v>1.0</v>
      </c>
      <c r="C17424" s="61">
        <v>975.0</v>
      </c>
      <c r="D17424" s="57" t="s">
        <v>373</v>
      </c>
      <c r="E17424" s="57" t="str">
        <f t="array" ref="E17424">E17423</f>
        <v>В</v>
      </c>
      <c r="F17424" s="58">
        <v>0.8059688981630652</v>
      </c>
    </row>
    <row r="17425">
      <c r="A17425" s="61">
        <v>1.519754488E9</v>
      </c>
      <c r="B17425" s="61">
        <v>1.0</v>
      </c>
      <c r="C17425" s="61">
        <v>962.0</v>
      </c>
      <c r="D17425" s="57" t="s">
        <v>373</v>
      </c>
      <c r="E17425" s="57" t="str">
        <f t="array" ref="E17425">E17424</f>
        <v>В</v>
      </c>
      <c r="F17425" s="58">
        <v>0.8060020100317135</v>
      </c>
    </row>
    <row r="17426">
      <c r="A17426" s="61">
        <v>1.519207185E9</v>
      </c>
      <c r="B17426" s="61">
        <v>1.0</v>
      </c>
      <c r="C17426" s="61">
        <v>77.0</v>
      </c>
      <c r="D17426" s="57" t="s">
        <v>371</v>
      </c>
      <c r="E17426" s="57" t="str">
        <f t="array" ref="E17426">E17425</f>
        <v>В</v>
      </c>
      <c r="F17426" s="58">
        <v>0.806025202342208</v>
      </c>
    </row>
    <row r="17427">
      <c r="A17427" s="61">
        <v>1.51253643E9</v>
      </c>
      <c r="B17427" s="61">
        <v>0.0</v>
      </c>
      <c r="C17427" s="61">
        <v>539.0</v>
      </c>
      <c r="D17427" s="57" t="s">
        <v>375</v>
      </c>
      <c r="E17427" s="57" t="str">
        <f t="array" ref="E17427">E17426</f>
        <v>В</v>
      </c>
      <c r="F17427" s="58">
        <v>0.8060866966193552</v>
      </c>
    </row>
    <row r="17428">
      <c r="A17428" s="61">
        <v>1.515657167E9</v>
      </c>
      <c r="B17428" s="61">
        <v>1.0</v>
      </c>
      <c r="C17428" s="61">
        <v>4453.0</v>
      </c>
      <c r="D17428" s="57" t="s">
        <v>375</v>
      </c>
      <c r="E17428" s="57" t="str">
        <f t="array" ref="E17428">E17427</f>
        <v>В</v>
      </c>
      <c r="F17428" s="58">
        <v>0.8060928846335972</v>
      </c>
    </row>
    <row r="17429">
      <c r="A17429" s="61">
        <v>1.517395352E9</v>
      </c>
      <c r="B17429" s="61">
        <v>0.0</v>
      </c>
      <c r="C17429" s="61">
        <v>4427.0</v>
      </c>
      <c r="D17429" s="57" t="s">
        <v>371</v>
      </c>
      <c r="E17429" s="57" t="str">
        <f t="array" ref="E17429">E17428</f>
        <v>В</v>
      </c>
      <c r="F17429" s="58">
        <v>0.8061719885867357</v>
      </c>
    </row>
    <row r="17430">
      <c r="A17430" s="61">
        <v>1.518794292E9</v>
      </c>
      <c r="B17430" s="61">
        <v>0.0</v>
      </c>
      <c r="C17430" s="61">
        <v>245.0</v>
      </c>
      <c r="D17430" s="57" t="s">
        <v>373</v>
      </c>
      <c r="E17430" s="57" t="str">
        <f t="array" ref="E17430">E17429</f>
        <v>В</v>
      </c>
      <c r="F17430" s="58">
        <v>0.8062211859628565</v>
      </c>
    </row>
    <row r="17431">
      <c r="A17431" s="61">
        <v>1.512535601E9</v>
      </c>
      <c r="B17431" s="61">
        <v>0.0</v>
      </c>
      <c r="C17431" s="61">
        <v>477.0</v>
      </c>
      <c r="D17431" s="57" t="s">
        <v>375</v>
      </c>
      <c r="E17431" s="57" t="str">
        <f t="array" ref="E17431">E17430</f>
        <v>В</v>
      </c>
      <c r="F17431" s="58">
        <v>0.8062520099261353</v>
      </c>
    </row>
    <row r="17432">
      <c r="A17432" s="61">
        <v>1.511677624E9</v>
      </c>
      <c r="B17432" s="61">
        <v>1.0</v>
      </c>
      <c r="C17432" s="61">
        <v>5267.0</v>
      </c>
      <c r="D17432" s="57" t="s">
        <v>373</v>
      </c>
      <c r="E17432" s="57" t="str">
        <f t="array" ref="E17432">E17431</f>
        <v>В</v>
      </c>
      <c r="F17432" s="58">
        <v>0.8063007091503896</v>
      </c>
    </row>
    <row r="17433">
      <c r="A17433" s="61">
        <v>1.514408228E9</v>
      </c>
      <c r="B17433" s="61">
        <v>1.0</v>
      </c>
      <c r="C17433" s="61">
        <v>2805.0</v>
      </c>
      <c r="D17433" s="57" t="s">
        <v>371</v>
      </c>
      <c r="E17433" s="57" t="str">
        <f t="array" ref="E17433">E17432</f>
        <v>В</v>
      </c>
      <c r="F17433" s="58">
        <v>0.8063079730913526</v>
      </c>
    </row>
    <row r="17434">
      <c r="A17434" s="61">
        <v>1.514016017E9</v>
      </c>
      <c r="B17434" s="61">
        <v>1.0</v>
      </c>
      <c r="C17434" s="61">
        <v>2208.0</v>
      </c>
      <c r="D17434" s="57" t="s">
        <v>375</v>
      </c>
      <c r="E17434" s="57" t="str">
        <f t="array" ref="E17434">E17433</f>
        <v>В</v>
      </c>
      <c r="F17434" s="58">
        <v>0.8063101366846399</v>
      </c>
    </row>
    <row r="17435">
      <c r="A17435" s="61">
        <v>1.515591626E9</v>
      </c>
      <c r="B17435" s="61">
        <v>1.0</v>
      </c>
      <c r="C17435" s="61">
        <v>2062.0</v>
      </c>
      <c r="D17435" s="57" t="s">
        <v>371</v>
      </c>
      <c r="E17435" s="57" t="str">
        <f t="array" ref="E17435">E17434</f>
        <v>В</v>
      </c>
      <c r="F17435" s="58">
        <v>0.8064045624227892</v>
      </c>
    </row>
    <row r="17436">
      <c r="A17436" s="61">
        <v>1.514796367E9</v>
      </c>
      <c r="B17436" s="61">
        <v>1.0</v>
      </c>
      <c r="C17436" s="61">
        <v>3908.0</v>
      </c>
      <c r="D17436" s="57" t="s">
        <v>373</v>
      </c>
      <c r="E17436" s="57" t="str">
        <f t="array" ref="E17436">E17435</f>
        <v>В</v>
      </c>
      <c r="F17436" s="58">
        <v>0.8064400190352515</v>
      </c>
    </row>
    <row r="17437">
      <c r="A17437" s="61">
        <v>1.513479914E9</v>
      </c>
      <c r="B17437" s="61">
        <v>1.0</v>
      </c>
      <c r="C17437" s="61">
        <v>2297.0</v>
      </c>
      <c r="D17437" s="57" t="s">
        <v>371</v>
      </c>
      <c r="E17437" s="57" t="str">
        <f t="array" ref="E17437">E17436</f>
        <v>В</v>
      </c>
      <c r="F17437" s="58">
        <v>0.8064898224709414</v>
      </c>
    </row>
    <row r="17438">
      <c r="A17438" s="61">
        <v>1.515593139E9</v>
      </c>
      <c r="B17438" s="61">
        <v>1.0</v>
      </c>
      <c r="C17438" s="61">
        <v>133.0</v>
      </c>
      <c r="D17438" s="57" t="s">
        <v>375</v>
      </c>
      <c r="E17438" s="57" t="str">
        <f t="array" ref="E17438">E17437</f>
        <v>В</v>
      </c>
      <c r="F17438" s="58">
        <v>0.8066375507023179</v>
      </c>
    </row>
    <row r="17439">
      <c r="A17439" s="61">
        <v>1.518501642E9</v>
      </c>
      <c r="B17439" s="61">
        <v>0.0</v>
      </c>
      <c r="C17439" s="61">
        <v>758.0</v>
      </c>
      <c r="D17439" s="57" t="s">
        <v>371</v>
      </c>
      <c r="E17439" s="57" t="str">
        <f t="array" ref="E17439">E17438</f>
        <v>В</v>
      </c>
      <c r="F17439" s="58">
        <v>0.8066924756522044</v>
      </c>
    </row>
    <row r="17440">
      <c r="A17440" s="61">
        <v>1.512541522E9</v>
      </c>
      <c r="B17440" s="61">
        <v>0.0</v>
      </c>
      <c r="C17440" s="61">
        <v>1934.0</v>
      </c>
      <c r="D17440" s="57" t="s">
        <v>371</v>
      </c>
      <c r="E17440" s="57" t="str">
        <f t="array" ref="E17440">E17439</f>
        <v>В</v>
      </c>
      <c r="F17440" s="58">
        <v>0.8067406584640935</v>
      </c>
    </row>
    <row r="17441">
      <c r="A17441" s="61">
        <v>1.517152615E9</v>
      </c>
      <c r="B17441" s="61">
        <v>1.0</v>
      </c>
      <c r="C17441" s="61">
        <v>1952.0</v>
      </c>
      <c r="D17441" s="57" t="s">
        <v>373</v>
      </c>
      <c r="E17441" s="57" t="str">
        <f t="array" ref="E17441">E17440</f>
        <v>В</v>
      </c>
      <c r="F17441" s="58">
        <v>0.8067776907590615</v>
      </c>
    </row>
    <row r="17442">
      <c r="A17442" s="61">
        <v>1.51407963E9</v>
      </c>
      <c r="B17442" s="61">
        <v>0.0</v>
      </c>
      <c r="C17442" s="61">
        <v>214.0</v>
      </c>
      <c r="D17442" s="57" t="s">
        <v>375</v>
      </c>
      <c r="E17442" s="57" t="str">
        <f t="array" ref="E17442">E17441</f>
        <v>В</v>
      </c>
      <c r="F17442" s="58">
        <v>0.8068344970517992</v>
      </c>
    </row>
    <row r="17443">
      <c r="A17443" s="61">
        <v>1.516721292E9</v>
      </c>
      <c r="B17443" s="61">
        <v>0.0</v>
      </c>
      <c r="C17443" s="61">
        <v>1864.0</v>
      </c>
      <c r="D17443" s="57" t="s">
        <v>371</v>
      </c>
      <c r="E17443" s="57" t="str">
        <f t="array" ref="E17443">E17442</f>
        <v>В</v>
      </c>
      <c r="F17443" s="58">
        <v>0.8068892207259551</v>
      </c>
    </row>
    <row r="17444">
      <c r="A17444" s="61">
        <v>1.514839728E9</v>
      </c>
      <c r="B17444" s="61">
        <v>1.0</v>
      </c>
      <c r="C17444" s="61">
        <v>2183.0</v>
      </c>
      <c r="D17444" s="57" t="s">
        <v>373</v>
      </c>
      <c r="E17444" s="57" t="str">
        <f t="array" ref="E17444">E17443</f>
        <v>В</v>
      </c>
      <c r="F17444" s="58">
        <v>0.8069369527083434</v>
      </c>
    </row>
    <row r="17445">
      <c r="A17445" s="61">
        <v>1.513144098E9</v>
      </c>
      <c r="B17445" s="61">
        <v>1.0</v>
      </c>
      <c r="C17445" s="61">
        <v>2241.0</v>
      </c>
      <c r="D17445" s="57" t="s">
        <v>374</v>
      </c>
      <c r="E17445" s="57" t="str">
        <f t="array" ref="E17445">E17444</f>
        <v>В</v>
      </c>
      <c r="F17445" s="58">
        <v>0.8070102946352489</v>
      </c>
    </row>
    <row r="17446">
      <c r="A17446" s="61">
        <v>1.513929726E9</v>
      </c>
      <c r="B17446" s="61">
        <v>1.0</v>
      </c>
      <c r="C17446" s="61">
        <v>2613.0</v>
      </c>
      <c r="D17446" s="57" t="s">
        <v>374</v>
      </c>
      <c r="E17446" s="57" t="str">
        <f t="array" ref="E17446">E17445</f>
        <v>В</v>
      </c>
      <c r="F17446" s="58">
        <v>0.8070320536093035</v>
      </c>
    </row>
    <row r="17447">
      <c r="A17447" s="61">
        <v>1.518660047E9</v>
      </c>
      <c r="B17447" s="61">
        <v>1.0</v>
      </c>
      <c r="C17447" s="61">
        <v>229.0</v>
      </c>
      <c r="D17447" s="57" t="s">
        <v>374</v>
      </c>
      <c r="E17447" s="57" t="str">
        <f t="array" ref="E17447">E17446</f>
        <v>В</v>
      </c>
      <c r="F17447" s="58">
        <v>0.8070391257618362</v>
      </c>
    </row>
    <row r="17448">
      <c r="A17448" s="61">
        <v>1.513950049E9</v>
      </c>
      <c r="B17448" s="61">
        <v>1.0</v>
      </c>
      <c r="C17448" s="61">
        <v>2059.0</v>
      </c>
      <c r="D17448" s="57" t="s">
        <v>373</v>
      </c>
      <c r="E17448" s="57" t="str">
        <f t="array" ref="E17448">E17447</f>
        <v>В</v>
      </c>
      <c r="F17448" s="58">
        <v>0.807043410815816</v>
      </c>
    </row>
    <row r="17449">
      <c r="A17449" s="61">
        <v>1.512953962E9</v>
      </c>
      <c r="B17449" s="61">
        <v>0.0</v>
      </c>
      <c r="C17449" s="61">
        <v>1422.0</v>
      </c>
      <c r="D17449" s="57" t="s">
        <v>371</v>
      </c>
      <c r="E17449" s="57" t="str">
        <f t="array" ref="E17449">E17448</f>
        <v>В</v>
      </c>
      <c r="F17449" s="58">
        <v>0.8071570957809379</v>
      </c>
    </row>
    <row r="17450">
      <c r="A17450" s="61">
        <v>1.515437902E9</v>
      </c>
      <c r="B17450" s="61">
        <v>0.0</v>
      </c>
      <c r="C17450" s="61">
        <v>3416.0</v>
      </c>
      <c r="D17450" s="57" t="s">
        <v>373</v>
      </c>
      <c r="E17450" s="57" t="str">
        <f t="array" ref="E17450">E17449</f>
        <v>В</v>
      </c>
      <c r="F17450" s="58">
        <v>0.8071813520980284</v>
      </c>
    </row>
    <row r="17451">
      <c r="A17451" s="61">
        <v>1.51764333E9</v>
      </c>
      <c r="B17451" s="61">
        <v>0.0</v>
      </c>
      <c r="C17451" s="61">
        <v>1613.0</v>
      </c>
      <c r="D17451" s="57" t="s">
        <v>371</v>
      </c>
      <c r="E17451" s="57" t="str">
        <f t="array" ref="E17451">E17450</f>
        <v>В</v>
      </c>
      <c r="F17451" s="58">
        <v>0.8071856222508469</v>
      </c>
    </row>
    <row r="17452">
      <c r="A17452" s="61">
        <v>1.512592356E9</v>
      </c>
      <c r="B17452" s="61">
        <v>1.0</v>
      </c>
      <c r="C17452" s="61">
        <v>2487.0</v>
      </c>
      <c r="D17452" s="57" t="s">
        <v>373</v>
      </c>
      <c r="E17452" s="57" t="str">
        <f t="array" ref="E17452">E17451</f>
        <v>В</v>
      </c>
      <c r="F17452" s="58">
        <v>0.80719981737568</v>
      </c>
    </row>
    <row r="17453">
      <c r="A17453" s="61">
        <v>1.519544693E9</v>
      </c>
      <c r="B17453" s="61">
        <v>1.0</v>
      </c>
      <c r="C17453" s="61">
        <v>1090.0</v>
      </c>
      <c r="D17453" s="57" t="s">
        <v>375</v>
      </c>
      <c r="E17453" s="57" t="str">
        <f t="array" ref="E17453">E17452</f>
        <v>В</v>
      </c>
      <c r="F17453" s="58">
        <v>0.8072368715399747</v>
      </c>
    </row>
    <row r="17454">
      <c r="A17454" s="61">
        <v>1.511515723E9</v>
      </c>
      <c r="B17454" s="61">
        <v>1.0</v>
      </c>
      <c r="C17454" s="61">
        <v>1434.0</v>
      </c>
      <c r="D17454" s="57" t="s">
        <v>373</v>
      </c>
      <c r="E17454" s="57" t="str">
        <f t="array" ref="E17454">E17453</f>
        <v>В</v>
      </c>
      <c r="F17454" s="58">
        <v>0.8072862194097081</v>
      </c>
    </row>
    <row r="17455">
      <c r="A17455" s="61">
        <v>1.515463774E9</v>
      </c>
      <c r="B17455" s="61">
        <v>1.0</v>
      </c>
      <c r="C17455" s="61">
        <v>296.0</v>
      </c>
      <c r="D17455" s="57" t="s">
        <v>371</v>
      </c>
      <c r="E17455" s="57" t="str">
        <f t="array" ref="E17455">E17454</f>
        <v>В</v>
      </c>
      <c r="F17455" s="58">
        <v>0.807310497633775</v>
      </c>
    </row>
    <row r="17456">
      <c r="A17456" s="61">
        <v>1.513324991E9</v>
      </c>
      <c r="B17456" s="61">
        <v>0.0</v>
      </c>
      <c r="C17456" s="61">
        <v>213.0</v>
      </c>
      <c r="D17456" s="57" t="s">
        <v>371</v>
      </c>
      <c r="E17456" s="57" t="str">
        <f t="array" ref="E17456">E17455</f>
        <v>В</v>
      </c>
      <c r="F17456" s="58">
        <v>0.8073139716285381</v>
      </c>
    </row>
    <row r="17457">
      <c r="A17457" s="61">
        <v>1.515230681E9</v>
      </c>
      <c r="B17457" s="61">
        <v>0.0</v>
      </c>
      <c r="C17457" s="61">
        <v>2519.0</v>
      </c>
      <c r="D17457" s="57" t="s">
        <v>375</v>
      </c>
      <c r="E17457" s="57" t="str">
        <f t="array" ref="E17457">E17456</f>
        <v>В</v>
      </c>
      <c r="F17457" s="58">
        <v>0.8073173402977839</v>
      </c>
    </row>
    <row r="17458">
      <c r="A17458" s="61">
        <v>1.512344158E9</v>
      </c>
      <c r="B17458" s="61">
        <v>1.0</v>
      </c>
      <c r="C17458" s="61">
        <v>3495.0</v>
      </c>
      <c r="D17458" s="57" t="s">
        <v>373</v>
      </c>
      <c r="E17458" s="57" t="str">
        <f t="array" ref="E17458">E17457</f>
        <v>В</v>
      </c>
      <c r="F17458" s="58">
        <v>0.8073595861869767</v>
      </c>
    </row>
    <row r="17459">
      <c r="A17459" s="61">
        <v>1.518279969E9</v>
      </c>
      <c r="B17459" s="61">
        <v>1.0</v>
      </c>
      <c r="C17459" s="61">
        <v>1647.0</v>
      </c>
      <c r="D17459" s="57" t="s">
        <v>371</v>
      </c>
      <c r="E17459" s="57" t="str">
        <f t="array" ref="E17459">E17458</f>
        <v>В</v>
      </c>
      <c r="F17459" s="58">
        <v>0.8074845871124545</v>
      </c>
    </row>
    <row r="17460">
      <c r="A17460" s="61">
        <v>1.512481344E9</v>
      </c>
      <c r="B17460" s="61">
        <v>1.0</v>
      </c>
      <c r="C17460" s="61">
        <v>1942.0</v>
      </c>
      <c r="D17460" s="57" t="s">
        <v>371</v>
      </c>
      <c r="E17460" s="57" t="str">
        <f t="array" ref="E17460">E17459</f>
        <v>В</v>
      </c>
      <c r="F17460" s="58">
        <v>0.8075174332381715</v>
      </c>
    </row>
    <row r="17461">
      <c r="A17461" s="61">
        <v>1.517872533E9</v>
      </c>
      <c r="B17461" s="61">
        <v>1.0</v>
      </c>
      <c r="C17461" s="61">
        <v>1681.0</v>
      </c>
      <c r="D17461" s="57" t="s">
        <v>373</v>
      </c>
      <c r="E17461" s="57" t="str">
        <f t="array" ref="E17461">E17460</f>
        <v>В</v>
      </c>
      <c r="F17461" s="58">
        <v>0.8076364977802937</v>
      </c>
    </row>
    <row r="17462">
      <c r="A17462" s="61">
        <v>1.515083187E9</v>
      </c>
      <c r="B17462" s="61">
        <v>1.0</v>
      </c>
      <c r="C17462" s="61">
        <v>1865.0</v>
      </c>
      <c r="D17462" s="57" t="s">
        <v>371</v>
      </c>
      <c r="E17462" s="57" t="str">
        <f t="array" ref="E17462">E17461</f>
        <v>В</v>
      </c>
      <c r="F17462" s="58">
        <v>0.8076830071779766</v>
      </c>
    </row>
    <row r="17463">
      <c r="A17463" s="61">
        <v>1.514356691E9</v>
      </c>
      <c r="B17463" s="61">
        <v>0.0</v>
      </c>
      <c r="C17463" s="61">
        <v>3299.0</v>
      </c>
      <c r="D17463" s="57" t="s">
        <v>371</v>
      </c>
      <c r="E17463" s="57" t="str">
        <f t="array" ref="E17463">E17462</f>
        <v>В</v>
      </c>
      <c r="F17463" s="58">
        <v>0.8077016333747333</v>
      </c>
    </row>
    <row r="17464">
      <c r="A17464" s="61">
        <v>1.516378491E9</v>
      </c>
      <c r="B17464" s="61">
        <v>0.0</v>
      </c>
      <c r="C17464" s="61">
        <v>1177.0</v>
      </c>
      <c r="D17464" s="57" t="s">
        <v>371</v>
      </c>
      <c r="E17464" s="57" t="str">
        <f t="array" ref="E17464">E17463</f>
        <v>В</v>
      </c>
      <c r="F17464" s="58">
        <v>0.8078086707979283</v>
      </c>
    </row>
    <row r="17465">
      <c r="A17465" s="61">
        <v>1.511934868E9</v>
      </c>
      <c r="B17465" s="61">
        <v>1.0</v>
      </c>
      <c r="C17465" s="61">
        <v>338.0</v>
      </c>
      <c r="D17465" s="57" t="s">
        <v>375</v>
      </c>
      <c r="E17465" s="57" t="str">
        <f t="array" ref="E17465">E17464</f>
        <v>В</v>
      </c>
      <c r="F17465" s="58">
        <v>0.8078300957868477</v>
      </c>
    </row>
    <row r="17466">
      <c r="A17466" s="61">
        <v>1.516825595E9</v>
      </c>
      <c r="B17466" s="61">
        <v>1.0</v>
      </c>
      <c r="C17466" s="61">
        <v>538.0</v>
      </c>
      <c r="D17466" s="57" t="s">
        <v>375</v>
      </c>
      <c r="E17466" s="57" t="str">
        <f t="array" ref="E17466">E17465</f>
        <v>В</v>
      </c>
      <c r="F17466" s="58">
        <v>0.8078992056855653</v>
      </c>
    </row>
    <row r="17467">
      <c r="A17467" s="61">
        <v>1.516659627E9</v>
      </c>
      <c r="B17467" s="61">
        <v>1.0</v>
      </c>
      <c r="C17467" s="61">
        <v>263.0</v>
      </c>
      <c r="D17467" s="57" t="s">
        <v>375</v>
      </c>
      <c r="E17467" s="57" t="str">
        <f t="array" ref="E17467">E17466</f>
        <v>В</v>
      </c>
      <c r="F17467" s="58">
        <v>0.807899545399812</v>
      </c>
    </row>
    <row r="17468">
      <c r="A17468" s="61">
        <v>1.513637445E9</v>
      </c>
      <c r="B17468" s="61">
        <v>1.0</v>
      </c>
      <c r="C17468" s="61">
        <v>2517.0</v>
      </c>
      <c r="D17468" s="57" t="s">
        <v>374</v>
      </c>
      <c r="E17468" s="57" t="str">
        <f t="array" ref="E17468">E17467</f>
        <v>В</v>
      </c>
      <c r="F17468" s="58">
        <v>0.8079520986496269</v>
      </c>
    </row>
    <row r="17469">
      <c r="A17469" s="61">
        <v>1.512682207E9</v>
      </c>
      <c r="B17469" s="61">
        <v>1.0</v>
      </c>
      <c r="C17469" s="61">
        <v>666.0</v>
      </c>
      <c r="D17469" s="57" t="s">
        <v>374</v>
      </c>
      <c r="E17469" s="57" t="str">
        <f t="array" ref="E17469">E17468</f>
        <v>В</v>
      </c>
      <c r="F17469" s="58">
        <v>0.8079892359805471</v>
      </c>
    </row>
    <row r="17470">
      <c r="A17470" s="61">
        <v>1.51460974E9</v>
      </c>
      <c r="B17470" s="61">
        <v>0.0</v>
      </c>
      <c r="C17470" s="61">
        <v>2864.0</v>
      </c>
      <c r="D17470" s="57" t="s">
        <v>371</v>
      </c>
      <c r="E17470" s="57" t="str">
        <f t="array" ref="E17470">E17469</f>
        <v>В</v>
      </c>
      <c r="F17470" s="58">
        <v>0.8080114285906064</v>
      </c>
    </row>
    <row r="17471">
      <c r="A17471" s="61">
        <v>1.518208047E9</v>
      </c>
      <c r="B17471" s="61">
        <v>1.0</v>
      </c>
      <c r="C17471" s="61">
        <v>2370.0</v>
      </c>
      <c r="D17471" s="57" t="s">
        <v>374</v>
      </c>
      <c r="E17471" s="57" t="str">
        <f t="array" ref="E17471">E17470</f>
        <v>В</v>
      </c>
      <c r="F17471" s="58">
        <v>0.8080264130798057</v>
      </c>
    </row>
    <row r="17472">
      <c r="A17472" s="61">
        <v>1.518064622E9</v>
      </c>
      <c r="B17472" s="61">
        <v>0.0</v>
      </c>
      <c r="C17472" s="61">
        <v>1763.0</v>
      </c>
      <c r="D17472" s="57" t="s">
        <v>375</v>
      </c>
      <c r="E17472" s="57" t="str">
        <f t="array" ref="E17472">E17471</f>
        <v>В</v>
      </c>
      <c r="F17472" s="58">
        <v>0.8080379352048014</v>
      </c>
    </row>
    <row r="17473">
      <c r="A17473" s="61">
        <v>1.519259168E9</v>
      </c>
      <c r="B17473" s="61">
        <v>1.0</v>
      </c>
      <c r="C17473" s="61">
        <v>1019.0</v>
      </c>
      <c r="D17473" s="57" t="s">
        <v>375</v>
      </c>
      <c r="E17473" s="57" t="str">
        <f t="array" ref="E17473">E17472</f>
        <v>В</v>
      </c>
      <c r="F17473" s="58">
        <v>0.8080527743271088</v>
      </c>
    </row>
    <row r="17474">
      <c r="A17474" s="61">
        <v>1.515243327E9</v>
      </c>
      <c r="B17474" s="61">
        <v>1.0</v>
      </c>
      <c r="C17474" s="61">
        <v>2527.0</v>
      </c>
      <c r="D17474" s="57" t="s">
        <v>371</v>
      </c>
      <c r="E17474" s="57" t="str">
        <f t="array" ref="E17474">E17473</f>
        <v>В</v>
      </c>
      <c r="F17474" s="58">
        <v>0.8080664616747105</v>
      </c>
    </row>
    <row r="17475">
      <c r="A17475" s="61">
        <v>1.513611832E9</v>
      </c>
      <c r="B17475" s="61">
        <v>0.0</v>
      </c>
      <c r="C17475" s="61">
        <v>1165.0</v>
      </c>
      <c r="D17475" s="57" t="s">
        <v>371</v>
      </c>
      <c r="E17475" s="57" t="str">
        <f t="array" ref="E17475">E17474</f>
        <v>В</v>
      </c>
      <c r="F17475" s="58">
        <v>0.8081101598094687</v>
      </c>
    </row>
    <row r="17476">
      <c r="A17476" s="61">
        <v>1.519003181E9</v>
      </c>
      <c r="B17476" s="61">
        <v>0.0</v>
      </c>
      <c r="C17476" s="61">
        <v>3392.0</v>
      </c>
      <c r="D17476" s="57" t="s">
        <v>371</v>
      </c>
      <c r="E17476" s="57" t="str">
        <f t="array" ref="E17476">E17475</f>
        <v>В</v>
      </c>
      <c r="F17476" s="58">
        <v>0.808157962349656</v>
      </c>
    </row>
    <row r="17477">
      <c r="A17477" s="61">
        <v>1.519844369E9</v>
      </c>
      <c r="B17477" s="61">
        <v>1.0</v>
      </c>
      <c r="C17477" s="61">
        <v>3899.0</v>
      </c>
      <c r="D17477" s="57" t="s">
        <v>373</v>
      </c>
      <c r="E17477" s="57" t="str">
        <f t="array" ref="E17477">E17476</f>
        <v>В</v>
      </c>
      <c r="F17477" s="58">
        <v>0.8081918532202282</v>
      </c>
    </row>
    <row r="17478">
      <c r="A17478" s="61">
        <v>1.516605599E9</v>
      </c>
      <c r="B17478" s="61">
        <v>1.0</v>
      </c>
      <c r="C17478" s="61">
        <v>2801.0</v>
      </c>
      <c r="D17478" s="57" t="s">
        <v>371</v>
      </c>
      <c r="E17478" s="57" t="str">
        <f t="array" ref="E17478">E17477</f>
        <v>В</v>
      </c>
      <c r="F17478" s="58">
        <v>0.8082270187230307</v>
      </c>
    </row>
    <row r="17479">
      <c r="A17479" s="61">
        <v>1.513259276E9</v>
      </c>
      <c r="B17479" s="61">
        <v>1.0</v>
      </c>
      <c r="C17479" s="61">
        <v>3288.0</v>
      </c>
      <c r="D17479" s="57" t="s">
        <v>373</v>
      </c>
      <c r="E17479" s="57" t="str">
        <f t="array" ref="E17479">E17478</f>
        <v>В</v>
      </c>
      <c r="F17479" s="58">
        <v>0.8082528678157084</v>
      </c>
    </row>
    <row r="17480">
      <c r="A17480" s="61">
        <v>1.519073568E9</v>
      </c>
      <c r="B17480" s="61">
        <v>1.0</v>
      </c>
      <c r="C17480" s="61">
        <v>6087.0</v>
      </c>
      <c r="D17480" s="57" t="s">
        <v>375</v>
      </c>
      <c r="E17480" s="57" t="str">
        <f t="array" ref="E17480">E17479</f>
        <v>В</v>
      </c>
      <c r="F17480" s="58">
        <v>0.8083226786596306</v>
      </c>
    </row>
    <row r="17481">
      <c r="A17481" s="61">
        <v>1.511507848E9</v>
      </c>
      <c r="B17481" s="61">
        <v>1.0</v>
      </c>
      <c r="C17481" s="61">
        <v>290.0</v>
      </c>
      <c r="D17481" s="57" t="s">
        <v>374</v>
      </c>
      <c r="E17481" s="57" t="str">
        <f t="array" ref="E17481">E17480</f>
        <v>В</v>
      </c>
      <c r="F17481" s="58">
        <v>0.8083309888630564</v>
      </c>
    </row>
    <row r="17482">
      <c r="A17482" s="61">
        <v>1.514124035E9</v>
      </c>
      <c r="B17482" s="61">
        <v>1.0</v>
      </c>
      <c r="C17482" s="61">
        <v>355.0</v>
      </c>
      <c r="D17482" s="57" t="s">
        <v>375</v>
      </c>
      <c r="E17482" s="57" t="str">
        <f t="array" ref="E17482">E17481</f>
        <v>В</v>
      </c>
      <c r="F17482" s="58">
        <v>0.8083403620317613</v>
      </c>
    </row>
    <row r="17483">
      <c r="A17483" s="61">
        <v>1.512357692E9</v>
      </c>
      <c r="B17483" s="61">
        <v>0.0</v>
      </c>
      <c r="C17483" s="61">
        <v>2240.0</v>
      </c>
      <c r="D17483" s="57" t="s">
        <v>375</v>
      </c>
      <c r="E17483" s="57" t="str">
        <f t="array" ref="E17483">E17482</f>
        <v>В</v>
      </c>
      <c r="F17483" s="58">
        <v>0.8083697416304316</v>
      </c>
    </row>
    <row r="17484">
      <c r="A17484" s="61">
        <v>1.516943124E9</v>
      </c>
      <c r="B17484" s="61">
        <v>1.0</v>
      </c>
      <c r="C17484" s="61">
        <v>1100.0</v>
      </c>
      <c r="D17484" s="57" t="s">
        <v>374</v>
      </c>
      <c r="E17484" s="57" t="str">
        <f t="array" ref="E17484">E17483</f>
        <v>В</v>
      </c>
      <c r="F17484" s="58">
        <v>0.8084458815977481</v>
      </c>
    </row>
    <row r="17485">
      <c r="A17485" s="61">
        <v>1.512458072E9</v>
      </c>
      <c r="B17485" s="61">
        <v>0.0</v>
      </c>
      <c r="C17485" s="61">
        <v>444.0</v>
      </c>
      <c r="D17485" s="57" t="s">
        <v>375</v>
      </c>
      <c r="E17485" s="57" t="str">
        <f t="array" ref="E17485">E17484</f>
        <v>В</v>
      </c>
      <c r="F17485" s="58">
        <v>0.808665707577174</v>
      </c>
    </row>
    <row r="17486">
      <c r="A17486" s="61">
        <v>1.519392213E9</v>
      </c>
      <c r="B17486" s="61">
        <v>1.0</v>
      </c>
      <c r="C17486" s="61">
        <v>2413.0</v>
      </c>
      <c r="D17486" s="57" t="s">
        <v>371</v>
      </c>
      <c r="E17486" s="57" t="str">
        <f t="array" ref="E17486">E17485</f>
        <v>В</v>
      </c>
      <c r="F17486" s="58">
        <v>0.8087869419666469</v>
      </c>
    </row>
    <row r="17487">
      <c r="A17487" s="61">
        <v>1.519099158E9</v>
      </c>
      <c r="B17487" s="61">
        <v>1.0</v>
      </c>
      <c r="C17487" s="61">
        <v>868.0</v>
      </c>
      <c r="D17487" s="57" t="s">
        <v>374</v>
      </c>
      <c r="E17487" s="57" t="str">
        <f t="array" ref="E17487">E17486</f>
        <v>В</v>
      </c>
      <c r="F17487" s="58">
        <v>0.808852235175318</v>
      </c>
    </row>
    <row r="17488">
      <c r="A17488" s="61">
        <v>1.517690653E9</v>
      </c>
      <c r="B17488" s="61">
        <v>1.0</v>
      </c>
      <c r="C17488" s="61">
        <v>1289.0</v>
      </c>
      <c r="D17488" s="57" t="s">
        <v>374</v>
      </c>
      <c r="E17488" s="57" t="str">
        <f t="array" ref="E17488">E17487</f>
        <v>В</v>
      </c>
      <c r="F17488" s="58">
        <v>0.8089172368586638</v>
      </c>
    </row>
    <row r="17489">
      <c r="A17489" s="61">
        <v>1.513967437E9</v>
      </c>
      <c r="B17489" s="61">
        <v>1.0</v>
      </c>
      <c r="C17489" s="61">
        <v>1288.0</v>
      </c>
      <c r="D17489" s="57" t="s">
        <v>371</v>
      </c>
      <c r="E17489" s="57" t="str">
        <f t="array" ref="E17489">E17488</f>
        <v>В</v>
      </c>
      <c r="F17489" s="58">
        <v>0.80896802799965</v>
      </c>
    </row>
    <row r="17490">
      <c r="A17490" s="61">
        <v>1.515397821E9</v>
      </c>
      <c r="B17490" s="61">
        <v>0.0</v>
      </c>
      <c r="C17490" s="61">
        <v>1648.0</v>
      </c>
      <c r="D17490" s="57" t="s">
        <v>374</v>
      </c>
      <c r="E17490" s="57" t="str">
        <f t="array" ref="E17490">E17489</f>
        <v>В</v>
      </c>
      <c r="F17490" s="58">
        <v>0.8090511236023483</v>
      </c>
    </row>
    <row r="17491">
      <c r="A17491" s="61">
        <v>1.51875141E9</v>
      </c>
      <c r="B17491" s="61">
        <v>0.0</v>
      </c>
      <c r="C17491" s="61">
        <v>1601.0</v>
      </c>
      <c r="D17491" s="57" t="s">
        <v>374</v>
      </c>
      <c r="E17491" s="57" t="str">
        <f t="array" ref="E17491">E17490</f>
        <v>В</v>
      </c>
      <c r="F17491" s="58">
        <v>0.8090511976829499</v>
      </c>
    </row>
    <row r="17492">
      <c r="A17492" s="61">
        <v>1.518490433E9</v>
      </c>
      <c r="B17492" s="61">
        <v>1.0</v>
      </c>
      <c r="C17492" s="61">
        <v>1668.0</v>
      </c>
      <c r="D17492" s="57" t="s">
        <v>371</v>
      </c>
      <c r="E17492" s="57" t="str">
        <f t="array" ref="E17492">E17491</f>
        <v>В</v>
      </c>
      <c r="F17492" s="58">
        <v>0.8090873735011155</v>
      </c>
    </row>
    <row r="17493">
      <c r="A17493" s="61">
        <v>1.513605788E9</v>
      </c>
      <c r="B17493" s="61">
        <v>1.0</v>
      </c>
      <c r="C17493" s="61">
        <v>1947.0</v>
      </c>
      <c r="D17493" s="57" t="s">
        <v>375</v>
      </c>
      <c r="E17493" s="57" t="str">
        <f t="array" ref="E17493">E17492</f>
        <v>В</v>
      </c>
      <c r="F17493" s="58">
        <v>0.809115929773347</v>
      </c>
    </row>
    <row r="17494">
      <c r="A17494" s="61">
        <v>1.51822093E9</v>
      </c>
      <c r="B17494" s="61">
        <v>0.0</v>
      </c>
      <c r="C17494" s="61">
        <v>3182.0</v>
      </c>
      <c r="D17494" s="57" t="s">
        <v>373</v>
      </c>
      <c r="E17494" s="57" t="str">
        <f t="array" ref="E17494">E17493</f>
        <v>В</v>
      </c>
      <c r="F17494" s="58">
        <v>0.8091699643220082</v>
      </c>
    </row>
    <row r="17495">
      <c r="A17495" s="61">
        <v>1.513480434E9</v>
      </c>
      <c r="B17495" s="61">
        <v>1.0</v>
      </c>
      <c r="C17495" s="61">
        <v>1060.0</v>
      </c>
      <c r="D17495" s="57" t="s">
        <v>374</v>
      </c>
      <c r="E17495" s="57" t="str">
        <f t="array" ref="E17495">E17494</f>
        <v>В</v>
      </c>
      <c r="F17495" s="58">
        <v>0.8092780217973573</v>
      </c>
    </row>
    <row r="17496">
      <c r="A17496" s="61">
        <v>1.51651976E9</v>
      </c>
      <c r="B17496" s="61">
        <v>0.0</v>
      </c>
      <c r="C17496" s="61">
        <v>157.0</v>
      </c>
      <c r="D17496" s="57" t="s">
        <v>371</v>
      </c>
      <c r="E17496" s="57" t="str">
        <f t="array" ref="E17496">E17495</f>
        <v>В</v>
      </c>
      <c r="F17496" s="58">
        <v>0.8093074290321155</v>
      </c>
    </row>
    <row r="17497">
      <c r="A17497" s="61">
        <v>1.514166459E9</v>
      </c>
      <c r="B17497" s="61">
        <v>1.0</v>
      </c>
      <c r="C17497" s="61">
        <v>2305.0</v>
      </c>
      <c r="D17497" s="57" t="s">
        <v>371</v>
      </c>
      <c r="E17497" s="57" t="str">
        <f t="array" ref="E17497">E17496</f>
        <v>В</v>
      </c>
      <c r="F17497" s="58">
        <v>0.8093346806319829</v>
      </c>
    </row>
    <row r="17498">
      <c r="A17498" s="61">
        <v>1.515991303E9</v>
      </c>
      <c r="B17498" s="61">
        <v>1.0</v>
      </c>
      <c r="C17498" s="61">
        <v>3195.0</v>
      </c>
      <c r="D17498" s="57" t="s">
        <v>371</v>
      </c>
      <c r="E17498" s="57" t="str">
        <f t="array" ref="E17498">E17497</f>
        <v>В</v>
      </c>
      <c r="F17498" s="58">
        <v>0.8093392912107251</v>
      </c>
    </row>
    <row r="17499">
      <c r="A17499" s="61">
        <v>1.516139011E9</v>
      </c>
      <c r="B17499" s="61">
        <v>0.0</v>
      </c>
      <c r="C17499" s="61">
        <v>2158.0</v>
      </c>
      <c r="D17499" s="57" t="s">
        <v>374</v>
      </c>
      <c r="E17499" s="57" t="str">
        <f t="array" ref="E17499">E17498</f>
        <v>В</v>
      </c>
      <c r="F17499" s="58">
        <v>0.8093854830907027</v>
      </c>
    </row>
    <row r="17500">
      <c r="A17500" s="61">
        <v>1.51229566E9</v>
      </c>
      <c r="B17500" s="61">
        <v>0.0</v>
      </c>
      <c r="C17500" s="61">
        <v>1322.0</v>
      </c>
      <c r="D17500" s="57" t="s">
        <v>374</v>
      </c>
      <c r="E17500" s="57" t="str">
        <f t="array" ref="E17500">E17499</f>
        <v>В</v>
      </c>
      <c r="F17500" s="58">
        <v>0.8093939986295771</v>
      </c>
    </row>
    <row r="17501">
      <c r="A17501" s="61">
        <v>1.517815949E9</v>
      </c>
      <c r="B17501" s="61">
        <v>1.0</v>
      </c>
      <c r="C17501" s="61">
        <v>278.0</v>
      </c>
      <c r="D17501" s="57" t="s">
        <v>371</v>
      </c>
      <c r="E17501" s="57" t="str">
        <f t="array" ref="E17501">E17500</f>
        <v>В</v>
      </c>
      <c r="F17501" s="58">
        <v>0.8094724640015272</v>
      </c>
    </row>
    <row r="17502">
      <c r="A17502" s="61">
        <v>1.519473983E9</v>
      </c>
      <c r="B17502" s="61">
        <v>1.0</v>
      </c>
      <c r="C17502" s="61">
        <v>2749.0</v>
      </c>
      <c r="D17502" s="57" t="s">
        <v>373</v>
      </c>
      <c r="E17502" s="57" t="str">
        <f t="array" ref="E17502">E17501</f>
        <v>В</v>
      </c>
      <c r="F17502" s="58">
        <v>0.8094947100763044</v>
      </c>
    </row>
    <row r="17503">
      <c r="A17503" s="61">
        <v>1.518162677E9</v>
      </c>
      <c r="B17503" s="61">
        <v>1.0</v>
      </c>
      <c r="C17503" s="61">
        <v>2272.0</v>
      </c>
      <c r="D17503" s="57" t="s">
        <v>375</v>
      </c>
      <c r="E17503" s="57" t="str">
        <f t="array" ref="E17503">E17502</f>
        <v>В</v>
      </c>
      <c r="F17503" s="58">
        <v>0.8094982538397504</v>
      </c>
    </row>
    <row r="17504">
      <c r="A17504" s="61">
        <v>1.519040996E9</v>
      </c>
      <c r="B17504" s="61">
        <v>1.0</v>
      </c>
      <c r="C17504" s="61">
        <v>2014.0</v>
      </c>
      <c r="D17504" s="57" t="s">
        <v>373</v>
      </c>
      <c r="E17504" s="57" t="str">
        <f t="array" ref="E17504">E17503</f>
        <v>В</v>
      </c>
      <c r="F17504" s="58">
        <v>0.8095381278023565</v>
      </c>
    </row>
    <row r="17505">
      <c r="A17505" s="61">
        <v>1.518758829E9</v>
      </c>
      <c r="B17505" s="61">
        <v>1.0</v>
      </c>
      <c r="C17505" s="61">
        <v>520.0</v>
      </c>
      <c r="D17505" s="57" t="s">
        <v>374</v>
      </c>
      <c r="E17505" s="57" t="str">
        <f t="array" ref="E17505">E17504</f>
        <v>В</v>
      </c>
      <c r="F17505" s="58">
        <v>0.8095560985746191</v>
      </c>
    </row>
    <row r="17506">
      <c r="A17506" s="61">
        <v>1.515717452E9</v>
      </c>
      <c r="B17506" s="61">
        <v>0.0</v>
      </c>
      <c r="C17506" s="61">
        <v>502.0</v>
      </c>
      <c r="D17506" s="57" t="s">
        <v>374</v>
      </c>
      <c r="E17506" s="57" t="str">
        <f t="array" ref="E17506">E17505</f>
        <v>В</v>
      </c>
      <c r="F17506" s="58">
        <v>0.8095771272918263</v>
      </c>
    </row>
    <row r="17507">
      <c r="A17507" s="61">
        <v>1.512981093E9</v>
      </c>
      <c r="B17507" s="61">
        <v>1.0</v>
      </c>
      <c r="C17507" s="61">
        <v>1545.0</v>
      </c>
      <c r="D17507" s="57" t="s">
        <v>374</v>
      </c>
      <c r="E17507" s="57" t="str">
        <f t="array" ref="E17507">E17506</f>
        <v>В</v>
      </c>
      <c r="F17507" s="58">
        <v>0.8096367714542237</v>
      </c>
    </row>
    <row r="17508">
      <c r="A17508" s="61">
        <v>1.518652254E9</v>
      </c>
      <c r="B17508" s="61">
        <v>1.0</v>
      </c>
      <c r="C17508" s="61">
        <v>1938.0</v>
      </c>
      <c r="D17508" s="57" t="s">
        <v>371</v>
      </c>
      <c r="E17508" s="57" t="str">
        <f t="array" ref="E17508">E17507</f>
        <v>В</v>
      </c>
      <c r="F17508" s="58">
        <v>0.8096374329837053</v>
      </c>
    </row>
    <row r="17509">
      <c r="A17509" s="61">
        <v>1.516289518E9</v>
      </c>
      <c r="B17509" s="61">
        <v>1.0</v>
      </c>
      <c r="C17509" s="61">
        <v>666.0</v>
      </c>
      <c r="D17509" s="57" t="s">
        <v>374</v>
      </c>
      <c r="E17509" s="57" t="str">
        <f t="array" ref="E17509">E17508</f>
        <v>В</v>
      </c>
      <c r="F17509" s="58">
        <v>0.8098160877239561</v>
      </c>
    </row>
    <row r="17510">
      <c r="A17510" s="61">
        <v>1.516062753E9</v>
      </c>
      <c r="B17510" s="61">
        <v>1.0</v>
      </c>
      <c r="C17510" s="61">
        <v>2542.0</v>
      </c>
      <c r="D17510" s="57" t="s">
        <v>375</v>
      </c>
      <c r="E17510" s="57" t="str">
        <f t="array" ref="E17510">E17509</f>
        <v>В</v>
      </c>
      <c r="F17510" s="58">
        <v>0.8098257864174235</v>
      </c>
    </row>
    <row r="17511">
      <c r="A17511" s="61">
        <v>1.511252454E9</v>
      </c>
      <c r="B17511" s="61">
        <v>1.0</v>
      </c>
      <c r="C17511" s="61">
        <v>1018.0</v>
      </c>
      <c r="D17511" s="57" t="s">
        <v>371</v>
      </c>
      <c r="E17511" s="57" t="str">
        <f t="array" ref="E17511">E17510</f>
        <v>В</v>
      </c>
      <c r="F17511" s="58">
        <v>0.809847520541115</v>
      </c>
    </row>
    <row r="17512">
      <c r="A17512" s="61">
        <v>1.511922242E9</v>
      </c>
      <c r="B17512" s="61">
        <v>0.0</v>
      </c>
      <c r="C17512" s="61">
        <v>1636.0</v>
      </c>
      <c r="D17512" s="57" t="s">
        <v>375</v>
      </c>
      <c r="E17512" s="57" t="str">
        <f t="array" ref="E17512">E17511</f>
        <v>В</v>
      </c>
      <c r="F17512" s="58">
        <v>0.8098824316649559</v>
      </c>
    </row>
    <row r="17513">
      <c r="A17513" s="61">
        <v>1.512120406E9</v>
      </c>
      <c r="B17513" s="61">
        <v>1.0</v>
      </c>
      <c r="C17513" s="61">
        <v>28.0</v>
      </c>
      <c r="D17513" s="57" t="s">
        <v>371</v>
      </c>
      <c r="E17513" s="57" t="str">
        <f t="array" ref="E17513">E17512</f>
        <v>В</v>
      </c>
      <c r="F17513" s="58">
        <v>0.8098918048336607</v>
      </c>
    </row>
    <row r="17514">
      <c r="A17514" s="61">
        <v>1.514519483E9</v>
      </c>
      <c r="B17514" s="61">
        <v>1.0</v>
      </c>
      <c r="C17514" s="61">
        <v>674.0</v>
      </c>
      <c r="D17514" s="57" t="s">
        <v>373</v>
      </c>
      <c r="E17514" s="57" t="str">
        <f t="array" ref="E17514">E17513</f>
        <v>В</v>
      </c>
      <c r="F17514" s="58">
        <v>0.8098951586017453</v>
      </c>
    </row>
    <row r="17515">
      <c r="A17515" s="61">
        <v>1.512087759E9</v>
      </c>
      <c r="B17515" s="61">
        <v>1.0</v>
      </c>
      <c r="C17515" s="61">
        <v>1850.0</v>
      </c>
      <c r="D17515" s="57" t="s">
        <v>374</v>
      </c>
      <c r="E17515" s="57" t="str">
        <f t="array" ref="E17515">E17514</f>
        <v>В</v>
      </c>
      <c r="F17515" s="58">
        <v>0.8099135949666055</v>
      </c>
    </row>
    <row r="17516">
      <c r="A17516" s="61">
        <v>1.513034371E9</v>
      </c>
      <c r="B17516" s="61">
        <v>0.0</v>
      </c>
      <c r="C17516" s="61">
        <v>549.0</v>
      </c>
      <c r="D17516" s="57" t="s">
        <v>375</v>
      </c>
      <c r="E17516" s="57" t="str">
        <f t="array" ref="E17516">E17515</f>
        <v>В</v>
      </c>
      <c r="F17516" s="58">
        <v>0.8099420027880688</v>
      </c>
    </row>
    <row r="17517">
      <c r="A17517" s="61">
        <v>1.519767642E9</v>
      </c>
      <c r="B17517" s="61">
        <v>0.0</v>
      </c>
      <c r="C17517" s="61">
        <v>4955.0</v>
      </c>
      <c r="D17517" s="57" t="s">
        <v>375</v>
      </c>
      <c r="E17517" s="57" t="str">
        <f t="array" ref="E17517">E17516</f>
        <v>В</v>
      </c>
      <c r="F17517" s="58">
        <v>0.8100730823422683</v>
      </c>
    </row>
    <row r="17518">
      <c r="A17518" s="61">
        <v>1.518987782E9</v>
      </c>
      <c r="B17518" s="61">
        <v>0.0</v>
      </c>
      <c r="C17518" s="61">
        <v>665.0</v>
      </c>
      <c r="D17518" s="57" t="s">
        <v>371</v>
      </c>
      <c r="E17518" s="57" t="str">
        <f t="array" ref="E17518">E17517</f>
        <v>В</v>
      </c>
      <c r="F17518" s="58">
        <v>0.810101279638512</v>
      </c>
    </row>
    <row r="17519">
      <c r="A17519" s="61">
        <v>1.51293739E9</v>
      </c>
      <c r="B17519" s="61">
        <v>0.0</v>
      </c>
      <c r="C17519" s="61">
        <v>250.0</v>
      </c>
      <c r="D17519" s="57" t="s">
        <v>374</v>
      </c>
      <c r="E17519" s="57" t="str">
        <f t="array" ref="E17519">E17518</f>
        <v>В</v>
      </c>
      <c r="F17519" s="58">
        <v>0.810135239187789</v>
      </c>
    </row>
    <row r="17520">
      <c r="A17520" s="61">
        <v>1.512979835E9</v>
      </c>
      <c r="B17520" s="61">
        <v>1.0</v>
      </c>
      <c r="C17520" s="61">
        <v>255.0</v>
      </c>
      <c r="D17520" s="57" t="s">
        <v>371</v>
      </c>
      <c r="E17520" s="57" t="str">
        <f t="array" ref="E17520">E17519</f>
        <v>В</v>
      </c>
      <c r="F17520" s="58">
        <v>0.8101839384120433</v>
      </c>
    </row>
    <row r="17521">
      <c r="A17521" s="61">
        <v>1.517217683E9</v>
      </c>
      <c r="B17521" s="61">
        <v>1.0</v>
      </c>
      <c r="C17521" s="61">
        <v>2443.0</v>
      </c>
      <c r="D17521" s="57" t="s">
        <v>374</v>
      </c>
      <c r="E17521" s="57" t="str">
        <f t="array" ref="E17521">E17520</f>
        <v>В</v>
      </c>
      <c r="F17521" s="58">
        <v>0.8102113502049495</v>
      </c>
    </row>
    <row r="17522">
      <c r="A17522" s="61">
        <v>1.516039148E9</v>
      </c>
      <c r="B17522" s="61">
        <v>1.0</v>
      </c>
      <c r="C17522" s="61">
        <v>1799.0</v>
      </c>
      <c r="D17522" s="57" t="s">
        <v>371</v>
      </c>
      <c r="E17522" s="57" t="str">
        <f t="array" ref="E17522">E17521</f>
        <v>В</v>
      </c>
      <c r="F17522" s="58">
        <v>0.8102539243501657</v>
      </c>
    </row>
    <row r="17523">
      <c r="A17523" s="61">
        <v>1.51980071E9</v>
      </c>
      <c r="B17523" s="61">
        <v>0.0</v>
      </c>
      <c r="C17523" s="61">
        <v>2955.0</v>
      </c>
      <c r="D17523" s="57" t="s">
        <v>371</v>
      </c>
      <c r="E17523" s="57" t="str">
        <f t="array" ref="E17523">E17522</f>
        <v>В</v>
      </c>
      <c r="F17523" s="58">
        <v>0.8102877953795814</v>
      </c>
    </row>
    <row r="17524">
      <c r="A17524" s="61">
        <v>1.513957565E9</v>
      </c>
      <c r="B17524" s="61">
        <v>1.0</v>
      </c>
      <c r="C17524" s="61">
        <v>279.0</v>
      </c>
      <c r="D17524" s="57" t="s">
        <v>374</v>
      </c>
      <c r="E17524" s="57" t="str">
        <f t="array" ref="E17524">E17523</f>
        <v>В</v>
      </c>
      <c r="F17524" s="58">
        <v>0.8103391914671831</v>
      </c>
    </row>
    <row r="17525">
      <c r="A17525" s="61">
        <v>1.512689076E9</v>
      </c>
      <c r="B17525" s="61">
        <v>1.0</v>
      </c>
      <c r="C17525" s="61">
        <v>3954.0</v>
      </c>
      <c r="D17525" s="57" t="s">
        <v>371</v>
      </c>
      <c r="E17525" s="57" t="str">
        <f t="array" ref="E17525">E17524</f>
        <v>В</v>
      </c>
      <c r="F17525" s="58">
        <v>0.8104023357195635</v>
      </c>
    </row>
    <row r="17526">
      <c r="A17526" s="61">
        <v>1.517757139E9</v>
      </c>
      <c r="B17526" s="61">
        <v>1.0</v>
      </c>
      <c r="C17526" s="61">
        <v>532.0</v>
      </c>
      <c r="D17526" s="57" t="s">
        <v>371</v>
      </c>
      <c r="E17526" s="57" t="str">
        <f t="array" ref="E17526">E17525</f>
        <v>В</v>
      </c>
      <c r="F17526" s="58">
        <v>0.8104113601886974</v>
      </c>
    </row>
    <row r="17527">
      <c r="A17527" s="61">
        <v>1.51214627E9</v>
      </c>
      <c r="B17527" s="61">
        <v>0.0</v>
      </c>
      <c r="C17527" s="61">
        <v>2403.0</v>
      </c>
      <c r="D17527" s="57" t="s">
        <v>374</v>
      </c>
      <c r="E17527" s="57" t="str">
        <f t="array" ref="E17527">E17526</f>
        <v>В</v>
      </c>
      <c r="F17527" s="58">
        <v>0.8104749960891054</v>
      </c>
    </row>
    <row r="17528">
      <c r="A17528" s="61">
        <v>1.518722497E9</v>
      </c>
      <c r="B17528" s="61">
        <v>1.0</v>
      </c>
      <c r="C17528" s="61">
        <v>755.0</v>
      </c>
      <c r="D17528" s="57" t="s">
        <v>371</v>
      </c>
      <c r="E17528" s="57" t="str">
        <f t="array" ref="E17528">E17527</f>
        <v>В</v>
      </c>
      <c r="F17528" s="58">
        <v>0.8105076322522043</v>
      </c>
    </row>
    <row r="17529">
      <c r="A17529" s="61">
        <v>1.516319186E9</v>
      </c>
      <c r="B17529" s="61">
        <v>1.0</v>
      </c>
      <c r="C17529" s="61">
        <v>3116.0</v>
      </c>
      <c r="D17529" s="57" t="s">
        <v>371</v>
      </c>
      <c r="E17529" s="57" t="str">
        <f t="array" ref="E17529">E17528</f>
        <v>В</v>
      </c>
      <c r="F17529" s="58">
        <v>0.8105633021877631</v>
      </c>
    </row>
    <row r="17530">
      <c r="A17530" s="61">
        <v>1.517979729E9</v>
      </c>
      <c r="B17530" s="61">
        <v>1.0</v>
      </c>
      <c r="C17530" s="61">
        <v>694.0</v>
      </c>
      <c r="D17530" s="57" t="s">
        <v>374</v>
      </c>
      <c r="E17530" s="57" t="str">
        <f t="array" ref="E17530">E17529</f>
        <v>В</v>
      </c>
      <c r="F17530" s="58">
        <v>0.8106196026717674</v>
      </c>
    </row>
    <row r="17531">
      <c r="A17531" s="61">
        <v>1.512630611E9</v>
      </c>
      <c r="B17531" s="61">
        <v>0.0</v>
      </c>
      <c r="C17531" s="61">
        <v>2374.0</v>
      </c>
      <c r="D17531" s="57" t="s">
        <v>371</v>
      </c>
      <c r="E17531" s="57" t="str">
        <f t="array" ref="E17531">E17530</f>
        <v>В</v>
      </c>
      <c r="F17531" s="58">
        <v>0.8106306112273699</v>
      </c>
    </row>
    <row r="17532">
      <c r="A17532" s="61">
        <v>1.513399921E9</v>
      </c>
      <c r="B17532" s="61">
        <v>0.0</v>
      </c>
      <c r="C17532" s="61">
        <v>91.0</v>
      </c>
      <c r="D17532" s="57" t="s">
        <v>373</v>
      </c>
      <c r="E17532" s="57" t="str">
        <f t="array" ref="E17532">E17531</f>
        <v>В</v>
      </c>
      <c r="F17532" s="58">
        <v>0.8106544480119143</v>
      </c>
    </row>
    <row r="17533">
      <c r="A17533" s="61">
        <v>1.518238559E9</v>
      </c>
      <c r="B17533" s="61">
        <v>1.0</v>
      </c>
      <c r="C17533" s="61">
        <v>3393.0</v>
      </c>
      <c r="D17533" s="57" t="s">
        <v>371</v>
      </c>
      <c r="E17533" s="57" t="str">
        <f t="array" ref="E17533">E17532</f>
        <v>В</v>
      </c>
      <c r="F17533" s="58">
        <v>0.8106872849631566</v>
      </c>
    </row>
    <row r="17534">
      <c r="A17534" s="61">
        <v>1.516742092E9</v>
      </c>
      <c r="B17534" s="61">
        <v>0.0</v>
      </c>
      <c r="C17534" s="61">
        <v>3064.0</v>
      </c>
      <c r="D17534" s="57" t="s">
        <v>374</v>
      </c>
      <c r="E17534" s="57" t="str">
        <f t="array" ref="E17534">E17533</f>
        <v>В</v>
      </c>
      <c r="F17534" s="58">
        <v>0.810745734578213</v>
      </c>
    </row>
    <row r="17535">
      <c r="A17535" s="61">
        <v>1.518908767E9</v>
      </c>
      <c r="B17535" s="61">
        <v>1.0</v>
      </c>
      <c r="C17535" s="61">
        <v>1715.0</v>
      </c>
      <c r="D17535" s="57" t="s">
        <v>374</v>
      </c>
      <c r="E17535" s="57" t="str">
        <f t="array" ref="E17535">E17534</f>
        <v>В</v>
      </c>
      <c r="F17535" s="58">
        <v>0.8107489045162638</v>
      </c>
    </row>
    <row r="17536">
      <c r="A17536" s="61">
        <v>1.517056743E9</v>
      </c>
      <c r="B17536" s="61">
        <v>1.0</v>
      </c>
      <c r="C17536" s="61">
        <v>3219.0</v>
      </c>
      <c r="D17536" s="57" t="s">
        <v>371</v>
      </c>
      <c r="E17536" s="57" t="str">
        <f t="array" ref="E17536">E17535</f>
        <v>В</v>
      </c>
      <c r="F17536" s="58">
        <v>0.8108180017687904</v>
      </c>
    </row>
    <row r="17537">
      <c r="A17537" s="61">
        <v>1.513406885E9</v>
      </c>
      <c r="B17537" s="61">
        <v>1.0</v>
      </c>
      <c r="C17537" s="61">
        <v>1080.0</v>
      </c>
      <c r="D17537" s="57" t="s">
        <v>374</v>
      </c>
      <c r="E17537" s="57" t="str">
        <f t="array" ref="E17537">E17536</f>
        <v>В</v>
      </c>
      <c r="F17537" s="58">
        <v>0.8108345203815132</v>
      </c>
    </row>
    <row r="17538">
      <c r="A17538" s="61">
        <v>1.512589445E9</v>
      </c>
      <c r="B17538" s="61">
        <v>1.0</v>
      </c>
      <c r="C17538" s="61">
        <v>292.0</v>
      </c>
      <c r="D17538" s="57" t="s">
        <v>373</v>
      </c>
      <c r="E17538" s="57" t="str">
        <f t="array" ref="E17538">E17537</f>
        <v>В</v>
      </c>
      <c r="F17538" s="58">
        <v>0.8108527937446343</v>
      </c>
    </row>
    <row r="17539">
      <c r="A17539" s="61">
        <v>1.514946617E9</v>
      </c>
      <c r="B17539" s="61">
        <v>1.0</v>
      </c>
      <c r="C17539" s="61">
        <v>813.0</v>
      </c>
      <c r="D17539" s="57" t="s">
        <v>373</v>
      </c>
      <c r="E17539" s="57" t="str">
        <f t="array" ref="E17539">E17538</f>
        <v>В</v>
      </c>
      <c r="F17539" s="58">
        <v>0.8109365593858477</v>
      </c>
    </row>
    <row r="17540">
      <c r="A17540" s="61">
        <v>1.513286044E9</v>
      </c>
      <c r="B17540" s="61">
        <v>1.0</v>
      </c>
      <c r="C17540" s="61">
        <v>3936.0</v>
      </c>
      <c r="D17540" s="57" t="s">
        <v>373</v>
      </c>
      <c r="E17540" s="57" t="str">
        <f t="array" ref="E17540">E17539</f>
        <v>В</v>
      </c>
      <c r="F17540" s="58">
        <v>0.8109446230052433</v>
      </c>
    </row>
    <row r="17541">
      <c r="A17541" s="61">
        <v>1.517801537E9</v>
      </c>
      <c r="B17541" s="61">
        <v>1.0</v>
      </c>
      <c r="C17541" s="61">
        <v>2748.0</v>
      </c>
      <c r="D17541" s="57" t="s">
        <v>374</v>
      </c>
      <c r="E17541" s="57" t="str">
        <f t="array" ref="E17541">E17540</f>
        <v>В</v>
      </c>
      <c r="F17541" s="58">
        <v>0.810995501750874</v>
      </c>
    </row>
    <row r="17542">
      <c r="A17542" s="61">
        <v>1.517083882E9</v>
      </c>
      <c r="B17542" s="61">
        <v>0.0</v>
      </c>
      <c r="C17542" s="61">
        <v>2349.0</v>
      </c>
      <c r="D17542" s="57" t="s">
        <v>374</v>
      </c>
      <c r="E17542" s="57" t="str">
        <f t="array" ref="E17542">E17541</f>
        <v>В</v>
      </c>
      <c r="F17542" s="58">
        <v>0.8110653088996577</v>
      </c>
    </row>
    <row r="17543">
      <c r="A17543" s="61">
        <v>1.518865307E9</v>
      </c>
      <c r="B17543" s="61">
        <v>1.0</v>
      </c>
      <c r="C17543" s="61">
        <v>3611.0</v>
      </c>
      <c r="D17543" s="57" t="s">
        <v>371</v>
      </c>
      <c r="E17543" s="57" t="str">
        <f t="array" ref="E17543">E17542</f>
        <v>В</v>
      </c>
      <c r="F17543" s="58">
        <v>0.811227008708581</v>
      </c>
    </row>
    <row r="17544">
      <c r="A17544" s="61">
        <v>1.51399761E9</v>
      </c>
      <c r="B17544" s="61">
        <v>0.0</v>
      </c>
      <c r="C17544" s="61">
        <v>4273.0</v>
      </c>
      <c r="D17544" s="57" t="s">
        <v>375</v>
      </c>
      <c r="E17544" s="57" t="str">
        <f t="array" ref="E17544">E17543</f>
        <v>В</v>
      </c>
      <c r="F17544" s="58">
        <v>0.8112753538567681</v>
      </c>
    </row>
    <row r="17545">
      <c r="A17545" s="61">
        <v>1.512780292E9</v>
      </c>
      <c r="B17545" s="61">
        <v>0.0</v>
      </c>
      <c r="C17545" s="61">
        <v>506.0</v>
      </c>
      <c r="D17545" s="57" t="s">
        <v>374</v>
      </c>
      <c r="E17545" s="57" t="str">
        <f t="array" ref="E17545">E17544</f>
        <v>В</v>
      </c>
      <c r="F17545" s="58">
        <v>0.8112858260872124</v>
      </c>
    </row>
    <row r="17546">
      <c r="A17546" s="61">
        <v>1.517962494E9</v>
      </c>
      <c r="B17546" s="61">
        <v>1.0</v>
      </c>
      <c r="C17546" s="61">
        <v>377.0</v>
      </c>
      <c r="D17546" s="57" t="s">
        <v>371</v>
      </c>
      <c r="E17546" s="57" t="str">
        <f t="array" ref="E17546">E17545</f>
        <v>В</v>
      </c>
      <c r="F17546" s="58">
        <v>0.81133078407914</v>
      </c>
    </row>
    <row r="17547">
      <c r="A17547" s="61">
        <v>1.514126169E9</v>
      </c>
      <c r="B17547" s="61">
        <v>1.0</v>
      </c>
      <c r="C17547" s="61">
        <v>1154.0</v>
      </c>
      <c r="D17547" s="57" t="s">
        <v>373</v>
      </c>
      <c r="E17547" s="57" t="str">
        <f t="array" ref="E17547">E17546</f>
        <v>В</v>
      </c>
      <c r="F17547" s="58">
        <v>0.811374659038117</v>
      </c>
    </row>
    <row r="17548">
      <c r="A17548" s="61">
        <v>1.517865759E9</v>
      </c>
      <c r="B17548" s="61">
        <v>1.0</v>
      </c>
      <c r="C17548" s="61">
        <v>1305.0</v>
      </c>
      <c r="D17548" s="57" t="s">
        <v>373</v>
      </c>
      <c r="E17548" s="57" t="str">
        <f t="array" ref="E17548">E17547</f>
        <v>В</v>
      </c>
      <c r="F17548" s="58">
        <v>0.8113763288545066</v>
      </c>
    </row>
    <row r="17549">
      <c r="A17549" s="61">
        <v>1.518214007E9</v>
      </c>
      <c r="B17549" s="61">
        <v>1.0</v>
      </c>
      <c r="C17549" s="61">
        <v>3669.0</v>
      </c>
      <c r="D17549" s="57" t="s">
        <v>374</v>
      </c>
      <c r="E17549" s="57" t="str">
        <f t="array" ref="E17549">E17548</f>
        <v>В</v>
      </c>
      <c r="F17549" s="58">
        <v>0.8113889881514832</v>
      </c>
    </row>
    <row r="17550">
      <c r="A17550" s="61">
        <v>1.516301131E9</v>
      </c>
      <c r="B17550" s="61">
        <v>0.0</v>
      </c>
      <c r="C17550" s="61">
        <v>1067.0</v>
      </c>
      <c r="D17550" s="57" t="s">
        <v>374</v>
      </c>
      <c r="E17550" s="57" t="str">
        <f t="array" ref="E17550">E17549</f>
        <v>В</v>
      </c>
      <c r="F17550" s="58">
        <v>0.8114240250045992</v>
      </c>
    </row>
    <row r="17551">
      <c r="A17551" s="61">
        <v>1.512032688E9</v>
      </c>
      <c r="B17551" s="61">
        <v>1.0</v>
      </c>
      <c r="C17551" s="61">
        <v>1437.0</v>
      </c>
      <c r="D17551" s="57" t="s">
        <v>371</v>
      </c>
      <c r="E17551" s="57" t="str">
        <f t="array" ref="E17551">E17550</f>
        <v>В</v>
      </c>
      <c r="F17551" s="58">
        <v>0.8114271016489685</v>
      </c>
    </row>
    <row r="17552">
      <c r="A17552" s="61">
        <v>1.51867765E9</v>
      </c>
      <c r="B17552" s="61">
        <v>0.0</v>
      </c>
      <c r="C17552" s="61">
        <v>157.0</v>
      </c>
      <c r="D17552" s="57" t="s">
        <v>375</v>
      </c>
      <c r="E17552" s="57" t="str">
        <f t="array" ref="E17552">E17551</f>
        <v>В</v>
      </c>
      <c r="F17552" s="58">
        <v>0.8114398817982751</v>
      </c>
    </row>
    <row r="17553">
      <c r="A17553" s="61">
        <v>1.519964305E9</v>
      </c>
      <c r="B17553" s="61">
        <v>1.0</v>
      </c>
      <c r="C17553" s="61">
        <v>2059.0</v>
      </c>
      <c r="D17553" s="57" t="s">
        <v>371</v>
      </c>
      <c r="E17553" s="57" t="str">
        <f t="array" ref="E17553">E17552</f>
        <v>В</v>
      </c>
      <c r="F17553" s="58">
        <v>0.8115698245563694</v>
      </c>
    </row>
    <row r="17554">
      <c r="A17554" s="61">
        <v>1.513340697E9</v>
      </c>
      <c r="B17554" s="61">
        <v>1.0</v>
      </c>
      <c r="C17554" s="61">
        <v>1411.0</v>
      </c>
      <c r="D17554" s="57" t="s">
        <v>374</v>
      </c>
      <c r="E17554" s="57" t="str">
        <f t="array" ref="E17554">E17553</f>
        <v>В</v>
      </c>
      <c r="F17554" s="58">
        <v>0.8116160439463346</v>
      </c>
    </row>
    <row r="17555">
      <c r="A17555" s="61">
        <v>1.516886499E9</v>
      </c>
      <c r="B17555" s="61">
        <v>1.0</v>
      </c>
      <c r="C17555" s="61">
        <v>1868.0</v>
      </c>
      <c r="D17555" s="57" t="s">
        <v>371</v>
      </c>
      <c r="E17555" s="57" t="str">
        <f t="array" ref="E17555">E17554</f>
        <v>В</v>
      </c>
      <c r="F17555" s="58">
        <v>0.8116332549321784</v>
      </c>
    </row>
    <row r="17556">
      <c r="A17556" s="61">
        <v>1.517514556E9</v>
      </c>
      <c r="B17556" s="61">
        <v>1.0</v>
      </c>
      <c r="C17556" s="61">
        <v>1768.0</v>
      </c>
      <c r="D17556" s="57" t="s">
        <v>373</v>
      </c>
      <c r="E17556" s="57" t="str">
        <f t="array" ref="E17556">E17555</f>
        <v>В</v>
      </c>
      <c r="F17556" s="58">
        <v>0.8116388958309053</v>
      </c>
    </row>
    <row r="17557">
      <c r="A17557" s="61">
        <v>1.517697942E9</v>
      </c>
      <c r="B17557" s="61">
        <v>0.0</v>
      </c>
      <c r="C17557" s="61">
        <v>3401.0</v>
      </c>
      <c r="D17557" s="57" t="s">
        <v>375</v>
      </c>
      <c r="E17557" s="57" t="str">
        <f t="array" ref="E17557">E17556</f>
        <v>В</v>
      </c>
      <c r="F17557" s="58">
        <v>0.8116399747386627</v>
      </c>
    </row>
    <row r="17558">
      <c r="A17558" s="61">
        <v>1.516939203E9</v>
      </c>
      <c r="B17558" s="61">
        <v>1.0</v>
      </c>
      <c r="C17558" s="61">
        <v>987.0</v>
      </c>
      <c r="D17558" s="57" t="s">
        <v>374</v>
      </c>
      <c r="E17558" s="57" t="str">
        <f t="array" ref="E17558">E17557</f>
        <v>В</v>
      </c>
      <c r="F17558" s="58">
        <v>0.8116690372729429</v>
      </c>
    </row>
    <row r="17559">
      <c r="A17559" s="61">
        <v>1.517310949E9</v>
      </c>
      <c r="B17559" s="61">
        <v>1.0</v>
      </c>
      <c r="C17559" s="61">
        <v>115.0</v>
      </c>
      <c r="D17559" s="57" t="s">
        <v>371</v>
      </c>
      <c r="E17559" s="57" t="str">
        <f t="array" ref="E17559">E17558</f>
        <v>В</v>
      </c>
      <c r="F17559" s="58">
        <v>0.8117214754457753</v>
      </c>
    </row>
    <row r="17560">
      <c r="A17560" s="61">
        <v>1.511806158E9</v>
      </c>
      <c r="B17560" s="61">
        <v>1.0</v>
      </c>
      <c r="C17560" s="61">
        <v>674.0</v>
      </c>
      <c r="D17560" s="57" t="s">
        <v>371</v>
      </c>
      <c r="E17560" s="57" t="str">
        <f t="array" ref="E17560">E17559</f>
        <v>В</v>
      </c>
      <c r="F17560" s="58">
        <v>0.8117827746614656</v>
      </c>
    </row>
    <row r="17561">
      <c r="A17561" s="61">
        <v>1.51523716E9</v>
      </c>
      <c r="B17561" s="61">
        <v>0.0</v>
      </c>
      <c r="C17561" s="61">
        <v>2701.0</v>
      </c>
      <c r="D17561" s="57" t="s">
        <v>371</v>
      </c>
      <c r="E17561" s="57" t="str">
        <f t="array" ref="E17561">E17560</f>
        <v>В</v>
      </c>
      <c r="F17561" s="58">
        <v>0.8118300186423038</v>
      </c>
    </row>
    <row r="17562">
      <c r="A17562" s="61">
        <v>1.518356072E9</v>
      </c>
      <c r="B17562" s="61">
        <v>0.0</v>
      </c>
      <c r="C17562" s="61">
        <v>271.0</v>
      </c>
      <c r="D17562" s="57" t="s">
        <v>371</v>
      </c>
      <c r="E17562" s="57" t="str">
        <f t="array" ref="E17562">E17561</f>
        <v>В</v>
      </c>
      <c r="F17562" s="58">
        <v>0.8118973127807493</v>
      </c>
    </row>
    <row r="17563">
      <c r="A17563" s="61">
        <v>1.514934004E9</v>
      </c>
      <c r="B17563" s="61">
        <v>1.0</v>
      </c>
      <c r="C17563" s="61">
        <v>1006.0</v>
      </c>
      <c r="D17563" s="57" t="s">
        <v>374</v>
      </c>
      <c r="E17563" s="57" t="str">
        <f t="array" ref="E17563">E17562</f>
        <v>В</v>
      </c>
      <c r="F17563" s="58">
        <v>0.8119181892746103</v>
      </c>
    </row>
    <row r="17564">
      <c r="A17564" s="61">
        <v>1.513588877E9</v>
      </c>
      <c r="B17564" s="61">
        <v>1.0</v>
      </c>
      <c r="C17564" s="61">
        <v>5216.0</v>
      </c>
      <c r="D17564" s="57" t="s">
        <v>374</v>
      </c>
      <c r="E17564" s="57" t="str">
        <f t="array" ref="E17564">E17563</f>
        <v>В</v>
      </c>
      <c r="F17564" s="58">
        <v>0.811953986516536</v>
      </c>
    </row>
    <row r="17565">
      <c r="A17565" s="61">
        <v>1.513170486E9</v>
      </c>
      <c r="B17565" s="61">
        <v>1.0</v>
      </c>
      <c r="C17565" s="61">
        <v>2944.0</v>
      </c>
      <c r="D17565" s="57" t="s">
        <v>374</v>
      </c>
      <c r="E17565" s="57" t="str">
        <f t="array" ref="E17565">E17564</f>
        <v>В</v>
      </c>
      <c r="F17565" s="58">
        <v>0.8120016077338605</v>
      </c>
    </row>
    <row r="17566">
      <c r="A17566" s="61">
        <v>1.512677113E9</v>
      </c>
      <c r="B17566" s="61">
        <v>1.0</v>
      </c>
      <c r="C17566" s="61">
        <v>931.0</v>
      </c>
      <c r="D17566" s="57" t="s">
        <v>371</v>
      </c>
      <c r="E17566" s="57" t="str">
        <f t="array" ref="E17566">E17565</f>
        <v>В</v>
      </c>
      <c r="F17566" s="58">
        <v>0.8121542524455143</v>
      </c>
    </row>
    <row r="17567">
      <c r="A17567" s="61">
        <v>1.511952974E9</v>
      </c>
      <c r="B17567" s="61">
        <v>1.0</v>
      </c>
      <c r="C17567" s="61">
        <v>1553.0</v>
      </c>
      <c r="D17567" s="57" t="s">
        <v>374</v>
      </c>
      <c r="E17567" s="57" t="str">
        <f t="array" ref="E17567">E17566</f>
        <v>В</v>
      </c>
      <c r="F17567" s="58">
        <v>0.8121617787724962</v>
      </c>
    </row>
    <row r="17568">
      <c r="A17568" s="61">
        <v>1.512487404E9</v>
      </c>
      <c r="B17568" s="61">
        <v>1.0</v>
      </c>
      <c r="C17568" s="61">
        <v>2657.0</v>
      </c>
      <c r="D17568" s="57" t="s">
        <v>371</v>
      </c>
      <c r="E17568" s="57" t="str">
        <f t="array" ref="E17568">E17567</f>
        <v>В</v>
      </c>
      <c r="F17568" s="58">
        <v>0.812197007726868</v>
      </c>
    </row>
    <row r="17569">
      <c r="A17569" s="61">
        <v>1.512667044E9</v>
      </c>
      <c r="B17569" s="61">
        <v>1.0</v>
      </c>
      <c r="C17569" s="61">
        <v>1920.0</v>
      </c>
      <c r="D17569" s="57" t="s">
        <v>371</v>
      </c>
      <c r="E17569" s="57" t="str">
        <f t="array" ref="E17569">E17568</f>
        <v>В</v>
      </c>
      <c r="F17569" s="58">
        <v>0.812252907988728</v>
      </c>
    </row>
    <row r="17570">
      <c r="A17570" s="61">
        <v>1.511940249E9</v>
      </c>
      <c r="B17570" s="61">
        <v>1.0</v>
      </c>
      <c r="C17570" s="61">
        <v>1051.0</v>
      </c>
      <c r="D17570" s="57" t="s">
        <v>375</v>
      </c>
      <c r="E17570" s="57" t="str">
        <f t="array" ref="E17570">E17569</f>
        <v>В</v>
      </c>
      <c r="F17570" s="58">
        <v>0.8122731327930233</v>
      </c>
    </row>
    <row r="17571">
      <c r="A17571" s="61">
        <v>1.515026616E9</v>
      </c>
      <c r="B17571" s="61">
        <v>1.0</v>
      </c>
      <c r="C17571" s="61">
        <v>1403.0</v>
      </c>
      <c r="D17571" s="57" t="s">
        <v>375</v>
      </c>
      <c r="E17571" s="57" t="str">
        <f t="array" ref="E17571">E17570</f>
        <v>В</v>
      </c>
      <c r="F17571" s="58">
        <v>0.812280488948986</v>
      </c>
    </row>
    <row r="17572">
      <c r="A17572" s="61">
        <v>1.511428723E9</v>
      </c>
      <c r="B17572" s="61">
        <v>1.0</v>
      </c>
      <c r="C17572" s="61">
        <v>1442.0</v>
      </c>
      <c r="D17572" s="57" t="s">
        <v>374</v>
      </c>
      <c r="E17572" s="57" t="str">
        <f t="array" ref="E17572">E17571</f>
        <v>В</v>
      </c>
      <c r="F17572" s="58">
        <v>0.8123404022047809</v>
      </c>
    </row>
    <row r="17573">
      <c r="A17573" s="61">
        <v>1.518887995E9</v>
      </c>
      <c r="B17573" s="61">
        <v>1.0</v>
      </c>
      <c r="C17573" s="61">
        <v>1300.0</v>
      </c>
      <c r="D17573" s="57" t="s">
        <v>375</v>
      </c>
      <c r="E17573" s="57" t="str">
        <f t="array" ref="E17573">E17572</f>
        <v>В</v>
      </c>
      <c r="F17573" s="58">
        <v>0.8123465934920497</v>
      </c>
    </row>
    <row r="17574">
      <c r="A17574" s="61">
        <v>1.51306789E9</v>
      </c>
      <c r="B17574" s="61">
        <v>0.0</v>
      </c>
      <c r="C17574" s="61">
        <v>1511.0</v>
      </c>
      <c r="D17574" s="57" t="s">
        <v>371</v>
      </c>
      <c r="E17574" s="57" t="str">
        <f t="array" ref="E17574">E17573</f>
        <v>В</v>
      </c>
      <c r="F17574" s="58">
        <v>0.8123534510572199</v>
      </c>
    </row>
    <row r="17575">
      <c r="A17575" s="61">
        <v>1.512573289E9</v>
      </c>
      <c r="B17575" s="61">
        <v>1.0</v>
      </c>
      <c r="C17575" s="61">
        <v>2731.0</v>
      </c>
      <c r="D17575" s="57" t="s">
        <v>375</v>
      </c>
      <c r="E17575" s="57" t="str">
        <f t="array" ref="E17575">E17574</f>
        <v>В</v>
      </c>
      <c r="F17575" s="58">
        <v>0.8123929563067623</v>
      </c>
    </row>
    <row r="17576">
      <c r="A17576" s="61">
        <v>1.516722253E9</v>
      </c>
      <c r="B17576" s="61">
        <v>1.0</v>
      </c>
      <c r="C17576" s="61">
        <v>3234.0</v>
      </c>
      <c r="D17576" s="57" t="s">
        <v>374</v>
      </c>
      <c r="E17576" s="57" t="str">
        <f t="array" ref="E17576">E17575</f>
        <v>В</v>
      </c>
      <c r="F17576" s="58">
        <v>0.8124291321249281</v>
      </c>
    </row>
    <row r="17577">
      <c r="A17577" s="61">
        <v>1.516197041E9</v>
      </c>
      <c r="B17577" s="61">
        <v>0.0</v>
      </c>
      <c r="C17577" s="61">
        <v>3539.0</v>
      </c>
      <c r="D17577" s="57" t="s">
        <v>371</v>
      </c>
      <c r="E17577" s="57" t="str">
        <f t="array" ref="E17577">E17576</f>
        <v>В</v>
      </c>
      <c r="F17577" s="58">
        <v>0.8124372719935846</v>
      </c>
    </row>
    <row r="17578">
      <c r="A17578" s="61">
        <v>1.517995664E9</v>
      </c>
      <c r="B17578" s="61">
        <v>1.0</v>
      </c>
      <c r="C17578" s="61">
        <v>1516.0</v>
      </c>
      <c r="D17578" s="57" t="s">
        <v>371</v>
      </c>
      <c r="E17578" s="57" t="str">
        <f t="array" ref="E17578">E17577</f>
        <v>В</v>
      </c>
      <c r="F17578" s="58">
        <v>0.8125899167052384</v>
      </c>
    </row>
    <row r="17579">
      <c r="A17579" s="61">
        <v>1.512457348E9</v>
      </c>
      <c r="B17579" s="61">
        <v>1.0</v>
      </c>
      <c r="C17579" s="61">
        <v>2291.0</v>
      </c>
      <c r="D17579" s="57" t="s">
        <v>371</v>
      </c>
      <c r="E17579" s="57" t="str">
        <f t="array" ref="E17579">E17578</f>
        <v>В</v>
      </c>
      <c r="F17579" s="58">
        <v>0.8126149595525944</v>
      </c>
    </row>
    <row r="17580">
      <c r="A17580" s="61">
        <v>1.512969074E9</v>
      </c>
      <c r="B17580" s="61">
        <v>1.0</v>
      </c>
      <c r="C17580" s="61">
        <v>2253.0</v>
      </c>
      <c r="D17580" s="57" t="s">
        <v>374</v>
      </c>
      <c r="E17580" s="57" t="str">
        <f t="array" ref="E17580">E17579</f>
        <v>В</v>
      </c>
      <c r="F17580" s="58">
        <v>0.8126208134093651</v>
      </c>
    </row>
    <row r="17581">
      <c r="A17581" s="61">
        <v>1.51301035E9</v>
      </c>
      <c r="B17581" s="61">
        <v>0.0</v>
      </c>
      <c r="C17581" s="61">
        <v>1881.0</v>
      </c>
      <c r="D17581" s="57" t="s">
        <v>371</v>
      </c>
      <c r="E17581" s="57" t="str">
        <f t="array" ref="E17581">E17580</f>
        <v>В</v>
      </c>
      <c r="F17581" s="58">
        <v>0.8126565909848957</v>
      </c>
    </row>
    <row r="17582">
      <c r="A17582" s="61">
        <v>1.512314448E9</v>
      </c>
      <c r="B17582" s="61">
        <v>1.0</v>
      </c>
      <c r="C17582" s="61">
        <v>3610.0</v>
      </c>
      <c r="D17582" s="57" t="s">
        <v>374</v>
      </c>
      <c r="E17582" s="57" t="str">
        <f t="array" ref="E17582">E17581</f>
        <v>В</v>
      </c>
      <c r="F17582" s="58">
        <v>0.8127354644369716</v>
      </c>
    </row>
    <row r="17583">
      <c r="A17583" s="61">
        <v>1.515511946E9</v>
      </c>
      <c r="B17583" s="61">
        <v>1.0</v>
      </c>
      <c r="C17583" s="61">
        <v>1742.0</v>
      </c>
      <c r="D17583" s="57" t="s">
        <v>375</v>
      </c>
      <c r="E17583" s="57" t="str">
        <f t="array" ref="E17583">E17582</f>
        <v>В</v>
      </c>
      <c r="F17583" s="58">
        <v>0.8127480879647027</v>
      </c>
    </row>
    <row r="17584">
      <c r="A17584" s="61">
        <v>1.519435601E9</v>
      </c>
      <c r="B17584" s="61">
        <v>0.0</v>
      </c>
      <c r="C17584" s="61">
        <v>1507.0</v>
      </c>
      <c r="D17584" s="57" t="s">
        <v>371</v>
      </c>
      <c r="E17584" s="57" t="str">
        <f t="array" ref="E17584">E17583</f>
        <v>В</v>
      </c>
      <c r="F17584" s="58">
        <v>0.8127865486441512</v>
      </c>
    </row>
    <row r="17585">
      <c r="A17585" s="61">
        <v>1.519557145E9</v>
      </c>
      <c r="B17585" s="61">
        <v>1.0</v>
      </c>
      <c r="C17585" s="61">
        <v>3061.0</v>
      </c>
      <c r="D17585" s="57" t="s">
        <v>375</v>
      </c>
      <c r="E17585" s="57" t="str">
        <f t="array" ref="E17585">E17584</f>
        <v>В</v>
      </c>
      <c r="F17585" s="58">
        <v>0.8128535476882331</v>
      </c>
    </row>
    <row r="17586">
      <c r="A17586" s="61">
        <v>1.51615948E9</v>
      </c>
      <c r="B17586" s="61">
        <v>0.0</v>
      </c>
      <c r="C17586" s="61">
        <v>1852.0</v>
      </c>
      <c r="D17586" s="57" t="s">
        <v>371</v>
      </c>
      <c r="E17586" s="57" t="str">
        <f t="array" ref="E17586">E17585</f>
        <v>В</v>
      </c>
      <c r="F17586" s="58">
        <v>0.8128690597814311</v>
      </c>
    </row>
    <row r="17587">
      <c r="A17587" s="61">
        <v>1.515377949E9</v>
      </c>
      <c r="B17587" s="61">
        <v>1.0</v>
      </c>
      <c r="C17587" s="61">
        <v>5201.0</v>
      </c>
      <c r="D17587" s="57" t="s">
        <v>373</v>
      </c>
      <c r="E17587" s="57" t="str">
        <f t="array" ref="E17587">E17586</f>
        <v>В</v>
      </c>
      <c r="F17587" s="58">
        <v>0.8129117732286265</v>
      </c>
    </row>
    <row r="17588">
      <c r="A17588" s="61">
        <v>1.51505086E9</v>
      </c>
      <c r="B17588" s="61">
        <v>0.0</v>
      </c>
      <c r="C17588" s="61">
        <v>2142.0</v>
      </c>
      <c r="D17588" s="57" t="s">
        <v>375</v>
      </c>
      <c r="E17588" s="57" t="str">
        <f t="array" ref="E17588">E17587</f>
        <v>В</v>
      </c>
      <c r="F17588" s="58">
        <v>0.8129623611287621</v>
      </c>
    </row>
    <row r="17589">
      <c r="A17589" s="61">
        <v>1.511646038E9</v>
      </c>
      <c r="B17589" s="61">
        <v>1.0</v>
      </c>
      <c r="C17589" s="61">
        <v>3886.0</v>
      </c>
      <c r="D17589" s="57" t="s">
        <v>373</v>
      </c>
      <c r="E17589" s="57" t="str">
        <f t="array" ref="E17589">E17588</f>
        <v>В</v>
      </c>
      <c r="F17589" s="58">
        <v>0.8129970568130738</v>
      </c>
    </row>
    <row r="17590">
      <c r="A17590" s="61">
        <v>1.511775666E9</v>
      </c>
      <c r="B17590" s="61">
        <v>1.0</v>
      </c>
      <c r="C17590" s="61">
        <v>178.0</v>
      </c>
      <c r="D17590" s="57" t="s">
        <v>375</v>
      </c>
      <c r="E17590" s="57" t="str">
        <f t="array" ref="E17590">E17589</f>
        <v>В</v>
      </c>
      <c r="F17590" s="58">
        <v>0.8131449696547292</v>
      </c>
    </row>
    <row r="17591">
      <c r="A17591" s="61">
        <v>1.514940612E9</v>
      </c>
      <c r="B17591" s="61">
        <v>0.0</v>
      </c>
      <c r="C17591" s="61">
        <v>2525.0</v>
      </c>
      <c r="D17591" s="57" t="s">
        <v>374</v>
      </c>
      <c r="E17591" s="57" t="str">
        <f t="array" ref="E17591">E17590</f>
        <v>В</v>
      </c>
      <c r="F17591" s="58">
        <v>0.8131506403557784</v>
      </c>
    </row>
    <row r="17592">
      <c r="A17592" s="61">
        <v>1.513480089E9</v>
      </c>
      <c r="B17592" s="61">
        <v>1.0</v>
      </c>
      <c r="C17592" s="61">
        <v>5178.0</v>
      </c>
      <c r="D17592" s="57" t="s">
        <v>375</v>
      </c>
      <c r="E17592" s="57" t="str">
        <f t="array" ref="E17592">E17591</f>
        <v>В</v>
      </c>
      <c r="F17592" s="58">
        <v>0.8131754310329072</v>
      </c>
    </row>
    <row r="17593">
      <c r="A17593" s="61">
        <v>1.515332012E9</v>
      </c>
      <c r="B17593" s="61">
        <v>0.0</v>
      </c>
      <c r="C17593" s="61">
        <v>1515.0</v>
      </c>
      <c r="D17593" s="57" t="s">
        <v>374</v>
      </c>
      <c r="E17593" s="57" t="str">
        <f t="array" ref="E17593">E17592</f>
        <v>В</v>
      </c>
      <c r="F17593" s="58">
        <v>0.8131940582079308</v>
      </c>
    </row>
    <row r="17594">
      <c r="A17594" s="61">
        <v>1.51745207E9</v>
      </c>
      <c r="B17594" s="61">
        <v>0.0</v>
      </c>
      <c r="C17594" s="61">
        <v>239.0</v>
      </c>
      <c r="D17594" s="57" t="s">
        <v>371</v>
      </c>
      <c r="E17594" s="57" t="str">
        <f t="array" ref="E17594">E17593</f>
        <v>В</v>
      </c>
      <c r="F17594" s="58">
        <v>0.813195648917698</v>
      </c>
    </row>
    <row r="17595">
      <c r="A17595" s="61">
        <v>1.515644823E9</v>
      </c>
      <c r="B17595" s="61">
        <v>1.0</v>
      </c>
      <c r="C17595" s="61">
        <v>47.0</v>
      </c>
      <c r="D17595" s="57" t="s">
        <v>374</v>
      </c>
      <c r="E17595" s="57" t="str">
        <f t="array" ref="E17595">E17594</f>
        <v>В</v>
      </c>
      <c r="F17595" s="58">
        <v>0.8132246333952592</v>
      </c>
    </row>
    <row r="17596">
      <c r="A17596" s="61">
        <v>1.517333667E9</v>
      </c>
      <c r="B17596" s="61">
        <v>1.0</v>
      </c>
      <c r="C17596" s="61">
        <v>2641.0</v>
      </c>
      <c r="D17596" s="57" t="s">
        <v>371</v>
      </c>
      <c r="E17596" s="57" t="str">
        <f t="array" ref="E17596">E17595</f>
        <v>В</v>
      </c>
      <c r="F17596" s="58">
        <v>0.8133070357096199</v>
      </c>
    </row>
    <row r="17597">
      <c r="A17597" s="61">
        <v>1.511877843E9</v>
      </c>
      <c r="B17597" s="61">
        <v>1.0</v>
      </c>
      <c r="C17597" s="61">
        <v>3646.0</v>
      </c>
      <c r="D17597" s="57" t="s">
        <v>373</v>
      </c>
      <c r="E17597" s="57" t="str">
        <f t="array" ref="E17597">E17596</f>
        <v>В</v>
      </c>
      <c r="F17597" s="58">
        <v>0.8133484536332402</v>
      </c>
    </row>
    <row r="17598">
      <c r="A17598" s="61">
        <v>1.517651111E9</v>
      </c>
      <c r="B17598" s="61">
        <v>0.0</v>
      </c>
      <c r="C17598" s="61">
        <v>3449.0</v>
      </c>
      <c r="D17598" s="57" t="s">
        <v>371</v>
      </c>
      <c r="E17598" s="57" t="str">
        <f t="array" ref="E17598">E17597</f>
        <v>В</v>
      </c>
      <c r="F17598" s="58">
        <v>0.8133567638366659</v>
      </c>
    </row>
    <row r="17599">
      <c r="A17599" s="61">
        <v>1.512013512E9</v>
      </c>
      <c r="B17599" s="61">
        <v>0.0</v>
      </c>
      <c r="C17599" s="61">
        <v>710.0</v>
      </c>
      <c r="D17599" s="57" t="s">
        <v>374</v>
      </c>
      <c r="E17599" s="57" t="str">
        <f t="array" ref="E17599">E17598</f>
        <v>В</v>
      </c>
      <c r="F17599" s="58">
        <v>0.8134867214959215</v>
      </c>
    </row>
    <row r="17600">
      <c r="A17600" s="61">
        <v>1.512497596E9</v>
      </c>
      <c r="B17600" s="61">
        <v>1.0</v>
      </c>
      <c r="C17600" s="61">
        <v>3069.0</v>
      </c>
      <c r="D17600" s="57" t="s">
        <v>371</v>
      </c>
      <c r="E17600" s="57" t="str">
        <f t="array" ref="E17600">E17599</f>
        <v>В</v>
      </c>
      <c r="F17600" s="58">
        <v>0.8134883685133786</v>
      </c>
    </row>
    <row r="17601">
      <c r="A17601" s="61">
        <v>1.514261222E9</v>
      </c>
      <c r="B17601" s="61">
        <v>0.0</v>
      </c>
      <c r="C17601" s="61">
        <v>1166.0</v>
      </c>
      <c r="D17601" s="57" t="s">
        <v>373</v>
      </c>
      <c r="E17601" s="57" t="str">
        <f t="array" ref="E17601">E17600</f>
        <v>В</v>
      </c>
      <c r="F17601" s="58">
        <v>0.8134961490301716</v>
      </c>
    </row>
    <row r="17602">
      <c r="A17602" s="61">
        <v>1.518562432E9</v>
      </c>
      <c r="B17602" s="61">
        <v>0.0</v>
      </c>
      <c r="C17602" s="61">
        <v>3221.0</v>
      </c>
      <c r="D17602" s="57" t="s">
        <v>374</v>
      </c>
      <c r="E17602" s="57" t="str">
        <f t="array" ref="E17602">E17601</f>
        <v>В</v>
      </c>
      <c r="F17602" s="58">
        <v>0.8135670389079516</v>
      </c>
    </row>
    <row r="17603">
      <c r="A17603" s="61">
        <v>1.518459492E9</v>
      </c>
      <c r="B17603" s="61">
        <v>0.0</v>
      </c>
      <c r="C17603" s="61">
        <v>4089.0</v>
      </c>
      <c r="D17603" s="57" t="s">
        <v>374</v>
      </c>
      <c r="E17603" s="57" t="str">
        <f t="array" ref="E17603">E17602</f>
        <v>В</v>
      </c>
      <c r="F17603" s="58">
        <v>0.8136654716213589</v>
      </c>
    </row>
    <row r="17604">
      <c r="A17604" s="61">
        <v>1.511588586E9</v>
      </c>
      <c r="B17604" s="61">
        <v>1.0</v>
      </c>
      <c r="C17604" s="61">
        <v>2564.0</v>
      </c>
      <c r="D17604" s="57" t="s">
        <v>371</v>
      </c>
      <c r="E17604" s="57" t="str">
        <f t="array" ref="E17604">E17603</f>
        <v>В</v>
      </c>
      <c r="F17604" s="58">
        <v>0.8136800079006071</v>
      </c>
    </row>
    <row r="17605">
      <c r="A17605" s="61">
        <v>1.513046244E9</v>
      </c>
      <c r="B17605" s="61">
        <v>1.0</v>
      </c>
      <c r="C17605" s="61">
        <v>2776.0</v>
      </c>
      <c r="D17605" s="57" t="s">
        <v>371</v>
      </c>
      <c r="E17605" s="57" t="str">
        <f t="array" ref="E17605">E17604</f>
        <v>В</v>
      </c>
      <c r="F17605" s="58">
        <v>0.8137520263176593</v>
      </c>
    </row>
    <row r="17606">
      <c r="A17606" s="61">
        <v>1.518840301E9</v>
      </c>
      <c r="B17606" s="61">
        <v>0.0</v>
      </c>
      <c r="C17606" s="61">
        <v>1291.0</v>
      </c>
      <c r="D17606" s="57" t="s">
        <v>373</v>
      </c>
      <c r="E17606" s="57" t="str">
        <f t="array" ref="E17606">E17605</f>
        <v>В</v>
      </c>
      <c r="F17606" s="58">
        <v>0.8137985506165034</v>
      </c>
    </row>
    <row r="17607">
      <c r="A17607" s="61">
        <v>1.513536394E9</v>
      </c>
      <c r="B17607" s="61">
        <v>1.0</v>
      </c>
      <c r="C17607" s="61">
        <v>972.0</v>
      </c>
      <c r="D17607" s="57" t="s">
        <v>375</v>
      </c>
      <c r="E17607" s="57" t="str">
        <f t="array" ref="E17607">E17606</f>
        <v>В</v>
      </c>
      <c r="F17607" s="58">
        <v>0.8138171768132602</v>
      </c>
    </row>
    <row r="17608">
      <c r="A17608" s="61">
        <v>1.518463816E9</v>
      </c>
      <c r="B17608" s="61">
        <v>1.0</v>
      </c>
      <c r="C17608" s="61">
        <v>437.0</v>
      </c>
      <c r="D17608" s="57" t="s">
        <v>373</v>
      </c>
      <c r="E17608" s="57" t="str">
        <f t="array" ref="E17608">E17607</f>
        <v>В</v>
      </c>
      <c r="F17608" s="58">
        <v>0.813931899503033</v>
      </c>
    </row>
    <row r="17609">
      <c r="A17609" s="61">
        <v>1.517874471E9</v>
      </c>
      <c r="B17609" s="61">
        <v>0.0</v>
      </c>
      <c r="C17609" s="61">
        <v>293.0</v>
      </c>
      <c r="D17609" s="57" t="s">
        <v>374</v>
      </c>
      <c r="E17609" s="57" t="str">
        <f t="array" ref="E17609">E17608</f>
        <v>В</v>
      </c>
      <c r="F17609" s="58">
        <v>0.8139798834202622</v>
      </c>
    </row>
    <row r="17610">
      <c r="A17610" s="61">
        <v>1.513734785E9</v>
      </c>
      <c r="B17610" s="61">
        <v>1.0</v>
      </c>
      <c r="C17610" s="61">
        <v>1571.0</v>
      </c>
      <c r="D17610" s="57" t="s">
        <v>371</v>
      </c>
      <c r="E17610" s="57" t="str">
        <f t="array" ref="E17610">E17609</f>
        <v>В</v>
      </c>
      <c r="F17610" s="58">
        <v>0.8140147333707644</v>
      </c>
    </row>
    <row r="17611">
      <c r="A17611" s="61">
        <v>1.514710108E9</v>
      </c>
      <c r="B17611" s="61">
        <v>1.0</v>
      </c>
      <c r="C17611" s="61">
        <v>1443.0</v>
      </c>
      <c r="D17611" s="57" t="s">
        <v>373</v>
      </c>
      <c r="E17611" s="57" t="str">
        <f t="array" ref="E17611">E17610</f>
        <v>В</v>
      </c>
      <c r="F17611" s="58">
        <v>0.8140935177149773</v>
      </c>
    </row>
    <row r="17612">
      <c r="A17612" s="61">
        <v>1.51914549E9</v>
      </c>
      <c r="B17612" s="61">
        <v>0.0</v>
      </c>
      <c r="C17612" s="61">
        <v>907.0</v>
      </c>
      <c r="D17612" s="57" t="s">
        <v>371</v>
      </c>
      <c r="E17612" s="57" t="str">
        <f t="array" ref="E17612">E17611</f>
        <v>В</v>
      </c>
      <c r="F17612" s="58">
        <v>0.8141146584109015</v>
      </c>
    </row>
    <row r="17613">
      <c r="A17613" s="61">
        <v>1.518180258E9</v>
      </c>
      <c r="B17613" s="61">
        <v>1.0</v>
      </c>
      <c r="C17613" s="61">
        <v>3246.0</v>
      </c>
      <c r="D17613" s="57" t="s">
        <v>371</v>
      </c>
      <c r="E17613" s="57" t="str">
        <f t="array" ref="E17613">E17612</f>
        <v>В</v>
      </c>
      <c r="F17613" s="58">
        <v>0.8141977114133006</v>
      </c>
    </row>
    <row r="17614">
      <c r="A17614" s="61">
        <v>1.512525053E9</v>
      </c>
      <c r="B17614" s="61">
        <v>1.0</v>
      </c>
      <c r="C17614" s="61">
        <v>2794.0</v>
      </c>
      <c r="D17614" s="57" t="s">
        <v>373</v>
      </c>
      <c r="E17614" s="57" t="str">
        <f t="array" ref="E17614">E17613</f>
        <v>В</v>
      </c>
      <c r="F17614" s="58">
        <v>0.8142537791525685</v>
      </c>
    </row>
    <row r="17615">
      <c r="A17615" s="61">
        <v>1.518420074E9</v>
      </c>
      <c r="B17615" s="61">
        <v>1.0</v>
      </c>
      <c r="C17615" s="61">
        <v>3432.0</v>
      </c>
      <c r="D17615" s="57" t="s">
        <v>374</v>
      </c>
      <c r="E17615" s="57" t="str">
        <f t="array" ref="E17615">E17614</f>
        <v>В</v>
      </c>
      <c r="F17615" s="58">
        <v>0.814263881889419</v>
      </c>
    </row>
    <row r="17616">
      <c r="A17616" s="61">
        <v>1.512567834E9</v>
      </c>
      <c r="B17616" s="61">
        <v>1.0</v>
      </c>
      <c r="C17616" s="61">
        <v>959.0</v>
      </c>
      <c r="D17616" s="57" t="s">
        <v>374</v>
      </c>
      <c r="E17616" s="57" t="str">
        <f t="array" ref="E17616">E17615</f>
        <v>В</v>
      </c>
      <c r="F17616" s="58">
        <v>0.8142708581406847</v>
      </c>
    </row>
    <row r="17617">
      <c r="A17617" s="61">
        <v>1.518421366E9</v>
      </c>
      <c r="B17617" s="61">
        <v>1.0</v>
      </c>
      <c r="C17617" s="61">
        <v>3091.0</v>
      </c>
      <c r="D17617" s="57" t="s">
        <v>374</v>
      </c>
      <c r="E17617" s="57" t="str">
        <f t="array" ref="E17617">E17616</f>
        <v>В</v>
      </c>
      <c r="F17617" s="58">
        <v>0.814285842629884</v>
      </c>
    </row>
    <row r="17618">
      <c r="A17618" s="61">
        <v>1.514267305E9</v>
      </c>
      <c r="B17618" s="61">
        <v>1.0</v>
      </c>
      <c r="C17618" s="61">
        <v>568.0</v>
      </c>
      <c r="D17618" s="57" t="s">
        <v>373</v>
      </c>
      <c r="E17618" s="57" t="str">
        <f t="array" ref="E17618">E17617</f>
        <v>В</v>
      </c>
      <c r="F17618" s="58">
        <v>0.8142954991907565</v>
      </c>
    </row>
    <row r="17619">
      <c r="A17619" s="61">
        <v>1.511726635E9</v>
      </c>
      <c r="B17619" s="61">
        <v>1.0</v>
      </c>
      <c r="C17619" s="61">
        <v>1648.0</v>
      </c>
      <c r="D17619" s="57" t="s">
        <v>373</v>
      </c>
      <c r="E17619" s="57" t="str">
        <f t="array" ref="E17619">E17618</f>
        <v>В</v>
      </c>
      <c r="F17619" s="58">
        <v>0.8143950696154857</v>
      </c>
    </row>
    <row r="17620">
      <c r="A17620" s="61">
        <v>1.513260822E9</v>
      </c>
      <c r="B17620" s="61">
        <v>0.0</v>
      </c>
      <c r="C17620" s="61">
        <v>890.0</v>
      </c>
      <c r="D17620" s="57" t="s">
        <v>375</v>
      </c>
      <c r="E17620" s="57" t="str">
        <f t="array" ref="E17620">E17619</f>
        <v>В</v>
      </c>
      <c r="F17620" s="58">
        <v>0.8144116712081085</v>
      </c>
    </row>
    <row r="17621">
      <c r="A17621" s="61">
        <v>1.518191137E9</v>
      </c>
      <c r="B17621" s="61">
        <v>1.0</v>
      </c>
      <c r="C17621" s="61">
        <v>3012.0</v>
      </c>
      <c r="D17621" s="57" t="s">
        <v>375</v>
      </c>
      <c r="E17621" s="57" t="str">
        <f t="array" ref="E17621">E17620</f>
        <v>В</v>
      </c>
      <c r="F17621" s="58">
        <v>0.8145608427627764</v>
      </c>
    </row>
    <row r="17622">
      <c r="A17622" s="61">
        <v>1.513928797E9</v>
      </c>
      <c r="B17622" s="61">
        <v>1.0</v>
      </c>
      <c r="C17622" s="61">
        <v>716.0</v>
      </c>
      <c r="D17622" s="57" t="s">
        <v>371</v>
      </c>
      <c r="E17622" s="57" t="str">
        <f t="array" ref="E17622">E17621</f>
        <v>В</v>
      </c>
      <c r="F17622" s="58">
        <v>0.8145832752008265</v>
      </c>
    </row>
    <row r="17623">
      <c r="A17623" s="61">
        <v>1.514888846E9</v>
      </c>
      <c r="B17623" s="61">
        <v>1.0</v>
      </c>
      <c r="C17623" s="61">
        <v>2613.0</v>
      </c>
      <c r="D17623" s="57" t="s">
        <v>374</v>
      </c>
      <c r="E17623" s="57" t="str">
        <f t="array" ref="E17623">E17622</f>
        <v>В</v>
      </c>
      <c r="F17623" s="58">
        <v>0.8146415007412199</v>
      </c>
    </row>
    <row r="17624">
      <c r="A17624" s="61">
        <v>1.514852452E9</v>
      </c>
      <c r="B17624" s="61">
        <v>0.0</v>
      </c>
      <c r="C17624" s="61">
        <v>448.0</v>
      </c>
      <c r="D17624" s="57" t="s">
        <v>371</v>
      </c>
      <c r="E17624" s="57" t="str">
        <f t="array" ref="E17624">E17623</f>
        <v>В</v>
      </c>
      <c r="F17624" s="58">
        <v>0.8147176258073752</v>
      </c>
    </row>
    <row r="17625">
      <c r="A17625" s="61">
        <v>1.514202628E9</v>
      </c>
      <c r="B17625" s="61">
        <v>1.0</v>
      </c>
      <c r="C17625" s="61">
        <v>3284.0</v>
      </c>
      <c r="D17625" s="57" t="s">
        <v>371</v>
      </c>
      <c r="E17625" s="57" t="str">
        <f t="array" ref="E17625">E17624</f>
        <v>В</v>
      </c>
      <c r="F17625" s="58">
        <v>0.814754487055897</v>
      </c>
    </row>
    <row r="17626">
      <c r="A17626" s="61">
        <v>1.511439254E9</v>
      </c>
      <c r="B17626" s="61">
        <v>1.0</v>
      </c>
      <c r="C17626" s="61">
        <v>3536.0</v>
      </c>
      <c r="D17626" s="57" t="s">
        <v>371</v>
      </c>
      <c r="E17626" s="57" t="str">
        <f t="array" ref="E17626">E17625</f>
        <v>В</v>
      </c>
      <c r="F17626" s="58">
        <v>0.8147827763029759</v>
      </c>
    </row>
    <row r="17627">
      <c r="A17627" s="61">
        <v>1.516237195E9</v>
      </c>
      <c r="B17627" s="61">
        <v>1.0</v>
      </c>
      <c r="C17627" s="61">
        <v>913.0</v>
      </c>
      <c r="D17627" s="57" t="s">
        <v>374</v>
      </c>
      <c r="E17627" s="57" t="str">
        <f t="array" ref="E17627">E17626</f>
        <v>В</v>
      </c>
      <c r="F17627" s="58">
        <v>0.814804844489242</v>
      </c>
    </row>
    <row r="17628">
      <c r="A17628" s="61">
        <v>1.513093409E9</v>
      </c>
      <c r="B17628" s="61">
        <v>1.0</v>
      </c>
      <c r="C17628" s="61">
        <v>2685.0</v>
      </c>
      <c r="D17628" s="57" t="s">
        <v>374</v>
      </c>
      <c r="E17628" s="57" t="str">
        <f t="array" ref="E17628">E17627</f>
        <v>В</v>
      </c>
      <c r="F17628" s="58">
        <v>0.8148125396076996</v>
      </c>
    </row>
    <row r="17629">
      <c r="A17629" s="61">
        <v>1.517370802E9</v>
      </c>
      <c r="B17629" s="61">
        <v>0.0</v>
      </c>
      <c r="C17629" s="61">
        <v>2102.0</v>
      </c>
      <c r="D17629" s="57" t="s">
        <v>371</v>
      </c>
      <c r="E17629" s="57" t="str">
        <f t="array" ref="E17629">E17628</f>
        <v>В</v>
      </c>
      <c r="F17629" s="58">
        <v>0.8148702705190288</v>
      </c>
    </row>
    <row r="17630">
      <c r="A17630" s="61">
        <v>1.518028206E9</v>
      </c>
      <c r="B17630" s="61">
        <v>1.0</v>
      </c>
      <c r="C17630" s="61">
        <v>1115.0</v>
      </c>
      <c r="D17630" s="57" t="s">
        <v>375</v>
      </c>
      <c r="E17630" s="57" t="str">
        <f t="array" ref="E17630">E17629</f>
        <v>В</v>
      </c>
      <c r="F17630" s="58">
        <v>0.8149843157368418</v>
      </c>
    </row>
    <row r="17631">
      <c r="A17631" s="61">
        <v>1.511251419E9</v>
      </c>
      <c r="B17631" s="61">
        <v>1.0</v>
      </c>
      <c r="C17631" s="61">
        <v>404.0</v>
      </c>
      <c r="D17631" s="57" t="s">
        <v>374</v>
      </c>
      <c r="E17631" s="57" t="str">
        <f t="array" ref="E17631">E17630</f>
        <v>В</v>
      </c>
      <c r="F17631" s="58">
        <v>0.8150577764358684</v>
      </c>
    </row>
    <row r="17632">
      <c r="A17632" s="61">
        <v>1.516301274E9</v>
      </c>
      <c r="B17632" s="61">
        <v>1.0</v>
      </c>
      <c r="C17632" s="61">
        <v>3297.0</v>
      </c>
      <c r="D17632" s="57" t="s">
        <v>371</v>
      </c>
      <c r="E17632" s="57" t="str">
        <f t="array" ref="E17632">E17631</f>
        <v>В</v>
      </c>
      <c r="F17632" s="58">
        <v>0.8150809180759562</v>
      </c>
    </row>
    <row r="17633">
      <c r="A17633" s="61">
        <v>1.516707674E9</v>
      </c>
      <c r="B17633" s="61">
        <v>1.0</v>
      </c>
      <c r="C17633" s="61">
        <v>2108.0</v>
      </c>
      <c r="D17633" s="57" t="s">
        <v>374</v>
      </c>
      <c r="E17633" s="57" t="str">
        <f t="array" ref="E17633">E17632</f>
        <v>В</v>
      </c>
      <c r="F17633" s="58">
        <v>0.8151557105584831</v>
      </c>
    </row>
    <row r="17634">
      <c r="A17634" s="61">
        <v>1.511840074E9</v>
      </c>
      <c r="B17634" s="61">
        <v>1.0</v>
      </c>
      <c r="C17634" s="61">
        <v>3479.0</v>
      </c>
      <c r="D17634" s="57" t="s">
        <v>371</v>
      </c>
      <c r="E17634" s="57" t="str">
        <f t="array" ref="E17634">E17633</f>
        <v>В</v>
      </c>
      <c r="F17634" s="58">
        <v>0.8152239326491719</v>
      </c>
    </row>
    <row r="17635">
      <c r="A17635" s="61">
        <v>1.519098199E9</v>
      </c>
      <c r="B17635" s="61">
        <v>1.0</v>
      </c>
      <c r="C17635" s="61">
        <v>2334.0</v>
      </c>
      <c r="D17635" s="57" t="s">
        <v>371</v>
      </c>
      <c r="E17635" s="57" t="str">
        <f t="array" ref="E17635">E17634</f>
        <v>В</v>
      </c>
      <c r="F17635" s="58">
        <v>0.8152277338356662</v>
      </c>
    </row>
    <row r="17636">
      <c r="A17636" s="61">
        <v>1.517209702E9</v>
      </c>
      <c r="B17636" s="61">
        <v>0.0</v>
      </c>
      <c r="C17636" s="61">
        <v>3619.0</v>
      </c>
      <c r="D17636" s="57" t="s">
        <v>374</v>
      </c>
      <c r="E17636" s="57" t="str">
        <f t="array" ref="E17636">E17635</f>
        <v>В</v>
      </c>
      <c r="F17636" s="58">
        <v>0.8152874855929404</v>
      </c>
    </row>
    <row r="17637">
      <c r="A17637" s="61">
        <v>1.513815166E9</v>
      </c>
      <c r="B17637" s="61">
        <v>1.0</v>
      </c>
      <c r="C17637" s="61">
        <v>2826.0</v>
      </c>
      <c r="D17637" s="57" t="s">
        <v>371</v>
      </c>
      <c r="E17637" s="57" t="str">
        <f t="array" ref="E17637">E17636</f>
        <v>В</v>
      </c>
      <c r="F17637" s="58">
        <v>0.8153313824986833</v>
      </c>
    </row>
    <row r="17638">
      <c r="A17638" s="61">
        <v>1.513930934E9</v>
      </c>
      <c r="B17638" s="61">
        <v>1.0</v>
      </c>
      <c r="C17638" s="61">
        <v>1378.0</v>
      </c>
      <c r="D17638" s="57" t="s">
        <v>374</v>
      </c>
      <c r="E17638" s="57" t="str">
        <f t="array" ref="E17638">E17637</f>
        <v>В</v>
      </c>
      <c r="F17638" s="58">
        <v>0.815333030368307</v>
      </c>
    </row>
    <row r="17639">
      <c r="A17639" s="61">
        <v>1.513929683E9</v>
      </c>
      <c r="B17639" s="61">
        <v>1.0</v>
      </c>
      <c r="C17639" s="61">
        <v>833.0</v>
      </c>
      <c r="D17639" s="57" t="s">
        <v>371</v>
      </c>
      <c r="E17639" s="57" t="str">
        <f t="array" ref="E17639">E17638</f>
        <v>В</v>
      </c>
      <c r="F17639" s="58">
        <v>0.8154280295669667</v>
      </c>
    </row>
    <row r="17640">
      <c r="A17640" s="61">
        <v>1.511799676E9</v>
      </c>
      <c r="B17640" s="61">
        <v>1.0</v>
      </c>
      <c r="C17640" s="61">
        <v>742.0</v>
      </c>
      <c r="D17640" s="57" t="s">
        <v>374</v>
      </c>
      <c r="E17640" s="57" t="str">
        <f t="array" ref="E17640">E17639</f>
        <v>В</v>
      </c>
      <c r="F17640" s="58">
        <v>0.8154530389168618</v>
      </c>
    </row>
    <row r="17641">
      <c r="A17641" s="61">
        <v>1.51434502E9</v>
      </c>
      <c r="B17641" s="61">
        <v>0.0</v>
      </c>
      <c r="C17641" s="61">
        <v>358.0</v>
      </c>
      <c r="D17641" s="57" t="s">
        <v>373</v>
      </c>
      <c r="E17641" s="57" t="str">
        <f t="array" ref="E17641">E17640</f>
        <v>В</v>
      </c>
      <c r="F17641" s="58">
        <v>0.8154673670033001</v>
      </c>
    </row>
    <row r="17642">
      <c r="A17642" s="61">
        <v>1.514759869E9</v>
      </c>
      <c r="B17642" s="61">
        <v>1.0</v>
      </c>
      <c r="C17642" s="61">
        <v>783.0</v>
      </c>
      <c r="D17642" s="57" t="s">
        <v>371</v>
      </c>
      <c r="E17642" s="57" t="str">
        <f t="array" ref="E17642">E17641</f>
        <v>В</v>
      </c>
      <c r="F17642" s="58">
        <v>0.8156960619576271</v>
      </c>
    </row>
    <row r="17643">
      <c r="A17643" s="61">
        <v>1.519591803E9</v>
      </c>
      <c r="B17643" s="61">
        <v>1.0</v>
      </c>
      <c r="C17643" s="61">
        <v>1051.0</v>
      </c>
      <c r="D17643" s="57" t="s">
        <v>371</v>
      </c>
      <c r="E17643" s="57" t="str">
        <f t="array" ref="E17643">E17642</f>
        <v>В</v>
      </c>
      <c r="F17643" s="58">
        <v>0.8157545017095071</v>
      </c>
    </row>
    <row r="17644">
      <c r="A17644" s="61">
        <v>1.512546684E9</v>
      </c>
      <c r="B17644" s="61">
        <v>1.0</v>
      </c>
      <c r="C17644" s="61">
        <v>2099.0</v>
      </c>
      <c r="D17644" s="57" t="s">
        <v>375</v>
      </c>
      <c r="E17644" s="57" t="str">
        <f t="array" ref="E17644">E17643</f>
        <v>В</v>
      </c>
      <c r="F17644" s="58">
        <v>0.8157591023390476</v>
      </c>
    </row>
    <row r="17645">
      <c r="A17645" s="61">
        <v>1.516356779E9</v>
      </c>
      <c r="B17645" s="61">
        <v>1.0</v>
      </c>
      <c r="C17645" s="61">
        <v>1068.0</v>
      </c>
      <c r="D17645" s="57" t="s">
        <v>374</v>
      </c>
      <c r="E17645" s="57" t="str">
        <f t="array" ref="E17645">E17644</f>
        <v>В</v>
      </c>
      <c r="F17645" s="58">
        <v>0.8157943756721133</v>
      </c>
    </row>
    <row r="17646">
      <c r="A17646" s="61">
        <v>1.517297295E9</v>
      </c>
      <c r="B17646" s="61">
        <v>1.0</v>
      </c>
      <c r="C17646" s="61">
        <v>650.0</v>
      </c>
      <c r="D17646" s="57" t="s">
        <v>375</v>
      </c>
      <c r="E17646" s="57" t="str">
        <f t="array" ref="E17646">E17645</f>
        <v>В</v>
      </c>
      <c r="F17646" s="58">
        <v>0.8158217562201037</v>
      </c>
    </row>
    <row r="17647">
      <c r="A17647" s="61">
        <v>1.517811727E9</v>
      </c>
      <c r="B17647" s="61">
        <v>1.0</v>
      </c>
      <c r="C17647" s="61">
        <v>769.0</v>
      </c>
      <c r="D17647" s="57" t="s">
        <v>375</v>
      </c>
      <c r="E17647" s="57" t="str">
        <f t="array" ref="E17647">E17646</f>
        <v>В</v>
      </c>
      <c r="F17647" s="58">
        <v>0.8158862518936013</v>
      </c>
    </row>
    <row r="17648">
      <c r="A17648" s="61">
        <v>1.519699766E9</v>
      </c>
      <c r="B17648" s="61">
        <v>1.0</v>
      </c>
      <c r="C17648" s="61">
        <v>4772.0</v>
      </c>
      <c r="D17648" s="57" t="s">
        <v>373</v>
      </c>
      <c r="E17648" s="57" t="str">
        <f t="array" ref="E17648">E17647</f>
        <v>В</v>
      </c>
      <c r="F17648" s="58">
        <v>0.8158887031765859</v>
      </c>
    </row>
    <row r="17649">
      <c r="A17649" s="61">
        <v>1.514869641E9</v>
      </c>
      <c r="B17649" s="61">
        <v>0.0</v>
      </c>
      <c r="C17649" s="61">
        <v>2986.0</v>
      </c>
      <c r="D17649" s="57" t="s">
        <v>375</v>
      </c>
      <c r="E17649" s="57" t="str">
        <f t="array" ref="E17649">E17648</f>
        <v>В</v>
      </c>
      <c r="F17649" s="58">
        <v>0.8159375152317238</v>
      </c>
    </row>
    <row r="17650">
      <c r="A17650" s="61">
        <v>1.517249155E9</v>
      </c>
      <c r="B17650" s="61">
        <v>1.0</v>
      </c>
      <c r="C17650" s="61">
        <v>2046.0</v>
      </c>
      <c r="D17650" s="57" t="s">
        <v>371</v>
      </c>
      <c r="E17650" s="57" t="str">
        <f t="array" ref="E17650">E17649</f>
        <v>В</v>
      </c>
      <c r="F17650" s="58">
        <v>0.8159406365676126</v>
      </c>
    </row>
    <row r="17651">
      <c r="A17651" s="61">
        <v>1.513832377E9</v>
      </c>
      <c r="B17651" s="61">
        <v>1.0</v>
      </c>
      <c r="C17651" s="61">
        <v>2127.0</v>
      </c>
      <c r="D17651" s="57" t="s">
        <v>373</v>
      </c>
      <c r="E17651" s="57" t="str">
        <f t="array" ref="E17651">E17650</f>
        <v>В</v>
      </c>
      <c r="F17651" s="58">
        <v>0.8160205959332609</v>
      </c>
    </row>
    <row r="17652">
      <c r="A17652" s="61">
        <v>1.51450846E9</v>
      </c>
      <c r="B17652" s="61">
        <v>0.0</v>
      </c>
      <c r="C17652" s="61">
        <v>5321.0</v>
      </c>
      <c r="D17652" s="57" t="s">
        <v>374</v>
      </c>
      <c r="E17652" s="57" t="str">
        <f t="array" ref="E17652">E17651</f>
        <v>В</v>
      </c>
      <c r="F17652" s="58">
        <v>0.8160240699280241</v>
      </c>
    </row>
    <row r="17653">
      <c r="A17653" s="61">
        <v>1.515072903E9</v>
      </c>
      <c r="B17653" s="61">
        <v>1.0</v>
      </c>
      <c r="C17653" s="61">
        <v>2427.0</v>
      </c>
      <c r="D17653" s="57" t="s">
        <v>371</v>
      </c>
      <c r="E17653" s="57" t="str">
        <f t="array" ref="E17653">E17652</f>
        <v>В</v>
      </c>
      <c r="F17653" s="58">
        <v>0.8160743532177173</v>
      </c>
    </row>
    <row r="17654">
      <c r="A17654" s="61">
        <v>1.518907246E9</v>
      </c>
      <c r="B17654" s="61">
        <v>1.0</v>
      </c>
      <c r="C17654" s="61">
        <v>275.0</v>
      </c>
      <c r="D17654" s="57" t="s">
        <v>375</v>
      </c>
      <c r="E17654" s="57" t="str">
        <f t="array" ref="E17654">E17653</f>
        <v>В</v>
      </c>
      <c r="F17654" s="58">
        <v>0.8160975306270506</v>
      </c>
    </row>
    <row r="17655">
      <c r="A17655" s="61">
        <v>1.515831287E9</v>
      </c>
      <c r="B17655" s="61">
        <v>1.0</v>
      </c>
      <c r="C17655" s="61">
        <v>1261.0</v>
      </c>
      <c r="D17655" s="57" t="s">
        <v>371</v>
      </c>
      <c r="E17655" s="57" t="str">
        <f t="array" ref="E17655">E17654</f>
        <v>В</v>
      </c>
      <c r="F17655" s="58">
        <v>0.8160980395086491</v>
      </c>
    </row>
    <row r="17656">
      <c r="A17656" s="61">
        <v>1.514218804E9</v>
      </c>
      <c r="B17656" s="61">
        <v>1.0</v>
      </c>
      <c r="C17656" s="61">
        <v>1637.0</v>
      </c>
      <c r="D17656" s="57" t="s">
        <v>374</v>
      </c>
      <c r="E17656" s="57" t="str">
        <f t="array" ref="E17656">E17655</f>
        <v>В</v>
      </c>
      <c r="F17656" s="58">
        <v>0.8161767146396778</v>
      </c>
    </row>
    <row r="17657">
      <c r="A17657" s="61">
        <v>1.518764713E9</v>
      </c>
      <c r="B17657" s="61">
        <v>1.0</v>
      </c>
      <c r="C17657" s="61">
        <v>1481.0</v>
      </c>
      <c r="D17657" s="57" t="s">
        <v>374</v>
      </c>
      <c r="E17657" s="57" t="str">
        <f t="array" ref="E17657">E17656</f>
        <v>В</v>
      </c>
      <c r="F17657" s="58">
        <v>0.8161985196737839</v>
      </c>
    </row>
    <row r="17658">
      <c r="A17658" s="61">
        <v>1.511942264E9</v>
      </c>
      <c r="B17658" s="61">
        <v>1.0</v>
      </c>
      <c r="C17658" s="61">
        <v>2604.0</v>
      </c>
      <c r="D17658" s="57" t="s">
        <v>374</v>
      </c>
      <c r="E17658" s="57" t="str">
        <f t="array" ref="E17658">E17657</f>
        <v>В</v>
      </c>
      <c r="F17658" s="58">
        <v>0.8162165795539095</v>
      </c>
    </row>
    <row r="17659">
      <c r="A17659" s="61">
        <v>1.512248974E9</v>
      </c>
      <c r="B17659" s="61">
        <v>1.0</v>
      </c>
      <c r="C17659" s="61">
        <v>4335.0</v>
      </c>
      <c r="D17659" s="57" t="s">
        <v>371</v>
      </c>
      <c r="E17659" s="57" t="str">
        <f t="array" ref="E17659">E17658</f>
        <v>В</v>
      </c>
      <c r="F17659" s="58">
        <v>0.816239771864404</v>
      </c>
    </row>
    <row r="17660">
      <c r="A17660" s="61">
        <v>1.515830877E9</v>
      </c>
      <c r="B17660" s="61">
        <v>1.0</v>
      </c>
      <c r="C17660" s="61">
        <v>201.0</v>
      </c>
      <c r="D17660" s="57" t="s">
        <v>371</v>
      </c>
      <c r="E17660" s="57" t="str">
        <f t="array" ref="E17660">E17659</f>
        <v>В</v>
      </c>
      <c r="F17660" s="58">
        <v>0.8162522930124296</v>
      </c>
    </row>
    <row r="17661">
      <c r="A17661" s="61">
        <v>1.515832313E9</v>
      </c>
      <c r="B17661" s="61">
        <v>1.0</v>
      </c>
      <c r="C17661" s="61">
        <v>1355.0</v>
      </c>
      <c r="D17661" s="57" t="s">
        <v>374</v>
      </c>
      <c r="E17661" s="57" t="str">
        <f t="array" ref="E17661">E17660</f>
        <v>В</v>
      </c>
      <c r="F17661" s="58">
        <v>0.8162886412829379</v>
      </c>
    </row>
    <row r="17662">
      <c r="A17662" s="61">
        <v>1.516347115E9</v>
      </c>
      <c r="B17662" s="61">
        <v>1.0</v>
      </c>
      <c r="C17662" s="61">
        <v>2380.0</v>
      </c>
      <c r="D17662" s="57" t="s">
        <v>375</v>
      </c>
      <c r="E17662" s="57" t="str">
        <f t="array" ref="E17662">E17661</f>
        <v>В</v>
      </c>
      <c r="F17662" s="58">
        <v>0.8163205012552383</v>
      </c>
    </row>
    <row r="17663">
      <c r="A17663" s="61">
        <v>1.512205126E9</v>
      </c>
      <c r="B17663" s="61">
        <v>1.0</v>
      </c>
      <c r="C17663" s="61">
        <v>1199.0</v>
      </c>
      <c r="D17663" s="57" t="s">
        <v>373</v>
      </c>
      <c r="E17663" s="57" t="str">
        <f t="array" ref="E17663">E17662</f>
        <v>В</v>
      </c>
      <c r="F17663" s="58">
        <v>0.8163824798706437</v>
      </c>
    </row>
    <row r="17664">
      <c r="A17664" s="61">
        <v>1.51767686E9</v>
      </c>
      <c r="B17664" s="61">
        <v>0.0</v>
      </c>
      <c r="C17664" s="61">
        <v>278.0</v>
      </c>
      <c r="D17664" s="57" t="s">
        <v>371</v>
      </c>
      <c r="E17664" s="57" t="str">
        <f t="array" ref="E17664">E17663</f>
        <v>В</v>
      </c>
      <c r="F17664" s="58">
        <v>0.8164403605238337</v>
      </c>
    </row>
    <row r="17665">
      <c r="A17665" s="61">
        <v>1.516822701E9</v>
      </c>
      <c r="B17665" s="61">
        <v>0.0</v>
      </c>
      <c r="C17665" s="61">
        <v>2122.0</v>
      </c>
      <c r="D17665" s="57" t="s">
        <v>375</v>
      </c>
      <c r="E17665" s="57" t="str">
        <f t="array" ref="E17665">E17664</f>
        <v>В</v>
      </c>
      <c r="F17665" s="58">
        <v>0.8164767342097315</v>
      </c>
    </row>
    <row r="17666">
      <c r="A17666" s="61">
        <v>1.517452714E9</v>
      </c>
      <c r="B17666" s="61">
        <v>1.0</v>
      </c>
      <c r="C17666" s="61">
        <v>532.0</v>
      </c>
      <c r="D17666" s="57" t="s">
        <v>375</v>
      </c>
      <c r="E17666" s="57" t="str">
        <f t="array" ref="E17666">E17665</f>
        <v>В</v>
      </c>
      <c r="F17666" s="58">
        <v>0.8165210185022772</v>
      </c>
    </row>
    <row r="17667">
      <c r="A17667" s="61">
        <v>1.519507899E9</v>
      </c>
      <c r="B17667" s="61">
        <v>1.0</v>
      </c>
      <c r="C17667" s="61">
        <v>3762.0</v>
      </c>
      <c r="D17667" s="57" t="s">
        <v>371</v>
      </c>
      <c r="E17667" s="57" t="str">
        <f t="array" ref="E17667">E17666</f>
        <v>В</v>
      </c>
      <c r="F17667" s="58">
        <v>0.8165440283481771</v>
      </c>
    </row>
    <row r="17668">
      <c r="A17668" s="61">
        <v>1.516832987E9</v>
      </c>
      <c r="B17668" s="61">
        <v>1.0</v>
      </c>
      <c r="C17668" s="61">
        <v>575.0</v>
      </c>
      <c r="D17668" s="57" t="s">
        <v>373</v>
      </c>
      <c r="E17668" s="57" t="str">
        <f t="array" ref="E17668">E17667</f>
        <v>В</v>
      </c>
      <c r="F17668" s="58">
        <v>0.816718575911948</v>
      </c>
    </row>
    <row r="17669">
      <c r="A17669" s="61">
        <v>1.511945902E9</v>
      </c>
      <c r="B17669" s="61">
        <v>0.0</v>
      </c>
      <c r="C17669" s="61">
        <v>814.0</v>
      </c>
      <c r="D17669" s="57" t="s">
        <v>371</v>
      </c>
      <c r="E17669" s="57" t="str">
        <f t="array" ref="E17669">E17668</f>
        <v>В</v>
      </c>
      <c r="F17669" s="58">
        <v>0.8168156862804943</v>
      </c>
    </row>
    <row r="17670">
      <c r="A17670" s="61">
        <v>1.513795541E9</v>
      </c>
      <c r="B17670" s="61">
        <v>0.0</v>
      </c>
      <c r="C17670" s="61">
        <v>2000.0</v>
      </c>
      <c r="D17670" s="57" t="s">
        <v>374</v>
      </c>
      <c r="E17670" s="57" t="str">
        <f t="array" ref="E17670">E17669</f>
        <v>В</v>
      </c>
      <c r="F17670" s="58">
        <v>0.8168181441303678</v>
      </c>
    </row>
    <row r="17671">
      <c r="A17671" s="61">
        <v>1.513056376E9</v>
      </c>
      <c r="B17671" s="61">
        <v>1.0</v>
      </c>
      <c r="C17671" s="61">
        <v>3084.0</v>
      </c>
      <c r="D17671" s="57" t="s">
        <v>371</v>
      </c>
      <c r="E17671" s="57" t="str">
        <f t="array" ref="E17671">E17670</f>
        <v>В</v>
      </c>
      <c r="F17671" s="58">
        <v>0.8168289775917702</v>
      </c>
    </row>
    <row r="17672">
      <c r="A17672" s="61">
        <v>1.519505919E9</v>
      </c>
      <c r="B17672" s="61">
        <v>1.0</v>
      </c>
      <c r="C17672" s="61">
        <v>475.0</v>
      </c>
      <c r="D17672" s="57" t="s">
        <v>374</v>
      </c>
      <c r="E17672" s="57" t="str">
        <f t="array" ref="E17672">E17671</f>
        <v>В</v>
      </c>
      <c r="F17672" s="58">
        <v>0.8168738289670878</v>
      </c>
    </row>
    <row r="17673">
      <c r="A17673" s="61">
        <v>1.513692959E9</v>
      </c>
      <c r="B17673" s="61">
        <v>1.0</v>
      </c>
      <c r="C17673" s="61">
        <v>413.0</v>
      </c>
      <c r="D17673" s="57" t="s">
        <v>375</v>
      </c>
      <c r="E17673" s="57" t="str">
        <f t="array" ref="E17673">E17672</f>
        <v>В</v>
      </c>
      <c r="F17673" s="58">
        <v>0.8169381526789227</v>
      </c>
    </row>
    <row r="17674">
      <c r="A17674" s="61">
        <v>1.513391586E9</v>
      </c>
      <c r="B17674" s="61">
        <v>1.0</v>
      </c>
      <c r="C17674" s="61">
        <v>2786.0</v>
      </c>
      <c r="D17674" s="57" t="s">
        <v>373</v>
      </c>
      <c r="E17674" s="57" t="str">
        <f t="array" ref="E17674">E17673</f>
        <v>В</v>
      </c>
      <c r="F17674" s="58">
        <v>0.8169537515245987</v>
      </c>
    </row>
    <row r="17675">
      <c r="A17675" s="61">
        <v>1.515622311E9</v>
      </c>
      <c r="B17675" s="61">
        <v>0.0</v>
      </c>
      <c r="C17675" s="61">
        <v>2993.0</v>
      </c>
      <c r="D17675" s="57" t="s">
        <v>371</v>
      </c>
      <c r="E17675" s="57" t="str">
        <f t="array" ref="E17675">E17674</f>
        <v>В</v>
      </c>
      <c r="F17675" s="58">
        <v>0.8169592042669839</v>
      </c>
    </row>
    <row r="17676">
      <c r="A17676" s="61">
        <v>1.517763109E9</v>
      </c>
      <c r="B17676" s="61">
        <v>1.0</v>
      </c>
      <c r="C17676" s="61">
        <v>2035.0</v>
      </c>
      <c r="D17676" s="57" t="s">
        <v>374</v>
      </c>
      <c r="E17676" s="57" t="str">
        <f t="array" ref="E17676">E17675</f>
        <v>В</v>
      </c>
      <c r="F17676" s="58">
        <v>0.8170381331259222</v>
      </c>
    </row>
    <row r="17677">
      <c r="A17677" s="61">
        <v>1.512019308E9</v>
      </c>
      <c r="B17677" s="61">
        <v>1.0</v>
      </c>
      <c r="C17677" s="61">
        <v>1536.0</v>
      </c>
      <c r="D17677" s="57" t="s">
        <v>371</v>
      </c>
      <c r="E17677" s="57" t="str">
        <f t="array" ref="E17677">E17676</f>
        <v>В</v>
      </c>
      <c r="F17677" s="58">
        <v>0.8171197848029381</v>
      </c>
    </row>
    <row r="17678">
      <c r="A17678" s="61">
        <v>1.515412869E9</v>
      </c>
      <c r="B17678" s="61">
        <v>1.0</v>
      </c>
      <c r="C17678" s="61">
        <v>2516.0</v>
      </c>
      <c r="D17678" s="57" t="s">
        <v>373</v>
      </c>
      <c r="E17678" s="57" t="str">
        <f t="array" ref="E17678">E17677</f>
        <v>В</v>
      </c>
      <c r="F17678" s="58">
        <v>0.817180856033323</v>
      </c>
    </row>
    <row r="17679">
      <c r="A17679" s="61">
        <v>1.514856179E9</v>
      </c>
      <c r="B17679" s="61">
        <v>1.0</v>
      </c>
      <c r="C17679" s="61">
        <v>622.0</v>
      </c>
      <c r="D17679" s="57" t="s">
        <v>374</v>
      </c>
      <c r="E17679" s="57" t="str">
        <f t="array" ref="E17679">E17678</f>
        <v>В</v>
      </c>
      <c r="F17679" s="58">
        <v>0.8171902649712735</v>
      </c>
    </row>
    <row r="17680">
      <c r="A17680" s="61">
        <v>1.516158772E9</v>
      </c>
      <c r="B17680" s="61">
        <v>0.0</v>
      </c>
      <c r="C17680" s="61">
        <v>3275.0</v>
      </c>
      <c r="D17680" s="57" t="s">
        <v>374</v>
      </c>
      <c r="E17680" s="57" t="str">
        <f t="array" ref="E17680">E17679</f>
        <v>В</v>
      </c>
      <c r="F17680" s="58">
        <v>0.8172230870213546</v>
      </c>
    </row>
    <row r="17681">
      <c r="A17681" s="61">
        <v>1.517069844E9</v>
      </c>
      <c r="B17681" s="61">
        <v>1.0</v>
      </c>
      <c r="C17681" s="61">
        <v>1789.0</v>
      </c>
      <c r="D17681" s="57" t="s">
        <v>374</v>
      </c>
      <c r="E17681" s="57" t="str">
        <f t="array" ref="E17681">E17680</f>
        <v>В</v>
      </c>
      <c r="F17681" s="58">
        <v>0.8173173562616036</v>
      </c>
    </row>
    <row r="17682">
      <c r="A17682" s="61">
        <v>1.514791365E9</v>
      </c>
      <c r="B17682" s="61">
        <v>1.0</v>
      </c>
      <c r="C17682" s="61">
        <v>126.0</v>
      </c>
      <c r="D17682" s="57" t="s">
        <v>373</v>
      </c>
      <c r="E17682" s="57" t="str">
        <f t="array" ref="E17682">E17681</f>
        <v>В</v>
      </c>
      <c r="F17682" s="58">
        <v>0.8173480603107445</v>
      </c>
    </row>
    <row r="17683">
      <c r="A17683" s="61">
        <v>1.518555091E9</v>
      </c>
      <c r="B17683" s="61">
        <v>0.0</v>
      </c>
      <c r="C17683" s="61">
        <v>131.0</v>
      </c>
      <c r="D17683" s="57" t="s">
        <v>373</v>
      </c>
      <c r="E17683" s="57" t="str">
        <f t="array" ref="E17683">E17682</f>
        <v>В</v>
      </c>
      <c r="F17683" s="58">
        <v>0.8174005110437423</v>
      </c>
    </row>
    <row r="17684">
      <c r="A17684" s="61">
        <v>1.518924435E9</v>
      </c>
      <c r="B17684" s="61">
        <v>1.0</v>
      </c>
      <c r="C17684" s="61">
        <v>2065.0</v>
      </c>
      <c r="D17684" s="57" t="s">
        <v>375</v>
      </c>
      <c r="E17684" s="57" t="str">
        <f t="array" ref="E17684">E17683</f>
        <v>В</v>
      </c>
      <c r="F17684" s="58">
        <v>0.8174215210097711</v>
      </c>
    </row>
    <row r="17685">
      <c r="A17685" s="61">
        <v>1.511308468E9</v>
      </c>
      <c r="B17685" s="61">
        <v>1.0</v>
      </c>
      <c r="C17685" s="61">
        <v>1834.0</v>
      </c>
      <c r="D17685" s="57" t="s">
        <v>373</v>
      </c>
      <c r="E17685" s="57" t="str">
        <f t="array" ref="E17685">E17684</f>
        <v>В</v>
      </c>
      <c r="F17685" s="58">
        <v>0.8174292403045644</v>
      </c>
    </row>
    <row r="17686">
      <c r="A17686" s="61">
        <v>1.515263525E9</v>
      </c>
      <c r="B17686" s="61">
        <v>1.0</v>
      </c>
      <c r="C17686" s="61">
        <v>2419.0</v>
      </c>
      <c r="D17686" s="57" t="s">
        <v>375</v>
      </c>
      <c r="E17686" s="57" t="str">
        <f t="array" ref="E17686">E17685</f>
        <v>В</v>
      </c>
      <c r="F17686" s="58">
        <v>0.8174861418101529</v>
      </c>
    </row>
    <row r="17687">
      <c r="A17687" s="61">
        <v>1.511262375E9</v>
      </c>
      <c r="B17687" s="61">
        <v>1.0</v>
      </c>
      <c r="C17687" s="61">
        <v>2869.0</v>
      </c>
      <c r="D17687" s="57" t="s">
        <v>371</v>
      </c>
      <c r="E17687" s="57" t="str">
        <f t="array" ref="E17687">E17686</f>
        <v>В</v>
      </c>
      <c r="F17687" s="58">
        <v>0.8175053653707197</v>
      </c>
    </row>
    <row r="17688">
      <c r="A17688" s="61">
        <v>1.515066424E9</v>
      </c>
      <c r="B17688" s="61">
        <v>1.0</v>
      </c>
      <c r="C17688" s="61">
        <v>571.0</v>
      </c>
      <c r="D17688" s="57" t="s">
        <v>374</v>
      </c>
      <c r="E17688" s="57" t="str">
        <f t="array" ref="E17688">E17687</f>
        <v>В</v>
      </c>
      <c r="F17688" s="58">
        <v>0.8175291504435404</v>
      </c>
    </row>
    <row r="17689">
      <c r="A17689" s="61">
        <v>1.519618164E9</v>
      </c>
      <c r="B17689" s="61">
        <v>1.0</v>
      </c>
      <c r="C17689" s="61">
        <v>704.0</v>
      </c>
      <c r="D17689" s="57" t="s">
        <v>373</v>
      </c>
      <c r="E17689" s="57" t="str">
        <f t="array" ref="E17689">E17688</f>
        <v>В</v>
      </c>
      <c r="F17689" s="58">
        <v>0.8175315868253638</v>
      </c>
    </row>
    <row r="17690">
      <c r="A17690" s="61">
        <v>1.518872011E9</v>
      </c>
      <c r="B17690" s="61">
        <v>0.0</v>
      </c>
      <c r="C17690" s="61">
        <v>1472.0</v>
      </c>
      <c r="D17690" s="57" t="s">
        <v>375</v>
      </c>
      <c r="E17690" s="57" t="str">
        <f t="array" ref="E17690">E17689</f>
        <v>В</v>
      </c>
      <c r="F17690" s="58">
        <v>0.8175850507054003</v>
      </c>
    </row>
    <row r="17691">
      <c r="A17691" s="61">
        <v>1.517568461E9</v>
      </c>
      <c r="B17691" s="61">
        <v>0.0</v>
      </c>
      <c r="C17691" s="61">
        <v>1873.0</v>
      </c>
      <c r="D17691" s="57" t="s">
        <v>371</v>
      </c>
      <c r="E17691" s="57" t="str">
        <f t="array" ref="E17691">E17690</f>
        <v>В</v>
      </c>
      <c r="F17691" s="58">
        <v>0.8176090766961899</v>
      </c>
    </row>
    <row r="17692">
      <c r="A17692" s="61">
        <v>1.515554286E9</v>
      </c>
      <c r="B17692" s="61">
        <v>1.0</v>
      </c>
      <c r="C17692" s="61">
        <v>1803.0</v>
      </c>
      <c r="D17692" s="57" t="s">
        <v>375</v>
      </c>
      <c r="E17692" s="57" t="str">
        <f t="array" ref="E17692">E17691</f>
        <v>В</v>
      </c>
      <c r="F17692" s="58">
        <v>0.8176126316656583</v>
      </c>
    </row>
    <row r="17693">
      <c r="A17693" s="61">
        <v>1.513342362E9</v>
      </c>
      <c r="B17693" s="61">
        <v>0.0</v>
      </c>
      <c r="C17693" s="61">
        <v>3801.0</v>
      </c>
      <c r="D17693" s="57" t="s">
        <v>371</v>
      </c>
      <c r="E17693" s="57" t="str">
        <f t="array" ref="E17693">E17692</f>
        <v>В</v>
      </c>
      <c r="F17693" s="58">
        <v>0.8176190924684364</v>
      </c>
    </row>
    <row r="17694">
      <c r="A17694" s="61">
        <v>1.515797518E9</v>
      </c>
      <c r="B17694" s="61">
        <v>1.0</v>
      </c>
      <c r="C17694" s="61">
        <v>3180.0</v>
      </c>
      <c r="D17694" s="57" t="s">
        <v>375</v>
      </c>
      <c r="E17694" s="57" t="str">
        <f t="array" ref="E17694">E17693</f>
        <v>В</v>
      </c>
      <c r="F17694" s="58">
        <v>0.8176688895119988</v>
      </c>
    </row>
    <row r="17695">
      <c r="A17695" s="61">
        <v>1.513305935E9</v>
      </c>
      <c r="B17695" s="61">
        <v>1.0</v>
      </c>
      <c r="C17695" s="61">
        <v>3716.0</v>
      </c>
      <c r="D17695" s="57" t="s">
        <v>371</v>
      </c>
      <c r="E17695" s="57" t="str">
        <f t="array" ref="E17695">E17694</f>
        <v>В</v>
      </c>
      <c r="F17695" s="58">
        <v>0.8177441346400708</v>
      </c>
    </row>
    <row r="17696">
      <c r="A17696" s="61">
        <v>1.519925733E9</v>
      </c>
      <c r="B17696" s="61">
        <v>1.0</v>
      </c>
      <c r="C17696" s="61">
        <v>6073.0</v>
      </c>
      <c r="D17696" s="57" t="s">
        <v>374</v>
      </c>
      <c r="E17696" s="57" t="str">
        <f t="array" ref="E17696">E17695</f>
        <v>В</v>
      </c>
      <c r="F17696" s="58">
        <v>0.8178242501133545</v>
      </c>
    </row>
    <row r="17697">
      <c r="A17697" s="61">
        <v>1.518968986E9</v>
      </c>
      <c r="B17697" s="61">
        <v>1.0</v>
      </c>
      <c r="C17697" s="61">
        <v>2051.0</v>
      </c>
      <c r="D17697" s="57" t="s">
        <v>374</v>
      </c>
      <c r="E17697" s="57" t="str">
        <f t="array" ref="E17697">E17696</f>
        <v>В</v>
      </c>
      <c r="F17697" s="58">
        <v>0.8178409795641224</v>
      </c>
    </row>
    <row r="17698">
      <c r="A17698" s="61">
        <v>1.517518506E9</v>
      </c>
      <c r="B17698" s="61">
        <v>1.0</v>
      </c>
      <c r="C17698" s="61">
        <v>1912.0</v>
      </c>
      <c r="D17698" s="57" t="s">
        <v>371</v>
      </c>
      <c r="E17698" s="57" t="str">
        <f t="array" ref="E17698">E17697</f>
        <v>В</v>
      </c>
      <c r="F17698" s="58">
        <v>0.8178455901428646</v>
      </c>
    </row>
    <row r="17699">
      <c r="A17699" s="61">
        <v>1.517009772E9</v>
      </c>
      <c r="B17699" s="61">
        <v>0.0</v>
      </c>
      <c r="C17699" s="61">
        <v>115.0</v>
      </c>
      <c r="D17699" s="57" t="s">
        <v>371</v>
      </c>
      <c r="E17699" s="57" t="str">
        <f t="array" ref="E17699">E17698</f>
        <v>В</v>
      </c>
      <c r="F17699" s="58">
        <v>0.81786822608593</v>
      </c>
    </row>
    <row r="17700">
      <c r="A17700" s="61">
        <v>1.517278197E9</v>
      </c>
      <c r="B17700" s="61">
        <v>1.0</v>
      </c>
      <c r="C17700" s="61">
        <v>1103.0</v>
      </c>
      <c r="D17700" s="57" t="s">
        <v>371</v>
      </c>
      <c r="E17700" s="57" t="str">
        <f t="array" ref="E17700">E17699</f>
        <v>В</v>
      </c>
      <c r="F17700" s="58">
        <v>0.8178831924783806</v>
      </c>
    </row>
    <row r="17701">
      <c r="A17701" s="61">
        <v>1.518529314E9</v>
      </c>
      <c r="B17701" s="61">
        <v>1.0</v>
      </c>
      <c r="C17701" s="61">
        <v>928.0</v>
      </c>
      <c r="D17701" s="57" t="s">
        <v>375</v>
      </c>
      <c r="E17701" s="57" t="str">
        <f t="array" ref="E17701">E17700</f>
        <v>В</v>
      </c>
      <c r="F17701" s="58">
        <v>0.8178877881559616</v>
      </c>
    </row>
    <row r="17702">
      <c r="A17702" s="61">
        <v>1.517209235E9</v>
      </c>
      <c r="B17702" s="61">
        <v>1.0</v>
      </c>
      <c r="C17702" s="61">
        <v>2579.0</v>
      </c>
      <c r="D17702" s="57" t="s">
        <v>371</v>
      </c>
      <c r="E17702" s="57" t="str">
        <f t="array" ref="E17702">E17701</f>
        <v>В</v>
      </c>
      <c r="F17702" s="58">
        <v>0.8179357457281955</v>
      </c>
    </row>
    <row r="17703">
      <c r="A17703" s="61">
        <v>1.512925973E9</v>
      </c>
      <c r="B17703" s="61">
        <v>1.0</v>
      </c>
      <c r="C17703" s="61">
        <v>453.0</v>
      </c>
      <c r="D17703" s="57" t="s">
        <v>374</v>
      </c>
      <c r="E17703" s="57" t="str">
        <f t="array" ref="E17703">E17702</f>
        <v>В</v>
      </c>
      <c r="F17703" s="58">
        <v>0.8179727545985795</v>
      </c>
    </row>
    <row r="17704">
      <c r="A17704" s="61">
        <v>1.519848972E9</v>
      </c>
      <c r="B17704" s="61">
        <v>0.0</v>
      </c>
      <c r="C17704" s="61">
        <v>467.0</v>
      </c>
      <c r="D17704" s="57" t="s">
        <v>374</v>
      </c>
      <c r="E17704" s="57" t="str">
        <f t="array" ref="E17704">E17703</f>
        <v>В</v>
      </c>
      <c r="F17704" s="58">
        <v>0.8180218066708587</v>
      </c>
    </row>
    <row r="17705">
      <c r="A17705" s="61">
        <v>1.515250368E9</v>
      </c>
      <c r="B17705" s="61">
        <v>1.0</v>
      </c>
      <c r="C17705" s="61">
        <v>1161.0</v>
      </c>
      <c r="D17705" s="57" t="s">
        <v>374</v>
      </c>
      <c r="E17705" s="57" t="str">
        <f t="array" ref="E17705">E17704</f>
        <v>В</v>
      </c>
      <c r="F17705" s="58">
        <v>0.818055757971889</v>
      </c>
    </row>
    <row r="17706">
      <c r="A17706" s="61">
        <v>1.519487482E9</v>
      </c>
      <c r="B17706" s="61">
        <v>0.0</v>
      </c>
      <c r="C17706" s="61">
        <v>2469.0</v>
      </c>
      <c r="D17706" s="57" t="s">
        <v>371</v>
      </c>
      <c r="E17706" s="57" t="str">
        <f t="array" ref="E17706">E17705</f>
        <v>В</v>
      </c>
      <c r="F17706" s="58">
        <v>0.8180820511030885</v>
      </c>
    </row>
    <row r="17707">
      <c r="A17707" s="61">
        <v>1.511598383E9</v>
      </c>
      <c r="B17707" s="61">
        <v>1.0</v>
      </c>
      <c r="C17707" s="61">
        <v>2563.0</v>
      </c>
      <c r="D17707" s="57" t="s">
        <v>374</v>
      </c>
      <c r="E17707" s="57" t="str">
        <f t="array" ref="E17707">E17706</f>
        <v>В</v>
      </c>
      <c r="F17707" s="58">
        <v>0.8181044720973045</v>
      </c>
    </row>
    <row r="17708">
      <c r="A17708" s="61">
        <v>1.519751963E9</v>
      </c>
      <c r="B17708" s="61">
        <v>1.0</v>
      </c>
      <c r="C17708" s="61">
        <v>2341.0</v>
      </c>
      <c r="D17708" s="57" t="s">
        <v>374</v>
      </c>
      <c r="E17708" s="57" t="str">
        <f t="array" ref="E17708">E17707</f>
        <v>В</v>
      </c>
      <c r="F17708" s="58">
        <v>0.8181153835379866</v>
      </c>
    </row>
    <row r="17709">
      <c r="A17709" s="61">
        <v>1.51494121E9</v>
      </c>
      <c r="B17709" s="61">
        <v>0.0</v>
      </c>
      <c r="C17709" s="61">
        <v>2204.0</v>
      </c>
      <c r="D17709" s="57" t="s">
        <v>375</v>
      </c>
      <c r="E17709" s="57" t="str">
        <f t="array" ref="E17709">E17708</f>
        <v>В</v>
      </c>
      <c r="F17709" s="58">
        <v>0.8181471111510726</v>
      </c>
    </row>
    <row r="17710">
      <c r="A17710" s="61">
        <v>1.511986057E9</v>
      </c>
      <c r="B17710" s="61">
        <v>1.0</v>
      </c>
      <c r="C17710" s="61">
        <v>1440.0</v>
      </c>
      <c r="D17710" s="57" t="s">
        <v>375</v>
      </c>
      <c r="E17710" s="57" t="str">
        <f t="array" ref="E17710">E17709</f>
        <v>В</v>
      </c>
      <c r="F17710" s="58">
        <v>0.8182324542277859</v>
      </c>
    </row>
    <row r="17711">
      <c r="A17711" s="61">
        <v>1.513047046E9</v>
      </c>
      <c r="B17711" s="61">
        <v>1.0</v>
      </c>
      <c r="C17711" s="61">
        <v>244.0</v>
      </c>
      <c r="D17711" s="57" t="s">
        <v>374</v>
      </c>
      <c r="E17711" s="57" t="str">
        <f t="array" ref="E17711">E17710</f>
        <v>В</v>
      </c>
      <c r="F17711" s="58">
        <v>0.8182467674130631</v>
      </c>
    </row>
    <row r="17712">
      <c r="A17712" s="61">
        <v>1.514921478E9</v>
      </c>
      <c r="B17712" s="61">
        <v>1.0</v>
      </c>
      <c r="C17712" s="61">
        <v>2040.0</v>
      </c>
      <c r="D17712" s="57" t="s">
        <v>371</v>
      </c>
      <c r="E17712" s="57" t="str">
        <f t="array" ref="E17712">E17711</f>
        <v>В</v>
      </c>
      <c r="F17712" s="58">
        <v>0.8182470212900486</v>
      </c>
    </row>
    <row r="17713">
      <c r="A17713" s="61">
        <v>1.511713783E9</v>
      </c>
      <c r="B17713" s="61">
        <v>1.0</v>
      </c>
      <c r="C17713" s="61">
        <v>730.0</v>
      </c>
      <c r="D17713" s="57" t="s">
        <v>373</v>
      </c>
      <c r="E17713" s="57" t="str">
        <f t="array" ref="E17713">E17712</f>
        <v>В</v>
      </c>
      <c r="F17713" s="58">
        <v>0.8182700460371096</v>
      </c>
    </row>
    <row r="17714">
      <c r="A17714" s="61">
        <v>1.518574807E9</v>
      </c>
      <c r="B17714" s="61">
        <v>1.0</v>
      </c>
      <c r="C17714" s="61">
        <v>1114.0</v>
      </c>
      <c r="D17714" s="57" t="s">
        <v>373</v>
      </c>
      <c r="E17714" s="57" t="str">
        <f t="array" ref="E17714">E17713</f>
        <v>В</v>
      </c>
      <c r="F17714" s="58">
        <v>0.818306310837038</v>
      </c>
    </row>
    <row r="17715">
      <c r="A17715" s="61">
        <v>1.517284554E9</v>
      </c>
      <c r="B17715" s="61">
        <v>1.0</v>
      </c>
      <c r="C17715" s="61">
        <v>3226.0</v>
      </c>
      <c r="D17715" s="57" t="s">
        <v>375</v>
      </c>
      <c r="E17715" s="57" t="str">
        <f t="array" ref="E17715">E17714</f>
        <v>В</v>
      </c>
      <c r="F17715" s="58">
        <v>0.8183793030628452</v>
      </c>
    </row>
    <row r="17716">
      <c r="A17716" s="61">
        <v>1.516922628E9</v>
      </c>
      <c r="B17716" s="61">
        <v>1.0</v>
      </c>
      <c r="C17716" s="61">
        <v>248.0</v>
      </c>
      <c r="D17716" s="57" t="s">
        <v>374</v>
      </c>
      <c r="E17716" s="57" t="str">
        <f t="array" ref="E17716">E17715</f>
        <v>В</v>
      </c>
      <c r="F17716" s="58">
        <v>0.8184540062339695</v>
      </c>
    </row>
    <row r="17717">
      <c r="A17717" s="61">
        <v>1.516276693E9</v>
      </c>
      <c r="B17717" s="61">
        <v>1.0</v>
      </c>
      <c r="C17717" s="61">
        <v>2324.0</v>
      </c>
      <c r="D17717" s="57" t="s">
        <v>373</v>
      </c>
      <c r="E17717" s="57" t="str">
        <f t="array" ref="E17717">E17716</f>
        <v>В</v>
      </c>
      <c r="F17717" s="58">
        <v>0.8185319477744989</v>
      </c>
    </row>
    <row r="17718">
      <c r="A17718" s="61">
        <v>1.513974543E9</v>
      </c>
      <c r="B17718" s="61">
        <v>1.0</v>
      </c>
      <c r="C17718" s="61">
        <v>3543.0</v>
      </c>
      <c r="D17718" s="57" t="s">
        <v>375</v>
      </c>
      <c r="E17718" s="57" t="str">
        <f t="array" ref="E17718">E17717</f>
        <v>В</v>
      </c>
      <c r="F17718" s="58">
        <v>0.8185482605730573</v>
      </c>
    </row>
    <row r="17719">
      <c r="A17719" s="61">
        <v>1.513976339E9</v>
      </c>
      <c r="B17719" s="61">
        <v>1.0</v>
      </c>
      <c r="C17719" s="61">
        <v>2773.0</v>
      </c>
      <c r="D17719" s="57" t="s">
        <v>371</v>
      </c>
      <c r="E17719" s="57" t="str">
        <f t="array" ref="E17719">E17718</f>
        <v>В</v>
      </c>
      <c r="F17719" s="58">
        <v>0.8185762599385188</v>
      </c>
    </row>
    <row r="17720">
      <c r="A17720" s="61">
        <v>1.514560074E9</v>
      </c>
      <c r="B17720" s="61">
        <v>1.0</v>
      </c>
      <c r="C17720" s="61">
        <v>2586.0</v>
      </c>
      <c r="D17720" s="57" t="s">
        <v>371</v>
      </c>
      <c r="E17720" s="57" t="str">
        <f t="array" ref="E17720">E17719</f>
        <v>В</v>
      </c>
      <c r="F17720" s="58">
        <v>0.8186642523064382</v>
      </c>
    </row>
    <row r="17721">
      <c r="A17721" s="61">
        <v>1.51359127E9</v>
      </c>
      <c r="B17721" s="61">
        <v>0.0</v>
      </c>
      <c r="C17721" s="61">
        <v>646.0</v>
      </c>
      <c r="D17721" s="57" t="s">
        <v>375</v>
      </c>
      <c r="E17721" s="57" t="str">
        <f t="array" ref="E17721">E17720</f>
        <v>В</v>
      </c>
      <c r="F17721" s="58">
        <v>0.8186659548942228</v>
      </c>
    </row>
    <row r="17722">
      <c r="A17722" s="61">
        <v>1.518910553E9</v>
      </c>
      <c r="B17722" s="61">
        <v>1.0</v>
      </c>
      <c r="C17722" s="61">
        <v>2480.0</v>
      </c>
      <c r="D17722" s="57" t="s">
        <v>374</v>
      </c>
      <c r="E17722" s="57" t="str">
        <f t="array" ref="E17722">E17721</f>
        <v>В</v>
      </c>
      <c r="F17722" s="58">
        <v>0.8186971837674404</v>
      </c>
    </row>
    <row r="17723">
      <c r="A17723" s="61">
        <v>1.511253281E9</v>
      </c>
      <c r="B17723" s="61">
        <v>0.0</v>
      </c>
      <c r="C17723" s="61">
        <v>4704.0</v>
      </c>
      <c r="D17723" s="57" t="s">
        <v>371</v>
      </c>
      <c r="E17723" s="57" t="str">
        <f t="array" ref="E17723">E17722</f>
        <v>В</v>
      </c>
      <c r="F17723" s="58">
        <v>0.8187284102078337</v>
      </c>
    </row>
    <row r="17724">
      <c r="A17724" s="61">
        <v>1.518190226E9</v>
      </c>
      <c r="B17724" s="61">
        <v>1.0</v>
      </c>
      <c r="C17724" s="61">
        <v>226.0</v>
      </c>
      <c r="D17724" s="57" t="s">
        <v>375</v>
      </c>
      <c r="E17724" s="57" t="str">
        <f t="array" ref="E17724">E17723</f>
        <v>В</v>
      </c>
      <c r="F17724" s="58">
        <v>0.8187669946113627</v>
      </c>
    </row>
    <row r="17725">
      <c r="A17725" s="61">
        <v>1.515507219E9</v>
      </c>
      <c r="B17725" s="61">
        <v>1.0</v>
      </c>
      <c r="C17725" s="61">
        <v>3941.0</v>
      </c>
      <c r="D17725" s="57" t="s">
        <v>374</v>
      </c>
      <c r="E17725" s="57" t="str">
        <f t="array" ref="E17725">E17724</f>
        <v>В</v>
      </c>
      <c r="F17725" s="58">
        <v>0.8187763677800676</v>
      </c>
    </row>
    <row r="17726">
      <c r="A17726" s="61">
        <v>1.516766658E9</v>
      </c>
      <c r="B17726" s="61">
        <v>1.0</v>
      </c>
      <c r="C17726" s="61">
        <v>633.0</v>
      </c>
      <c r="D17726" s="57" t="s">
        <v>373</v>
      </c>
      <c r="E17726" s="57" t="str">
        <f t="array" ref="E17726">E17725</f>
        <v>В</v>
      </c>
      <c r="F17726" s="58">
        <v>0.8188024363226638</v>
      </c>
    </row>
    <row r="17727">
      <c r="A17727" s="61">
        <v>1.512991767E9</v>
      </c>
      <c r="B17727" s="61">
        <v>1.0</v>
      </c>
      <c r="C17727" s="61">
        <v>3381.0</v>
      </c>
      <c r="D17727" s="57" t="s">
        <v>371</v>
      </c>
      <c r="E17727" s="57" t="str">
        <f t="array" ref="E17727">E17726</f>
        <v>В</v>
      </c>
      <c r="F17727" s="58">
        <v>0.8188398917736801</v>
      </c>
    </row>
    <row r="17728">
      <c r="A17728" s="61">
        <v>1.513178381E9</v>
      </c>
      <c r="B17728" s="61">
        <v>0.0</v>
      </c>
      <c r="C17728" s="61">
        <v>692.0</v>
      </c>
      <c r="D17728" s="57" t="s">
        <v>375</v>
      </c>
      <c r="E17728" s="57" t="str">
        <f t="array" ref="E17728">E17727</f>
        <v>В</v>
      </c>
      <c r="F17728" s="58">
        <v>0.8188802429594434</v>
      </c>
    </row>
    <row r="17729">
      <c r="A17729" s="61">
        <v>1.516514039E9</v>
      </c>
      <c r="B17729" s="61">
        <v>1.0</v>
      </c>
      <c r="C17729" s="61">
        <v>1305.0</v>
      </c>
      <c r="D17729" s="57" t="s">
        <v>375</v>
      </c>
      <c r="E17729" s="57" t="str">
        <f t="array" ref="E17729">E17728</f>
        <v>В</v>
      </c>
      <c r="F17729" s="58">
        <v>0.8188848386370244</v>
      </c>
    </row>
    <row r="17730">
      <c r="A17730" s="61">
        <v>1.512111052E9</v>
      </c>
      <c r="B17730" s="61">
        <v>0.0</v>
      </c>
      <c r="C17730" s="61">
        <v>1684.0</v>
      </c>
      <c r="D17730" s="57" t="s">
        <v>371</v>
      </c>
      <c r="E17730" s="57" t="str">
        <f t="array" ref="E17730">E17729</f>
        <v>В</v>
      </c>
      <c r="F17730" s="58">
        <v>0.8189097026176024</v>
      </c>
    </row>
    <row r="17731">
      <c r="A17731" s="61">
        <v>1.514976595E9</v>
      </c>
      <c r="B17731" s="61">
        <v>1.0</v>
      </c>
      <c r="C17731" s="61">
        <v>1747.0</v>
      </c>
      <c r="D17731" s="57" t="s">
        <v>371</v>
      </c>
      <c r="E17731" s="57" t="str">
        <f t="array" ref="E17731">E17730</f>
        <v>В</v>
      </c>
      <c r="F17731" s="58">
        <v>0.818957675328809</v>
      </c>
    </row>
    <row r="17732">
      <c r="A17732" s="61">
        <v>1.513729641E9</v>
      </c>
      <c r="B17732" s="61">
        <v>0.0</v>
      </c>
      <c r="C17732" s="61">
        <v>310.0</v>
      </c>
      <c r="D17732" s="57" t="s">
        <v>373</v>
      </c>
      <c r="E17732" s="57" t="str">
        <f t="array" ref="E17732">E17731</f>
        <v>В</v>
      </c>
      <c r="F17732" s="58">
        <v>0.8189645371198723</v>
      </c>
    </row>
    <row r="17733">
      <c r="A17733" s="61">
        <v>1.512702797E9</v>
      </c>
      <c r="B17733" s="61">
        <v>1.0</v>
      </c>
      <c r="C17733" s="61">
        <v>2268.0</v>
      </c>
      <c r="D17733" s="57" t="s">
        <v>371</v>
      </c>
      <c r="E17733" s="57" t="str">
        <f t="array" ref="E17733">E17732</f>
        <v>В</v>
      </c>
      <c r="F17733" s="58">
        <v>0.8189821181098723</v>
      </c>
    </row>
    <row r="17734">
      <c r="A17734" s="61">
        <v>1.515455473E9</v>
      </c>
      <c r="B17734" s="61">
        <v>1.0</v>
      </c>
      <c r="C17734" s="61">
        <v>573.0</v>
      </c>
      <c r="D17734" s="57" t="s">
        <v>374</v>
      </c>
      <c r="E17734" s="57" t="str">
        <f t="array" ref="E17734">E17733</f>
        <v>В</v>
      </c>
      <c r="F17734" s="58">
        <v>0.8189858276837577</v>
      </c>
    </row>
    <row r="17735">
      <c r="A17735" s="61">
        <v>1.516487014E9</v>
      </c>
      <c r="B17735" s="61">
        <v>1.0</v>
      </c>
      <c r="C17735" s="61">
        <v>461.0</v>
      </c>
      <c r="D17735" s="57" t="s">
        <v>374</v>
      </c>
      <c r="E17735" s="57" t="str">
        <f t="array" ref="E17735">E17734</f>
        <v>В</v>
      </c>
      <c r="F17735" s="58">
        <v>0.8190294960161935</v>
      </c>
    </row>
    <row r="17736">
      <c r="A17736" s="61">
        <v>1.512282004E9</v>
      </c>
      <c r="B17736" s="61">
        <v>1.0</v>
      </c>
      <c r="C17736" s="61">
        <v>4364.0</v>
      </c>
      <c r="D17736" s="57" t="s">
        <v>374</v>
      </c>
      <c r="E17736" s="57" t="str">
        <f t="array" ref="E17736">E17735</f>
        <v>В</v>
      </c>
      <c r="F17736" s="58">
        <v>0.819054567414854</v>
      </c>
    </row>
    <row r="17737">
      <c r="A17737" s="61">
        <v>1.511368798E9</v>
      </c>
      <c r="B17737" s="61">
        <v>1.0</v>
      </c>
      <c r="C17737" s="61">
        <v>2341.0</v>
      </c>
      <c r="D17737" s="57" t="s">
        <v>375</v>
      </c>
      <c r="E17737" s="57" t="str">
        <f t="array" ref="E17737">E17736</f>
        <v>В</v>
      </c>
      <c r="F17737" s="58">
        <v>0.8191232641697753</v>
      </c>
    </row>
    <row r="17738">
      <c r="A17738" s="61">
        <v>1.519681642E9</v>
      </c>
      <c r="B17738" s="61">
        <v>0.0</v>
      </c>
      <c r="C17738" s="61">
        <v>1947.0</v>
      </c>
      <c r="D17738" s="57" t="s">
        <v>371</v>
      </c>
      <c r="E17738" s="57" t="str">
        <f t="array" ref="E17738">E17737</f>
        <v>В</v>
      </c>
      <c r="F17738" s="58">
        <v>0.8192341053383891</v>
      </c>
    </row>
    <row r="17739">
      <c r="A17739" s="61">
        <v>1.512925881E9</v>
      </c>
      <c r="B17739" s="61">
        <v>0.0</v>
      </c>
      <c r="C17739" s="61">
        <v>1620.0</v>
      </c>
      <c r="D17739" s="57" t="s">
        <v>375</v>
      </c>
      <c r="E17739" s="57" t="str">
        <f t="array" ref="E17739">E17738</f>
        <v>В</v>
      </c>
      <c r="F17739" s="58">
        <v>0.8192606735504596</v>
      </c>
    </row>
    <row r="17740">
      <c r="A17740" s="61">
        <v>1.513127793E9</v>
      </c>
      <c r="B17740" s="61">
        <v>1.0</v>
      </c>
      <c r="C17740" s="61">
        <v>550.0</v>
      </c>
      <c r="D17740" s="57" t="s">
        <v>375</v>
      </c>
      <c r="E17740" s="57" t="str">
        <f t="array" ref="E17740">E17739</f>
        <v>В</v>
      </c>
      <c r="F17740" s="58">
        <v>0.8193181992500154</v>
      </c>
    </row>
    <row r="17741">
      <c r="A17741" s="61">
        <v>1.513508068E9</v>
      </c>
      <c r="B17741" s="61">
        <v>1.0</v>
      </c>
      <c r="C17741" s="61">
        <v>2023.0</v>
      </c>
      <c r="D17741" s="57" t="s">
        <v>374</v>
      </c>
      <c r="E17741" s="57" t="str">
        <f t="array" ref="E17741">E17740</f>
        <v>В</v>
      </c>
      <c r="F17741" s="58">
        <v>0.8193229382892937</v>
      </c>
    </row>
    <row r="17742">
      <c r="A17742" s="61">
        <v>1.516848311E9</v>
      </c>
      <c r="B17742" s="61">
        <v>0.0</v>
      </c>
      <c r="C17742" s="61">
        <v>1258.0</v>
      </c>
      <c r="D17742" s="57" t="s">
        <v>373</v>
      </c>
      <c r="E17742" s="57" t="str">
        <f t="array" ref="E17742">E17741</f>
        <v>В</v>
      </c>
      <c r="F17742" s="58">
        <v>0.8194012175244859</v>
      </c>
    </row>
    <row r="17743">
      <c r="A17743" s="61">
        <v>1.513704384E9</v>
      </c>
      <c r="B17743" s="61">
        <v>1.0</v>
      </c>
      <c r="C17743" s="61">
        <v>2037.0</v>
      </c>
      <c r="D17743" s="57" t="s">
        <v>371</v>
      </c>
      <c r="E17743" s="57" t="str">
        <f t="array" ref="E17743">E17742</f>
        <v>В</v>
      </c>
      <c r="F17743" s="58">
        <v>0.8194836347400078</v>
      </c>
    </row>
    <row r="17744">
      <c r="A17744" s="61">
        <v>1.514535683E9</v>
      </c>
      <c r="B17744" s="61">
        <v>1.0</v>
      </c>
      <c r="C17744" s="61">
        <v>1351.0</v>
      </c>
      <c r="D17744" s="57" t="s">
        <v>374</v>
      </c>
      <c r="E17744" s="57" t="str">
        <f t="array" ref="E17744">E17743</f>
        <v>В</v>
      </c>
      <c r="F17744" s="58">
        <v>0.8195716078317972</v>
      </c>
    </row>
    <row r="17745">
      <c r="A17745" s="61">
        <v>1.514399338E9</v>
      </c>
      <c r="B17745" s="61">
        <v>1.0</v>
      </c>
      <c r="C17745" s="61">
        <v>2917.0</v>
      </c>
      <c r="D17745" s="57" t="s">
        <v>373</v>
      </c>
      <c r="E17745" s="57" t="str">
        <f t="array" ref="E17745">E17744</f>
        <v>В</v>
      </c>
      <c r="F17745" s="58">
        <v>0.8196062107131072</v>
      </c>
    </row>
    <row r="17746">
      <c r="A17746" s="61">
        <v>1.514628713E9</v>
      </c>
      <c r="B17746" s="61">
        <v>1.0</v>
      </c>
      <c r="C17746" s="61">
        <v>1115.0</v>
      </c>
      <c r="D17746" s="57" t="s">
        <v>371</v>
      </c>
      <c r="E17746" s="57" t="str">
        <f t="array" ref="E17746">E17745</f>
        <v>В</v>
      </c>
      <c r="F17746" s="58">
        <v>0.8196578362604544</v>
      </c>
    </row>
    <row r="17747">
      <c r="A17747" s="61">
        <v>1.513333037E9</v>
      </c>
      <c r="B17747" s="61">
        <v>1.0</v>
      </c>
      <c r="C17747" s="61">
        <v>2507.0</v>
      </c>
      <c r="D17747" s="57" t="s">
        <v>373</v>
      </c>
      <c r="E17747" s="57" t="str">
        <f t="array" ref="E17747">E17746</f>
        <v>В</v>
      </c>
      <c r="F17747" s="58">
        <v>0.8196744123602485</v>
      </c>
    </row>
    <row r="17748">
      <c r="A17748" s="61">
        <v>1.514179991E9</v>
      </c>
      <c r="B17748" s="61">
        <v>0.0</v>
      </c>
      <c r="C17748" s="61">
        <v>418.0</v>
      </c>
      <c r="D17748" s="57" t="s">
        <v>374</v>
      </c>
      <c r="E17748" s="57" t="str">
        <f t="array" ref="E17748">E17747</f>
        <v>В</v>
      </c>
      <c r="F17748" s="58">
        <v>0.8197310032422356</v>
      </c>
    </row>
    <row r="17749">
      <c r="A17749" s="61">
        <v>1.51955236E9</v>
      </c>
      <c r="B17749" s="61">
        <v>0.0</v>
      </c>
      <c r="C17749" s="61">
        <v>2227.0</v>
      </c>
      <c r="D17749" s="57" t="s">
        <v>371</v>
      </c>
      <c r="E17749" s="57" t="str">
        <f t="array" ref="E17749">E17748</f>
        <v>В</v>
      </c>
      <c r="F17749" s="58">
        <v>0.8197404270813471</v>
      </c>
    </row>
    <row r="17750">
      <c r="A17750" s="61">
        <v>1.514901081E9</v>
      </c>
      <c r="B17750" s="61">
        <v>0.0</v>
      </c>
      <c r="C17750" s="61">
        <v>617.0</v>
      </c>
      <c r="D17750" s="57" t="s">
        <v>371</v>
      </c>
      <c r="E17750" s="57" t="str">
        <f t="array" ref="E17750">E17749</f>
        <v>В</v>
      </c>
      <c r="F17750" s="58">
        <v>0.8197545418825268</v>
      </c>
    </row>
    <row r="17751">
      <c r="A17751" s="61">
        <v>1.513271454E9</v>
      </c>
      <c r="B17751" s="61">
        <v>1.0</v>
      </c>
      <c r="C17751" s="61">
        <v>1570.0</v>
      </c>
      <c r="D17751" s="57" t="s">
        <v>371</v>
      </c>
      <c r="E17751" s="57" t="str">
        <f t="array" ref="E17751">E17750</f>
        <v>В</v>
      </c>
      <c r="F17751" s="58">
        <v>0.8197835564920505</v>
      </c>
    </row>
    <row r="17752">
      <c r="A17752" s="61">
        <v>1.516509667E9</v>
      </c>
      <c r="B17752" s="61">
        <v>1.0</v>
      </c>
      <c r="C17752" s="61">
        <v>419.0</v>
      </c>
      <c r="D17752" s="57" t="s">
        <v>374</v>
      </c>
      <c r="E17752" s="57" t="str">
        <f t="array" ref="E17752">E17751</f>
        <v>В</v>
      </c>
      <c r="F17752" s="58">
        <v>0.8197929840263006</v>
      </c>
    </row>
    <row r="17753">
      <c r="A17753" s="61">
        <v>1.516197903E9</v>
      </c>
      <c r="B17753" s="61">
        <v>1.0</v>
      </c>
      <c r="C17753" s="61">
        <v>2135.0</v>
      </c>
      <c r="D17753" s="57" t="s">
        <v>371</v>
      </c>
      <c r="E17753" s="57" t="str">
        <f t="array" ref="E17753">E17752</f>
        <v>В</v>
      </c>
      <c r="F17753" s="58">
        <v>0.8199217045899546</v>
      </c>
    </row>
    <row r="17754">
      <c r="A17754" s="61">
        <v>1.519268855E9</v>
      </c>
      <c r="B17754" s="61">
        <v>1.0</v>
      </c>
      <c r="C17754" s="61">
        <v>481.0</v>
      </c>
      <c r="D17754" s="57" t="s">
        <v>373</v>
      </c>
      <c r="E17754" s="57" t="str">
        <f t="array" ref="E17754">E17753</f>
        <v>В</v>
      </c>
      <c r="F17754" s="58">
        <v>0.8199675166889103</v>
      </c>
    </row>
    <row r="17755">
      <c r="A17755" s="61">
        <v>1.513761159E9</v>
      </c>
      <c r="B17755" s="61">
        <v>1.0</v>
      </c>
      <c r="C17755" s="61">
        <v>420.0</v>
      </c>
      <c r="D17755" s="57" t="s">
        <v>375</v>
      </c>
      <c r="E17755" s="57" t="str">
        <f t="array" ref="E17755">E17754</f>
        <v>В</v>
      </c>
      <c r="F17755" s="58">
        <v>0.8200071388801404</v>
      </c>
    </row>
    <row r="17756">
      <c r="A17756" s="61">
        <v>1.514361018E9</v>
      </c>
      <c r="B17756" s="61">
        <v>1.0</v>
      </c>
      <c r="C17756" s="61">
        <v>1357.0</v>
      </c>
      <c r="D17756" s="57" t="s">
        <v>373</v>
      </c>
      <c r="E17756" s="57" t="str">
        <f t="array" ref="E17756">E17755</f>
        <v>В</v>
      </c>
      <c r="F17756" s="58">
        <v>0.8200685057356436</v>
      </c>
    </row>
    <row r="17757">
      <c r="A17757" s="61">
        <v>1.516499329E9</v>
      </c>
      <c r="B17757" s="61">
        <v>1.0</v>
      </c>
      <c r="C17757" s="61">
        <v>2746.0</v>
      </c>
      <c r="D17757" s="57" t="s">
        <v>373</v>
      </c>
      <c r="E17757" s="57" t="str">
        <f t="array" ref="E17757">E17756</f>
        <v>В</v>
      </c>
      <c r="F17757" s="58">
        <v>0.8200916682438156</v>
      </c>
    </row>
    <row r="17758">
      <c r="A17758" s="61">
        <v>1.519284876E9</v>
      </c>
      <c r="B17758" s="61">
        <v>1.0</v>
      </c>
      <c r="C17758" s="61">
        <v>65.0</v>
      </c>
      <c r="D17758" s="57" t="s">
        <v>373</v>
      </c>
      <c r="E17758" s="57" t="str">
        <f t="array" ref="E17758">E17757</f>
        <v>В</v>
      </c>
      <c r="F17758" s="58">
        <v>0.8201165291172569</v>
      </c>
    </row>
    <row r="17759">
      <c r="A17759" s="61">
        <v>1.511813079E9</v>
      </c>
      <c r="B17759" s="61">
        <v>1.0</v>
      </c>
      <c r="C17759" s="61">
        <v>3532.0</v>
      </c>
      <c r="D17759" s="57" t="s">
        <v>374</v>
      </c>
      <c r="E17759" s="57" t="str">
        <f t="array" ref="E17759">E17758</f>
        <v>В</v>
      </c>
      <c r="F17759" s="58">
        <v>0.8201483330803039</v>
      </c>
    </row>
    <row r="17760">
      <c r="A17760" s="61">
        <v>1.516572642E9</v>
      </c>
      <c r="B17760" s="61">
        <v>0.0</v>
      </c>
      <c r="C17760" s="61">
        <v>1608.0</v>
      </c>
      <c r="D17760" s="57" t="s">
        <v>374</v>
      </c>
      <c r="E17760" s="57" t="str">
        <f t="array" ref="E17760">E17759</f>
        <v>В</v>
      </c>
      <c r="F17760" s="58">
        <v>0.8201760823413579</v>
      </c>
    </row>
    <row r="17761">
      <c r="A17761" s="61">
        <v>1.519722413E9</v>
      </c>
      <c r="B17761" s="61">
        <v>1.0</v>
      </c>
      <c r="C17761" s="61">
        <v>1509.0</v>
      </c>
      <c r="D17761" s="57" t="s">
        <v>374</v>
      </c>
      <c r="E17761" s="57" t="str">
        <f t="array" ref="E17761">E17760</f>
        <v>В</v>
      </c>
      <c r="F17761" s="58">
        <v>0.8202592371234966</v>
      </c>
    </row>
    <row r="17762">
      <c r="A17762" s="61">
        <v>1.518619636E9</v>
      </c>
      <c r="B17762" s="61">
        <v>1.0</v>
      </c>
      <c r="C17762" s="61">
        <v>2335.0</v>
      </c>
      <c r="D17762" s="57" t="s">
        <v>371</v>
      </c>
      <c r="E17762" s="57" t="str">
        <f t="array" ref="E17762">E17761</f>
        <v>В</v>
      </c>
      <c r="F17762" s="58">
        <v>0.8203131498014862</v>
      </c>
    </row>
    <row r="17763">
      <c r="A17763" s="61">
        <v>1.512122825E9</v>
      </c>
      <c r="B17763" s="61">
        <v>1.0</v>
      </c>
      <c r="C17763" s="61">
        <v>1282.0</v>
      </c>
      <c r="D17763" s="57" t="s">
        <v>371</v>
      </c>
      <c r="E17763" s="57" t="str">
        <f t="array" ref="E17763">E17762</f>
        <v>В</v>
      </c>
      <c r="F17763" s="58">
        <v>0.8203296658840625</v>
      </c>
    </row>
    <row r="17764">
      <c r="A17764" s="61">
        <v>1.516319687E9</v>
      </c>
      <c r="B17764" s="61">
        <v>1.0</v>
      </c>
      <c r="C17764" s="61">
        <v>1575.0</v>
      </c>
      <c r="D17764" s="57" t="s">
        <v>373</v>
      </c>
      <c r="E17764" s="57" t="str">
        <f t="array" ref="E17764">E17763</f>
        <v>В</v>
      </c>
      <c r="F17764" s="58">
        <v>0.8204711969123332</v>
      </c>
    </row>
    <row r="17765">
      <c r="A17765" s="61">
        <v>1.513848685E9</v>
      </c>
      <c r="B17765" s="61">
        <v>1.0</v>
      </c>
      <c r="C17765" s="61">
        <v>1128.0</v>
      </c>
      <c r="D17765" s="57" t="s">
        <v>374</v>
      </c>
      <c r="E17765" s="57" t="str">
        <f t="array" ref="E17765">E17764</f>
        <v>В</v>
      </c>
      <c r="F17765" s="58">
        <v>0.8204821974608782</v>
      </c>
    </row>
    <row r="17766">
      <c r="A17766" s="61">
        <v>1.517846944E9</v>
      </c>
      <c r="B17766" s="61">
        <v>1.0</v>
      </c>
      <c r="C17766" s="61">
        <v>2366.0</v>
      </c>
      <c r="D17766" s="57" t="s">
        <v>373</v>
      </c>
      <c r="E17766" s="57" t="str">
        <f t="array" ref="E17766">E17765</f>
        <v>В</v>
      </c>
      <c r="F17766" s="58">
        <v>0.820646913770853</v>
      </c>
    </row>
    <row r="17767">
      <c r="A17767" s="61">
        <v>1.513130873E9</v>
      </c>
      <c r="B17767" s="61">
        <v>1.0</v>
      </c>
      <c r="C17767" s="61">
        <v>2139.0</v>
      </c>
      <c r="D17767" s="57" t="s">
        <v>375</v>
      </c>
      <c r="E17767" s="57" t="str">
        <f t="array" ref="E17767">E17766</f>
        <v>В</v>
      </c>
      <c r="F17767" s="58">
        <v>0.8207027644180124</v>
      </c>
    </row>
    <row r="17768">
      <c r="A17768" s="61">
        <v>1.514737485E9</v>
      </c>
      <c r="B17768" s="61">
        <v>1.0</v>
      </c>
      <c r="C17768" s="61">
        <v>2587.0</v>
      </c>
      <c r="D17768" s="57" t="s">
        <v>375</v>
      </c>
      <c r="E17768" s="57" t="str">
        <f t="array" ref="E17768">E17767</f>
        <v>В</v>
      </c>
      <c r="F17768" s="58">
        <v>0.8207461970452256</v>
      </c>
    </row>
    <row r="17769">
      <c r="A17769" s="61">
        <v>1.516132219E9</v>
      </c>
      <c r="B17769" s="61">
        <v>1.0</v>
      </c>
      <c r="C17769" s="61">
        <v>517.0</v>
      </c>
      <c r="D17769" s="57" t="s">
        <v>375</v>
      </c>
      <c r="E17769" s="57" t="str">
        <f t="array" ref="E17769">E17768</f>
        <v>В</v>
      </c>
      <c r="F17769" s="58">
        <v>0.8207570433275803</v>
      </c>
    </row>
    <row r="17770">
      <c r="A17770" s="61">
        <v>1.513150846E9</v>
      </c>
      <c r="B17770" s="61">
        <v>1.0</v>
      </c>
      <c r="C17770" s="61">
        <v>297.0</v>
      </c>
      <c r="D17770" s="57" t="s">
        <v>371</v>
      </c>
      <c r="E17770" s="57" t="str">
        <f t="array" ref="E17770">E17769</f>
        <v>В</v>
      </c>
      <c r="F17770" s="58">
        <v>0.8207754378582821</v>
      </c>
    </row>
    <row r="17771">
      <c r="A17771" s="61">
        <v>1.513399955E9</v>
      </c>
      <c r="B17771" s="61">
        <v>1.0</v>
      </c>
      <c r="C17771" s="61">
        <v>2719.0</v>
      </c>
      <c r="D17771" s="57" t="s">
        <v>374</v>
      </c>
      <c r="E17771" s="57" t="str">
        <f t="array" ref="E17771">E17770</f>
        <v>В</v>
      </c>
      <c r="F17771" s="58">
        <v>0.8207851816335342</v>
      </c>
    </row>
    <row r="17772">
      <c r="A17772" s="61">
        <v>1.517166105E9</v>
      </c>
      <c r="B17772" s="61">
        <v>1.0</v>
      </c>
      <c r="C17772" s="61">
        <v>309.0</v>
      </c>
      <c r="D17772" s="57" t="s">
        <v>371</v>
      </c>
      <c r="E17772" s="57" t="str">
        <f t="array" ref="E17772">E17771</f>
        <v>В</v>
      </c>
      <c r="F17772" s="58">
        <v>0.8208299288737273</v>
      </c>
    </row>
    <row r="17773">
      <c r="A17773" s="61">
        <v>1.519282703E9</v>
      </c>
      <c r="B17773" s="61">
        <v>1.0</v>
      </c>
      <c r="C17773" s="61">
        <v>2093.0</v>
      </c>
      <c r="D17773" s="57" t="s">
        <v>374</v>
      </c>
      <c r="E17773" s="57" t="str">
        <f t="array" ref="E17773">E17772</f>
        <v>В</v>
      </c>
      <c r="F17773" s="58">
        <v>0.8208461071842015</v>
      </c>
    </row>
    <row r="17774">
      <c r="A17774" s="61">
        <v>1.519991658E9</v>
      </c>
      <c r="B17774" s="61">
        <v>1.0</v>
      </c>
      <c r="C17774" s="61">
        <v>3210.0</v>
      </c>
      <c r="D17774" s="57" t="s">
        <v>375</v>
      </c>
      <c r="E17774" s="57" t="str">
        <f t="array" ref="E17774">E17773</f>
        <v>В</v>
      </c>
      <c r="F17774" s="58">
        <v>0.8208580174731522</v>
      </c>
    </row>
    <row r="17775">
      <c r="A17775" s="61">
        <v>1.511904962E9</v>
      </c>
      <c r="B17775" s="61">
        <v>0.0</v>
      </c>
      <c r="C17775" s="61">
        <v>1509.0</v>
      </c>
      <c r="D17775" s="57" t="s">
        <v>374</v>
      </c>
      <c r="E17775" s="57" t="str">
        <f t="array" ref="E17775">E17774</f>
        <v>В</v>
      </c>
      <c r="F17775" s="58">
        <v>0.8209202064644163</v>
      </c>
    </row>
    <row r="17776">
      <c r="A17776" s="61">
        <v>1.514353325E9</v>
      </c>
      <c r="B17776" s="61">
        <v>1.0</v>
      </c>
      <c r="C17776" s="61">
        <v>1428.0</v>
      </c>
      <c r="D17776" s="57" t="s">
        <v>374</v>
      </c>
      <c r="E17776" s="57" t="str">
        <f t="array" ref="E17776">E17775</f>
        <v>В</v>
      </c>
      <c r="F17776" s="58">
        <v>0.8209322902956877</v>
      </c>
    </row>
    <row r="17777">
      <c r="A17777" s="61">
        <v>1.519297933E9</v>
      </c>
      <c r="B17777" s="61">
        <v>1.0</v>
      </c>
      <c r="C17777" s="61">
        <v>1357.0</v>
      </c>
      <c r="D17777" s="57" t="s">
        <v>371</v>
      </c>
      <c r="E17777" s="57" t="str">
        <f t="array" ref="E17777">E17776</f>
        <v>В</v>
      </c>
      <c r="F17777" s="58">
        <v>0.8209466220772647</v>
      </c>
    </row>
    <row r="17778">
      <c r="A17778" s="61">
        <v>1.519145311E9</v>
      </c>
      <c r="B17778" s="61">
        <v>0.0</v>
      </c>
      <c r="C17778" s="61">
        <v>1200.0</v>
      </c>
      <c r="D17778" s="57" t="s">
        <v>374</v>
      </c>
      <c r="E17778" s="57" t="str">
        <f t="array" ref="E17778">E17777</f>
        <v>В</v>
      </c>
      <c r="F17778" s="58">
        <v>0.8210472828535853</v>
      </c>
    </row>
    <row r="17779">
      <c r="A17779" s="61">
        <v>1.511553126E9</v>
      </c>
      <c r="B17779" s="61">
        <v>1.0</v>
      </c>
      <c r="C17779" s="61">
        <v>2037.0</v>
      </c>
      <c r="D17779" s="57" t="s">
        <v>374</v>
      </c>
      <c r="E17779" s="57" t="str">
        <f t="array" ref="E17779">E17778</f>
        <v>В</v>
      </c>
      <c r="F17779" s="58">
        <v>0.8210567215938581</v>
      </c>
    </row>
    <row r="17780">
      <c r="A17780" s="61">
        <v>1.519552216E9</v>
      </c>
      <c r="B17780" s="61">
        <v>1.0</v>
      </c>
      <c r="C17780" s="61">
        <v>978.0</v>
      </c>
      <c r="D17780" s="57" t="s">
        <v>374</v>
      </c>
      <c r="E17780" s="57" t="str">
        <f t="array" ref="E17780">E17779</f>
        <v>В</v>
      </c>
      <c r="F17780" s="58">
        <v>0.8210998591753687</v>
      </c>
    </row>
    <row r="17781">
      <c r="A17781" s="61">
        <v>1.514231355E9</v>
      </c>
      <c r="B17781" s="61">
        <v>1.0</v>
      </c>
      <c r="C17781" s="61">
        <v>1967.0</v>
      </c>
      <c r="D17781" s="57" t="s">
        <v>371</v>
      </c>
      <c r="E17781" s="57" t="str">
        <f t="array" ref="E17781">E17780</f>
        <v>В</v>
      </c>
      <c r="F17781" s="58">
        <v>0.8211179403368192</v>
      </c>
    </row>
    <row r="17782">
      <c r="A17782" s="61">
        <v>1.513536475E9</v>
      </c>
      <c r="B17782" s="61">
        <v>1.0</v>
      </c>
      <c r="C17782" s="61">
        <v>2475.0</v>
      </c>
      <c r="D17782" s="57" t="s">
        <v>373</v>
      </c>
      <c r="E17782" s="57" t="str">
        <f t="array" ref="E17782">E17781</f>
        <v>В</v>
      </c>
      <c r="F17782" s="58">
        <v>0.8211216493083136</v>
      </c>
    </row>
    <row r="17783">
      <c r="A17783" s="61">
        <v>1.51962027E9</v>
      </c>
      <c r="B17783" s="61">
        <v>0.0</v>
      </c>
      <c r="C17783" s="61">
        <v>6035.0</v>
      </c>
      <c r="D17783" s="57" t="s">
        <v>371</v>
      </c>
      <c r="E17783" s="57" t="str">
        <f t="array" ref="E17783">E17782</f>
        <v>В</v>
      </c>
      <c r="F17783" s="58">
        <v>0.8211265183887857</v>
      </c>
    </row>
    <row r="17784">
      <c r="A17784" s="61">
        <v>1.515963177E9</v>
      </c>
      <c r="B17784" s="61">
        <v>1.0</v>
      </c>
      <c r="C17784" s="61">
        <v>964.0</v>
      </c>
      <c r="D17784" s="57" t="s">
        <v>371</v>
      </c>
      <c r="E17784" s="57" t="str">
        <f t="array" ref="E17784">E17783</f>
        <v>В</v>
      </c>
      <c r="F17784" s="58">
        <v>0.8211384286777365</v>
      </c>
    </row>
    <row r="17785">
      <c r="A17785" s="61">
        <v>1.513348103E9</v>
      </c>
      <c r="B17785" s="61">
        <v>1.0</v>
      </c>
      <c r="C17785" s="61">
        <v>3780.0</v>
      </c>
      <c r="D17785" s="57" t="s">
        <v>371</v>
      </c>
      <c r="E17785" s="57" t="str">
        <f t="array" ref="E17785">E17784</f>
        <v>В</v>
      </c>
      <c r="F17785" s="58">
        <v>0.8211818613049496</v>
      </c>
    </row>
    <row r="17786">
      <c r="A17786" s="61">
        <v>1.51282086E9</v>
      </c>
      <c r="B17786" s="61">
        <v>0.0</v>
      </c>
      <c r="C17786" s="61">
        <v>2440.0</v>
      </c>
      <c r="D17786" s="57" t="s">
        <v>374</v>
      </c>
      <c r="E17786" s="57" t="str">
        <f t="array" ref="E17786">E17785</f>
        <v>В</v>
      </c>
      <c r="F17786" s="58">
        <v>0.8211946104382806</v>
      </c>
    </row>
    <row r="17787">
      <c r="A17787" s="61">
        <v>1.518400279E9</v>
      </c>
      <c r="B17787" s="61">
        <v>1.0</v>
      </c>
      <c r="C17787" s="61">
        <v>1586.0</v>
      </c>
      <c r="D17787" s="57" t="s">
        <v>374</v>
      </c>
      <c r="E17787" s="57" t="str">
        <f t="array" ref="E17787">E17786</f>
        <v>В</v>
      </c>
      <c r="F17787" s="58">
        <v>0.8211994296000977</v>
      </c>
    </row>
    <row r="17788">
      <c r="A17788" s="61">
        <v>1.517971808E9</v>
      </c>
      <c r="B17788" s="61">
        <v>1.0</v>
      </c>
      <c r="C17788" s="61">
        <v>7313.0</v>
      </c>
      <c r="D17788" s="57" t="s">
        <v>371</v>
      </c>
      <c r="E17788" s="57" t="str">
        <f t="array" ref="E17788">E17787</f>
        <v>В</v>
      </c>
      <c r="F17788" s="58">
        <v>0.8214444282813483</v>
      </c>
    </row>
    <row r="17789">
      <c r="A17789" s="61">
        <v>1.51807214E9</v>
      </c>
      <c r="B17789" s="61">
        <v>0.0</v>
      </c>
      <c r="C17789" s="61">
        <v>570.0</v>
      </c>
      <c r="D17789" s="57" t="s">
        <v>375</v>
      </c>
      <c r="E17789" s="57" t="str">
        <f t="array" ref="E17789">E17788</f>
        <v>В</v>
      </c>
      <c r="F17789" s="58">
        <v>0.8215056619254706</v>
      </c>
    </row>
    <row r="17790">
      <c r="A17790" s="61">
        <v>1.515806736E9</v>
      </c>
      <c r="B17790" s="61">
        <v>1.0</v>
      </c>
      <c r="C17790" s="61">
        <v>3474.0</v>
      </c>
      <c r="D17790" s="57" t="s">
        <v>374</v>
      </c>
      <c r="E17790" s="57" t="str">
        <f t="array" ref="E17790">E17789</f>
        <v>В</v>
      </c>
      <c r="F17790" s="58">
        <v>0.8215316469632151</v>
      </c>
    </row>
    <row r="17791">
      <c r="A17791" s="61">
        <v>1.513584763E9</v>
      </c>
      <c r="B17791" s="61">
        <v>1.0</v>
      </c>
      <c r="C17791" s="61">
        <v>3715.0</v>
      </c>
      <c r="D17791" s="57" t="s">
        <v>371</v>
      </c>
      <c r="E17791" s="57" t="str">
        <f t="array" ref="E17791">E17790</f>
        <v>В</v>
      </c>
      <c r="F17791" s="58">
        <v>0.8215535896953821</v>
      </c>
    </row>
    <row r="17792">
      <c r="A17792" s="61">
        <v>1.519148536E9</v>
      </c>
      <c r="B17792" s="61">
        <v>1.0</v>
      </c>
      <c r="C17792" s="61">
        <v>1782.0</v>
      </c>
      <c r="D17792" s="57" t="s">
        <v>374</v>
      </c>
      <c r="E17792" s="57" t="str">
        <f t="array" ref="E17792">E17791</f>
        <v>В</v>
      </c>
      <c r="F17792" s="58">
        <v>0.8215701225438249</v>
      </c>
    </row>
    <row r="17793">
      <c r="A17793" s="61">
        <v>1.516829416E9</v>
      </c>
      <c r="B17793" s="61">
        <v>1.0</v>
      </c>
      <c r="C17793" s="61">
        <v>99.0</v>
      </c>
      <c r="D17793" s="57" t="s">
        <v>374</v>
      </c>
      <c r="E17793" s="57" t="str">
        <f t="array" ref="E17793">E17792</f>
        <v>В</v>
      </c>
      <c r="F17793" s="58">
        <v>0.8216707048015248</v>
      </c>
    </row>
    <row r="17794">
      <c r="A17794" s="61">
        <v>1.513161869E9</v>
      </c>
      <c r="B17794" s="61">
        <v>1.0</v>
      </c>
      <c r="C17794" s="61">
        <v>3495.0</v>
      </c>
      <c r="D17794" s="57" t="s">
        <v>371</v>
      </c>
      <c r="E17794" s="57" t="str">
        <f t="array" ref="E17794">E17793</f>
        <v>В</v>
      </c>
      <c r="F17794" s="58">
        <v>0.8216756230978463</v>
      </c>
    </row>
    <row r="17795">
      <c r="A17795" s="61">
        <v>1.511409168E9</v>
      </c>
      <c r="B17795" s="61">
        <v>1.0</v>
      </c>
      <c r="C17795" s="61">
        <v>87.0</v>
      </c>
      <c r="D17795" s="57" t="s">
        <v>371</v>
      </c>
      <c r="E17795" s="57" t="str">
        <f t="array" ref="E17795">E17794</f>
        <v>В</v>
      </c>
      <c r="F17795" s="58">
        <v>0.8216963632731897</v>
      </c>
    </row>
    <row r="17796">
      <c r="A17796" s="61">
        <v>1.515529916E9</v>
      </c>
      <c r="B17796" s="61">
        <v>1.0</v>
      </c>
      <c r="C17796" s="61">
        <v>567.0</v>
      </c>
      <c r="D17796" s="57" t="s">
        <v>374</v>
      </c>
      <c r="E17796" s="57" t="str">
        <f t="array" ref="E17796">E17795</f>
        <v>В</v>
      </c>
      <c r="F17796" s="58">
        <v>0.8216972730135953</v>
      </c>
    </row>
    <row r="17797">
      <c r="A17797" s="61">
        <v>1.515217523E9</v>
      </c>
      <c r="B17797" s="61">
        <v>1.0</v>
      </c>
      <c r="C17797" s="61">
        <v>2794.0</v>
      </c>
      <c r="D17797" s="57" t="s">
        <v>371</v>
      </c>
      <c r="E17797" s="57" t="str">
        <f t="array" ref="E17797">E17796</f>
        <v>В</v>
      </c>
      <c r="F17797" s="58">
        <v>0.8217443508855574</v>
      </c>
    </row>
    <row r="17798">
      <c r="A17798" s="61">
        <v>1.518655126E9</v>
      </c>
      <c r="B17798" s="61">
        <v>1.0</v>
      </c>
      <c r="C17798" s="61">
        <v>2887.0</v>
      </c>
      <c r="D17798" s="57" t="s">
        <v>375</v>
      </c>
      <c r="E17798" s="57" t="str">
        <f t="array" ref="E17798">E17797</f>
        <v>В</v>
      </c>
      <c r="F17798" s="58">
        <v>0.8217664068388729</v>
      </c>
    </row>
    <row r="17799">
      <c r="A17799" s="61">
        <v>1.512656443E9</v>
      </c>
      <c r="B17799" s="61">
        <v>1.0</v>
      </c>
      <c r="C17799" s="61">
        <v>1934.0</v>
      </c>
      <c r="D17799" s="57" t="s">
        <v>374</v>
      </c>
      <c r="E17799" s="57" t="str">
        <f t="array" ref="E17799">E17798</f>
        <v>В</v>
      </c>
      <c r="F17799" s="58">
        <v>0.8218174910460526</v>
      </c>
    </row>
    <row r="17800">
      <c r="A17800" s="61">
        <v>1.516039399E9</v>
      </c>
      <c r="B17800" s="61">
        <v>1.0</v>
      </c>
      <c r="C17800" s="61">
        <v>545.0</v>
      </c>
      <c r="D17800" s="57" t="s">
        <v>374</v>
      </c>
      <c r="E17800" s="57" t="str">
        <f t="array" ref="E17800">E17799</f>
        <v>В</v>
      </c>
      <c r="F17800" s="58">
        <v>0.8218242734430683</v>
      </c>
    </row>
    <row r="17801">
      <c r="A17801" s="61">
        <v>1.517595267E9</v>
      </c>
      <c r="B17801" s="61">
        <v>1.0</v>
      </c>
      <c r="C17801" s="61">
        <v>1156.0</v>
      </c>
      <c r="D17801" s="57" t="s">
        <v>375</v>
      </c>
      <c r="E17801" s="57" t="str">
        <f t="array" ref="E17801">E17800</f>
        <v>В</v>
      </c>
      <c r="F17801" s="58">
        <v>0.8218453250311295</v>
      </c>
    </row>
    <row r="17802">
      <c r="A17802" s="61">
        <v>1.514857193E9</v>
      </c>
      <c r="B17802" s="61">
        <v>1.0</v>
      </c>
      <c r="C17802" s="61">
        <v>269.0</v>
      </c>
      <c r="D17802" s="57" t="s">
        <v>371</v>
      </c>
      <c r="E17802" s="57" t="str">
        <f t="array" ref="E17802">E17801</f>
        <v>В</v>
      </c>
      <c r="F17802" s="58">
        <v>0.821907466975489</v>
      </c>
    </row>
    <row r="17803">
      <c r="A17803" s="61">
        <v>1.518558045E9</v>
      </c>
      <c r="B17803" s="61">
        <v>1.0</v>
      </c>
      <c r="C17803" s="61">
        <v>2235.0</v>
      </c>
      <c r="D17803" s="57" t="s">
        <v>373</v>
      </c>
      <c r="E17803" s="57" t="str">
        <f t="array" ref="E17803">E17802</f>
        <v>В</v>
      </c>
      <c r="F17803" s="58">
        <v>0.8219932458544416</v>
      </c>
    </row>
    <row r="17804">
      <c r="A17804" s="61">
        <v>1.514929037E9</v>
      </c>
      <c r="B17804" s="61">
        <v>1.0</v>
      </c>
      <c r="C17804" s="61">
        <v>3898.0</v>
      </c>
      <c r="D17804" s="57" t="s">
        <v>373</v>
      </c>
      <c r="E17804" s="57" t="str">
        <f t="array" ref="E17804">E17803</f>
        <v>В</v>
      </c>
      <c r="F17804" s="58">
        <v>0.8220608480863422</v>
      </c>
    </row>
    <row r="17805">
      <c r="A17805" s="61">
        <v>1.515326798E9</v>
      </c>
      <c r="B17805" s="61">
        <v>1.0</v>
      </c>
      <c r="C17805" s="61">
        <v>2347.0</v>
      </c>
      <c r="D17805" s="57" t="s">
        <v>374</v>
      </c>
      <c r="E17805" s="57" t="str">
        <f t="array" ref="E17805">E17804</f>
        <v>В</v>
      </c>
      <c r="F17805" s="58">
        <v>0.8220639103058409</v>
      </c>
    </row>
    <row r="17806">
      <c r="A17806" s="61">
        <v>1.512989881E9</v>
      </c>
      <c r="B17806" s="61">
        <v>0.0</v>
      </c>
      <c r="C17806" s="61">
        <v>2123.0</v>
      </c>
      <c r="D17806" s="57" t="s">
        <v>371</v>
      </c>
      <c r="E17806" s="57" t="str">
        <f t="array" ref="E17806">E17805</f>
        <v>В</v>
      </c>
      <c r="F17806" s="58">
        <v>0.822102487979016</v>
      </c>
    </row>
    <row r="17807">
      <c r="A17807" s="61">
        <v>1.519090378E9</v>
      </c>
      <c r="B17807" s="61">
        <v>1.0</v>
      </c>
      <c r="C17807" s="61">
        <v>2065.0</v>
      </c>
      <c r="D17807" s="57" t="s">
        <v>371</v>
      </c>
      <c r="E17807" s="57" t="str">
        <f t="array" ref="E17807">E17806</f>
        <v>В</v>
      </c>
      <c r="F17807" s="58">
        <v>0.8221092077855002</v>
      </c>
    </row>
    <row r="17808">
      <c r="A17808" s="61">
        <v>1.51445841E9</v>
      </c>
      <c r="B17808" s="61">
        <v>0.0</v>
      </c>
      <c r="C17808" s="61">
        <v>653.0</v>
      </c>
      <c r="D17808" s="57" t="s">
        <v>374</v>
      </c>
      <c r="E17808" s="57" t="str">
        <f t="array" ref="E17808">E17807</f>
        <v>В</v>
      </c>
      <c r="F17808" s="58">
        <v>0.8221878781800732</v>
      </c>
    </row>
    <row r="17809">
      <c r="A17809" s="61">
        <v>1.513513495E9</v>
      </c>
      <c r="B17809" s="61">
        <v>1.0</v>
      </c>
      <c r="C17809" s="61">
        <v>342.0</v>
      </c>
      <c r="D17809" s="57" t="s">
        <v>371</v>
      </c>
      <c r="E17809" s="57" t="str">
        <f t="array" ref="E17809">E17808</f>
        <v>В</v>
      </c>
      <c r="F17809" s="58">
        <v>0.8222551475918309</v>
      </c>
    </row>
    <row r="17810">
      <c r="A17810" s="61">
        <v>1.517146072E9</v>
      </c>
      <c r="B17810" s="61">
        <v>0.0</v>
      </c>
      <c r="C17810" s="61">
        <v>2534.0</v>
      </c>
      <c r="D17810" s="57" t="s">
        <v>371</v>
      </c>
      <c r="E17810" s="57" t="str">
        <f t="array" ref="E17810">E17809</f>
        <v>В</v>
      </c>
      <c r="F17810" s="58">
        <v>0.8222923550440492</v>
      </c>
    </row>
    <row r="17811">
      <c r="A17811" s="61">
        <v>1.518870305E9</v>
      </c>
      <c r="B17811" s="61">
        <v>1.0</v>
      </c>
      <c r="C17811" s="61">
        <v>495.0</v>
      </c>
      <c r="D17811" s="57" t="s">
        <v>374</v>
      </c>
      <c r="E17811" s="57" t="str">
        <f t="array" ref="E17811">E17810</f>
        <v>В</v>
      </c>
      <c r="F17811" s="58">
        <v>0.8222983839950201</v>
      </c>
    </row>
    <row r="17812">
      <c r="A17812" s="61">
        <v>1.519662966E9</v>
      </c>
      <c r="B17812" s="61">
        <v>1.0</v>
      </c>
      <c r="C17812" s="61">
        <v>4496.0</v>
      </c>
      <c r="D17812" s="57" t="s">
        <v>375</v>
      </c>
      <c r="E17812" s="57" t="str">
        <f t="array" ref="E17812">E17811</f>
        <v>В</v>
      </c>
      <c r="F17812" s="58">
        <v>0.822348859549434</v>
      </c>
    </row>
    <row r="17813">
      <c r="A17813" s="61">
        <v>1.51610043E9</v>
      </c>
      <c r="B17813" s="61">
        <v>0.0</v>
      </c>
      <c r="C17813" s="61">
        <v>769.0</v>
      </c>
      <c r="D17813" s="57" t="s">
        <v>374</v>
      </c>
      <c r="E17813" s="57" t="str">
        <f t="array" ref="E17813">E17812</f>
        <v>В</v>
      </c>
      <c r="F17813" s="58">
        <v>0.8224161536878796</v>
      </c>
    </row>
    <row r="17814">
      <c r="A17814" s="61">
        <v>1.512365426E9</v>
      </c>
      <c r="B17814" s="61">
        <v>1.0</v>
      </c>
      <c r="C17814" s="61">
        <v>690.0</v>
      </c>
      <c r="D17814" s="57" t="s">
        <v>373</v>
      </c>
      <c r="E17814" s="57" t="str">
        <f t="array" ref="E17814">E17813</f>
        <v>В</v>
      </c>
      <c r="F17814" s="58">
        <v>0.822482188485521</v>
      </c>
    </row>
    <row r="17815">
      <c r="A17815" s="61">
        <v>1.515966726E9</v>
      </c>
      <c r="B17815" s="61">
        <v>1.0</v>
      </c>
      <c r="C17815" s="61">
        <v>180.0</v>
      </c>
      <c r="D17815" s="57" t="s">
        <v>375</v>
      </c>
      <c r="E17815" s="57" t="str">
        <f t="array" ref="E17815">E17814</f>
        <v>В</v>
      </c>
      <c r="F17815" s="58">
        <v>0.8224834081984761</v>
      </c>
    </row>
    <row r="17816">
      <c r="A17816" s="61">
        <v>1.518769501E9</v>
      </c>
      <c r="B17816" s="61">
        <v>0.0</v>
      </c>
      <c r="C17816" s="61">
        <v>2686.0</v>
      </c>
      <c r="D17816" s="57" t="s">
        <v>371</v>
      </c>
      <c r="E17816" s="57" t="str">
        <f t="array" ref="E17816">E17815</f>
        <v>В</v>
      </c>
      <c r="F17816" s="58">
        <v>0.8225052132325821</v>
      </c>
    </row>
    <row r="17817">
      <c r="A17817" s="61">
        <v>1.516644661E9</v>
      </c>
      <c r="B17817" s="61">
        <v>0.0</v>
      </c>
      <c r="C17817" s="61">
        <v>1319.0</v>
      </c>
      <c r="D17817" s="57" t="s">
        <v>371</v>
      </c>
      <c r="E17817" s="57" t="str">
        <f t="array" ref="E17817">E17816</f>
        <v>В</v>
      </c>
      <c r="F17817" s="58">
        <v>0.8225552148368658</v>
      </c>
    </row>
    <row r="17818">
      <c r="A17818" s="61">
        <v>1.51602651E9</v>
      </c>
      <c r="B17818" s="61">
        <v>0.0</v>
      </c>
      <c r="C17818" s="61">
        <v>2418.0</v>
      </c>
      <c r="D17818" s="57" t="s">
        <v>374</v>
      </c>
      <c r="E17818" s="57" t="str">
        <f t="array" ref="E17818">E17817</f>
        <v>В</v>
      </c>
      <c r="F17818" s="58">
        <v>0.8226351708918377</v>
      </c>
    </row>
    <row r="17819">
      <c r="A17819" s="61">
        <v>1.515522409E9</v>
      </c>
      <c r="B17819" s="61">
        <v>1.0</v>
      </c>
      <c r="C17819" s="61">
        <v>2442.0</v>
      </c>
      <c r="D17819" s="57" t="s">
        <v>374</v>
      </c>
      <c r="E17819" s="57" t="str">
        <f t="array" ref="E17819">E17818</f>
        <v>В</v>
      </c>
      <c r="F17819" s="58">
        <v>0.822680875146141</v>
      </c>
    </row>
    <row r="17820">
      <c r="A17820" s="61">
        <v>1.516113449E9</v>
      </c>
      <c r="B17820" s="61">
        <v>1.0</v>
      </c>
      <c r="C17820" s="61">
        <v>2879.0</v>
      </c>
      <c r="D17820" s="57" t="s">
        <v>371</v>
      </c>
      <c r="E17820" s="57" t="str">
        <f t="array" ref="E17820">E17819</f>
        <v>В</v>
      </c>
      <c r="F17820" s="58">
        <v>0.8227717488958582</v>
      </c>
    </row>
    <row r="17821">
      <c r="A17821" s="61">
        <v>1.517097351E9</v>
      </c>
      <c r="B17821" s="61">
        <v>0.0</v>
      </c>
      <c r="C17821" s="61">
        <v>712.0</v>
      </c>
      <c r="D17821" s="57" t="s">
        <v>373</v>
      </c>
      <c r="E17821" s="57" t="str">
        <f t="array" ref="E17821">E17820</f>
        <v>В</v>
      </c>
      <c r="F17821" s="58">
        <v>0.8227845089079969</v>
      </c>
    </row>
    <row r="17822">
      <c r="A17822" s="61">
        <v>1.517716989E9</v>
      </c>
      <c r="B17822" s="61">
        <v>1.0</v>
      </c>
      <c r="C17822" s="61">
        <v>1268.0</v>
      </c>
      <c r="D17822" s="57" t="s">
        <v>374</v>
      </c>
      <c r="E17822" s="57" t="str">
        <f t="array" ref="E17822">E17821</f>
        <v>В</v>
      </c>
      <c r="F17822" s="58">
        <v>0.8227939658943793</v>
      </c>
    </row>
    <row r="17823">
      <c r="A17823" s="61">
        <v>1.51732725E9</v>
      </c>
      <c r="B17823" s="61">
        <v>0.0</v>
      </c>
      <c r="C17823" s="61">
        <v>1539.0</v>
      </c>
      <c r="D17823" s="57" t="s">
        <v>371</v>
      </c>
      <c r="E17823" s="57" t="str">
        <f t="array" ref="E17823">E17822</f>
        <v>В</v>
      </c>
      <c r="F17823" s="58">
        <v>0.8228409045904626</v>
      </c>
    </row>
    <row r="17824">
      <c r="A17824" s="61">
        <v>1.51993406E9</v>
      </c>
      <c r="B17824" s="61">
        <v>0.0</v>
      </c>
      <c r="C17824" s="61">
        <v>2927.0</v>
      </c>
      <c r="D17824" s="57" t="s">
        <v>375</v>
      </c>
      <c r="E17824" s="57" t="str">
        <f t="array" ref="E17824">E17823</f>
        <v>В</v>
      </c>
      <c r="F17824" s="58">
        <v>0.8229408147294385</v>
      </c>
    </row>
    <row r="17825">
      <c r="A17825" s="61">
        <v>1.519084897E9</v>
      </c>
      <c r="B17825" s="61">
        <v>1.0</v>
      </c>
      <c r="C17825" s="61">
        <v>877.0</v>
      </c>
      <c r="D17825" s="57" t="s">
        <v>374</v>
      </c>
      <c r="E17825" s="57" t="str">
        <f t="array" ref="E17825">E17824</f>
        <v>В</v>
      </c>
      <c r="F17825" s="58">
        <v>0.8230554481852479</v>
      </c>
    </row>
    <row r="17826">
      <c r="A17826" s="61">
        <v>1.511256502E9</v>
      </c>
      <c r="B17826" s="61">
        <v>0.0</v>
      </c>
      <c r="C17826" s="61">
        <v>2538.0</v>
      </c>
      <c r="D17826" s="57" t="s">
        <v>375</v>
      </c>
      <c r="E17826" s="57" t="str">
        <f t="array" ref="E17826">E17825</f>
        <v>В</v>
      </c>
      <c r="F17826" s="58">
        <v>0.8232900913800051</v>
      </c>
    </row>
    <row r="17827">
      <c r="A17827" s="61">
        <v>1.514501667E9</v>
      </c>
      <c r="B17827" s="61">
        <v>1.0</v>
      </c>
      <c r="C17827" s="61">
        <v>195.0</v>
      </c>
      <c r="D17827" s="57" t="s">
        <v>371</v>
      </c>
      <c r="E17827" s="57" t="str">
        <f t="array" ref="E17827">E17826</f>
        <v>В</v>
      </c>
      <c r="F17827" s="58">
        <v>0.8233735726021231</v>
      </c>
    </row>
    <row r="17828">
      <c r="A17828" s="61">
        <v>1.512533102E9</v>
      </c>
      <c r="B17828" s="61">
        <v>0.0</v>
      </c>
      <c r="C17828" s="61">
        <v>342.0</v>
      </c>
      <c r="D17828" s="57" t="s">
        <v>375</v>
      </c>
      <c r="E17828" s="57" t="str">
        <f t="array" ref="E17828">E17827</f>
        <v>В</v>
      </c>
      <c r="F17828" s="58">
        <v>0.8235401794184123</v>
      </c>
    </row>
    <row r="17829">
      <c r="A17829" s="61">
        <v>1.51236584E9</v>
      </c>
      <c r="B17829" s="61">
        <v>0.0</v>
      </c>
      <c r="C17829" s="61">
        <v>3200.0</v>
      </c>
      <c r="D17829" s="57" t="s">
        <v>375</v>
      </c>
      <c r="E17829" s="57" t="str">
        <f t="array" ref="E17829">E17828</f>
        <v>В</v>
      </c>
      <c r="F17829" s="58">
        <v>0.8235463376303319</v>
      </c>
    </row>
    <row r="17830">
      <c r="A17830" s="61">
        <v>1.519877372E9</v>
      </c>
      <c r="B17830" s="61">
        <v>0.0</v>
      </c>
      <c r="C17830" s="61">
        <v>2385.0</v>
      </c>
      <c r="D17830" s="57" t="s">
        <v>375</v>
      </c>
      <c r="E17830" s="57" t="str">
        <f t="array" ref="E17830">E17829</f>
        <v>В</v>
      </c>
      <c r="F17830" s="58">
        <v>0.8235645969444584</v>
      </c>
    </row>
    <row r="17831">
      <c r="A17831" s="61">
        <v>1.517566925E9</v>
      </c>
      <c r="B17831" s="61">
        <v>1.0</v>
      </c>
      <c r="C17831" s="61">
        <v>947.0</v>
      </c>
      <c r="D17831" s="57" t="s">
        <v>375</v>
      </c>
      <c r="E17831" s="57" t="str">
        <f t="array" ref="E17831">E17830</f>
        <v>В</v>
      </c>
      <c r="F17831" s="58">
        <v>0.8236142176027279</v>
      </c>
    </row>
    <row r="17832">
      <c r="A17832" s="61">
        <v>1.512197839E9</v>
      </c>
      <c r="B17832" s="61">
        <v>1.0</v>
      </c>
      <c r="C17832" s="61">
        <v>28.0</v>
      </c>
      <c r="D17832" s="57" t="s">
        <v>371</v>
      </c>
      <c r="E17832" s="57" t="str">
        <f t="array" ref="E17832">E17831</f>
        <v>В</v>
      </c>
      <c r="F17832" s="58">
        <v>0.8236446938820672</v>
      </c>
    </row>
    <row r="17833">
      <c r="A17833" s="61">
        <v>1.512575154E9</v>
      </c>
      <c r="B17833" s="61">
        <v>1.0</v>
      </c>
      <c r="C17833" s="61">
        <v>348.0</v>
      </c>
      <c r="D17833" s="57" t="s">
        <v>373</v>
      </c>
      <c r="E17833" s="57" t="str">
        <f t="array" ref="E17833">E17832</f>
        <v>В</v>
      </c>
      <c r="F17833" s="58">
        <v>0.823702795861845</v>
      </c>
    </row>
    <row r="17834">
      <c r="A17834" s="61">
        <v>1.512680182E9</v>
      </c>
      <c r="B17834" s="61">
        <v>0.0</v>
      </c>
      <c r="C17834" s="61">
        <v>2247.0</v>
      </c>
      <c r="D17834" s="57" t="s">
        <v>371</v>
      </c>
      <c r="E17834" s="57" t="str">
        <f t="array" ref="E17834">E17833</f>
        <v>В</v>
      </c>
      <c r="F17834" s="58">
        <v>0.8237222750780769</v>
      </c>
    </row>
    <row r="17835">
      <c r="A17835" s="61">
        <v>1.514167476E9</v>
      </c>
      <c r="B17835" s="61">
        <v>1.0</v>
      </c>
      <c r="C17835" s="61">
        <v>3127.0</v>
      </c>
      <c r="D17835" s="57" t="s">
        <v>374</v>
      </c>
      <c r="E17835" s="57" t="str">
        <f t="array" ref="E17835">E17834</f>
        <v>В</v>
      </c>
      <c r="F17835" s="58">
        <v>0.8237814367813105</v>
      </c>
    </row>
    <row r="17836">
      <c r="A17836" s="61">
        <v>1.518050765E9</v>
      </c>
      <c r="B17836" s="61">
        <v>1.0</v>
      </c>
      <c r="C17836" s="61">
        <v>1323.0</v>
      </c>
      <c r="D17836" s="57" t="s">
        <v>374</v>
      </c>
      <c r="E17836" s="57" t="str">
        <f t="array" ref="E17836">E17835</f>
        <v>В</v>
      </c>
      <c r="F17836" s="58">
        <v>0.823791016375442</v>
      </c>
    </row>
    <row r="17837">
      <c r="A17837" s="61">
        <v>1.515916332E9</v>
      </c>
      <c r="B17837" s="61">
        <v>0.0</v>
      </c>
      <c r="C17837" s="61">
        <v>1467.0</v>
      </c>
      <c r="D17837" s="57" t="s">
        <v>374</v>
      </c>
      <c r="E17837" s="57" t="str">
        <f t="array" ref="E17837">E17836</f>
        <v>В</v>
      </c>
      <c r="F17837" s="58">
        <v>0.823935238692827</v>
      </c>
    </row>
    <row r="17838">
      <c r="A17838" s="61">
        <v>1.511678567E9</v>
      </c>
      <c r="B17838" s="61">
        <v>1.0</v>
      </c>
      <c r="C17838" s="61">
        <v>1038.0</v>
      </c>
      <c r="D17838" s="57" t="s">
        <v>374</v>
      </c>
      <c r="E17838" s="57" t="str">
        <f t="array" ref="E17838">E17837</f>
        <v>В</v>
      </c>
      <c r="F17838" s="58">
        <v>0.8240384504492377</v>
      </c>
    </row>
    <row r="17839">
      <c r="A17839" s="61">
        <v>1.519832196E9</v>
      </c>
      <c r="B17839" s="61">
        <v>1.0</v>
      </c>
      <c r="C17839" s="61">
        <v>1126.0</v>
      </c>
      <c r="D17839" s="57" t="s">
        <v>373</v>
      </c>
      <c r="E17839" s="57" t="str">
        <f t="array" ref="E17839">E17838</f>
        <v>В</v>
      </c>
      <c r="F17839" s="58">
        <v>0.824062403148542</v>
      </c>
    </row>
    <row r="17840">
      <c r="A17840" s="61">
        <v>1.518046611E9</v>
      </c>
      <c r="B17840" s="61">
        <v>0.0</v>
      </c>
      <c r="C17840" s="61">
        <v>1333.0</v>
      </c>
      <c r="D17840" s="57" t="s">
        <v>371</v>
      </c>
      <c r="E17840" s="57" t="str">
        <f t="array" ref="E17840">E17839</f>
        <v>В</v>
      </c>
      <c r="F17840" s="58">
        <v>0.824097844859843</v>
      </c>
    </row>
    <row r="17841">
      <c r="A17841" s="61">
        <v>1.515172974E9</v>
      </c>
      <c r="B17841" s="61">
        <v>1.0</v>
      </c>
      <c r="C17841" s="61">
        <v>69.0</v>
      </c>
      <c r="D17841" s="57" t="s">
        <v>374</v>
      </c>
      <c r="E17841" s="57" t="str">
        <f t="array" ref="E17841">E17840</f>
        <v>В</v>
      </c>
      <c r="F17841" s="58">
        <v>0.8243360177203904</v>
      </c>
    </row>
    <row r="17842">
      <c r="A17842" s="61">
        <v>1.516730711E9</v>
      </c>
      <c r="B17842" s="61">
        <v>0.0</v>
      </c>
      <c r="C17842" s="61">
        <v>2079.0</v>
      </c>
      <c r="D17842" s="57" t="s">
        <v>374</v>
      </c>
      <c r="E17842" s="57" t="str">
        <f t="array" ref="E17842">E17841</f>
        <v>В</v>
      </c>
      <c r="F17842" s="58">
        <v>0.8243544112728255</v>
      </c>
    </row>
    <row r="17843">
      <c r="A17843" s="61">
        <v>1.517531065E9</v>
      </c>
      <c r="B17843" s="61">
        <v>1.0</v>
      </c>
      <c r="C17843" s="61">
        <v>853.0</v>
      </c>
      <c r="D17843" s="57" t="s">
        <v>373</v>
      </c>
      <c r="E17843" s="57" t="str">
        <f t="array" ref="E17843">E17842</f>
        <v>В</v>
      </c>
      <c r="F17843" s="58">
        <v>0.8243586797963252</v>
      </c>
    </row>
    <row r="17844">
      <c r="A17844" s="61">
        <v>1.511817318E9</v>
      </c>
      <c r="B17844" s="61">
        <v>1.0</v>
      </c>
      <c r="C17844" s="61">
        <v>289.0</v>
      </c>
      <c r="D17844" s="57" t="s">
        <v>375</v>
      </c>
      <c r="E17844" s="57" t="str">
        <f t="array" ref="E17844">E17843</f>
        <v>В</v>
      </c>
      <c r="F17844" s="58">
        <v>0.8243855894756364</v>
      </c>
    </row>
    <row r="17845">
      <c r="A17845" s="61">
        <v>1.518074641E9</v>
      </c>
      <c r="B17845" s="61">
        <v>0.0</v>
      </c>
      <c r="C17845" s="61">
        <v>4599.0</v>
      </c>
      <c r="D17845" s="57" t="s">
        <v>371</v>
      </c>
      <c r="E17845" s="57" t="str">
        <f t="array" ref="E17845">E17844</f>
        <v>В</v>
      </c>
      <c r="F17845" s="58">
        <v>0.8244133387366904</v>
      </c>
    </row>
    <row r="17846">
      <c r="A17846" s="61">
        <v>1.512810279E9</v>
      </c>
      <c r="B17846" s="61">
        <v>1.0</v>
      </c>
      <c r="C17846" s="61">
        <v>426.0</v>
      </c>
      <c r="D17846" s="57" t="s">
        <v>371</v>
      </c>
      <c r="E17846" s="57" t="str">
        <f t="array" ref="E17846">E17845</f>
        <v>В</v>
      </c>
      <c r="F17846" s="58">
        <v>0.8244399069487609</v>
      </c>
    </row>
    <row r="17847">
      <c r="A17847" s="61">
        <v>1.513149487E9</v>
      </c>
      <c r="B17847" s="61">
        <v>1.0</v>
      </c>
      <c r="C17847" s="61">
        <v>3136.0</v>
      </c>
      <c r="D17847" s="57" t="s">
        <v>375</v>
      </c>
      <c r="E17847" s="57" t="str">
        <f t="array" ref="E17847">E17846</f>
        <v>В</v>
      </c>
      <c r="F17847" s="58">
        <v>0.8244553854183976</v>
      </c>
    </row>
    <row r="17848">
      <c r="A17848" s="61">
        <v>1.516323227E9</v>
      </c>
      <c r="B17848" s="61">
        <v>1.0</v>
      </c>
      <c r="C17848" s="61">
        <v>104.0</v>
      </c>
      <c r="D17848" s="57" t="s">
        <v>374</v>
      </c>
      <c r="E17848" s="57" t="str">
        <f t="array" ref="E17848">E17847</f>
        <v>В</v>
      </c>
      <c r="F17848" s="58">
        <v>0.8244990835531557</v>
      </c>
    </row>
    <row r="17849">
      <c r="A17849" s="61">
        <v>1.515132795E9</v>
      </c>
      <c r="B17849" s="61">
        <v>1.0</v>
      </c>
      <c r="C17849" s="61">
        <v>1148.0</v>
      </c>
      <c r="D17849" s="57" t="s">
        <v>375</v>
      </c>
      <c r="E17849" s="57" t="str">
        <f t="array" ref="E17849">E17848</f>
        <v>В</v>
      </c>
      <c r="F17849" s="58">
        <v>0.8245136109587908</v>
      </c>
    </row>
    <row r="17850">
      <c r="A17850" s="61">
        <v>1.51862367E9</v>
      </c>
      <c r="B17850" s="61">
        <v>0.0</v>
      </c>
      <c r="C17850" s="61">
        <v>2825.0</v>
      </c>
      <c r="D17850" s="57" t="s">
        <v>371</v>
      </c>
      <c r="E17850" s="57" t="str">
        <f t="array" ref="E17850">E17849</f>
        <v>В</v>
      </c>
      <c r="F17850" s="58">
        <v>0.8245503057856111</v>
      </c>
    </row>
    <row r="17851">
      <c r="A17851" s="61">
        <v>1.519579124E9</v>
      </c>
      <c r="B17851" s="61">
        <v>1.0</v>
      </c>
      <c r="C17851" s="61">
        <v>1362.0</v>
      </c>
      <c r="D17851" s="57" t="s">
        <v>371</v>
      </c>
      <c r="E17851" s="57" t="str">
        <f t="array" ref="E17851">E17850</f>
        <v>В</v>
      </c>
      <c r="F17851" s="58">
        <v>0.8245669222793951</v>
      </c>
    </row>
    <row r="17852">
      <c r="A17852" s="61">
        <v>1.519655904E9</v>
      </c>
      <c r="B17852" s="61">
        <v>1.0</v>
      </c>
      <c r="C17852" s="61">
        <v>1780.0</v>
      </c>
      <c r="D17852" s="57" t="s">
        <v>373</v>
      </c>
      <c r="E17852" s="57" t="str">
        <f t="array" ref="E17852">E17851</f>
        <v>В</v>
      </c>
      <c r="F17852" s="58">
        <v>0.8245874085777531</v>
      </c>
    </row>
    <row r="17853">
      <c r="A17853" s="61">
        <v>1.51421367E9</v>
      </c>
      <c r="B17853" s="61">
        <v>0.0</v>
      </c>
      <c r="C17853" s="61">
        <v>828.0</v>
      </c>
      <c r="D17853" s="57" t="s">
        <v>375</v>
      </c>
      <c r="E17853" s="57" t="str">
        <f t="array" ref="E17853">E17852</f>
        <v>В</v>
      </c>
      <c r="F17853" s="58">
        <v>0.8247772568429469</v>
      </c>
    </row>
    <row r="17854">
      <c r="A17854" s="61">
        <v>1.51799189E9</v>
      </c>
      <c r="B17854" s="61">
        <v>0.0</v>
      </c>
      <c r="C17854" s="61">
        <v>736.0</v>
      </c>
      <c r="D17854" s="57" t="s">
        <v>374</v>
      </c>
      <c r="E17854" s="57" t="str">
        <f t="array" ref="E17854">E17853</f>
        <v>В</v>
      </c>
      <c r="F17854" s="58">
        <v>0.8247854441114085</v>
      </c>
    </row>
    <row r="17855">
      <c r="A17855" s="61">
        <v>1.51286978E9</v>
      </c>
      <c r="B17855" s="61">
        <v>0.0</v>
      </c>
      <c r="C17855" s="61">
        <v>4108.0</v>
      </c>
      <c r="D17855" s="57" t="s">
        <v>371</v>
      </c>
      <c r="E17855" s="57" t="str">
        <f t="array" ref="E17855">E17854</f>
        <v>В</v>
      </c>
      <c r="F17855" s="58">
        <v>0.8248062714524704</v>
      </c>
    </row>
    <row r="17856">
      <c r="A17856" s="61">
        <v>1.514659559E9</v>
      </c>
      <c r="B17856" s="61">
        <v>1.0</v>
      </c>
      <c r="C17856" s="61">
        <v>3621.0</v>
      </c>
      <c r="D17856" s="57" t="s">
        <v>371</v>
      </c>
      <c r="E17856" s="57" t="str">
        <f t="array" ref="E17856">E17855</f>
        <v>В</v>
      </c>
      <c r="F17856" s="58">
        <v>0.8248090475485407</v>
      </c>
    </row>
    <row r="17857">
      <c r="A17857" s="61">
        <v>1.516750534E9</v>
      </c>
      <c r="B17857" s="61">
        <v>1.0</v>
      </c>
      <c r="C17857" s="61">
        <v>3377.0</v>
      </c>
      <c r="D17857" s="57" t="s">
        <v>374</v>
      </c>
      <c r="E17857" s="57" t="str">
        <f t="array" ref="E17857">E17856</f>
        <v>В</v>
      </c>
      <c r="F17857" s="58">
        <v>0.8248825231487283</v>
      </c>
    </row>
    <row r="17858">
      <c r="A17858" s="61">
        <v>1.514543032E9</v>
      </c>
      <c r="B17858" s="61">
        <v>0.0</v>
      </c>
      <c r="C17858" s="61">
        <v>3226.0</v>
      </c>
      <c r="D17858" s="57" t="s">
        <v>374</v>
      </c>
      <c r="E17858" s="57" t="str">
        <f t="array" ref="E17858">E17857</f>
        <v>В</v>
      </c>
      <c r="F17858" s="58">
        <v>0.8251291352844997</v>
      </c>
    </row>
    <row r="17859">
      <c r="A17859" s="61">
        <v>1.517370194E9</v>
      </c>
      <c r="B17859" s="61">
        <v>1.0</v>
      </c>
      <c r="C17859" s="61">
        <v>4098.0</v>
      </c>
      <c r="D17859" s="57" t="s">
        <v>374</v>
      </c>
      <c r="E17859" s="57" t="str">
        <f t="array" ref="E17859">E17858</f>
        <v>В</v>
      </c>
      <c r="F17859" s="58">
        <v>0.8251674574911603</v>
      </c>
    </row>
    <row r="17860">
      <c r="A17860" s="61">
        <v>1.51730943E9</v>
      </c>
      <c r="B17860" s="61">
        <v>0.0</v>
      </c>
      <c r="C17860" s="61">
        <v>536.0</v>
      </c>
      <c r="D17860" s="57" t="s">
        <v>375</v>
      </c>
      <c r="E17860" s="57" t="str">
        <f t="array" ref="E17860">E17859</f>
        <v>В</v>
      </c>
      <c r="F17860" s="58">
        <v>0.8251705346118202</v>
      </c>
    </row>
    <row r="17861">
      <c r="A17861" s="61">
        <v>1.515476213E9</v>
      </c>
      <c r="B17861" s="61">
        <v>1.0</v>
      </c>
      <c r="C17861" s="61">
        <v>1369.0</v>
      </c>
      <c r="D17861" s="57" t="s">
        <v>371</v>
      </c>
      <c r="E17861" s="57" t="str">
        <f t="array" ref="E17861">E17860</f>
        <v>В</v>
      </c>
      <c r="F17861" s="58">
        <v>0.8252379491263051</v>
      </c>
    </row>
    <row r="17862">
      <c r="A17862" s="61">
        <v>1.511911613E9</v>
      </c>
      <c r="B17862" s="61">
        <v>1.0</v>
      </c>
      <c r="C17862" s="61">
        <v>126.0</v>
      </c>
      <c r="D17862" s="57" t="s">
        <v>375</v>
      </c>
      <c r="E17862" s="57" t="str">
        <f t="array" ref="E17862">E17861</f>
        <v>В</v>
      </c>
      <c r="F17862" s="58">
        <v>0.8252530882575708</v>
      </c>
    </row>
    <row r="17863">
      <c r="A17863" s="61">
        <v>1.518529586E9</v>
      </c>
      <c r="B17863" s="61">
        <v>1.0</v>
      </c>
      <c r="C17863" s="61">
        <v>4473.0</v>
      </c>
      <c r="D17863" s="57" t="s">
        <v>371</v>
      </c>
      <c r="E17863" s="57" t="str">
        <f t="array" ref="E17863">E17862</f>
        <v>В</v>
      </c>
      <c r="F17863" s="58">
        <v>0.8252963395619212</v>
      </c>
    </row>
    <row r="17864">
      <c r="A17864" s="61">
        <v>1.514150616E9</v>
      </c>
      <c r="B17864" s="61">
        <v>1.0</v>
      </c>
      <c r="C17864" s="61">
        <v>463.0</v>
      </c>
      <c r="D17864" s="57" t="s">
        <v>374</v>
      </c>
      <c r="E17864" s="57" t="str">
        <f t="array" ref="E17864">E17863</f>
        <v>В</v>
      </c>
      <c r="F17864" s="58">
        <v>0.825304649765347</v>
      </c>
    </row>
    <row r="17865">
      <c r="A17865" s="61">
        <v>1.518743882E9</v>
      </c>
      <c r="B17865" s="61">
        <v>0.0</v>
      </c>
      <c r="C17865" s="61">
        <v>2090.0</v>
      </c>
      <c r="D17865" s="57" t="s">
        <v>373</v>
      </c>
      <c r="E17865" s="57" t="str">
        <f t="array" ref="E17865">E17864</f>
        <v>В</v>
      </c>
      <c r="F17865" s="58">
        <v>0.8253529983965467</v>
      </c>
    </row>
    <row r="17866">
      <c r="A17866" s="61">
        <v>1.516271656E9</v>
      </c>
      <c r="B17866" s="61">
        <v>1.0</v>
      </c>
      <c r="C17866" s="61">
        <v>439.0</v>
      </c>
      <c r="D17866" s="57" t="s">
        <v>374</v>
      </c>
      <c r="E17866" s="57" t="str">
        <f t="array" ref="E17866">E17865</f>
        <v>В</v>
      </c>
      <c r="F17866" s="58">
        <v>0.8253848114710183</v>
      </c>
    </row>
    <row r="17867">
      <c r="A17867" s="61">
        <v>1.514012874E9</v>
      </c>
      <c r="B17867" s="61">
        <v>1.0</v>
      </c>
      <c r="C17867" s="61">
        <v>1947.0</v>
      </c>
      <c r="D17867" s="57" t="s">
        <v>373</v>
      </c>
      <c r="E17867" s="57" t="str">
        <f t="array" ref="E17867">E17866</f>
        <v>В</v>
      </c>
      <c r="F17867" s="58">
        <v>0.8254286325407404</v>
      </c>
    </row>
    <row r="17868">
      <c r="A17868" s="61">
        <v>1.515279572E9</v>
      </c>
      <c r="B17868" s="61">
        <v>0.0</v>
      </c>
      <c r="C17868" s="61">
        <v>1953.0</v>
      </c>
      <c r="D17868" s="57" t="s">
        <v>371</v>
      </c>
      <c r="E17868" s="57" t="str">
        <f t="array" ref="E17868">E17867</f>
        <v>В</v>
      </c>
      <c r="F17868" s="58">
        <v>0.8255749856512397</v>
      </c>
    </row>
    <row r="17869">
      <c r="A17869" s="61">
        <v>1.511497438E9</v>
      </c>
      <c r="B17869" s="61">
        <v>1.0</v>
      </c>
      <c r="C17869" s="61">
        <v>2795.0</v>
      </c>
      <c r="D17869" s="57" t="s">
        <v>374</v>
      </c>
      <c r="E17869" s="57" t="str">
        <f t="array" ref="E17869">E17868</f>
        <v>В</v>
      </c>
      <c r="F17869" s="58">
        <v>0.8255805022752489</v>
      </c>
    </row>
    <row r="17870">
      <c r="A17870" s="61">
        <v>1.517540089E9</v>
      </c>
      <c r="B17870" s="61">
        <v>1.0</v>
      </c>
      <c r="C17870" s="61">
        <v>746.0</v>
      </c>
      <c r="D17870" s="57" t="s">
        <v>374</v>
      </c>
      <c r="E17870" s="57" t="str">
        <f t="array" ref="E17870">E17869</f>
        <v>В</v>
      </c>
      <c r="F17870" s="58">
        <v>0.8256197404509777</v>
      </c>
    </row>
    <row r="17871">
      <c r="A17871" s="61">
        <v>1.518293812E9</v>
      </c>
      <c r="B17871" s="61">
        <v>0.0</v>
      </c>
      <c r="C17871" s="61">
        <v>1645.0</v>
      </c>
      <c r="D17871" s="57" t="s">
        <v>371</v>
      </c>
      <c r="E17871" s="57" t="str">
        <f t="array" ref="E17871">E17870</f>
        <v>В</v>
      </c>
      <c r="F17871" s="58">
        <v>0.8256584041104899</v>
      </c>
    </row>
    <row r="17872">
      <c r="A17872" s="61">
        <v>1.51787676E9</v>
      </c>
      <c r="B17872" s="61">
        <v>0.0</v>
      </c>
      <c r="C17872" s="61">
        <v>302.0</v>
      </c>
      <c r="D17872" s="57" t="s">
        <v>374</v>
      </c>
      <c r="E17872" s="57" t="str">
        <f t="array" ref="E17872">E17871</f>
        <v>В</v>
      </c>
      <c r="F17872" s="58">
        <v>0.8257638936363427</v>
      </c>
    </row>
    <row r="17873">
      <c r="A17873" s="61">
        <v>1.517047587E9</v>
      </c>
      <c r="B17873" s="61">
        <v>1.0</v>
      </c>
      <c r="C17873" s="61">
        <v>2882.0</v>
      </c>
      <c r="D17873" s="57" t="s">
        <v>373</v>
      </c>
      <c r="E17873" s="57" t="str">
        <f t="array" ref="E17873">E17872</f>
        <v>В</v>
      </c>
      <c r="F17873" s="58">
        <v>0.8259546712565835</v>
      </c>
    </row>
    <row r="17874">
      <c r="A17874" s="61">
        <v>1.512677573E9</v>
      </c>
      <c r="B17874" s="61">
        <v>1.0</v>
      </c>
      <c r="C17874" s="61">
        <v>1759.0</v>
      </c>
      <c r="D17874" s="57" t="s">
        <v>373</v>
      </c>
      <c r="E17874" s="57" t="str">
        <f t="array" ref="E17874">E17873</f>
        <v>В</v>
      </c>
      <c r="F17874" s="58">
        <v>0.8260105368049041</v>
      </c>
    </row>
    <row r="17875">
      <c r="A17875" s="61">
        <v>1.518562443E9</v>
      </c>
      <c r="B17875" s="61">
        <v>1.0</v>
      </c>
      <c r="C17875" s="61">
        <v>406.0</v>
      </c>
      <c r="D17875" s="57" t="s">
        <v>371</v>
      </c>
      <c r="E17875" s="57" t="str">
        <f t="array" ref="E17875">E17874</f>
        <v>В</v>
      </c>
      <c r="F17875" s="58">
        <v>0.8260125378607788</v>
      </c>
    </row>
    <row r="17876">
      <c r="A17876" s="61">
        <v>1.518480521E9</v>
      </c>
      <c r="B17876" s="61">
        <v>0.0</v>
      </c>
      <c r="C17876" s="61">
        <v>197.0</v>
      </c>
      <c r="D17876" s="57" t="s">
        <v>374</v>
      </c>
      <c r="E17876" s="57" t="str">
        <f t="array" ref="E17876">E17875</f>
        <v>В</v>
      </c>
      <c r="F17876" s="58">
        <v>0.8260332079778742</v>
      </c>
    </row>
    <row r="17877">
      <c r="A17877" s="61">
        <v>1.516256074E9</v>
      </c>
      <c r="B17877" s="61">
        <v>1.0</v>
      </c>
      <c r="C17877" s="61">
        <v>338.0</v>
      </c>
      <c r="D17877" s="57" t="s">
        <v>373</v>
      </c>
      <c r="E17877" s="57" t="str">
        <f t="array" ref="E17877">E17876</f>
        <v>В</v>
      </c>
      <c r="F17877" s="58">
        <v>0.8260929391192647</v>
      </c>
    </row>
    <row r="17878">
      <c r="A17878" s="61">
        <v>1.514366048E9</v>
      </c>
      <c r="B17878" s="61">
        <v>1.0</v>
      </c>
      <c r="C17878" s="61">
        <v>2325.0</v>
      </c>
      <c r="D17878" s="57" t="s">
        <v>373</v>
      </c>
      <c r="E17878" s="57" t="str">
        <f t="array" ref="E17878">E17877</f>
        <v>В</v>
      </c>
      <c r="F17878" s="58">
        <v>0.8260940683702139</v>
      </c>
    </row>
    <row r="17879">
      <c r="A17879" s="61">
        <v>1.517746562E9</v>
      </c>
      <c r="B17879" s="61">
        <v>0.0</v>
      </c>
      <c r="C17879" s="61">
        <v>2765.0</v>
      </c>
      <c r="D17879" s="57" t="s">
        <v>371</v>
      </c>
      <c r="E17879" s="57" t="str">
        <f t="array" ref="E17879">E17878</f>
        <v>В</v>
      </c>
      <c r="F17879" s="58">
        <v>0.8261462495102632</v>
      </c>
    </row>
    <row r="17880">
      <c r="A17880" s="61">
        <v>1.514944448E9</v>
      </c>
      <c r="B17880" s="61">
        <v>1.0</v>
      </c>
      <c r="C17880" s="61">
        <v>3200.0</v>
      </c>
      <c r="D17880" s="57" t="s">
        <v>374</v>
      </c>
      <c r="E17880" s="57" t="str">
        <f t="array" ref="E17880">E17879</f>
        <v>В</v>
      </c>
      <c r="F17880" s="58">
        <v>0.8262889715654975</v>
      </c>
    </row>
    <row r="17881">
      <c r="A17881" s="61">
        <v>1.514414663E9</v>
      </c>
      <c r="B17881" s="61">
        <v>1.0</v>
      </c>
      <c r="C17881" s="61">
        <v>2101.0</v>
      </c>
      <c r="D17881" s="57" t="s">
        <v>374</v>
      </c>
      <c r="E17881" s="57" t="str">
        <f t="array" ref="E17881">E17880</f>
        <v>В</v>
      </c>
      <c r="F17881" s="58">
        <v>0.8262907672978876</v>
      </c>
    </row>
    <row r="17882">
      <c r="A17882" s="61">
        <v>1.517723808E9</v>
      </c>
      <c r="B17882" s="61">
        <v>1.0</v>
      </c>
      <c r="C17882" s="61">
        <v>2256.0</v>
      </c>
      <c r="D17882" s="57" t="s">
        <v>373</v>
      </c>
      <c r="E17882" s="57" t="str">
        <f t="array" ref="E17882">E17881</f>
        <v>В</v>
      </c>
      <c r="F17882" s="58">
        <v>0.8263083415342733</v>
      </c>
    </row>
    <row r="17883">
      <c r="A17883" s="61">
        <v>1.516888776E9</v>
      </c>
      <c r="B17883" s="61">
        <v>1.0</v>
      </c>
      <c r="C17883" s="61">
        <v>275.0</v>
      </c>
      <c r="D17883" s="57" t="s">
        <v>371</v>
      </c>
      <c r="E17883" s="57" t="str">
        <f t="array" ref="E17883">E17882</f>
        <v>В</v>
      </c>
      <c r="F17883" s="58">
        <v>0.8263306412604938</v>
      </c>
    </row>
    <row r="17884">
      <c r="A17884" s="61">
        <v>1.51501403E9</v>
      </c>
      <c r="B17884" s="61">
        <v>0.0</v>
      </c>
      <c r="C17884" s="61">
        <v>1615.0</v>
      </c>
      <c r="D17884" s="57" t="s">
        <v>374</v>
      </c>
      <c r="E17884" s="57" t="str">
        <f t="array" ref="E17884">E17883</f>
        <v>В</v>
      </c>
      <c r="F17884" s="58">
        <v>0.8263402499452707</v>
      </c>
    </row>
    <row r="17885">
      <c r="A17885" s="61">
        <v>1.515486034E9</v>
      </c>
      <c r="B17885" s="61">
        <v>1.0</v>
      </c>
      <c r="C17885" s="61">
        <v>2004.0</v>
      </c>
      <c r="D17885" s="57" t="s">
        <v>373</v>
      </c>
      <c r="E17885" s="57" t="str">
        <f t="array" ref="E17885">E17884</f>
        <v>В</v>
      </c>
      <c r="F17885" s="58">
        <v>0.8263691168411036</v>
      </c>
    </row>
    <row r="17886">
      <c r="A17886" s="61">
        <v>1.519056798E9</v>
      </c>
      <c r="B17886" s="61">
        <v>1.0</v>
      </c>
      <c r="C17886" s="61">
        <v>1095.0</v>
      </c>
      <c r="D17886" s="57" t="s">
        <v>373</v>
      </c>
      <c r="E17886" s="57" t="str">
        <f t="array" ref="E17886">E17885</f>
        <v>В</v>
      </c>
      <c r="F17886" s="58">
        <v>0.8263696407499637</v>
      </c>
    </row>
    <row r="17887">
      <c r="A17887" s="61">
        <v>1.519780639E9</v>
      </c>
      <c r="B17887" s="61">
        <v>1.0</v>
      </c>
      <c r="C17887" s="61">
        <v>134.0</v>
      </c>
      <c r="D17887" s="57" t="s">
        <v>371</v>
      </c>
      <c r="E17887" s="57" t="str">
        <f t="array" ref="E17887">E17886</f>
        <v>В</v>
      </c>
      <c r="F17887" s="58">
        <v>0.8263790027126459</v>
      </c>
    </row>
    <row r="17888">
      <c r="A17888" s="61">
        <v>1.516847058E9</v>
      </c>
      <c r="B17888" s="61">
        <v>1.0</v>
      </c>
      <c r="C17888" s="61">
        <v>530.0</v>
      </c>
      <c r="D17888" s="57" t="s">
        <v>374</v>
      </c>
      <c r="E17888" s="57" t="str">
        <f t="array" ref="E17888">E17887</f>
        <v>В</v>
      </c>
      <c r="F17888" s="58">
        <v>0.8263873278172328</v>
      </c>
    </row>
    <row r="17889">
      <c r="A17889" s="61">
        <v>1.514712537E9</v>
      </c>
      <c r="B17889" s="61">
        <v>1.0</v>
      </c>
      <c r="C17889" s="61">
        <v>4725.0</v>
      </c>
      <c r="D17889" s="57" t="s">
        <v>373</v>
      </c>
      <c r="E17889" s="57" t="str">
        <f t="array" ref="E17889">E17888</f>
        <v>В</v>
      </c>
      <c r="F17889" s="58">
        <v>0.8264014538244351</v>
      </c>
    </row>
    <row r="17890">
      <c r="A17890" s="61">
        <v>1.512997276E9</v>
      </c>
      <c r="B17890" s="61">
        <v>1.0</v>
      </c>
      <c r="C17890" s="61">
        <v>1569.0</v>
      </c>
      <c r="D17890" s="57" t="s">
        <v>375</v>
      </c>
      <c r="E17890" s="57" t="str">
        <f t="array" ref="E17890">E17889</f>
        <v>В</v>
      </c>
      <c r="F17890" s="58">
        <v>0.8264075440837162</v>
      </c>
    </row>
    <row r="17891">
      <c r="A17891" s="61">
        <v>1.512379588E9</v>
      </c>
      <c r="B17891" s="61">
        <v>1.0</v>
      </c>
      <c r="C17891" s="61">
        <v>4212.0</v>
      </c>
      <c r="D17891" s="57" t="s">
        <v>374</v>
      </c>
      <c r="E17891" s="57" t="str">
        <f t="array" ref="E17891">E17890</f>
        <v>В</v>
      </c>
      <c r="F17891" s="58">
        <v>0.8265286033789888</v>
      </c>
    </row>
    <row r="17892">
      <c r="A17892" s="61">
        <v>1.516666475E9</v>
      </c>
      <c r="B17892" s="61">
        <v>1.0</v>
      </c>
      <c r="C17892" s="61">
        <v>1683.0</v>
      </c>
      <c r="D17892" s="57" t="s">
        <v>374</v>
      </c>
      <c r="E17892" s="57" t="str">
        <f t="array" ref="E17892">E17891</f>
        <v>В</v>
      </c>
      <c r="F17892" s="58">
        <v>0.8266163715341809</v>
      </c>
    </row>
    <row r="17893">
      <c r="A17893" s="61">
        <v>1.519153987E9</v>
      </c>
      <c r="B17893" s="61">
        <v>1.0</v>
      </c>
      <c r="C17893" s="61">
        <v>1703.0</v>
      </c>
      <c r="D17893" s="57" t="s">
        <v>373</v>
      </c>
      <c r="E17893" s="57" t="str">
        <f t="array" ref="E17893">E17892</f>
        <v>В</v>
      </c>
      <c r="F17893" s="58">
        <v>0.8266244351535764</v>
      </c>
    </row>
    <row r="17894">
      <c r="A17894" s="61">
        <v>1.515394902E9</v>
      </c>
      <c r="B17894" s="61">
        <v>0.0</v>
      </c>
      <c r="C17894" s="61">
        <v>396.0</v>
      </c>
      <c r="D17894" s="57" t="s">
        <v>371</v>
      </c>
      <c r="E17894" s="57" t="str">
        <f t="array" ref="E17894">E17893</f>
        <v>В</v>
      </c>
      <c r="F17894" s="58">
        <v>0.8268514760472666</v>
      </c>
    </row>
    <row r="17895">
      <c r="A17895" s="61">
        <v>1.515487629E9</v>
      </c>
      <c r="B17895" s="61">
        <v>1.0</v>
      </c>
      <c r="C17895" s="61">
        <v>1566.0</v>
      </c>
      <c r="D17895" s="57" t="s">
        <v>374</v>
      </c>
      <c r="E17895" s="57" t="str">
        <f t="array" ref="E17895">E17894</f>
        <v>В</v>
      </c>
      <c r="F17895" s="58">
        <v>0.8268991684878313</v>
      </c>
    </row>
    <row r="17896">
      <c r="A17896" s="61">
        <v>1.515570118E9</v>
      </c>
      <c r="B17896" s="61">
        <v>1.0</v>
      </c>
      <c r="C17896" s="61">
        <v>799.0</v>
      </c>
      <c r="D17896" s="57" t="s">
        <v>375</v>
      </c>
      <c r="E17896" s="57" t="str">
        <f t="array" ref="E17896">E17895</f>
        <v>В</v>
      </c>
      <c r="F17896" s="58">
        <v>0.8269221453731859</v>
      </c>
    </row>
    <row r="17897">
      <c r="A17897" s="61">
        <v>1.515355679E9</v>
      </c>
      <c r="B17897" s="61">
        <v>1.0</v>
      </c>
      <c r="C17897" s="61">
        <v>2407.0</v>
      </c>
      <c r="D17897" s="57" t="s">
        <v>373</v>
      </c>
      <c r="E17897" s="57" t="str">
        <f t="array" ref="E17897">E17896</f>
        <v>В</v>
      </c>
      <c r="F17897" s="58">
        <v>0.8270132762961758</v>
      </c>
    </row>
    <row r="17898">
      <c r="A17898" s="61">
        <v>1.515229428E9</v>
      </c>
      <c r="B17898" s="61">
        <v>1.0</v>
      </c>
      <c r="C17898" s="61">
        <v>2240.0</v>
      </c>
      <c r="D17898" s="57" t="s">
        <v>374</v>
      </c>
      <c r="E17898" s="57" t="str">
        <f t="array" ref="E17898">E17897</f>
        <v>В</v>
      </c>
      <c r="F17898" s="58">
        <v>0.8270867152749515</v>
      </c>
    </row>
    <row r="17899">
      <c r="A17899" s="61">
        <v>1.519441596E9</v>
      </c>
      <c r="B17899" s="61">
        <v>1.0</v>
      </c>
      <c r="C17899" s="61">
        <v>614.0</v>
      </c>
      <c r="D17899" s="57" t="s">
        <v>371</v>
      </c>
      <c r="E17899" s="57" t="str">
        <f t="array" ref="E17899">E17898</f>
        <v>В</v>
      </c>
      <c r="F17899" s="58">
        <v>0.8270894162634923</v>
      </c>
    </row>
    <row r="17900">
      <c r="A17900" s="61">
        <v>1.517126039E9</v>
      </c>
      <c r="B17900" s="61">
        <v>1.0</v>
      </c>
      <c r="C17900" s="61">
        <v>1451.0</v>
      </c>
      <c r="D17900" s="57" t="s">
        <v>371</v>
      </c>
      <c r="E17900" s="57" t="str">
        <f t="array" ref="E17900">E17899</f>
        <v>В</v>
      </c>
      <c r="F17900" s="58">
        <v>0.8271077169354865</v>
      </c>
    </row>
    <row r="17901">
      <c r="A17901" s="61">
        <v>1.519265408E9</v>
      </c>
      <c r="B17901" s="61">
        <v>1.0</v>
      </c>
      <c r="C17901" s="61">
        <v>192.0</v>
      </c>
      <c r="D17901" s="57" t="s">
        <v>374</v>
      </c>
      <c r="E17901" s="57" t="str">
        <f t="array" ref="E17901">E17900</f>
        <v>В</v>
      </c>
      <c r="F17901" s="58">
        <v>0.827154566759093</v>
      </c>
    </row>
    <row r="17902">
      <c r="A17902" s="61">
        <v>1.512474616E9</v>
      </c>
      <c r="B17902" s="61">
        <v>1.0</v>
      </c>
      <c r="C17902" s="61">
        <v>3292.0</v>
      </c>
      <c r="D17902" s="57" t="s">
        <v>375</v>
      </c>
      <c r="E17902" s="57" t="str">
        <f t="array" ref="E17902">E17901</f>
        <v>В</v>
      </c>
      <c r="F17902" s="58">
        <v>0.827242060975146</v>
      </c>
    </row>
    <row r="17903">
      <c r="A17903" s="61">
        <v>1.517670436E9</v>
      </c>
      <c r="B17903" s="61">
        <v>1.0</v>
      </c>
      <c r="C17903" s="61">
        <v>172.0</v>
      </c>
      <c r="D17903" s="57" t="s">
        <v>373</v>
      </c>
      <c r="E17903" s="57" t="str">
        <f t="array" ref="E17903">E17902</f>
        <v>В</v>
      </c>
      <c r="F17903" s="58">
        <v>0.8272434570733938</v>
      </c>
    </row>
    <row r="17904">
      <c r="A17904" s="61">
        <v>1.512868246E9</v>
      </c>
      <c r="B17904" s="61">
        <v>1.0</v>
      </c>
      <c r="C17904" s="61">
        <v>4945.0</v>
      </c>
      <c r="D17904" s="57" t="s">
        <v>371</v>
      </c>
      <c r="E17904" s="57" t="str">
        <f t="array" ref="E17904">E17903</f>
        <v>В</v>
      </c>
      <c r="F17904" s="58">
        <v>0.8273055998699197</v>
      </c>
    </row>
    <row r="17905">
      <c r="A17905" s="61">
        <v>1.519714891E9</v>
      </c>
      <c r="B17905" s="61">
        <v>0.0</v>
      </c>
      <c r="C17905" s="61">
        <v>1508.0</v>
      </c>
      <c r="D17905" s="57" t="s">
        <v>371</v>
      </c>
      <c r="E17905" s="57" t="str">
        <f t="array" ref="E17905">E17904</f>
        <v>В</v>
      </c>
      <c r="F17905" s="58">
        <v>0.8273913148840626</v>
      </c>
    </row>
    <row r="17906">
      <c r="A17906" s="61">
        <v>1.513762889E9</v>
      </c>
      <c r="B17906" s="61">
        <v>1.0</v>
      </c>
      <c r="C17906" s="61">
        <v>2378.0</v>
      </c>
      <c r="D17906" s="57" t="s">
        <v>371</v>
      </c>
      <c r="E17906" s="57" t="str">
        <f t="array" ref="E17906">E17905</f>
        <v>В</v>
      </c>
      <c r="F17906" s="58">
        <v>0.8273929768026809</v>
      </c>
    </row>
    <row r="17907">
      <c r="A17907" s="61">
        <v>1.515780638E9</v>
      </c>
      <c r="B17907" s="61">
        <v>1.0</v>
      </c>
      <c r="C17907" s="61">
        <v>3815.0</v>
      </c>
      <c r="D17907" s="57" t="s">
        <v>374</v>
      </c>
      <c r="E17907" s="57" t="str">
        <f t="array" ref="E17907">E17906</f>
        <v>В</v>
      </c>
      <c r="F17907" s="58">
        <v>0.827439527922811</v>
      </c>
    </row>
    <row r="17908">
      <c r="A17908" s="61">
        <v>1.516862634E9</v>
      </c>
      <c r="B17908" s="61">
        <v>1.0</v>
      </c>
      <c r="C17908" s="61">
        <v>2791.0</v>
      </c>
      <c r="D17908" s="57" t="s">
        <v>371</v>
      </c>
      <c r="E17908" s="57" t="str">
        <f t="array" ref="E17908">E17907</f>
        <v>В</v>
      </c>
      <c r="F17908" s="58">
        <v>0.8274478262061119</v>
      </c>
    </row>
    <row r="17909">
      <c r="A17909" s="61">
        <v>1.515194159E9</v>
      </c>
      <c r="B17909" s="61">
        <v>1.0</v>
      </c>
      <c r="C17909" s="61">
        <v>1378.0</v>
      </c>
      <c r="D17909" s="57" t="s">
        <v>373</v>
      </c>
      <c r="E17909" s="57" t="str">
        <f t="array" ref="E17909">E17908</f>
        <v>В</v>
      </c>
      <c r="F17909" s="58">
        <v>0.8274502572490887</v>
      </c>
    </row>
    <row r="17910">
      <c r="A17910" s="61">
        <v>1.519964335E9</v>
      </c>
      <c r="B17910" s="61">
        <v>1.0</v>
      </c>
      <c r="C17910" s="61">
        <v>83.0</v>
      </c>
      <c r="D17910" s="57" t="s">
        <v>375</v>
      </c>
      <c r="E17910" s="57" t="str">
        <f t="array" ref="E17910">E17909</f>
        <v>В</v>
      </c>
      <c r="F17910" s="58">
        <v>0.8276370844803151</v>
      </c>
    </row>
    <row r="17911">
      <c r="A17911" s="61">
        <v>1.519028504E9</v>
      </c>
      <c r="B17911" s="61">
        <v>1.0</v>
      </c>
      <c r="C17911" s="61">
        <v>3036.0</v>
      </c>
      <c r="D17911" s="57" t="s">
        <v>375</v>
      </c>
      <c r="E17911" s="57" t="str">
        <f t="array" ref="E17911">E17910</f>
        <v>В</v>
      </c>
      <c r="F17911" s="58">
        <v>0.8276484148655416</v>
      </c>
    </row>
    <row r="17912">
      <c r="A17912" s="61">
        <v>1.519487782E9</v>
      </c>
      <c r="B17912" s="61">
        <v>0.0</v>
      </c>
      <c r="C17912" s="61">
        <v>1391.0</v>
      </c>
      <c r="D17912" s="57" t="s">
        <v>371</v>
      </c>
      <c r="E17912" s="57" t="str">
        <f t="array" ref="E17912">E17911</f>
        <v>В</v>
      </c>
      <c r="F17912" s="58">
        <v>0.8276814198821937</v>
      </c>
    </row>
    <row r="17913">
      <c r="A17913" s="61">
        <v>1.513667386E9</v>
      </c>
      <c r="B17913" s="61">
        <v>1.0</v>
      </c>
      <c r="C17913" s="61">
        <v>1865.0</v>
      </c>
      <c r="D17913" s="57" t="s">
        <v>371</v>
      </c>
      <c r="E17913" s="57" t="str">
        <f t="array" ref="E17913">E17912</f>
        <v>В</v>
      </c>
      <c r="F17913" s="58">
        <v>0.8277412632774773</v>
      </c>
    </row>
    <row r="17914">
      <c r="A17914" s="61">
        <v>1.514986985E9</v>
      </c>
      <c r="B17914" s="61">
        <v>1.0</v>
      </c>
      <c r="C17914" s="61">
        <v>3580.0</v>
      </c>
      <c r="D17914" s="57" t="s">
        <v>375</v>
      </c>
      <c r="E17914" s="57" t="str">
        <f t="array" ref="E17914">E17913</f>
        <v>В</v>
      </c>
      <c r="F17914" s="58">
        <v>0.8278204332411098</v>
      </c>
    </row>
    <row r="17915">
      <c r="A17915" s="61">
        <v>1.518969414E9</v>
      </c>
      <c r="B17915" s="61">
        <v>1.0</v>
      </c>
      <c r="C17915" s="61">
        <v>2334.0</v>
      </c>
      <c r="D17915" s="57" t="s">
        <v>371</v>
      </c>
      <c r="E17915" s="57" t="str">
        <f t="array" ref="E17915">E17914</f>
        <v>В</v>
      </c>
      <c r="F17915" s="58">
        <v>0.8278244576620646</v>
      </c>
    </row>
    <row r="17916">
      <c r="A17916" s="61">
        <v>1.517307168E9</v>
      </c>
      <c r="B17916" s="61">
        <v>1.0</v>
      </c>
      <c r="C17916" s="61">
        <v>1329.0</v>
      </c>
      <c r="D17916" s="57" t="s">
        <v>375</v>
      </c>
      <c r="E17916" s="57" t="str">
        <f t="array" ref="E17916">E17915</f>
        <v>В</v>
      </c>
      <c r="F17916" s="58">
        <v>0.8278253488061703</v>
      </c>
    </row>
    <row r="17917">
      <c r="A17917" s="61">
        <v>1.51348456E9</v>
      </c>
      <c r="B17917" s="61">
        <v>0.0</v>
      </c>
      <c r="C17917" s="61">
        <v>2977.0</v>
      </c>
      <c r="D17917" s="57" t="s">
        <v>373</v>
      </c>
      <c r="E17917" s="57" t="str">
        <f t="array" ref="E17917">E17916</f>
        <v>В</v>
      </c>
      <c r="F17917" s="58">
        <v>0.8278844917095645</v>
      </c>
    </row>
    <row r="17918">
      <c r="A17918" s="61">
        <v>1.512086415E9</v>
      </c>
      <c r="B17918" s="61">
        <v>1.0</v>
      </c>
      <c r="C17918" s="61">
        <v>2570.0</v>
      </c>
      <c r="D17918" s="57" t="s">
        <v>373</v>
      </c>
      <c r="E17918" s="57" t="str">
        <f t="array" ref="E17918">E17917</f>
        <v>В</v>
      </c>
      <c r="F17918" s="58">
        <v>0.8279279094356164</v>
      </c>
    </row>
    <row r="17919">
      <c r="A17919" s="61">
        <v>1.513234551E9</v>
      </c>
      <c r="B17919" s="61">
        <v>0.0</v>
      </c>
      <c r="C17919" s="61">
        <v>1027.0</v>
      </c>
      <c r="D17919" s="57" t="s">
        <v>374</v>
      </c>
      <c r="E17919" s="57" t="str">
        <f t="array" ref="E17919">E17918</f>
        <v>В</v>
      </c>
      <c r="F17919" s="58">
        <v>0.8279679729316824</v>
      </c>
    </row>
    <row r="17920">
      <c r="A17920" s="61">
        <v>1.511583123E9</v>
      </c>
      <c r="B17920" s="61">
        <v>1.0</v>
      </c>
      <c r="C17920" s="61">
        <v>934.0</v>
      </c>
      <c r="D17920" s="57" t="s">
        <v>374</v>
      </c>
      <c r="E17920" s="57" t="str">
        <f t="array" ref="E17920">E17919</f>
        <v>В</v>
      </c>
      <c r="F17920" s="58">
        <v>0.8279780263036081</v>
      </c>
    </row>
    <row r="17921">
      <c r="A17921" s="61">
        <v>1.51671696E9</v>
      </c>
      <c r="B17921" s="61">
        <v>0.0</v>
      </c>
      <c r="C17921" s="61">
        <v>4341.0</v>
      </c>
      <c r="D17921" s="57" t="s">
        <v>375</v>
      </c>
      <c r="E17921" s="57" t="str">
        <f t="array" ref="E17921">E17920</f>
        <v>В</v>
      </c>
      <c r="F17921" s="58">
        <v>0.8279899336721473</v>
      </c>
    </row>
    <row r="17922">
      <c r="A17922" s="61">
        <v>1.517572845E9</v>
      </c>
      <c r="B17922" s="61">
        <v>1.0</v>
      </c>
      <c r="C17922" s="61">
        <v>4476.0</v>
      </c>
      <c r="D17922" s="57" t="s">
        <v>371</v>
      </c>
      <c r="E17922" s="57" t="str">
        <f t="array" ref="E17922">E17921</f>
        <v>В</v>
      </c>
      <c r="F17922" s="58">
        <v>0.8280167849868202</v>
      </c>
    </row>
    <row r="17923">
      <c r="A17923" s="61">
        <v>1.516965421E9</v>
      </c>
      <c r="B17923" s="61">
        <v>0.0</v>
      </c>
      <c r="C17923" s="61">
        <v>5824.0</v>
      </c>
      <c r="D17923" s="57" t="s">
        <v>374</v>
      </c>
      <c r="E17923" s="57" t="str">
        <f t="array" ref="E17923">E17922</f>
        <v>В</v>
      </c>
      <c r="F17923" s="58">
        <v>0.8280261835709145</v>
      </c>
    </row>
    <row r="17924">
      <c r="A17924" s="61">
        <v>1.513822706E9</v>
      </c>
      <c r="B17924" s="61">
        <v>1.0</v>
      </c>
      <c r="C17924" s="61">
        <v>1200.0</v>
      </c>
      <c r="D17924" s="57" t="s">
        <v>374</v>
      </c>
      <c r="E17924" s="57" t="str">
        <f t="array" ref="E17924">E17923</f>
        <v>В</v>
      </c>
      <c r="F17924" s="58">
        <v>0.8280830002175085</v>
      </c>
    </row>
    <row r="17925">
      <c r="A17925" s="61">
        <v>1.519432069E9</v>
      </c>
      <c r="B17925" s="61">
        <v>1.0</v>
      </c>
      <c r="C17925" s="61">
        <v>1945.0</v>
      </c>
      <c r="D17925" s="57" t="s">
        <v>373</v>
      </c>
      <c r="E17925" s="57" t="str">
        <f t="array" ref="E17925">E17924</f>
        <v>В</v>
      </c>
      <c r="F17925" s="58">
        <v>0.8280840791252658</v>
      </c>
    </row>
    <row r="17926">
      <c r="A17926" s="61">
        <v>1.519548646E9</v>
      </c>
      <c r="B17926" s="61">
        <v>1.0</v>
      </c>
      <c r="C17926" s="61">
        <v>2027.0</v>
      </c>
      <c r="D17926" s="57" t="s">
        <v>374</v>
      </c>
      <c r="E17926" s="57" t="str">
        <f t="array" ref="E17926">E17925</f>
        <v>В</v>
      </c>
      <c r="F17926" s="58">
        <v>0.8281170841419178</v>
      </c>
    </row>
    <row r="17927">
      <c r="A17927" s="61">
        <v>1.512483522E9</v>
      </c>
      <c r="B17927" s="61">
        <v>0.0</v>
      </c>
      <c r="C17927" s="61">
        <v>200.0</v>
      </c>
      <c r="D17927" s="57" t="s">
        <v>373</v>
      </c>
      <c r="E17927" s="57" t="str">
        <f t="array" ref="E17927">E17926</f>
        <v>В</v>
      </c>
      <c r="F17927" s="58">
        <v>0.8281714870277667</v>
      </c>
    </row>
    <row r="17928">
      <c r="A17928" s="61">
        <v>1.516780395E9</v>
      </c>
      <c r="B17928" s="61">
        <v>1.0</v>
      </c>
      <c r="C17928" s="61">
        <v>642.0</v>
      </c>
      <c r="D17928" s="57" t="s">
        <v>375</v>
      </c>
      <c r="E17928" s="57" t="str">
        <f t="array" ref="E17928">E17927</f>
        <v>В</v>
      </c>
      <c r="F17928" s="58">
        <v>0.8281877267239904</v>
      </c>
    </row>
    <row r="17929">
      <c r="A17929" s="61">
        <v>1.517968065E9</v>
      </c>
      <c r="B17929" s="61">
        <v>1.0</v>
      </c>
      <c r="C17929" s="61">
        <v>1313.0</v>
      </c>
      <c r="D17929" s="57" t="s">
        <v>374</v>
      </c>
      <c r="E17929" s="57" t="str">
        <f t="array" ref="E17929">E17928</f>
        <v>В</v>
      </c>
      <c r="F17929" s="58">
        <v>0.828231702696566</v>
      </c>
    </row>
    <row r="17930">
      <c r="A17930" s="61">
        <v>1.519038575E9</v>
      </c>
      <c r="B17930" s="61">
        <v>1.0</v>
      </c>
      <c r="C17930" s="61">
        <v>1422.0</v>
      </c>
      <c r="D17930" s="57" t="s">
        <v>375</v>
      </c>
      <c r="E17930" s="57" t="str">
        <f t="array" ref="E17930">E17929</f>
        <v>В</v>
      </c>
      <c r="F17930" s="58">
        <v>0.8282373021743751</v>
      </c>
    </row>
    <row r="17931">
      <c r="A17931" s="61">
        <v>1.517314201E9</v>
      </c>
      <c r="B17931" s="61">
        <v>0.0</v>
      </c>
      <c r="C17931" s="61">
        <v>2061.0</v>
      </c>
      <c r="D17931" s="57" t="s">
        <v>375</v>
      </c>
      <c r="E17931" s="57" t="str">
        <f t="array" ref="E17931">E17930</f>
        <v>В</v>
      </c>
      <c r="F17931" s="58">
        <v>0.8282580423497184</v>
      </c>
    </row>
    <row r="17932">
      <c r="A17932" s="61">
        <v>1.519734707E9</v>
      </c>
      <c r="B17932" s="61">
        <v>1.0</v>
      </c>
      <c r="C17932" s="61">
        <v>1578.0</v>
      </c>
      <c r="D17932" s="57" t="s">
        <v>371</v>
      </c>
      <c r="E17932" s="57" t="str">
        <f t="array" ref="E17932">E17931</f>
        <v>В</v>
      </c>
      <c r="F17932" s="58">
        <v>0.828291615952361</v>
      </c>
    </row>
    <row r="17933">
      <c r="A17933" s="61">
        <v>1.513370132E9</v>
      </c>
      <c r="B17933" s="61">
        <v>0.0</v>
      </c>
      <c r="C17933" s="61">
        <v>2863.0</v>
      </c>
      <c r="D17933" s="57" t="s">
        <v>371</v>
      </c>
      <c r="E17933" s="57" t="str">
        <f t="array" ref="E17933">E17932</f>
        <v>В</v>
      </c>
      <c r="F17933" s="58">
        <v>0.8283589249919677</v>
      </c>
    </row>
    <row r="17934">
      <c r="A17934" s="61">
        <v>1.516128415E9</v>
      </c>
      <c r="B17934" s="61">
        <v>1.0</v>
      </c>
      <c r="C17934" s="61">
        <v>1850.0</v>
      </c>
      <c r="D17934" s="57" t="s">
        <v>371</v>
      </c>
      <c r="E17934" s="57" t="str">
        <f t="array" ref="E17934">E17933</f>
        <v>В</v>
      </c>
      <c r="F17934" s="58">
        <v>0.8283755010917617</v>
      </c>
    </row>
    <row r="17935">
      <c r="A17935" s="61">
        <v>1.518666541E9</v>
      </c>
      <c r="B17935" s="61">
        <v>0.0</v>
      </c>
      <c r="C17935" s="61">
        <v>1301.0</v>
      </c>
      <c r="D17935" s="57" t="s">
        <v>374</v>
      </c>
      <c r="E17935" s="57" t="str">
        <f t="array" ref="E17935">E17934</f>
        <v>В</v>
      </c>
      <c r="F17935" s="58">
        <v>0.8283874126861942</v>
      </c>
    </row>
    <row r="17936">
      <c r="A17936" s="61">
        <v>1.51407182E9</v>
      </c>
      <c r="B17936" s="61">
        <v>0.0</v>
      </c>
      <c r="C17936" s="61">
        <v>2707.0</v>
      </c>
      <c r="D17936" s="57" t="s">
        <v>371</v>
      </c>
      <c r="E17936" s="57" t="str">
        <f t="array" ref="E17936">E17935</f>
        <v>В</v>
      </c>
      <c r="F17936" s="58">
        <v>0.8284020184843497</v>
      </c>
    </row>
    <row r="17937">
      <c r="A17937" s="61">
        <v>1.514618523E9</v>
      </c>
      <c r="B17937" s="61">
        <v>1.0</v>
      </c>
      <c r="C17937" s="61">
        <v>4528.0</v>
      </c>
      <c r="D17937" s="57" t="s">
        <v>374</v>
      </c>
      <c r="E17937" s="57" t="str">
        <f t="array" ref="E17937">E17936</f>
        <v>В</v>
      </c>
      <c r="F17937" s="58">
        <v>0.8284663458913232</v>
      </c>
    </row>
    <row r="17938">
      <c r="A17938" s="61">
        <v>1.517399485E9</v>
      </c>
      <c r="B17938" s="61">
        <v>1.0</v>
      </c>
      <c r="C17938" s="61">
        <v>2272.0</v>
      </c>
      <c r="D17938" s="57" t="s">
        <v>375</v>
      </c>
      <c r="E17938" s="57" t="str">
        <f t="array" ref="E17938">E17937</f>
        <v>В</v>
      </c>
      <c r="F17938" s="58">
        <v>0.8285145622407479</v>
      </c>
    </row>
    <row r="17939">
      <c r="A17939" s="61">
        <v>1.518145805E9</v>
      </c>
      <c r="B17939" s="61">
        <v>1.0</v>
      </c>
      <c r="C17939" s="61">
        <v>1647.0</v>
      </c>
      <c r="D17939" s="57" t="s">
        <v>371</v>
      </c>
      <c r="E17939" s="57" t="str">
        <f t="array" ref="E17939">E17938</f>
        <v>В</v>
      </c>
      <c r="F17939" s="58">
        <v>0.8286206037590611</v>
      </c>
    </row>
    <row r="17940">
      <c r="A17940" s="61">
        <v>1.514625099E9</v>
      </c>
      <c r="B17940" s="61">
        <v>1.0</v>
      </c>
      <c r="C17940" s="61">
        <v>2849.0</v>
      </c>
      <c r="D17940" s="57" t="s">
        <v>374</v>
      </c>
      <c r="E17940" s="57" t="str">
        <f t="array" ref="E17940">E17939</f>
        <v>В</v>
      </c>
      <c r="F17940" s="58">
        <v>0.8286593565264363</v>
      </c>
    </row>
    <row r="17941">
      <c r="A17941" s="61">
        <v>1.511620048E9</v>
      </c>
      <c r="B17941" s="61">
        <v>1.0</v>
      </c>
      <c r="C17941" s="61">
        <v>797.0</v>
      </c>
      <c r="D17941" s="57" t="s">
        <v>375</v>
      </c>
      <c r="E17941" s="57" t="str">
        <f t="array" ref="E17941">E17940</f>
        <v>В</v>
      </c>
      <c r="F17941" s="58">
        <v>0.828734235847467</v>
      </c>
    </row>
    <row r="17942">
      <c r="A17942" s="61">
        <v>1.517715436E9</v>
      </c>
      <c r="B17942" s="61">
        <v>1.0</v>
      </c>
      <c r="C17942" s="61">
        <v>708.0</v>
      </c>
      <c r="D17942" s="57" t="s">
        <v>371</v>
      </c>
      <c r="E17942" s="57" t="str">
        <f t="array" ref="E17942">E17941</f>
        <v>В</v>
      </c>
      <c r="F17942" s="58">
        <v>0.8287392939851084</v>
      </c>
    </row>
    <row r="17943">
      <c r="A17943" s="61">
        <v>1.512939858E9</v>
      </c>
      <c r="B17943" s="61">
        <v>1.0</v>
      </c>
      <c r="C17943" s="61">
        <v>4055.0</v>
      </c>
      <c r="D17943" s="57" t="s">
        <v>374</v>
      </c>
      <c r="E17943" s="57" t="str">
        <f t="array" ref="E17943">E17942</f>
        <v>В</v>
      </c>
      <c r="F17943" s="58">
        <v>0.8287921173528235</v>
      </c>
    </row>
    <row r="17944">
      <c r="A17944" s="61">
        <v>1.51503727E9</v>
      </c>
      <c r="B17944" s="61">
        <v>0.0</v>
      </c>
      <c r="C17944" s="61">
        <v>940.0</v>
      </c>
      <c r="D17944" s="57" t="s">
        <v>374</v>
      </c>
      <c r="E17944" s="57" t="str">
        <f t="array" ref="E17944">E17943</f>
        <v>В</v>
      </c>
      <c r="F17944" s="58">
        <v>0.8288338062721962</v>
      </c>
    </row>
    <row r="17945">
      <c r="A17945" s="61">
        <v>1.516227563E9</v>
      </c>
      <c r="B17945" s="61">
        <v>1.0</v>
      </c>
      <c r="C17945" s="61">
        <v>1782.0</v>
      </c>
      <c r="D17945" s="57" t="s">
        <v>373</v>
      </c>
      <c r="E17945" s="57" t="str">
        <f t="array" ref="E17945">E17944</f>
        <v>В</v>
      </c>
      <c r="F17945" s="58">
        <v>0.8288919423919007</v>
      </c>
    </row>
    <row r="17946">
      <c r="A17946" s="61">
        <v>1.514695288E9</v>
      </c>
      <c r="B17946" s="61">
        <v>1.0</v>
      </c>
      <c r="C17946" s="61">
        <v>1426.0</v>
      </c>
      <c r="D17946" s="57" t="s">
        <v>374</v>
      </c>
      <c r="E17946" s="57" t="str">
        <f t="array" ref="E17946">E17945</f>
        <v>В</v>
      </c>
      <c r="F17946" s="58">
        <v>0.8288950077329253</v>
      </c>
    </row>
    <row r="17947">
      <c r="A17947" s="61">
        <v>1.513788973E9</v>
      </c>
      <c r="B17947" s="61">
        <v>1.0</v>
      </c>
      <c r="C17947" s="61">
        <v>4131.0</v>
      </c>
      <c r="D17947" s="57" t="s">
        <v>373</v>
      </c>
      <c r="E17947" s="57" t="str">
        <f t="array" ref="E17947">E17946</f>
        <v>В</v>
      </c>
      <c r="F17947" s="58">
        <v>0.829126910600858</v>
      </c>
    </row>
    <row r="17948">
      <c r="A17948" s="61">
        <v>1.514155106E9</v>
      </c>
      <c r="B17948" s="61">
        <v>1.0</v>
      </c>
      <c r="C17948" s="61">
        <v>1288.0</v>
      </c>
      <c r="D17948" s="57" t="s">
        <v>373</v>
      </c>
      <c r="E17948" s="57" t="str">
        <f t="array" ref="E17948">E17947</f>
        <v>В</v>
      </c>
      <c r="F17948" s="58">
        <v>0.8291698874123391</v>
      </c>
    </row>
    <row r="17949">
      <c r="A17949" s="61">
        <v>1.517527547E9</v>
      </c>
      <c r="B17949" s="61">
        <v>1.0</v>
      </c>
      <c r="C17949" s="61">
        <v>493.0</v>
      </c>
      <c r="D17949" s="57" t="s">
        <v>375</v>
      </c>
      <c r="E17949" s="57" t="str">
        <f t="array" ref="E17949">E17948</f>
        <v>В</v>
      </c>
      <c r="F17949" s="58">
        <v>0.8291795688235748</v>
      </c>
    </row>
    <row r="17950">
      <c r="A17950" s="61">
        <v>1.514209616E9</v>
      </c>
      <c r="B17950" s="61">
        <v>1.0</v>
      </c>
      <c r="C17950" s="61">
        <v>487.0</v>
      </c>
      <c r="D17950" s="57" t="s">
        <v>374</v>
      </c>
      <c r="E17950" s="57" t="str">
        <f t="array" ref="E17950">E17949</f>
        <v>В</v>
      </c>
      <c r="F17950" s="58">
        <v>0.8291874684023393</v>
      </c>
    </row>
    <row r="17951">
      <c r="A17951" s="61">
        <v>1.516614033E9</v>
      </c>
      <c r="B17951" s="61">
        <v>1.0</v>
      </c>
      <c r="C17951" s="61">
        <v>401.0</v>
      </c>
      <c r="D17951" s="57" t="s">
        <v>374</v>
      </c>
      <c r="E17951" s="57" t="str">
        <f t="array" ref="E17951">E17950</f>
        <v>В</v>
      </c>
      <c r="F17951" s="58">
        <v>0.8291942047393035</v>
      </c>
    </row>
    <row r="17952">
      <c r="A17952" s="61">
        <v>1.514884243E9</v>
      </c>
      <c r="B17952" s="61">
        <v>1.0</v>
      </c>
      <c r="C17952" s="61">
        <v>441.0</v>
      </c>
      <c r="D17952" s="57" t="s">
        <v>375</v>
      </c>
      <c r="E17952" s="57" t="str">
        <f t="array" ref="E17952">E17951</f>
        <v>В</v>
      </c>
      <c r="F17952" s="58">
        <v>0.8292141717048849</v>
      </c>
    </row>
    <row r="17953">
      <c r="A17953" s="61">
        <v>1.516690625E9</v>
      </c>
      <c r="B17953" s="61">
        <v>1.0</v>
      </c>
      <c r="C17953" s="61">
        <v>1611.0</v>
      </c>
      <c r="D17953" s="57" t="s">
        <v>371</v>
      </c>
      <c r="E17953" s="57" t="str">
        <f t="array" ref="E17953">E17952</f>
        <v>В</v>
      </c>
      <c r="F17953" s="58">
        <v>0.8292512613632489</v>
      </c>
    </row>
    <row r="17954">
      <c r="A17954" s="61">
        <v>1.51925069E9</v>
      </c>
      <c r="B17954" s="61">
        <v>0.0</v>
      </c>
      <c r="C17954" s="61">
        <v>478.0</v>
      </c>
      <c r="D17954" s="57" t="s">
        <v>371</v>
      </c>
      <c r="E17954" s="57" t="str">
        <f t="array" ref="E17954">E17953</f>
        <v>В</v>
      </c>
      <c r="F17954" s="58">
        <v>0.8293605933848027</v>
      </c>
    </row>
    <row r="17955">
      <c r="A17955" s="61">
        <v>1.519339705E9</v>
      </c>
      <c r="B17955" s="61">
        <v>1.0</v>
      </c>
      <c r="C17955" s="61">
        <v>1035.0</v>
      </c>
      <c r="D17955" s="57" t="s">
        <v>374</v>
      </c>
      <c r="E17955" s="57" t="str">
        <f t="array" ref="E17955">E17954</f>
        <v>В</v>
      </c>
      <c r="F17955" s="58">
        <v>0.8294117431635503</v>
      </c>
    </row>
    <row r="17956">
      <c r="A17956" s="61">
        <v>1.51542219E9</v>
      </c>
      <c r="B17956" s="61">
        <v>0.0</v>
      </c>
      <c r="C17956" s="61">
        <v>3475.0</v>
      </c>
      <c r="D17956" s="57" t="s">
        <v>371</v>
      </c>
      <c r="E17956" s="57" t="str">
        <f t="array" ref="E17956">E17955</f>
        <v>В</v>
      </c>
      <c r="F17956" s="58">
        <v>0.8294186310354441</v>
      </c>
    </row>
    <row r="17957">
      <c r="A17957" s="61">
        <v>1.51851864E9</v>
      </c>
      <c r="B17957" s="61">
        <v>0.0</v>
      </c>
      <c r="C17957" s="61">
        <v>3855.0</v>
      </c>
      <c r="D17957" s="57" t="s">
        <v>375</v>
      </c>
      <c r="E17957" s="57" t="str">
        <f t="array" ref="E17957">E17956</f>
        <v>В</v>
      </c>
      <c r="F17957" s="58">
        <v>0.829448787378643</v>
      </c>
    </row>
    <row r="17958">
      <c r="A17958" s="61">
        <v>1.511745643E9</v>
      </c>
      <c r="B17958" s="61">
        <v>1.0</v>
      </c>
      <c r="C17958" s="61">
        <v>655.0</v>
      </c>
      <c r="D17958" s="57" t="s">
        <v>371</v>
      </c>
      <c r="E17958" s="57" t="str">
        <f t="array" ref="E17958">E17957</f>
        <v>В</v>
      </c>
      <c r="F17958" s="58">
        <v>0.8294550905329177</v>
      </c>
    </row>
    <row r="17959">
      <c r="A17959" s="61">
        <v>1.512845112E9</v>
      </c>
      <c r="B17959" s="61">
        <v>0.0</v>
      </c>
      <c r="C17959" s="61">
        <v>519.0</v>
      </c>
      <c r="D17959" s="57" t="s">
        <v>373</v>
      </c>
      <c r="E17959" s="57" t="str">
        <f t="array" ref="E17959">E17958</f>
        <v>В</v>
      </c>
      <c r="F17959" s="58">
        <v>0.8294794914277839</v>
      </c>
    </row>
    <row r="17960">
      <c r="A17960" s="61">
        <v>1.513358682E9</v>
      </c>
      <c r="B17960" s="61">
        <v>0.0</v>
      </c>
      <c r="C17960" s="61">
        <v>191.0</v>
      </c>
      <c r="D17960" s="57" t="s">
        <v>373</v>
      </c>
      <c r="E17960" s="57" t="str">
        <f t="array" ref="E17960">E17959</f>
        <v>В</v>
      </c>
      <c r="F17960" s="58">
        <v>0.8295122985767038</v>
      </c>
    </row>
    <row r="17961">
      <c r="A17961" s="61">
        <v>1.512732747E9</v>
      </c>
      <c r="B17961" s="61">
        <v>1.0</v>
      </c>
      <c r="C17961" s="61">
        <v>1189.0</v>
      </c>
      <c r="D17961" s="57" t="s">
        <v>374</v>
      </c>
      <c r="E17961" s="57" t="str">
        <f t="array" ref="E17961">E17960</f>
        <v>В</v>
      </c>
      <c r="F17961" s="58">
        <v>0.8296156063350814</v>
      </c>
    </row>
    <row r="17962">
      <c r="A17962" s="61">
        <v>1.511950183E9</v>
      </c>
      <c r="B17962" s="61">
        <v>1.0</v>
      </c>
      <c r="C17962" s="61">
        <v>4287.0</v>
      </c>
      <c r="D17962" s="57" t="s">
        <v>374</v>
      </c>
      <c r="E17962" s="57" t="str">
        <f t="array" ref="E17962">E17961</f>
        <v>В</v>
      </c>
      <c r="F17962" s="58">
        <v>0.8296305908242807</v>
      </c>
    </row>
    <row r="17963">
      <c r="A17963" s="61">
        <v>1.515406492E9</v>
      </c>
      <c r="B17963" s="61">
        <v>0.0</v>
      </c>
      <c r="C17963" s="61">
        <v>560.0</v>
      </c>
      <c r="D17963" s="57" t="s">
        <v>371</v>
      </c>
      <c r="E17963" s="57" t="str">
        <f t="array" ref="E17963">E17962</f>
        <v>В</v>
      </c>
      <c r="F17963" s="58">
        <v>0.8296416062739871</v>
      </c>
    </row>
    <row r="17964">
      <c r="A17964" s="61">
        <v>1.514509828E9</v>
      </c>
      <c r="B17964" s="61">
        <v>1.0</v>
      </c>
      <c r="C17964" s="61">
        <v>2130.0</v>
      </c>
      <c r="D17964" s="57" t="s">
        <v>375</v>
      </c>
      <c r="E17964" s="57" t="str">
        <f t="array" ref="E17964">E17963</f>
        <v>В</v>
      </c>
      <c r="F17964" s="58">
        <v>0.8296770479852882</v>
      </c>
    </row>
    <row r="17965">
      <c r="A17965" s="61">
        <v>1.516481318E9</v>
      </c>
      <c r="B17965" s="61">
        <v>1.0</v>
      </c>
      <c r="C17965" s="61">
        <v>1157.0</v>
      </c>
      <c r="D17965" s="57" t="s">
        <v>371</v>
      </c>
      <c r="E17965" s="57" t="str">
        <f t="array" ref="E17965">E17964</f>
        <v>В</v>
      </c>
      <c r="F17965" s="58">
        <v>0.8297312863285298</v>
      </c>
    </row>
    <row r="17966">
      <c r="A17966" s="61">
        <v>1.517208723E9</v>
      </c>
      <c r="B17966" s="61">
        <v>1.0</v>
      </c>
      <c r="C17966" s="61">
        <v>1714.0</v>
      </c>
      <c r="D17966" s="57" t="s">
        <v>371</v>
      </c>
      <c r="E17966" s="57" t="str">
        <f t="array" ref="E17966">E17965</f>
        <v>В</v>
      </c>
      <c r="F17966" s="58">
        <v>0.8298432138726175</v>
      </c>
    </row>
    <row r="17967">
      <c r="A17967" s="61">
        <v>1.512268368E9</v>
      </c>
      <c r="B17967" s="61">
        <v>1.0</v>
      </c>
      <c r="C17967" s="61">
        <v>2100.0</v>
      </c>
      <c r="D17967" s="57" t="s">
        <v>374</v>
      </c>
      <c r="E17967" s="57" t="str">
        <f t="array" ref="E17967">E17966</f>
        <v>В</v>
      </c>
      <c r="F17967" s="58">
        <v>0.8298739943347695</v>
      </c>
    </row>
    <row r="17968">
      <c r="A17968" s="61">
        <v>1.51498382E9</v>
      </c>
      <c r="B17968" s="61">
        <v>0.0</v>
      </c>
      <c r="C17968" s="61">
        <v>1218.0</v>
      </c>
      <c r="D17968" s="57" t="s">
        <v>371</v>
      </c>
      <c r="E17968" s="57" t="str">
        <f t="array" ref="E17968">E17967</f>
        <v>В</v>
      </c>
      <c r="F17968" s="58">
        <v>0.8298917279239917</v>
      </c>
    </row>
    <row r="17969">
      <c r="A17969" s="61">
        <v>1.519448253E9</v>
      </c>
      <c r="B17969" s="61">
        <v>1.0</v>
      </c>
      <c r="C17969" s="61">
        <v>290.0</v>
      </c>
      <c r="D17969" s="57" t="s">
        <v>374</v>
      </c>
      <c r="E17969" s="57" t="str">
        <f t="array" ref="E17969">E17968</f>
        <v>В</v>
      </c>
      <c r="F17969" s="58">
        <v>0.8298972006942587</v>
      </c>
    </row>
    <row r="17970">
      <c r="A17970" s="61">
        <v>1.513210015E9</v>
      </c>
      <c r="B17970" s="61">
        <v>1.0</v>
      </c>
      <c r="C17970" s="61">
        <v>2215.0</v>
      </c>
      <c r="D17970" s="57" t="s">
        <v>371</v>
      </c>
      <c r="E17970" s="57" t="str">
        <f t="array" ref="E17970">E17969</f>
        <v>В</v>
      </c>
      <c r="F17970" s="58">
        <v>0.8301339488192282</v>
      </c>
    </row>
    <row r="17971">
      <c r="A17971" s="61">
        <v>1.519928196E9</v>
      </c>
      <c r="B17971" s="61">
        <v>1.0</v>
      </c>
      <c r="C17971" s="61">
        <v>2139.0</v>
      </c>
      <c r="D17971" s="57" t="s">
        <v>371</v>
      </c>
      <c r="E17971" s="57" t="str">
        <f t="array" ref="E17971">E17970</f>
        <v>В</v>
      </c>
      <c r="F17971" s="58">
        <v>0.8301886105052435</v>
      </c>
    </row>
    <row r="17972">
      <c r="A17972" s="61">
        <v>1.513513423E9</v>
      </c>
      <c r="B17972" s="61">
        <v>1.0</v>
      </c>
      <c r="C17972" s="61">
        <v>1661.0</v>
      </c>
      <c r="D17972" s="57" t="s">
        <v>374</v>
      </c>
      <c r="E17972" s="57" t="str">
        <f t="array" ref="E17972">E17971</f>
        <v>В</v>
      </c>
      <c r="F17972" s="58">
        <v>0.8302035719457348</v>
      </c>
    </row>
    <row r="17973">
      <c r="A17973" s="61">
        <v>1.511590187E9</v>
      </c>
      <c r="B17973" s="61">
        <v>1.0</v>
      </c>
      <c r="C17973" s="61">
        <v>2901.0</v>
      </c>
      <c r="D17973" s="57" t="s">
        <v>373</v>
      </c>
      <c r="E17973" s="57" t="str">
        <f t="array" ref="E17973">E17972</f>
        <v>В</v>
      </c>
      <c r="F17973" s="58">
        <v>0.8302592530873162</v>
      </c>
    </row>
    <row r="17974">
      <c r="A17974" s="61">
        <v>1.516972724E9</v>
      </c>
      <c r="B17974" s="61">
        <v>1.0</v>
      </c>
      <c r="C17974" s="61">
        <v>1927.0</v>
      </c>
      <c r="D17974" s="57" t="s">
        <v>371</v>
      </c>
      <c r="E17974" s="57" t="str">
        <f t="array" ref="E17974">E17973</f>
        <v>В</v>
      </c>
      <c r="F17974" s="58">
        <v>0.8302730215586991</v>
      </c>
    </row>
    <row r="17975">
      <c r="A17975" s="61">
        <v>1.514372921E9</v>
      </c>
      <c r="B17975" s="61">
        <v>0.0</v>
      </c>
      <c r="C17975" s="61">
        <v>2568.0</v>
      </c>
      <c r="D17975" s="57" t="s">
        <v>374</v>
      </c>
      <c r="E17975" s="57" t="str">
        <f t="array" ref="E17975">E17974</f>
        <v>В</v>
      </c>
      <c r="F17975" s="58">
        <v>0.8306288989308032</v>
      </c>
    </row>
    <row r="17976">
      <c r="A17976" s="61">
        <v>1.517006099E9</v>
      </c>
      <c r="B17976" s="61">
        <v>1.0</v>
      </c>
      <c r="C17976" s="61">
        <v>1875.0</v>
      </c>
      <c r="D17976" s="57" t="s">
        <v>375</v>
      </c>
      <c r="E17976" s="57" t="str">
        <f t="array" ref="E17976">E17975</f>
        <v>В</v>
      </c>
      <c r="F17976" s="58">
        <v>0.830779328400496</v>
      </c>
    </row>
    <row r="17977">
      <c r="A17977" s="61">
        <v>1.517830098E9</v>
      </c>
      <c r="B17977" s="61">
        <v>1.0</v>
      </c>
      <c r="C17977" s="61">
        <v>164.0</v>
      </c>
      <c r="D17977" s="57" t="s">
        <v>371</v>
      </c>
      <c r="E17977" s="57" t="str">
        <f t="array" ref="E17977">E17976</f>
        <v>В</v>
      </c>
      <c r="F17977" s="58">
        <v>0.8308088393314528</v>
      </c>
    </row>
    <row r="17978">
      <c r="A17978" s="61">
        <v>1.516438882E9</v>
      </c>
      <c r="B17978" s="61">
        <v>0.0</v>
      </c>
      <c r="C17978" s="61">
        <v>852.0</v>
      </c>
      <c r="D17978" s="57" t="s">
        <v>373</v>
      </c>
      <c r="E17978" s="57" t="str">
        <f t="array" ref="E17978">E17977</f>
        <v>В</v>
      </c>
      <c r="F17978" s="58">
        <v>0.8308428813442643</v>
      </c>
    </row>
    <row r="17979">
      <c r="A17979" s="61">
        <v>1.513697673E9</v>
      </c>
      <c r="B17979" s="61">
        <v>1.0</v>
      </c>
      <c r="C17979" s="61">
        <v>1335.0</v>
      </c>
      <c r="D17979" s="57" t="s">
        <v>375</v>
      </c>
      <c r="E17979" s="57" t="str">
        <f t="array" ref="E17979">E17978</f>
        <v>В</v>
      </c>
      <c r="F17979" s="58">
        <v>0.8309037447975051</v>
      </c>
    </row>
    <row r="17980">
      <c r="A17980" s="61">
        <v>1.516515573E9</v>
      </c>
      <c r="B17980" s="61">
        <v>1.0</v>
      </c>
      <c r="C17980" s="61">
        <v>2075.0</v>
      </c>
      <c r="D17980" s="57" t="s">
        <v>375</v>
      </c>
      <c r="E17980" s="57" t="str">
        <f t="array" ref="E17980">E17979</f>
        <v>В</v>
      </c>
      <c r="F17980" s="58">
        <v>0.8309303755603172</v>
      </c>
    </row>
    <row r="17981">
      <c r="A17981" s="61">
        <v>1.517174257E9</v>
      </c>
      <c r="B17981" s="61">
        <v>1.0</v>
      </c>
      <c r="C17981" s="61">
        <v>1580.0</v>
      </c>
      <c r="D17981" s="57" t="s">
        <v>371</v>
      </c>
      <c r="E17981" s="57" t="str">
        <f t="array" ref="E17981">E17980</f>
        <v>В</v>
      </c>
      <c r="F17981" s="58">
        <v>0.8309622490422715</v>
      </c>
    </row>
    <row r="17982">
      <c r="A17982" s="61">
        <v>1.517704658E9</v>
      </c>
      <c r="B17982" s="61">
        <v>1.0</v>
      </c>
      <c r="C17982" s="61">
        <v>2745.0</v>
      </c>
      <c r="D17982" s="57" t="s">
        <v>373</v>
      </c>
      <c r="E17982" s="57" t="str">
        <f t="array" ref="E17982">E17981</f>
        <v>В</v>
      </c>
      <c r="F17982" s="58">
        <v>0.8309768998591613</v>
      </c>
    </row>
    <row r="17983">
      <c r="A17983" s="61">
        <v>1.512713254E9</v>
      </c>
      <c r="B17983" s="61">
        <v>1.0</v>
      </c>
      <c r="C17983" s="61">
        <v>3533.0</v>
      </c>
      <c r="D17983" s="57" t="s">
        <v>371</v>
      </c>
      <c r="E17983" s="57" t="str">
        <f t="array" ref="E17983">E17982</f>
        <v>В</v>
      </c>
      <c r="F17983" s="58">
        <v>0.831205255239731</v>
      </c>
    </row>
    <row r="17984">
      <c r="A17984" s="61">
        <v>1.519658929E9</v>
      </c>
      <c r="B17984" s="61">
        <v>1.0</v>
      </c>
      <c r="C17984" s="61">
        <v>3356.0</v>
      </c>
      <c r="D17984" s="57" t="s">
        <v>371</v>
      </c>
      <c r="E17984" s="57" t="str">
        <f t="array" ref="E17984">E17983</f>
        <v>В</v>
      </c>
      <c r="F17984" s="58">
        <v>0.8312107718637403</v>
      </c>
    </row>
    <row r="17985">
      <c r="A17985" s="61">
        <v>1.511600759E9</v>
      </c>
      <c r="B17985" s="61">
        <v>1.0</v>
      </c>
      <c r="C17985" s="61">
        <v>1975.0</v>
      </c>
      <c r="D17985" s="57" t="s">
        <v>373</v>
      </c>
      <c r="E17985" s="57" t="str">
        <f t="array" ref="E17985">E17984</f>
        <v>В</v>
      </c>
      <c r="F17985" s="58">
        <v>0.8312151932218484</v>
      </c>
    </row>
    <row r="17986">
      <c r="A17986" s="61">
        <v>1.519968178E9</v>
      </c>
      <c r="B17986" s="61">
        <v>1.0</v>
      </c>
      <c r="C17986" s="61">
        <v>835.0</v>
      </c>
      <c r="D17986" s="57" t="s">
        <v>375</v>
      </c>
      <c r="E17986" s="57" t="str">
        <f t="array" ref="E17986">E17985</f>
        <v>В</v>
      </c>
      <c r="F17986" s="58">
        <v>0.8312319585422766</v>
      </c>
    </row>
    <row r="17987">
      <c r="A17987" s="61">
        <v>1.517916356E9</v>
      </c>
      <c r="B17987" s="61">
        <v>1.0</v>
      </c>
      <c r="C17987" s="61">
        <v>693.0</v>
      </c>
      <c r="D17987" s="57" t="s">
        <v>371</v>
      </c>
      <c r="E17987" s="57" t="str">
        <f t="array" ref="E17987">E17986</f>
        <v>В</v>
      </c>
      <c r="F17987" s="58">
        <v>0.8312495246311156</v>
      </c>
    </row>
    <row r="17988">
      <c r="A17988" s="61">
        <v>1.51928784E9</v>
      </c>
      <c r="B17988" s="61">
        <v>0.0</v>
      </c>
      <c r="C17988" s="61">
        <v>1853.0</v>
      </c>
      <c r="D17988" s="57" t="s">
        <v>371</v>
      </c>
      <c r="E17988" s="57" t="str">
        <f t="array" ref="E17988">E17987</f>
        <v>В</v>
      </c>
      <c r="F17988" s="58">
        <v>0.831256042935354</v>
      </c>
    </row>
    <row r="17989">
      <c r="A17989" s="61">
        <v>1.513488916E9</v>
      </c>
      <c r="B17989" s="61">
        <v>1.0</v>
      </c>
      <c r="C17989" s="61">
        <v>1249.0</v>
      </c>
      <c r="D17989" s="57" t="s">
        <v>371</v>
      </c>
      <c r="E17989" s="57" t="str">
        <f t="array" ref="E17989">E17988</f>
        <v>В</v>
      </c>
      <c r="F17989" s="58">
        <v>0.8313294657849262</v>
      </c>
    </row>
    <row r="17990">
      <c r="A17990" s="61">
        <v>1.514992467E9</v>
      </c>
      <c r="B17990" s="61">
        <v>1.0</v>
      </c>
      <c r="C17990" s="61">
        <v>1932.0</v>
      </c>
      <c r="D17990" s="57" t="s">
        <v>375</v>
      </c>
      <c r="E17990" s="57" t="str">
        <f t="array" ref="E17990">E17989</f>
        <v>В</v>
      </c>
      <c r="F17990" s="58">
        <v>0.8313334865107423</v>
      </c>
    </row>
    <row r="17991">
      <c r="A17991" s="61">
        <v>1.516825521E9</v>
      </c>
      <c r="B17991" s="61">
        <v>0.0</v>
      </c>
      <c r="C17991" s="61">
        <v>152.0</v>
      </c>
      <c r="D17991" s="57" t="s">
        <v>374</v>
      </c>
      <c r="E17991" s="57" t="str">
        <f t="array" ref="E17991">E17990</f>
        <v>В</v>
      </c>
      <c r="F17991" s="58">
        <v>0.8313660249188801</v>
      </c>
    </row>
    <row r="17992">
      <c r="A17992" s="61">
        <v>1.519190036E9</v>
      </c>
      <c r="B17992" s="61">
        <v>1.0</v>
      </c>
      <c r="C17992" s="61">
        <v>3880.0</v>
      </c>
      <c r="D17992" s="57" t="s">
        <v>374</v>
      </c>
      <c r="E17992" s="57" t="str">
        <f t="array" ref="E17992">E17991</f>
        <v>В</v>
      </c>
      <c r="F17992" s="58">
        <v>0.8314377229210761</v>
      </c>
    </row>
    <row r="17993">
      <c r="A17993" s="61">
        <v>1.518090647E9</v>
      </c>
      <c r="B17993" s="61">
        <v>1.0</v>
      </c>
      <c r="C17993" s="61">
        <v>1420.0</v>
      </c>
      <c r="D17993" s="57" t="s">
        <v>374</v>
      </c>
      <c r="E17993" s="57" t="str">
        <f t="array" ref="E17993">E17992</f>
        <v>В</v>
      </c>
      <c r="F17993" s="58">
        <v>0.831447096089781</v>
      </c>
    </row>
    <row r="17994">
      <c r="A17994" s="61">
        <v>1.515549002E9</v>
      </c>
      <c r="B17994" s="61">
        <v>0.0</v>
      </c>
      <c r="C17994" s="61">
        <v>3635.0</v>
      </c>
      <c r="D17994" s="57" t="s">
        <v>374</v>
      </c>
      <c r="E17994" s="57" t="str">
        <f t="array" ref="E17994">E17993</f>
        <v>В</v>
      </c>
      <c r="F17994" s="58">
        <v>0.8316177456129242</v>
      </c>
    </row>
    <row r="17995">
      <c r="A17995" s="61">
        <v>1.514152653E9</v>
      </c>
      <c r="B17995" s="61">
        <v>1.0</v>
      </c>
      <c r="C17995" s="61">
        <v>983.0</v>
      </c>
      <c r="D17995" s="57" t="s">
        <v>374</v>
      </c>
      <c r="E17995" s="57" t="str">
        <f t="array" ref="E17995">E17994</f>
        <v>В</v>
      </c>
      <c r="F17995" s="58">
        <v>0.8317569563632817</v>
      </c>
    </row>
    <row r="17996">
      <c r="A17996" s="61">
        <v>1.518740591E9</v>
      </c>
      <c r="B17996" s="61">
        <v>0.0</v>
      </c>
      <c r="C17996" s="61">
        <v>1582.0</v>
      </c>
      <c r="D17996" s="57" t="s">
        <v>375</v>
      </c>
      <c r="E17996" s="57" t="str">
        <f t="array" ref="E17996">E17995</f>
        <v>В</v>
      </c>
      <c r="F17996" s="58">
        <v>0.8317754728362917</v>
      </c>
    </row>
    <row r="17997">
      <c r="A17997" s="61">
        <v>1.519417595E9</v>
      </c>
      <c r="B17997" s="61">
        <v>1.0</v>
      </c>
      <c r="C17997" s="61">
        <v>891.0</v>
      </c>
      <c r="D17997" s="57" t="s">
        <v>373</v>
      </c>
      <c r="E17997" s="57" t="str">
        <f t="array" ref="E17997">E17996</f>
        <v>В</v>
      </c>
      <c r="F17997" s="58">
        <v>0.8317975287896072</v>
      </c>
    </row>
    <row r="17998">
      <c r="A17998" s="61">
        <v>1.514814747E9</v>
      </c>
      <c r="B17998" s="61">
        <v>1.0</v>
      </c>
      <c r="C17998" s="61">
        <v>363.0</v>
      </c>
      <c r="D17998" s="57" t="s">
        <v>375</v>
      </c>
      <c r="E17998" s="57" t="str">
        <f t="array" ref="E17998">E17997</f>
        <v>В</v>
      </c>
      <c r="F17998" s="58">
        <v>0.8318399318253271</v>
      </c>
    </row>
    <row r="17999">
      <c r="A17999" s="61">
        <v>1.515680174E9</v>
      </c>
      <c r="B17999" s="61">
        <v>1.0</v>
      </c>
      <c r="C17999" s="61">
        <v>699.0</v>
      </c>
      <c r="D17999" s="57" t="s">
        <v>371</v>
      </c>
      <c r="E17999" s="57" t="str">
        <f t="array" ref="E17999">E17998</f>
        <v>В</v>
      </c>
      <c r="F17999" s="58">
        <v>0.8319568056400505</v>
      </c>
    </row>
    <row r="18000">
      <c r="A18000" s="61">
        <v>1.511842652E9</v>
      </c>
      <c r="B18000" s="61">
        <v>0.0</v>
      </c>
      <c r="C18000" s="61">
        <v>2324.0</v>
      </c>
      <c r="D18000" s="57" t="s">
        <v>374</v>
      </c>
      <c r="E18000" s="57" t="str">
        <f t="array" ref="E18000">E17999</f>
        <v>В</v>
      </c>
      <c r="F18000" s="58">
        <v>0.8319746130977481</v>
      </c>
    </row>
    <row r="18001">
      <c r="A18001" s="61">
        <v>1.516810485E9</v>
      </c>
      <c r="B18001" s="61">
        <v>1.0</v>
      </c>
      <c r="C18001" s="61">
        <v>554.0</v>
      </c>
      <c r="D18001" s="57" t="s">
        <v>371</v>
      </c>
      <c r="E18001" s="57" t="str">
        <f t="array" ref="E18001">E18000</f>
        <v>В</v>
      </c>
      <c r="F18001" s="58">
        <v>0.8319879838428613</v>
      </c>
    </row>
    <row r="18002">
      <c r="A18002" s="61">
        <v>1.519744882E9</v>
      </c>
      <c r="B18002" s="61">
        <v>0.0</v>
      </c>
      <c r="C18002" s="61">
        <v>3631.0</v>
      </c>
      <c r="D18002" s="57" t="s">
        <v>374</v>
      </c>
      <c r="E18002" s="57" t="str">
        <f t="array" ref="E18002">E18001</f>
        <v>В</v>
      </c>
      <c r="F18002" s="58">
        <v>0.8320003134035714</v>
      </c>
    </row>
    <row r="18003">
      <c r="A18003" s="61">
        <v>1.51743496E9</v>
      </c>
      <c r="B18003" s="61">
        <v>0.0</v>
      </c>
      <c r="C18003" s="61">
        <v>1383.0</v>
      </c>
      <c r="D18003" s="57" t="s">
        <v>371</v>
      </c>
      <c r="E18003" s="57" t="str">
        <f t="array" ref="E18003">E18002</f>
        <v>В</v>
      </c>
      <c r="F18003" s="58">
        <v>0.8320892641253547</v>
      </c>
    </row>
    <row r="18004">
      <c r="A18004" s="61">
        <v>1.511622092E9</v>
      </c>
      <c r="B18004" s="61">
        <v>0.0</v>
      </c>
      <c r="C18004" s="61">
        <v>2229.0</v>
      </c>
      <c r="D18004" s="57" t="s">
        <v>371</v>
      </c>
      <c r="E18004" s="57" t="str">
        <f t="array" ref="E18004">E18003</f>
        <v>В</v>
      </c>
      <c r="F18004" s="58">
        <v>0.8321895308074939</v>
      </c>
    </row>
    <row r="18005">
      <c r="A18005" s="61">
        <v>1.516725125E9</v>
      </c>
      <c r="B18005" s="61">
        <v>1.0</v>
      </c>
      <c r="C18005" s="61">
        <v>2611.0</v>
      </c>
      <c r="D18005" s="57" t="s">
        <v>371</v>
      </c>
      <c r="E18005" s="57" t="str">
        <f t="array" ref="E18005">E18004</f>
        <v>В</v>
      </c>
      <c r="F18005" s="58">
        <v>0.832264775935566</v>
      </c>
    </row>
    <row r="18006">
      <c r="A18006" s="61">
        <v>1.515734924E9</v>
      </c>
      <c r="B18006" s="61">
        <v>1.0</v>
      </c>
      <c r="C18006" s="61">
        <v>271.0</v>
      </c>
      <c r="D18006" s="57" t="s">
        <v>371</v>
      </c>
      <c r="E18006" s="57" t="str">
        <f t="array" ref="E18006">E18005</f>
        <v>В</v>
      </c>
      <c r="F18006" s="58">
        <v>0.8322686496617936</v>
      </c>
    </row>
    <row r="18007">
      <c r="A18007" s="61">
        <v>1.513509611E9</v>
      </c>
      <c r="B18007" s="61">
        <v>0.0</v>
      </c>
      <c r="C18007" s="61">
        <v>3611.0</v>
      </c>
      <c r="D18007" s="57" t="s">
        <v>371</v>
      </c>
      <c r="E18007" s="57" t="str">
        <f t="array" ref="E18007">E18006</f>
        <v>В</v>
      </c>
      <c r="F18007" s="58">
        <v>0.8322842969715671</v>
      </c>
    </row>
    <row r="18008">
      <c r="A18008" s="61">
        <v>1.514426449E9</v>
      </c>
      <c r="B18008" s="61">
        <v>1.0</v>
      </c>
      <c r="C18008" s="61">
        <v>666.0</v>
      </c>
      <c r="D18008" s="57" t="s">
        <v>375</v>
      </c>
      <c r="E18008" s="57" t="str">
        <f t="array" ref="E18008">E18007</f>
        <v>В</v>
      </c>
      <c r="F18008" s="58">
        <v>0.8322996214878389</v>
      </c>
    </row>
    <row r="18009">
      <c r="A18009" s="61">
        <v>1.511695249E9</v>
      </c>
      <c r="B18009" s="61">
        <v>1.0</v>
      </c>
      <c r="C18009" s="61">
        <v>1307.0</v>
      </c>
      <c r="D18009" s="57" t="s">
        <v>371</v>
      </c>
      <c r="E18009" s="57" t="str">
        <f t="array" ref="E18009">E18008</f>
        <v>В</v>
      </c>
      <c r="F18009" s="58">
        <v>0.8323210337819064</v>
      </c>
    </row>
    <row r="18010">
      <c r="A18010" s="61">
        <v>1.516959129E9</v>
      </c>
      <c r="B18010" s="61">
        <v>1.0</v>
      </c>
      <c r="C18010" s="61">
        <v>190.0</v>
      </c>
      <c r="D18010" s="57" t="s">
        <v>371</v>
      </c>
      <c r="E18010" s="57" t="str">
        <f t="array" ref="E18010">E18009</f>
        <v>В</v>
      </c>
      <c r="F18010" s="58">
        <v>0.8323305369918051</v>
      </c>
    </row>
    <row r="18011">
      <c r="A18011" s="61">
        <v>1.519966669E9</v>
      </c>
      <c r="B18011" s="61">
        <v>1.0</v>
      </c>
      <c r="C18011" s="61">
        <v>3797.0</v>
      </c>
      <c r="D18011" s="57" t="s">
        <v>371</v>
      </c>
      <c r="E18011" s="57" t="str">
        <f t="array" ref="E18011">E18010</f>
        <v>В</v>
      </c>
      <c r="F18011" s="58">
        <v>0.8323431292513598</v>
      </c>
    </row>
    <row r="18012">
      <c r="A18012" s="61">
        <v>1.517417912E9</v>
      </c>
      <c r="B18012" s="61">
        <v>0.0</v>
      </c>
      <c r="C18012" s="61">
        <v>514.0</v>
      </c>
      <c r="D18012" s="57" t="s">
        <v>374</v>
      </c>
      <c r="E18012" s="57" t="str">
        <f t="array" ref="E18012">E18011</f>
        <v>В</v>
      </c>
      <c r="F18012" s="58">
        <v>0.8323491720878604</v>
      </c>
    </row>
    <row r="18013">
      <c r="A18013" s="61">
        <v>1.513621656E9</v>
      </c>
      <c r="B18013" s="61">
        <v>1.0</v>
      </c>
      <c r="C18013" s="61">
        <v>2222.0</v>
      </c>
      <c r="D18013" s="57" t="s">
        <v>375</v>
      </c>
      <c r="E18013" s="57" t="str">
        <f t="array" ref="E18013">E18012</f>
        <v>В</v>
      </c>
      <c r="F18013" s="58">
        <v>0.8324045150040243</v>
      </c>
    </row>
    <row r="18014">
      <c r="A18014" s="61">
        <v>1.519781256E9</v>
      </c>
      <c r="B18014" s="61">
        <v>1.0</v>
      </c>
      <c r="C18014" s="61">
        <v>3832.0</v>
      </c>
      <c r="D18014" s="57" t="s">
        <v>374</v>
      </c>
      <c r="E18014" s="57" t="str">
        <f t="array" ref="E18014">E18013</f>
        <v>В</v>
      </c>
      <c r="F18014" s="58">
        <v>0.8324188430904628</v>
      </c>
    </row>
    <row r="18015">
      <c r="A18015" s="61">
        <v>1.513745894E9</v>
      </c>
      <c r="B18015" s="61">
        <v>1.0</v>
      </c>
      <c r="C18015" s="61">
        <v>2617.0</v>
      </c>
      <c r="D18015" s="57" t="s">
        <v>374</v>
      </c>
      <c r="E18015" s="57" t="str">
        <f t="array" ref="E18015">E18014</f>
        <v>В</v>
      </c>
      <c r="F18015" s="58">
        <v>0.8324861521300695</v>
      </c>
    </row>
    <row r="18016">
      <c r="A18016" s="61">
        <v>1.513928205E9</v>
      </c>
      <c r="B18016" s="61">
        <v>1.0</v>
      </c>
      <c r="C18016" s="61">
        <v>1032.0</v>
      </c>
      <c r="D18016" s="57" t="s">
        <v>374</v>
      </c>
      <c r="E18016" s="57" t="str">
        <f t="array" ref="E18016">E18015</f>
        <v>В</v>
      </c>
      <c r="F18016" s="58">
        <v>0.8325044251430003</v>
      </c>
    </row>
    <row r="18017">
      <c r="A18017" s="61">
        <v>1.513200146E9</v>
      </c>
      <c r="B18017" s="61">
        <v>1.0</v>
      </c>
      <c r="C18017" s="61">
        <v>120.0</v>
      </c>
      <c r="D18017" s="57" t="s">
        <v>373</v>
      </c>
      <c r="E18017" s="57" t="str">
        <f t="array" ref="E18017">E18016</f>
        <v>В</v>
      </c>
      <c r="F18017" s="58">
        <v>0.8325430536356578</v>
      </c>
    </row>
    <row r="18018">
      <c r="A18018" s="61">
        <v>1.512331042E9</v>
      </c>
      <c r="B18018" s="61">
        <v>0.0</v>
      </c>
      <c r="C18018" s="61">
        <v>3766.0</v>
      </c>
      <c r="D18018" s="57" t="s">
        <v>373</v>
      </c>
      <c r="E18018" s="57" t="str">
        <f t="array" ref="E18018">E18017</f>
        <v>В</v>
      </c>
      <c r="F18018" s="58">
        <v>0.8325625115075148</v>
      </c>
    </row>
    <row r="18019">
      <c r="A18019" s="61">
        <v>1.515768883E9</v>
      </c>
      <c r="B18019" s="61">
        <v>1.0</v>
      </c>
      <c r="C18019" s="61">
        <v>1971.0</v>
      </c>
      <c r="D18019" s="57" t="s">
        <v>371</v>
      </c>
      <c r="E18019" s="57" t="str">
        <f t="array" ref="E18019">E18018</f>
        <v>В</v>
      </c>
      <c r="F18019" s="58">
        <v>0.832569231313999</v>
      </c>
    </row>
    <row r="18020">
      <c r="A18020" s="61">
        <v>1.51265151E9</v>
      </c>
      <c r="B18020" s="61">
        <v>0.0</v>
      </c>
      <c r="C18020" s="61">
        <v>1308.0</v>
      </c>
      <c r="D18020" s="57" t="s">
        <v>371</v>
      </c>
      <c r="E18020" s="57" t="str">
        <f t="array" ref="E18020">E18019</f>
        <v>В</v>
      </c>
      <c r="F18020" s="58">
        <v>0.832590070810572</v>
      </c>
    </row>
    <row r="18021">
      <c r="A18021" s="61">
        <v>1.515422742E9</v>
      </c>
      <c r="B18021" s="61">
        <v>0.0</v>
      </c>
      <c r="C18021" s="61">
        <v>2889.0</v>
      </c>
      <c r="D18021" s="57" t="s">
        <v>373</v>
      </c>
      <c r="E18021" s="57" t="str">
        <f t="array" ref="E18021">E18020</f>
        <v>В</v>
      </c>
      <c r="F18021" s="58">
        <v>0.8327105784262102</v>
      </c>
    </row>
    <row r="18022">
      <c r="A18022" s="61">
        <v>1.513210067E9</v>
      </c>
      <c r="B18022" s="61">
        <v>1.0</v>
      </c>
      <c r="C18022" s="61">
        <v>4677.0</v>
      </c>
      <c r="D18022" s="57" t="s">
        <v>374</v>
      </c>
      <c r="E18022" s="57" t="str">
        <f t="array" ref="E18022">E18021</f>
        <v>В</v>
      </c>
      <c r="F18022" s="58">
        <v>0.8327567129427917</v>
      </c>
    </row>
    <row r="18023">
      <c r="A18023" s="61">
        <v>1.514592676E9</v>
      </c>
      <c r="B18023" s="61">
        <v>1.0</v>
      </c>
      <c r="C18023" s="61">
        <v>3103.0</v>
      </c>
      <c r="D18023" s="57" t="s">
        <v>374</v>
      </c>
      <c r="E18023" s="57" t="str">
        <f t="array" ref="E18023">E18022</f>
        <v>В</v>
      </c>
      <c r="F18023" s="58">
        <v>0.8327848363475845</v>
      </c>
    </row>
    <row r="18024">
      <c r="A18024" s="61">
        <v>1.517046398E9</v>
      </c>
      <c r="B18024" s="61">
        <v>1.0</v>
      </c>
      <c r="C18024" s="61">
        <v>3388.0</v>
      </c>
      <c r="D18024" s="57" t="s">
        <v>374</v>
      </c>
      <c r="E18024" s="57" t="str">
        <f t="array" ref="E18024">E18023</f>
        <v>В</v>
      </c>
      <c r="F18024" s="58">
        <v>0.832860653280495</v>
      </c>
    </row>
    <row r="18025">
      <c r="A18025" s="61">
        <v>1.511441402E9</v>
      </c>
      <c r="B18025" s="61">
        <v>0.0</v>
      </c>
      <c r="C18025" s="61">
        <v>4468.0</v>
      </c>
      <c r="D18025" s="57" t="s">
        <v>373</v>
      </c>
      <c r="E18025" s="57" t="str">
        <f t="array" ref="E18025">E18024</f>
        <v>В</v>
      </c>
      <c r="F18025" s="58">
        <v>0.8329053273553032</v>
      </c>
    </row>
    <row r="18026">
      <c r="A18026" s="61">
        <v>1.519662506E9</v>
      </c>
      <c r="B18026" s="61">
        <v>1.0</v>
      </c>
      <c r="C18026" s="61">
        <v>2320.0</v>
      </c>
      <c r="D18026" s="57" t="s">
        <v>375</v>
      </c>
      <c r="E18026" s="57" t="str">
        <f t="array" ref="E18026">E18025</f>
        <v>В</v>
      </c>
      <c r="F18026" s="58">
        <v>0.8329524052272654</v>
      </c>
    </row>
    <row r="18027">
      <c r="A18027" s="61">
        <v>1.513887628E9</v>
      </c>
      <c r="B18027" s="61">
        <v>1.0</v>
      </c>
      <c r="C18027" s="61">
        <v>754.0</v>
      </c>
      <c r="D18027" s="57" t="s">
        <v>371</v>
      </c>
      <c r="E18027" s="57" t="str">
        <f t="array" ref="E18027">E18026</f>
        <v>В</v>
      </c>
      <c r="F18027" s="58">
        <v>0.8329931658959582</v>
      </c>
    </row>
    <row r="18028">
      <c r="A18028" s="61">
        <v>1.51163539E9</v>
      </c>
      <c r="B18028" s="61">
        <v>0.0</v>
      </c>
      <c r="C18028" s="61">
        <v>1171.0</v>
      </c>
      <c r="D18028" s="57" t="s">
        <v>373</v>
      </c>
      <c r="E18028" s="57" t="str">
        <f t="array" ref="E18028">E18027</f>
        <v>В</v>
      </c>
      <c r="F18028" s="58">
        <v>0.8330368154285545</v>
      </c>
    </row>
    <row r="18029">
      <c r="A18029" s="61">
        <v>1.513847931E9</v>
      </c>
      <c r="B18029" s="61">
        <v>0.0</v>
      </c>
      <c r="C18029" s="61">
        <v>963.0</v>
      </c>
      <c r="D18029" s="57" t="s">
        <v>374</v>
      </c>
      <c r="E18029" s="57" t="str">
        <f t="array" ref="E18029">E18028</f>
        <v>В</v>
      </c>
      <c r="F18029" s="58">
        <v>0.8330596971154476</v>
      </c>
    </row>
    <row r="18030">
      <c r="A18030" s="61">
        <v>1.511817747E9</v>
      </c>
      <c r="B18030" s="61">
        <v>1.0</v>
      </c>
      <c r="C18030" s="61">
        <v>495.0</v>
      </c>
      <c r="D18030" s="57" t="s">
        <v>371</v>
      </c>
      <c r="E18030" s="57" t="str">
        <f t="array" ref="E18030">E18029</f>
        <v>В</v>
      </c>
      <c r="F18030" s="58">
        <v>0.8330607462208826</v>
      </c>
    </row>
    <row r="18031">
      <c r="A18031" s="61">
        <v>1.517588985E9</v>
      </c>
      <c r="B18031" s="61">
        <v>1.0</v>
      </c>
      <c r="C18031" s="61">
        <v>1169.0</v>
      </c>
      <c r="D18031" s="57" t="s">
        <v>371</v>
      </c>
      <c r="E18031" s="57" t="str">
        <f t="array" ref="E18031">E18030</f>
        <v>В</v>
      </c>
      <c r="F18031" s="58">
        <v>0.8331744986997169</v>
      </c>
    </row>
    <row r="18032">
      <c r="A18032" s="61">
        <v>1.51654837E9</v>
      </c>
      <c r="B18032" s="61">
        <v>0.0</v>
      </c>
      <c r="C18032" s="61">
        <v>654.0</v>
      </c>
      <c r="D18032" s="57" t="s">
        <v>371</v>
      </c>
      <c r="E18032" s="57" t="str">
        <f t="array" ref="E18032">E18031</f>
        <v>В</v>
      </c>
      <c r="F18032" s="58">
        <v>0.833202419170682</v>
      </c>
    </row>
    <row r="18033">
      <c r="A18033" s="61">
        <v>1.516956137E9</v>
      </c>
      <c r="B18033" s="61">
        <v>1.0</v>
      </c>
      <c r="C18033" s="61">
        <v>1325.0</v>
      </c>
      <c r="D18033" s="57" t="s">
        <v>374</v>
      </c>
      <c r="E18033" s="57" t="str">
        <f t="array" ref="E18033">E18032</f>
        <v>В</v>
      </c>
      <c r="F18033" s="58">
        <v>0.8333180991641304</v>
      </c>
    </row>
    <row r="18034">
      <c r="A18034" s="61">
        <v>1.513244361E9</v>
      </c>
      <c r="B18034" s="61">
        <v>0.0</v>
      </c>
      <c r="C18034" s="61">
        <v>581.0</v>
      </c>
      <c r="D18034" s="57" t="s">
        <v>375</v>
      </c>
      <c r="E18034" s="57" t="str">
        <f t="array" ref="E18034">E18033</f>
        <v>В</v>
      </c>
      <c r="F18034" s="58">
        <v>0.8333398892970753</v>
      </c>
    </row>
    <row r="18035">
      <c r="A18035" s="61">
        <v>1.516068941E9</v>
      </c>
      <c r="B18035" s="61">
        <v>0.0</v>
      </c>
      <c r="C18035" s="61">
        <v>559.0</v>
      </c>
      <c r="D18035" s="57" t="s">
        <v>371</v>
      </c>
      <c r="E18035" s="57" t="str">
        <f t="array" ref="E18035">E18034</f>
        <v>В</v>
      </c>
      <c r="F18035" s="58">
        <v>0.83337154776713</v>
      </c>
    </row>
    <row r="18036">
      <c r="A18036" s="61">
        <v>1.517208138E9</v>
      </c>
      <c r="B18036" s="61">
        <v>1.0</v>
      </c>
      <c r="C18036" s="61">
        <v>4741.0</v>
      </c>
      <c r="D18036" s="57" t="s">
        <v>374</v>
      </c>
      <c r="E18036" s="57" t="str">
        <f t="array" ref="E18036">E18035</f>
        <v>В</v>
      </c>
      <c r="F18036" s="58">
        <v>0.8334031335593869</v>
      </c>
    </row>
    <row r="18037">
      <c r="A18037" s="61">
        <v>1.511368544E9</v>
      </c>
      <c r="B18037" s="61">
        <v>1.0</v>
      </c>
      <c r="C18037" s="61">
        <v>3951.0</v>
      </c>
      <c r="D18037" s="57" t="s">
        <v>375</v>
      </c>
      <c r="E18037" s="57" t="str">
        <f t="array" ref="E18037">E18036</f>
        <v>В</v>
      </c>
      <c r="F18037" s="58">
        <v>0.833407158708833</v>
      </c>
    </row>
    <row r="18038">
      <c r="A18038" s="61">
        <v>1.516048174E9</v>
      </c>
      <c r="B18038" s="61">
        <v>1.0</v>
      </c>
      <c r="C18038" s="61">
        <v>2984.0</v>
      </c>
      <c r="D18038" s="57" t="s">
        <v>371</v>
      </c>
      <c r="E18038" s="57" t="str">
        <f t="array" ref="E18038">E18037</f>
        <v>В</v>
      </c>
      <c r="F18038" s="58">
        <v>0.8334253505579078</v>
      </c>
    </row>
    <row r="18039">
      <c r="A18039" s="61">
        <v>1.511974883E9</v>
      </c>
      <c r="B18039" s="61">
        <v>1.0</v>
      </c>
      <c r="C18039" s="61">
        <v>747.0</v>
      </c>
      <c r="D18039" s="57" t="s">
        <v>375</v>
      </c>
      <c r="E18039" s="57" t="str">
        <f t="array" ref="E18039">E18038</f>
        <v>В</v>
      </c>
      <c r="F18039" s="58">
        <v>0.8334421903492026</v>
      </c>
    </row>
    <row r="18040">
      <c r="A18040" s="61">
        <v>1.515889093E9</v>
      </c>
      <c r="B18040" s="61">
        <v>1.0</v>
      </c>
      <c r="C18040" s="61">
        <v>3301.0</v>
      </c>
      <c r="D18040" s="57" t="s">
        <v>374</v>
      </c>
      <c r="E18040" s="57" t="str">
        <f t="array" ref="E18040">E18039</f>
        <v>В</v>
      </c>
      <c r="F18040" s="58">
        <v>0.8335511855769211</v>
      </c>
    </row>
    <row r="18041">
      <c r="A18041" s="61">
        <v>1.517201807E9</v>
      </c>
      <c r="B18041" s="61">
        <v>1.0</v>
      </c>
      <c r="C18041" s="61">
        <v>2107.0</v>
      </c>
      <c r="D18041" s="57" t="s">
        <v>373</v>
      </c>
      <c r="E18041" s="57" t="str">
        <f t="array" ref="E18041">E18040</f>
        <v>В</v>
      </c>
      <c r="F18041" s="58">
        <v>0.8335743778874156</v>
      </c>
    </row>
    <row r="18042">
      <c r="A18042" s="61">
        <v>1.512515666E9</v>
      </c>
      <c r="B18042" s="61">
        <v>1.0</v>
      </c>
      <c r="C18042" s="61">
        <v>2305.0</v>
      </c>
      <c r="D18042" s="57" t="s">
        <v>371</v>
      </c>
      <c r="E18042" s="57" t="str">
        <f t="array" ref="E18042">E18041</f>
        <v>В</v>
      </c>
      <c r="F18042" s="58">
        <v>0.8335789377957511</v>
      </c>
    </row>
    <row r="18043">
      <c r="A18043" s="61">
        <v>1.517245402E9</v>
      </c>
      <c r="B18043" s="61">
        <v>0.0</v>
      </c>
      <c r="C18043" s="61">
        <v>2236.0</v>
      </c>
      <c r="D18043" s="57" t="s">
        <v>371</v>
      </c>
      <c r="E18043" s="57" t="str">
        <f t="array" ref="E18043">E18042</f>
        <v>В</v>
      </c>
      <c r="F18043" s="58">
        <v>0.8336149277413236</v>
      </c>
    </row>
    <row r="18044">
      <c r="A18044" s="61">
        <v>1.516414247E9</v>
      </c>
      <c r="B18044" s="61">
        <v>1.0</v>
      </c>
      <c r="C18044" s="61">
        <v>1554.0</v>
      </c>
      <c r="D18044" s="57" t="s">
        <v>374</v>
      </c>
      <c r="E18044" s="57" t="str">
        <f t="array" ref="E18044">E18043</f>
        <v>В</v>
      </c>
      <c r="F18044" s="58">
        <v>0.8336380685292449</v>
      </c>
    </row>
    <row r="18045">
      <c r="A18045" s="61">
        <v>1.512943177E9</v>
      </c>
      <c r="B18045" s="61">
        <v>1.0</v>
      </c>
      <c r="C18045" s="61">
        <v>669.0</v>
      </c>
      <c r="D18045" s="57" t="s">
        <v>371</v>
      </c>
      <c r="E18045" s="57" t="str">
        <f t="array" ref="E18045">E18044</f>
        <v>В</v>
      </c>
      <c r="F18045" s="58">
        <v>0.833701275332367</v>
      </c>
    </row>
    <row r="18046">
      <c r="A18046" s="61">
        <v>1.513439582E9</v>
      </c>
      <c r="B18046" s="61">
        <v>0.0</v>
      </c>
      <c r="C18046" s="61">
        <v>2716.0</v>
      </c>
      <c r="D18046" s="57" t="s">
        <v>374</v>
      </c>
      <c r="E18046" s="57" t="str">
        <f t="array" ref="E18046">E18045</f>
        <v>В</v>
      </c>
      <c r="F18046" s="58">
        <v>0.8337489096978588</v>
      </c>
    </row>
    <row r="18047">
      <c r="A18047" s="61">
        <v>1.514062907E9</v>
      </c>
      <c r="B18047" s="61">
        <v>1.0</v>
      </c>
      <c r="C18047" s="61">
        <v>3473.0</v>
      </c>
      <c r="D18047" s="57" t="s">
        <v>371</v>
      </c>
      <c r="E18047" s="57" t="str">
        <f t="array" ref="E18047">E18046</f>
        <v>В</v>
      </c>
      <c r="F18047" s="58">
        <v>0.8337624792115316</v>
      </c>
    </row>
    <row r="18048">
      <c r="A18048" s="61">
        <v>1.513420466E9</v>
      </c>
      <c r="B18048" s="61">
        <v>1.0</v>
      </c>
      <c r="C18048" s="61">
        <v>104.0</v>
      </c>
      <c r="D18048" s="57" t="s">
        <v>374</v>
      </c>
      <c r="E18048" s="57" t="str">
        <f t="array" ref="E18048">E18047</f>
        <v>В</v>
      </c>
      <c r="F18048" s="58">
        <v>0.8337984886079955</v>
      </c>
    </row>
    <row r="18049">
      <c r="A18049" s="61">
        <v>1.513991073E9</v>
      </c>
      <c r="B18049" s="61">
        <v>1.0</v>
      </c>
      <c r="C18049" s="61">
        <v>1582.0</v>
      </c>
      <c r="D18049" s="57" t="s">
        <v>371</v>
      </c>
      <c r="E18049" s="57" t="str">
        <f t="array" ref="E18049">E18048</f>
        <v>В</v>
      </c>
      <c r="F18049" s="58">
        <v>0.8338014674949787</v>
      </c>
    </row>
    <row r="18050">
      <c r="A18050" s="61">
        <v>1.516764322E9</v>
      </c>
      <c r="B18050" s="61">
        <v>0.0</v>
      </c>
      <c r="C18050" s="61">
        <v>1066.0</v>
      </c>
      <c r="D18050" s="57" t="s">
        <v>373</v>
      </c>
      <c r="E18050" s="57" t="str">
        <f t="array" ref="E18050">E18049</f>
        <v>В</v>
      </c>
      <c r="F18050" s="58">
        <v>0.8338067948983539</v>
      </c>
    </row>
    <row r="18051">
      <c r="A18051" s="61">
        <v>1.519738475E9</v>
      </c>
      <c r="B18051" s="61">
        <v>1.0</v>
      </c>
      <c r="C18051" s="61">
        <v>572.0</v>
      </c>
      <c r="D18051" s="57" t="s">
        <v>375</v>
      </c>
      <c r="E18051" s="57" t="str">
        <f t="array" ref="E18051">E18050</f>
        <v>В</v>
      </c>
      <c r="F18051" s="58">
        <v>0.8338592973286862</v>
      </c>
    </row>
    <row r="18052">
      <c r="A18052" s="61">
        <v>1.51138538E9</v>
      </c>
      <c r="B18052" s="61">
        <v>0.0</v>
      </c>
      <c r="C18052" s="61">
        <v>1133.0</v>
      </c>
      <c r="D18052" s="57" t="s">
        <v>374</v>
      </c>
      <c r="E18052" s="57" t="str">
        <f t="array" ref="E18052">E18051</f>
        <v>В</v>
      </c>
      <c r="F18052" s="58">
        <v>0.8339017003644061</v>
      </c>
    </row>
    <row r="18053">
      <c r="A18053" s="61">
        <v>1.514398288E9</v>
      </c>
      <c r="B18053" s="61">
        <v>1.0</v>
      </c>
      <c r="C18053" s="61">
        <v>337.0</v>
      </c>
      <c r="D18053" s="57" t="s">
        <v>373</v>
      </c>
      <c r="E18053" s="57" t="str">
        <f t="array" ref="E18053">E18052</f>
        <v>В</v>
      </c>
      <c r="F18053" s="58">
        <v>0.8339891945804591</v>
      </c>
    </row>
    <row r="18054">
      <c r="A18054" s="61">
        <v>1.513819838E9</v>
      </c>
      <c r="B18054" s="61">
        <v>1.0</v>
      </c>
      <c r="C18054" s="61">
        <v>2602.0</v>
      </c>
      <c r="D18054" s="57" t="s">
        <v>374</v>
      </c>
      <c r="E18054" s="57" t="str">
        <f t="array" ref="E18054">E18053</f>
        <v>В</v>
      </c>
      <c r="F18054" s="58">
        <v>0.8339895201052216</v>
      </c>
    </row>
    <row r="18055">
      <c r="A18055" s="61">
        <v>1.51640349E9</v>
      </c>
      <c r="B18055" s="61">
        <v>0.0</v>
      </c>
      <c r="C18055" s="61">
        <v>1521.0</v>
      </c>
      <c r="D18055" s="57" t="s">
        <v>374</v>
      </c>
      <c r="E18055" s="57" t="str">
        <f t="array" ref="E18055">E18054</f>
        <v>В</v>
      </c>
      <c r="F18055" s="58">
        <v>0.8340215230259788</v>
      </c>
    </row>
    <row r="18056">
      <c r="A18056" s="61">
        <v>1.516073714E9</v>
      </c>
      <c r="B18056" s="61">
        <v>1.0</v>
      </c>
      <c r="C18056" s="61">
        <v>1026.0</v>
      </c>
      <c r="D18056" s="57" t="s">
        <v>375</v>
      </c>
      <c r="E18056" s="57" t="str">
        <f t="array" ref="E18056">E18055</f>
        <v>В</v>
      </c>
      <c r="F18056" s="58">
        <v>0.8340543450760599</v>
      </c>
    </row>
    <row r="18057">
      <c r="A18057" s="61">
        <v>1.517482286E9</v>
      </c>
      <c r="B18057" s="61">
        <v>1.0</v>
      </c>
      <c r="C18057" s="61">
        <v>1301.0</v>
      </c>
      <c r="D18057" s="57" t="s">
        <v>374</v>
      </c>
      <c r="E18057" s="57" t="str">
        <f t="array" ref="E18057">E18056</f>
        <v>В</v>
      </c>
      <c r="F18057" s="58">
        <v>0.8341207945207162</v>
      </c>
    </row>
    <row r="18058">
      <c r="A18058" s="61">
        <v>1.515888786E9</v>
      </c>
      <c r="B18058" s="61">
        <v>1.0</v>
      </c>
      <c r="C18058" s="61">
        <v>2019.0</v>
      </c>
      <c r="D18058" s="57" t="s">
        <v>371</v>
      </c>
      <c r="E18058" s="57" t="str">
        <f t="array" ref="E18058">E18057</f>
        <v>В</v>
      </c>
      <c r="F18058" s="58">
        <v>0.8341720289086827</v>
      </c>
    </row>
    <row r="18059">
      <c r="A18059" s="61">
        <v>1.517687626E9</v>
      </c>
      <c r="B18059" s="61">
        <v>1.0</v>
      </c>
      <c r="C18059" s="61">
        <v>1400.0</v>
      </c>
      <c r="D18059" s="57" t="s">
        <v>373</v>
      </c>
      <c r="E18059" s="57" t="str">
        <f t="array" ref="E18059">E18058</f>
        <v>В</v>
      </c>
      <c r="F18059" s="58">
        <v>0.8342885291964474</v>
      </c>
    </row>
    <row r="18060">
      <c r="A18060" s="61">
        <v>1.519906368E9</v>
      </c>
      <c r="B18060" s="61">
        <v>1.0</v>
      </c>
      <c r="C18060" s="61">
        <v>2144.0</v>
      </c>
      <c r="D18060" s="57" t="s">
        <v>374</v>
      </c>
      <c r="E18060" s="57" t="str">
        <f t="array" ref="E18060">E18059</f>
        <v>В</v>
      </c>
      <c r="F18060" s="58">
        <v>0.8343272819638226</v>
      </c>
    </row>
    <row r="18061">
      <c r="A18061" s="61">
        <v>1.511790059E9</v>
      </c>
      <c r="B18061" s="61">
        <v>1.0</v>
      </c>
      <c r="C18061" s="61">
        <v>1336.0</v>
      </c>
      <c r="D18061" s="57" t="s">
        <v>371</v>
      </c>
      <c r="E18061" s="57" t="str">
        <f t="array" ref="E18061">E18060</f>
        <v>В</v>
      </c>
      <c r="F18061" s="58">
        <v>0.8343325596120076</v>
      </c>
    </row>
    <row r="18062">
      <c r="A18062" s="61">
        <v>1.518277846E9</v>
      </c>
      <c r="B18062" s="61">
        <v>1.0</v>
      </c>
      <c r="C18062" s="61">
        <v>170.0</v>
      </c>
      <c r="D18062" s="57" t="s">
        <v>373</v>
      </c>
      <c r="E18062" s="57" t="str">
        <f t="array" ref="E18062">E18061</f>
        <v>В</v>
      </c>
      <c r="F18062" s="58">
        <v>0.8343558233348929</v>
      </c>
    </row>
    <row r="18063">
      <c r="A18063" s="61">
        <v>1.512473264E9</v>
      </c>
      <c r="B18063" s="61">
        <v>1.0</v>
      </c>
      <c r="C18063" s="61">
        <v>1706.0</v>
      </c>
      <c r="D18063" s="57" t="s">
        <v>374</v>
      </c>
      <c r="E18063" s="57" t="str">
        <f t="array" ref="E18063">E18062</f>
        <v>В</v>
      </c>
      <c r="F18063" s="58">
        <v>0.834383132610982</v>
      </c>
    </row>
    <row r="18064">
      <c r="A18064" s="61">
        <v>1.512907586E9</v>
      </c>
      <c r="B18064" s="61">
        <v>1.0</v>
      </c>
      <c r="C18064" s="61">
        <v>3788.0</v>
      </c>
      <c r="D18064" s="57" t="s">
        <v>374</v>
      </c>
      <c r="E18064" s="57" t="str">
        <f t="array" ref="E18064">E18063</f>
        <v>В</v>
      </c>
      <c r="F18064" s="58">
        <v>0.8344124970706797</v>
      </c>
    </row>
    <row r="18065">
      <c r="A18065" s="61">
        <v>1.519656599E9</v>
      </c>
      <c r="B18065" s="61">
        <v>1.0</v>
      </c>
      <c r="C18065" s="61">
        <v>4209.0</v>
      </c>
      <c r="D18065" s="57" t="s">
        <v>374</v>
      </c>
      <c r="E18065" s="57" t="str">
        <f t="array" ref="E18065">E18064</f>
        <v>В</v>
      </c>
      <c r="F18065" s="58">
        <v>0.8344595600414806</v>
      </c>
    </row>
    <row r="18066">
      <c r="A18066" s="61">
        <v>1.51909527E9</v>
      </c>
      <c r="B18066" s="61">
        <v>0.0</v>
      </c>
      <c r="C18066" s="61">
        <v>1760.0</v>
      </c>
      <c r="D18066" s="57" t="s">
        <v>371</v>
      </c>
      <c r="E18066" s="57" t="str">
        <f t="array" ref="E18066">E18065</f>
        <v>В</v>
      </c>
      <c r="F18066" s="58">
        <v>0.8344861282535511</v>
      </c>
    </row>
    <row r="18067">
      <c r="A18067" s="61">
        <v>1.517798035E9</v>
      </c>
      <c r="B18067" s="61">
        <v>1.0</v>
      </c>
      <c r="C18067" s="61">
        <v>1470.0</v>
      </c>
      <c r="D18067" s="57" t="s">
        <v>371</v>
      </c>
      <c r="E18067" s="57" t="str">
        <f t="array" ref="E18067">E18066</f>
        <v>В</v>
      </c>
      <c r="F18067" s="58">
        <v>0.8345277435055626</v>
      </c>
    </row>
    <row r="18068">
      <c r="A18068" s="61">
        <v>1.516472197E9</v>
      </c>
      <c r="B18068" s="61">
        <v>1.0</v>
      </c>
      <c r="C18068" s="61">
        <v>1453.0</v>
      </c>
      <c r="D18068" s="57" t="s">
        <v>373</v>
      </c>
      <c r="E18068" s="57" t="str">
        <f t="array" ref="E18068">E18067</f>
        <v>В</v>
      </c>
      <c r="F18068" s="58">
        <v>0.8345442643732556</v>
      </c>
    </row>
    <row r="18069">
      <c r="A18069" s="61">
        <v>1.517109212E9</v>
      </c>
      <c r="B18069" s="61">
        <v>0.0</v>
      </c>
      <c r="C18069" s="61">
        <v>64.0</v>
      </c>
      <c r="D18069" s="57" t="s">
        <v>371</v>
      </c>
      <c r="E18069" s="57" t="str">
        <f t="array" ref="E18069">E18068</f>
        <v>В</v>
      </c>
      <c r="F18069" s="58">
        <v>0.8345478489209566</v>
      </c>
    </row>
    <row r="18070">
      <c r="A18070" s="61">
        <v>1.511429214E9</v>
      </c>
      <c r="B18070" s="61">
        <v>1.0</v>
      </c>
      <c r="C18070" s="61">
        <v>823.0</v>
      </c>
      <c r="D18070" s="57" t="s">
        <v>374</v>
      </c>
      <c r="E18070" s="57" t="str">
        <f t="array" ref="E18070">E18069</f>
        <v>В</v>
      </c>
      <c r="F18070" s="58">
        <v>0.8345925863610235</v>
      </c>
    </row>
    <row r="18071">
      <c r="A18071" s="61">
        <v>1.513039564E9</v>
      </c>
      <c r="B18071" s="61">
        <v>1.0</v>
      </c>
      <c r="C18071" s="61">
        <v>2369.0</v>
      </c>
      <c r="D18071" s="57" t="s">
        <v>371</v>
      </c>
      <c r="E18071" s="57" t="str">
        <f t="array" ref="E18071">E18070</f>
        <v>В</v>
      </c>
      <c r="F18071" s="58">
        <v>0.8345978793349067</v>
      </c>
    </row>
    <row r="18072">
      <c r="A18072" s="61">
        <v>1.519594409E9</v>
      </c>
      <c r="B18072" s="61">
        <v>1.0</v>
      </c>
      <c r="C18072" s="61">
        <v>2180.0</v>
      </c>
      <c r="D18072" s="57" t="s">
        <v>371</v>
      </c>
      <c r="E18072" s="57" t="str">
        <f t="array" ref="E18072">E18071</f>
        <v>В</v>
      </c>
      <c r="F18072" s="58">
        <v>0.8346031918371206</v>
      </c>
    </row>
    <row r="18073">
      <c r="A18073" s="61">
        <v>1.513686144E9</v>
      </c>
      <c r="B18073" s="61">
        <v>1.0</v>
      </c>
      <c r="C18073" s="61">
        <v>1803.0</v>
      </c>
      <c r="D18073" s="57" t="s">
        <v>371</v>
      </c>
      <c r="E18073" s="57" t="str">
        <f t="array" ref="E18073">E18072</f>
        <v>В</v>
      </c>
      <c r="F18073" s="58">
        <v>0.8346557608402632</v>
      </c>
    </row>
    <row r="18074">
      <c r="A18074" s="61">
        <v>1.518411843E9</v>
      </c>
      <c r="B18074" s="61">
        <v>1.0</v>
      </c>
      <c r="C18074" s="61">
        <v>290.0</v>
      </c>
      <c r="D18074" s="57" t="s">
        <v>371</v>
      </c>
      <c r="E18074" s="57" t="str">
        <f t="array" ref="E18074">E18073</f>
        <v>В</v>
      </c>
      <c r="F18074" s="58">
        <v>0.8346848688178149</v>
      </c>
    </row>
    <row r="18075">
      <c r="A18075" s="61">
        <v>1.513326776E9</v>
      </c>
      <c r="B18075" s="61">
        <v>1.0</v>
      </c>
      <c r="C18075" s="61">
        <v>2055.0</v>
      </c>
      <c r="D18075" s="57" t="s">
        <v>374</v>
      </c>
      <c r="E18075" s="57" t="str">
        <f t="array" ref="E18075">E18074</f>
        <v>В</v>
      </c>
      <c r="F18075" s="58">
        <v>0.8347590800424749</v>
      </c>
    </row>
    <row r="18076">
      <c r="A18076" s="61">
        <v>1.511435538E9</v>
      </c>
      <c r="B18076" s="61">
        <v>1.0</v>
      </c>
      <c r="C18076" s="61">
        <v>790.0</v>
      </c>
      <c r="D18076" s="57" t="s">
        <v>373</v>
      </c>
      <c r="E18076" s="57" t="str">
        <f t="array" ref="E18076">E18075</f>
        <v>В</v>
      </c>
      <c r="F18076" s="58">
        <v>0.8348495851277895</v>
      </c>
    </row>
    <row r="18077">
      <c r="A18077" s="61">
        <v>1.513231041E9</v>
      </c>
      <c r="B18077" s="61">
        <v>0.0</v>
      </c>
      <c r="C18077" s="61">
        <v>2139.0</v>
      </c>
      <c r="D18077" s="57" t="s">
        <v>374</v>
      </c>
      <c r="E18077" s="57" t="str">
        <f t="array" ref="E18077">E18076</f>
        <v>В</v>
      </c>
      <c r="F18077" s="58">
        <v>0.8348563627109102</v>
      </c>
    </row>
    <row r="18078">
      <c r="A18078" s="61">
        <v>1.519171556E9</v>
      </c>
      <c r="B18078" s="61">
        <v>1.0</v>
      </c>
      <c r="C18078" s="61">
        <v>296.0</v>
      </c>
      <c r="D18078" s="57" t="s">
        <v>374</v>
      </c>
      <c r="E18078" s="57" t="str">
        <f t="array" ref="E18078">E18077</f>
        <v>В</v>
      </c>
      <c r="F18078" s="58">
        <v>0.8348665158429915</v>
      </c>
    </row>
    <row r="18079">
      <c r="A18079" s="61">
        <v>1.515073556E9</v>
      </c>
      <c r="B18079" s="61">
        <v>1.0</v>
      </c>
      <c r="C18079" s="61">
        <v>1687.0</v>
      </c>
      <c r="D18079" s="57" t="s">
        <v>374</v>
      </c>
      <c r="E18079" s="57" t="str">
        <f t="array" ref="E18079">E18078</f>
        <v>В</v>
      </c>
      <c r="F18079" s="58">
        <v>0.8348814056357057</v>
      </c>
    </row>
    <row r="18080">
      <c r="A18080" s="61">
        <v>1.515056922E9</v>
      </c>
      <c r="B18080" s="61">
        <v>0.0</v>
      </c>
      <c r="C18080" s="61">
        <v>773.0</v>
      </c>
      <c r="D18080" s="57" t="s">
        <v>374</v>
      </c>
      <c r="E18080" s="57" t="str">
        <f t="array" ref="E18080">E18079</f>
        <v>В</v>
      </c>
      <c r="F18080" s="58">
        <v>0.835019145653484</v>
      </c>
    </row>
    <row r="18081">
      <c r="A18081" s="61">
        <v>1.513162008E9</v>
      </c>
      <c r="B18081" s="61">
        <v>1.0</v>
      </c>
      <c r="C18081" s="61">
        <v>1490.0</v>
      </c>
      <c r="D18081" s="57" t="s">
        <v>373</v>
      </c>
      <c r="E18081" s="57" t="str">
        <f t="array" ref="E18081">E18080</f>
        <v>В</v>
      </c>
      <c r="F18081" s="58">
        <v>0.8351215492224285</v>
      </c>
    </row>
    <row r="18082">
      <c r="A18082" s="61">
        <v>1.516465104E9</v>
      </c>
      <c r="B18082" s="61">
        <v>1.0</v>
      </c>
      <c r="C18082" s="61">
        <v>1541.0</v>
      </c>
      <c r="D18082" s="57" t="s">
        <v>374</v>
      </c>
      <c r="E18082" s="57" t="str">
        <f t="array" ref="E18082">E18081</f>
        <v>В</v>
      </c>
      <c r="F18082" s="58">
        <v>0.8351535521431857</v>
      </c>
    </row>
    <row r="18083">
      <c r="A18083" s="61">
        <v>1.516072596E9</v>
      </c>
      <c r="B18083" s="61">
        <v>1.0</v>
      </c>
      <c r="C18083" s="61">
        <v>981.0</v>
      </c>
      <c r="D18083" s="57" t="s">
        <v>371</v>
      </c>
      <c r="E18083" s="57" t="str">
        <f t="array" ref="E18083">E18082</f>
        <v>В</v>
      </c>
      <c r="F18083" s="58">
        <v>0.8351609107950229</v>
      </c>
    </row>
    <row r="18084">
      <c r="A18084" s="61">
        <v>1.519614578E9</v>
      </c>
      <c r="B18084" s="61">
        <v>1.0</v>
      </c>
      <c r="C18084" s="61">
        <v>4014.0</v>
      </c>
      <c r="D18084" s="57" t="s">
        <v>371</v>
      </c>
      <c r="E18084" s="57" t="str">
        <f t="array" ref="E18084">E18083</f>
        <v>В</v>
      </c>
      <c r="F18084" s="58">
        <v>0.8351772068133257</v>
      </c>
    </row>
    <row r="18085">
      <c r="A18085" s="61">
        <v>1.519437489E9</v>
      </c>
      <c r="B18085" s="61">
        <v>1.0</v>
      </c>
      <c r="C18085" s="61">
        <v>1059.0</v>
      </c>
      <c r="D18085" s="57" t="s">
        <v>374</v>
      </c>
      <c r="E18085" s="57" t="str">
        <f t="array" ref="E18085">E18084</f>
        <v>В</v>
      </c>
      <c r="F18085" s="58">
        <v>0.835181817392068</v>
      </c>
    </row>
    <row r="18086">
      <c r="A18086" s="61">
        <v>1.517070393E9</v>
      </c>
      <c r="B18086" s="61">
        <v>1.0</v>
      </c>
      <c r="C18086" s="61">
        <v>329.0</v>
      </c>
      <c r="D18086" s="57" t="s">
        <v>374</v>
      </c>
      <c r="E18086" s="57" t="str">
        <f t="array" ref="E18086">E18085</f>
        <v>В</v>
      </c>
      <c r="F18086" s="58">
        <v>0.8352610014046952</v>
      </c>
    </row>
    <row r="18087">
      <c r="A18087" s="61">
        <v>1.518313163E9</v>
      </c>
      <c r="B18087" s="61">
        <v>1.0</v>
      </c>
      <c r="C18087" s="61">
        <v>1417.0</v>
      </c>
      <c r="D18087" s="57" t="s">
        <v>373</v>
      </c>
      <c r="E18087" s="57" t="str">
        <f t="array" ref="E18087">E18086</f>
        <v>В</v>
      </c>
      <c r="F18087" s="58">
        <v>0.8352827915376401</v>
      </c>
    </row>
    <row r="18088">
      <c r="A18088" s="61">
        <v>1.513628907E9</v>
      </c>
      <c r="B18088" s="61">
        <v>1.0</v>
      </c>
      <c r="C18088" s="61">
        <v>2956.0</v>
      </c>
      <c r="D18088" s="57" t="s">
        <v>371</v>
      </c>
      <c r="E18088" s="57" t="str">
        <f t="array" ref="E18088">E18087</f>
        <v>В</v>
      </c>
      <c r="F18088" s="58">
        <v>0.8353724680693804</v>
      </c>
    </row>
    <row r="18089">
      <c r="A18089" s="61">
        <v>1.512644531E9</v>
      </c>
      <c r="B18089" s="61">
        <v>0.0</v>
      </c>
      <c r="C18089" s="61">
        <v>125.0</v>
      </c>
      <c r="D18089" s="57" t="s">
        <v>375</v>
      </c>
      <c r="E18089" s="57" t="str">
        <f t="array" ref="E18089">E18088</f>
        <v>В</v>
      </c>
      <c r="F18089" s="58">
        <v>0.8353728077836271</v>
      </c>
    </row>
    <row r="18090">
      <c r="A18090" s="61">
        <v>1.519976879E9</v>
      </c>
      <c r="B18090" s="61">
        <v>1.0</v>
      </c>
      <c r="C18090" s="61">
        <v>4178.0</v>
      </c>
      <c r="D18090" s="57" t="s">
        <v>371</v>
      </c>
      <c r="E18090" s="57" t="str">
        <f t="array" ref="E18090">E18089</f>
        <v>В</v>
      </c>
      <c r="F18090" s="58">
        <v>0.8354013640558586</v>
      </c>
    </row>
    <row r="18091">
      <c r="A18091" s="61">
        <v>1.517439871E9</v>
      </c>
      <c r="B18091" s="61">
        <v>0.0</v>
      </c>
      <c r="C18091" s="61">
        <v>1269.0</v>
      </c>
      <c r="D18091" s="57" t="s">
        <v>374</v>
      </c>
      <c r="E18091" s="57" t="str">
        <f t="array" ref="E18091">E18090</f>
        <v>В</v>
      </c>
      <c r="F18091" s="58">
        <v>0.8354384864856176</v>
      </c>
    </row>
    <row r="18092">
      <c r="A18092" s="61">
        <v>1.514157744E9</v>
      </c>
      <c r="B18092" s="61">
        <v>1.0</v>
      </c>
      <c r="C18092" s="61">
        <v>1792.0</v>
      </c>
      <c r="D18092" s="57" t="s">
        <v>373</v>
      </c>
      <c r="E18092" s="57" t="str">
        <f t="array" ref="E18092">E18091</f>
        <v>В</v>
      </c>
      <c r="F18092" s="58">
        <v>0.835458453451199</v>
      </c>
    </row>
    <row r="18093">
      <c r="A18093" s="61">
        <v>1.515498325E9</v>
      </c>
      <c r="B18093" s="61">
        <v>1.0</v>
      </c>
      <c r="C18093" s="61">
        <v>3439.0</v>
      </c>
      <c r="D18093" s="57" t="s">
        <v>374</v>
      </c>
      <c r="E18093" s="57" t="str">
        <f t="array" ref="E18093">E18092</f>
        <v>В</v>
      </c>
      <c r="F18093" s="58">
        <v>0.8355045758122693</v>
      </c>
    </row>
    <row r="18094">
      <c r="A18094" s="61">
        <v>1.519768386E9</v>
      </c>
      <c r="B18094" s="61">
        <v>1.0</v>
      </c>
      <c r="C18094" s="61">
        <v>974.0</v>
      </c>
      <c r="D18094" s="57" t="s">
        <v>374</v>
      </c>
      <c r="E18094" s="57" t="str">
        <f t="array" ref="E18094">E18093</f>
        <v>В</v>
      </c>
      <c r="F18094" s="58">
        <v>0.8355384115257546</v>
      </c>
    </row>
    <row r="18095">
      <c r="A18095" s="61">
        <v>1.517813385E9</v>
      </c>
      <c r="B18095" s="61">
        <v>1.0</v>
      </c>
      <c r="C18095" s="61">
        <v>1388.0</v>
      </c>
      <c r="D18095" s="57" t="s">
        <v>374</v>
      </c>
      <c r="E18095" s="57" t="str">
        <f t="array" ref="E18095">E18094</f>
        <v>В</v>
      </c>
      <c r="F18095" s="58">
        <v>0.8356184828955205</v>
      </c>
    </row>
    <row r="18096">
      <c r="A18096" s="61">
        <v>1.511427034E9</v>
      </c>
      <c r="B18096" s="61">
        <v>1.0</v>
      </c>
      <c r="C18096" s="61">
        <v>3462.0</v>
      </c>
      <c r="D18096" s="57" t="s">
        <v>374</v>
      </c>
      <c r="E18096" s="57" t="str">
        <f t="array" ref="E18096">E18095</f>
        <v>В</v>
      </c>
      <c r="F18096" s="58">
        <v>0.8357071229937024</v>
      </c>
    </row>
    <row r="18097">
      <c r="A18097" s="61">
        <v>1.515906687E9</v>
      </c>
      <c r="B18097" s="61">
        <v>1.0</v>
      </c>
      <c r="C18097" s="61">
        <v>88.0</v>
      </c>
      <c r="D18097" s="57" t="s">
        <v>374</v>
      </c>
      <c r="E18097" s="57" t="str">
        <f t="array" ref="E18097">E18096</f>
        <v>В</v>
      </c>
      <c r="F18097" s="58">
        <v>0.8357666965352506</v>
      </c>
    </row>
    <row r="18098">
      <c r="A18098" s="61">
        <v>1.511365089E9</v>
      </c>
      <c r="B18098" s="61">
        <v>1.0</v>
      </c>
      <c r="C18098" s="61">
        <v>1133.0</v>
      </c>
      <c r="D18098" s="57" t="s">
        <v>371</v>
      </c>
      <c r="E18098" s="57" t="str">
        <f t="array" ref="E18098">E18097</f>
        <v>В</v>
      </c>
      <c r="F18098" s="58">
        <v>0.8357840717364868</v>
      </c>
    </row>
    <row r="18099">
      <c r="A18099" s="61">
        <v>1.516365574E9</v>
      </c>
      <c r="B18099" s="61">
        <v>1.0</v>
      </c>
      <c r="C18099" s="61">
        <v>1022.0</v>
      </c>
      <c r="D18099" s="57" t="s">
        <v>373</v>
      </c>
      <c r="E18099" s="57" t="str">
        <f t="array" ref="E18099">E18098</f>
        <v>В</v>
      </c>
      <c r="F18099" s="58">
        <v>0.8358315393907115</v>
      </c>
    </row>
    <row r="18100">
      <c r="A18100" s="61">
        <v>1.514394023E9</v>
      </c>
      <c r="B18100" s="61">
        <v>1.0</v>
      </c>
      <c r="C18100" s="61">
        <v>1900.0</v>
      </c>
      <c r="D18100" s="57" t="s">
        <v>371</v>
      </c>
      <c r="E18100" s="57" t="str">
        <f t="array" ref="E18100">E18099</f>
        <v>В</v>
      </c>
      <c r="F18100" s="58">
        <v>0.8358898482005702</v>
      </c>
    </row>
    <row r="18101">
      <c r="A18101" s="61">
        <v>1.517869731E9</v>
      </c>
      <c r="B18101" s="61">
        <v>0.0</v>
      </c>
      <c r="C18101" s="61">
        <v>688.0</v>
      </c>
      <c r="D18101" s="57" t="s">
        <v>373</v>
      </c>
      <c r="E18101" s="57" t="str">
        <f t="array" ref="E18101">E18100</f>
        <v>В</v>
      </c>
      <c r="F18101" s="58">
        <v>0.8359816291461576</v>
      </c>
    </row>
    <row r="18102">
      <c r="A18102" s="61">
        <v>1.516766013E9</v>
      </c>
      <c r="B18102" s="61">
        <v>1.0</v>
      </c>
      <c r="C18102" s="61">
        <v>1600.0</v>
      </c>
      <c r="D18102" s="57" t="s">
        <v>374</v>
      </c>
      <c r="E18102" s="57" t="str">
        <f t="array" ref="E18102">E18101</f>
        <v>В</v>
      </c>
      <c r="F18102" s="58">
        <v>0.8360585623997789</v>
      </c>
    </row>
    <row r="18103">
      <c r="A18103" s="61">
        <v>1.514071922E9</v>
      </c>
      <c r="B18103" s="61">
        <v>0.0</v>
      </c>
      <c r="C18103" s="61">
        <v>2548.0</v>
      </c>
      <c r="D18103" s="57" t="s">
        <v>371</v>
      </c>
      <c r="E18103" s="57" t="str">
        <f t="array" ref="E18103">E18102</f>
        <v>В</v>
      </c>
      <c r="F18103" s="58">
        <v>0.8361203586653937</v>
      </c>
    </row>
    <row r="18104">
      <c r="A18104" s="61">
        <v>1.511961717E9</v>
      </c>
      <c r="B18104" s="61">
        <v>1.0</v>
      </c>
      <c r="C18104" s="61">
        <v>154.0</v>
      </c>
      <c r="D18104" s="57" t="s">
        <v>371</v>
      </c>
      <c r="E18104" s="57" t="str">
        <f t="array" ref="E18104">E18103</f>
        <v>В</v>
      </c>
      <c r="F18104" s="58">
        <v>0.8362003482833018</v>
      </c>
    </row>
    <row r="18105">
      <c r="A18105" s="61">
        <v>1.51816688E9</v>
      </c>
      <c r="B18105" s="61">
        <v>0.0</v>
      </c>
      <c r="C18105" s="61">
        <v>3173.0</v>
      </c>
      <c r="D18105" s="57" t="s">
        <v>374</v>
      </c>
      <c r="E18105" s="57" t="str">
        <f t="array" ref="E18105">E18104</f>
        <v>В</v>
      </c>
      <c r="F18105" s="58">
        <v>0.8363516147038912</v>
      </c>
    </row>
    <row r="18106">
      <c r="A18106" s="61">
        <v>1.515207654E9</v>
      </c>
      <c r="B18106" s="61">
        <v>1.0</v>
      </c>
      <c r="C18106" s="61">
        <v>1547.0</v>
      </c>
      <c r="D18106" s="57" t="s">
        <v>371</v>
      </c>
      <c r="E18106" s="57" t="str">
        <f t="array" ref="E18106">E18105</f>
        <v>В</v>
      </c>
      <c r="F18106" s="58">
        <v>0.8363613296526626</v>
      </c>
    </row>
    <row r="18107">
      <c r="A18107" s="61">
        <v>1.51883919E9</v>
      </c>
      <c r="B18107" s="61">
        <v>0.0</v>
      </c>
      <c r="C18107" s="61">
        <v>3671.0</v>
      </c>
      <c r="D18107" s="57" t="s">
        <v>371</v>
      </c>
      <c r="E18107" s="57" t="str">
        <f t="array" ref="E18107">E18106</f>
        <v>В</v>
      </c>
      <c r="F18107" s="58">
        <v>0.8363876544046539</v>
      </c>
    </row>
    <row r="18108">
      <c r="A18108" s="61">
        <v>1.519733849E9</v>
      </c>
      <c r="B18108" s="61">
        <v>1.0</v>
      </c>
      <c r="C18108" s="61">
        <v>2445.0</v>
      </c>
      <c r="D18108" s="57" t="s">
        <v>374</v>
      </c>
      <c r="E18108" s="57" t="str">
        <f t="array" ref="E18108">E18107</f>
        <v>В</v>
      </c>
      <c r="F18108" s="58">
        <v>0.8364172785047205</v>
      </c>
    </row>
    <row r="18109">
      <c r="A18109" s="61">
        <v>1.513459779E9</v>
      </c>
      <c r="B18109" s="61">
        <v>1.0</v>
      </c>
      <c r="C18109" s="61">
        <v>2116.0</v>
      </c>
      <c r="D18109" s="57" t="s">
        <v>375</v>
      </c>
      <c r="E18109" s="57" t="str">
        <f t="array" ref="E18109">E18108</f>
        <v>В</v>
      </c>
      <c r="F18109" s="58">
        <v>0.8364733000722256</v>
      </c>
    </row>
    <row r="18110">
      <c r="A18110" s="61">
        <v>1.516863017E9</v>
      </c>
      <c r="B18110" s="61">
        <v>1.0</v>
      </c>
      <c r="C18110" s="61">
        <v>3033.0</v>
      </c>
      <c r="D18110" s="57" t="s">
        <v>375</v>
      </c>
      <c r="E18110" s="57" t="str">
        <f t="array" ref="E18110">E18109</f>
        <v>В</v>
      </c>
      <c r="F18110" s="58">
        <v>0.8366037269962421</v>
      </c>
    </row>
    <row r="18111">
      <c r="A18111" s="61">
        <v>1.517686475E9</v>
      </c>
      <c r="B18111" s="61">
        <v>1.0</v>
      </c>
      <c r="C18111" s="61">
        <v>620.0</v>
      </c>
      <c r="D18111" s="57" t="s">
        <v>371</v>
      </c>
      <c r="E18111" s="57" t="str">
        <f t="array" ref="E18111">E18110</f>
        <v>В</v>
      </c>
      <c r="F18111" s="58">
        <v>0.8366615936004373</v>
      </c>
    </row>
    <row r="18112">
      <c r="A18112" s="61">
        <v>1.515029332E9</v>
      </c>
      <c r="B18112" s="61">
        <v>0.0</v>
      </c>
      <c r="C18112" s="61">
        <v>1136.0</v>
      </c>
      <c r="D18112" s="57" t="s">
        <v>374</v>
      </c>
      <c r="E18112" s="57" t="str">
        <f t="array" ref="E18112">E18111</f>
        <v>В</v>
      </c>
      <c r="F18112" s="58">
        <v>0.8366680656092381</v>
      </c>
    </row>
    <row r="18113">
      <c r="A18113" s="61">
        <v>1.513500329E9</v>
      </c>
      <c r="B18113" s="61">
        <v>1.0</v>
      </c>
      <c r="C18113" s="61">
        <v>734.0</v>
      </c>
      <c r="D18113" s="57" t="s">
        <v>371</v>
      </c>
      <c r="E18113" s="57" t="str">
        <f t="array" ref="E18113">E18112</f>
        <v>В</v>
      </c>
      <c r="F18113" s="58">
        <v>0.8367237504459581</v>
      </c>
    </row>
    <row r="18114">
      <c r="A18114" s="61">
        <v>1.516973443E9</v>
      </c>
      <c r="B18114" s="61">
        <v>1.0</v>
      </c>
      <c r="C18114" s="61">
        <v>1051.0</v>
      </c>
      <c r="D18114" s="57" t="s">
        <v>374</v>
      </c>
      <c r="E18114" s="57" t="str">
        <f t="array" ref="E18114">E18113</f>
        <v>В</v>
      </c>
      <c r="F18114" s="58">
        <v>0.8367796564225406</v>
      </c>
    </row>
    <row r="18115">
      <c r="A18115" s="61">
        <v>1.515784315E9</v>
      </c>
      <c r="B18115" s="61">
        <v>1.0</v>
      </c>
      <c r="C18115" s="61">
        <v>1819.0</v>
      </c>
      <c r="D18115" s="57" t="s">
        <v>374</v>
      </c>
      <c r="E18115" s="57" t="str">
        <f t="array" ref="E18115">E18114</f>
        <v>В</v>
      </c>
      <c r="F18115" s="58">
        <v>0.8368386338050605</v>
      </c>
    </row>
    <row r="18116">
      <c r="A18116" s="61">
        <v>1.519796149E9</v>
      </c>
      <c r="B18116" s="61">
        <v>1.0</v>
      </c>
      <c r="C18116" s="61">
        <v>2707.0</v>
      </c>
      <c r="D18116" s="57" t="s">
        <v>375</v>
      </c>
      <c r="E18116" s="57" t="str">
        <f t="array" ref="E18116">E18115</f>
        <v>В</v>
      </c>
      <c r="F18116" s="58">
        <v>0.8369438096720967</v>
      </c>
    </row>
    <row r="18117">
      <c r="A18117" s="61">
        <v>1.519812407E9</v>
      </c>
      <c r="B18117" s="61">
        <v>1.0</v>
      </c>
      <c r="C18117" s="61">
        <v>2446.0</v>
      </c>
      <c r="D18117" s="57" t="s">
        <v>373</v>
      </c>
      <c r="E18117" s="57" t="str">
        <f t="array" ref="E18117">E18116</f>
        <v>В</v>
      </c>
      <c r="F18117" s="58">
        <v>0.8370474293849579</v>
      </c>
    </row>
    <row r="18118">
      <c r="A18118" s="61">
        <v>1.518970441E9</v>
      </c>
      <c r="B18118" s="61">
        <v>0.0</v>
      </c>
      <c r="C18118" s="61">
        <v>2515.0</v>
      </c>
      <c r="D18118" s="57" t="s">
        <v>374</v>
      </c>
      <c r="E18118" s="57" t="str">
        <f t="array" ref="E18118">E18117</f>
        <v>В</v>
      </c>
      <c r="F18118" s="58">
        <v>0.8370873182487253</v>
      </c>
    </row>
    <row r="18119">
      <c r="A18119" s="61">
        <v>1.516723558E9</v>
      </c>
      <c r="B18119" s="61">
        <v>1.0</v>
      </c>
      <c r="C18119" s="61">
        <v>1340.0</v>
      </c>
      <c r="D18119" s="57" t="s">
        <v>371</v>
      </c>
      <c r="E18119" s="57" t="str">
        <f t="array" ref="E18119">E18118</f>
        <v>В</v>
      </c>
      <c r="F18119" s="58">
        <v>0.8370890990799542</v>
      </c>
    </row>
    <row r="18120">
      <c r="A18120" s="61">
        <v>1.513543565E9</v>
      </c>
      <c r="B18120" s="61">
        <v>1.0</v>
      </c>
      <c r="C18120" s="61">
        <v>769.0</v>
      </c>
      <c r="D18120" s="57" t="s">
        <v>371</v>
      </c>
      <c r="E18120" s="57" t="str">
        <f t="array" ref="E18120">E18119</f>
        <v>В</v>
      </c>
      <c r="F18120" s="58">
        <v>0.8371330750525298</v>
      </c>
    </row>
    <row r="18121">
      <c r="A18121" s="61">
        <v>1.51142075E9</v>
      </c>
      <c r="B18121" s="61">
        <v>0.0</v>
      </c>
      <c r="C18121" s="61">
        <v>254.0</v>
      </c>
      <c r="D18121" s="57" t="s">
        <v>374</v>
      </c>
      <c r="E18121" s="57" t="str">
        <f t="array" ref="E18121">E18120</f>
        <v>В</v>
      </c>
      <c r="F18121" s="58">
        <v>0.837159399804521</v>
      </c>
    </row>
    <row r="18122">
      <c r="A18122" s="61">
        <v>1.514822926E9</v>
      </c>
      <c r="B18122" s="61">
        <v>1.0</v>
      </c>
      <c r="C18122" s="61">
        <v>734.0</v>
      </c>
      <c r="D18122" s="57" t="s">
        <v>375</v>
      </c>
      <c r="E18122" s="57" t="str">
        <f t="array" ref="E18122">E18121</f>
        <v>В</v>
      </c>
      <c r="F18122" s="58">
        <v>0.8371631677806943</v>
      </c>
    </row>
    <row r="18123">
      <c r="A18123" s="61">
        <v>1.513055576E9</v>
      </c>
      <c r="B18123" s="61">
        <v>1.0</v>
      </c>
      <c r="C18123" s="61">
        <v>1722.0</v>
      </c>
      <c r="D18123" s="57" t="s">
        <v>373</v>
      </c>
      <c r="E18123" s="57" t="str">
        <f t="array" ref="E18123">E18122</f>
        <v>В</v>
      </c>
      <c r="F18123" s="58">
        <v>0.8371855774828622</v>
      </c>
    </row>
    <row r="18124">
      <c r="A18124" s="61">
        <v>1.515939912E9</v>
      </c>
      <c r="B18124" s="61">
        <v>0.0</v>
      </c>
      <c r="C18124" s="61">
        <v>5013.0</v>
      </c>
      <c r="D18124" s="57" t="s">
        <v>374</v>
      </c>
      <c r="E18124" s="57" t="str">
        <f t="array" ref="E18124">E18123</f>
        <v>В</v>
      </c>
      <c r="F18124" s="58">
        <v>0.8372037501075607</v>
      </c>
    </row>
    <row r="18125">
      <c r="A18125" s="61">
        <v>1.514890045E9</v>
      </c>
      <c r="B18125" s="61">
        <v>1.0</v>
      </c>
      <c r="C18125" s="61">
        <v>375.0</v>
      </c>
      <c r="D18125" s="57" t="s">
        <v>374</v>
      </c>
      <c r="E18125" s="57" t="str">
        <f t="array" ref="E18125">E18124</f>
        <v>В</v>
      </c>
      <c r="F18125" s="58">
        <v>0.8372213933210877</v>
      </c>
    </row>
    <row r="18126">
      <c r="A18126" s="61">
        <v>1.515256529E9</v>
      </c>
      <c r="B18126" s="61">
        <v>1.0</v>
      </c>
      <c r="C18126" s="61">
        <v>1966.0</v>
      </c>
      <c r="D18126" s="57" t="s">
        <v>374</v>
      </c>
      <c r="E18126" s="57" t="str">
        <f t="array" ref="E18126">E18125</f>
        <v>В</v>
      </c>
      <c r="F18126" s="58">
        <v>0.837302122711922</v>
      </c>
    </row>
    <row r="18127">
      <c r="A18127" s="61">
        <v>1.515560809E9</v>
      </c>
      <c r="B18127" s="61">
        <v>1.0</v>
      </c>
      <c r="C18127" s="61">
        <v>2106.0</v>
      </c>
      <c r="D18127" s="57" t="s">
        <v>374</v>
      </c>
      <c r="E18127" s="57" t="str">
        <f t="array" ref="E18127">E18126</f>
        <v>В</v>
      </c>
      <c r="F18127" s="58">
        <v>0.8373098029292184</v>
      </c>
    </row>
    <row r="18128">
      <c r="A18128" s="61">
        <v>1.517318571E9</v>
      </c>
      <c r="B18128" s="61">
        <v>0.0</v>
      </c>
      <c r="C18128" s="61">
        <v>1647.0</v>
      </c>
      <c r="D18128" s="57" t="s">
        <v>374</v>
      </c>
      <c r="E18128" s="57" t="str">
        <f t="array" ref="E18128">E18127</f>
        <v>В</v>
      </c>
      <c r="F18128" s="58">
        <v>0.8373241161144956</v>
      </c>
    </row>
    <row r="18129">
      <c r="A18129" s="61">
        <v>1.518206099E9</v>
      </c>
      <c r="B18129" s="61">
        <v>1.0</v>
      </c>
      <c r="C18129" s="61">
        <v>2073.0</v>
      </c>
      <c r="D18129" s="57" t="s">
        <v>375</v>
      </c>
      <c r="E18129" s="57" t="str">
        <f t="array" ref="E18129">E18128</f>
        <v>В</v>
      </c>
      <c r="F18129" s="58">
        <v>0.8373749619626312</v>
      </c>
    </row>
    <row r="18130">
      <c r="A18130" s="61">
        <v>1.514673013E9</v>
      </c>
      <c r="B18130" s="61">
        <v>1.0</v>
      </c>
      <c r="C18130" s="61">
        <v>1149.0</v>
      </c>
      <c r="D18130" s="57" t="s">
        <v>375</v>
      </c>
      <c r="E18130" s="57" t="str">
        <f t="array" ref="E18130">E18129</f>
        <v>В</v>
      </c>
      <c r="F18130" s="58">
        <v>0.8374312525947555</v>
      </c>
    </row>
    <row r="18131">
      <c r="A18131" s="61">
        <v>1.518360679E9</v>
      </c>
      <c r="B18131" s="61">
        <v>1.0</v>
      </c>
      <c r="C18131" s="61">
        <v>602.0</v>
      </c>
      <c r="D18131" s="57" t="s">
        <v>374</v>
      </c>
      <c r="E18131" s="57" t="str">
        <f t="array" ref="E18131">E18130</f>
        <v>В</v>
      </c>
      <c r="F18131" s="58">
        <v>0.837444349048114</v>
      </c>
    </row>
    <row r="18132">
      <c r="A18132" s="61">
        <v>1.516172115E9</v>
      </c>
      <c r="B18132" s="61">
        <v>1.0</v>
      </c>
      <c r="C18132" s="61">
        <v>645.0</v>
      </c>
      <c r="D18132" s="57" t="s">
        <v>374</v>
      </c>
      <c r="E18132" s="57" t="str">
        <f t="array" ref="E18132">E18131</f>
        <v>В</v>
      </c>
      <c r="F18132" s="58">
        <v>0.8374869523326367</v>
      </c>
    </row>
    <row r="18133">
      <c r="A18133" s="61">
        <v>1.517050615E9</v>
      </c>
      <c r="B18133" s="61">
        <v>1.0</v>
      </c>
      <c r="C18133" s="61">
        <v>1597.0</v>
      </c>
      <c r="D18133" s="57" t="s">
        <v>373</v>
      </c>
      <c r="E18133" s="57" t="str">
        <f t="array" ref="E18133">E18132</f>
        <v>В</v>
      </c>
      <c r="F18133" s="58">
        <v>0.8375009108394557</v>
      </c>
    </row>
    <row r="18134">
      <c r="A18134" s="61">
        <v>1.513589644E9</v>
      </c>
      <c r="B18134" s="61">
        <v>1.0</v>
      </c>
      <c r="C18134" s="61">
        <v>335.0</v>
      </c>
      <c r="D18134" s="57" t="s">
        <v>374</v>
      </c>
      <c r="E18134" s="57" t="str">
        <f t="array" ref="E18134">E18133</f>
        <v>В</v>
      </c>
      <c r="F18134" s="58">
        <v>0.8375188258920302</v>
      </c>
    </row>
    <row r="18135">
      <c r="A18135" s="61">
        <v>1.514456215E9</v>
      </c>
      <c r="B18135" s="61">
        <v>1.0</v>
      </c>
      <c r="C18135" s="61">
        <v>507.0</v>
      </c>
      <c r="D18135" s="57" t="s">
        <v>374</v>
      </c>
      <c r="E18135" s="57" t="str">
        <f t="array" ref="E18135">E18134</f>
        <v>В</v>
      </c>
      <c r="F18135" s="58">
        <v>0.8375212837419038</v>
      </c>
    </row>
    <row r="18136">
      <c r="A18136" s="61">
        <v>1.512013096E9</v>
      </c>
      <c r="B18136" s="61">
        <v>1.0</v>
      </c>
      <c r="C18136" s="61">
        <v>4212.0</v>
      </c>
      <c r="D18136" s="57" t="s">
        <v>371</v>
      </c>
      <c r="E18136" s="57" t="str">
        <f t="array" ref="E18136">E18135</f>
        <v>В</v>
      </c>
      <c r="F18136" s="58">
        <v>0.8376531764985788</v>
      </c>
    </row>
    <row r="18137">
      <c r="A18137" s="61">
        <v>1.514097748E9</v>
      </c>
      <c r="B18137" s="61">
        <v>1.0</v>
      </c>
      <c r="C18137" s="61">
        <v>3987.0</v>
      </c>
      <c r="D18137" s="57" t="s">
        <v>374</v>
      </c>
      <c r="E18137" s="57" t="str">
        <f t="array" ref="E18137">E18136</f>
        <v>В</v>
      </c>
      <c r="F18137" s="58">
        <v>0.8376817178696492</v>
      </c>
    </row>
    <row r="18138">
      <c r="A18138" s="61">
        <v>1.513376666E9</v>
      </c>
      <c r="B18138" s="61">
        <v>1.0</v>
      </c>
      <c r="C18138" s="61">
        <v>1036.0</v>
      </c>
      <c r="D18138" s="57" t="s">
        <v>375</v>
      </c>
      <c r="E18138" s="57" t="str">
        <f t="array" ref="E18138">E18137</f>
        <v>В</v>
      </c>
      <c r="F18138" s="58">
        <v>0.8377127199225537</v>
      </c>
    </row>
    <row r="18139">
      <c r="A18139" s="61">
        <v>1.513142592E9</v>
      </c>
      <c r="B18139" s="61">
        <v>0.0</v>
      </c>
      <c r="C18139" s="61">
        <v>1350.0</v>
      </c>
      <c r="D18139" s="57" t="s">
        <v>373</v>
      </c>
      <c r="E18139" s="57" t="str">
        <f t="array" ref="E18139">E18138</f>
        <v>В</v>
      </c>
      <c r="F18139" s="58">
        <v>0.8377366577206968</v>
      </c>
    </row>
    <row r="18140">
      <c r="A18140" s="61">
        <v>1.512629645E9</v>
      </c>
      <c r="B18140" s="61">
        <v>1.0</v>
      </c>
      <c r="C18140" s="61">
        <v>835.0</v>
      </c>
      <c r="D18140" s="57" t="s">
        <v>375</v>
      </c>
      <c r="E18140" s="57" t="str">
        <f t="array" ref="E18140">E18139</f>
        <v>В</v>
      </c>
      <c r="F18140" s="58">
        <v>0.8377849296260598</v>
      </c>
    </row>
    <row r="18141">
      <c r="A18141" s="61">
        <v>1.51914051E9</v>
      </c>
      <c r="B18141" s="61">
        <v>0.0</v>
      </c>
      <c r="C18141" s="61">
        <v>4796.0</v>
      </c>
      <c r="D18141" s="57" t="s">
        <v>375</v>
      </c>
      <c r="E18141" s="57" t="str">
        <f t="array" ref="E18141">E18140</f>
        <v>В</v>
      </c>
      <c r="F18141" s="58">
        <v>0.8379311023289128</v>
      </c>
    </row>
    <row r="18142">
      <c r="A18142" s="61">
        <v>1.519101382E9</v>
      </c>
      <c r="B18142" s="61">
        <v>0.0</v>
      </c>
      <c r="C18142" s="61">
        <v>3945.0</v>
      </c>
      <c r="D18142" s="57" t="s">
        <v>374</v>
      </c>
      <c r="E18142" s="57" t="str">
        <f t="array" ref="E18142">E18141</f>
        <v>В</v>
      </c>
      <c r="F18142" s="58">
        <v>0.8379531731833895</v>
      </c>
    </row>
    <row r="18143">
      <c r="A18143" s="61">
        <v>1.519410747E9</v>
      </c>
      <c r="B18143" s="61">
        <v>1.0</v>
      </c>
      <c r="C18143" s="61">
        <v>4728.0</v>
      </c>
      <c r="D18143" s="57" t="s">
        <v>374</v>
      </c>
      <c r="E18143" s="57" t="str">
        <f t="array" ref="E18143">E18142</f>
        <v>В</v>
      </c>
      <c r="F18143" s="58">
        <v>0.8379874768074929</v>
      </c>
    </row>
    <row r="18144">
      <c r="A18144" s="61">
        <v>1.518981141E9</v>
      </c>
      <c r="B18144" s="61">
        <v>0.0</v>
      </c>
      <c r="C18144" s="61">
        <v>1058.0</v>
      </c>
      <c r="D18144" s="57" t="s">
        <v>374</v>
      </c>
      <c r="E18144" s="57" t="str">
        <f t="array" ref="E18144">E18143</f>
        <v>В</v>
      </c>
      <c r="F18144" s="58">
        <v>0.8379889592192926</v>
      </c>
    </row>
    <row r="18145">
      <c r="A18145" s="61">
        <v>1.518246039E9</v>
      </c>
      <c r="B18145" s="61">
        <v>1.0</v>
      </c>
      <c r="C18145" s="61">
        <v>3531.0</v>
      </c>
      <c r="D18145" s="57" t="s">
        <v>375</v>
      </c>
      <c r="E18145" s="57" t="str">
        <f t="array" ref="E18145">E18144</f>
        <v>В</v>
      </c>
      <c r="F18145" s="58">
        <v>0.8381564074101084</v>
      </c>
    </row>
    <row r="18146">
      <c r="A18146" s="61">
        <v>1.51236019E9</v>
      </c>
      <c r="B18146" s="61">
        <v>0.0</v>
      </c>
      <c r="C18146" s="61">
        <v>1044.0</v>
      </c>
      <c r="D18146" s="57" t="s">
        <v>373</v>
      </c>
      <c r="E18146" s="57" t="str">
        <f t="array" ref="E18146">E18145</f>
        <v>В</v>
      </c>
      <c r="F18146" s="58">
        <v>0.8382105112254762</v>
      </c>
    </row>
    <row r="18147">
      <c r="A18147" s="61">
        <v>1.512262457E9</v>
      </c>
      <c r="B18147" s="61">
        <v>1.0</v>
      </c>
      <c r="C18147" s="61">
        <v>4075.0</v>
      </c>
      <c r="D18147" s="57" t="s">
        <v>371</v>
      </c>
      <c r="E18147" s="57" t="str">
        <f t="array" ref="E18147">E18146</f>
        <v>В</v>
      </c>
      <c r="F18147" s="58">
        <v>0.8382597280524885</v>
      </c>
    </row>
    <row r="18148">
      <c r="A18148" s="61">
        <v>1.513111357E9</v>
      </c>
      <c r="B18148" s="61">
        <v>1.0</v>
      </c>
      <c r="C18148" s="61">
        <v>1778.0</v>
      </c>
      <c r="D18148" s="57" t="s">
        <v>371</v>
      </c>
      <c r="E18148" s="57" t="str">
        <f t="array" ref="E18148">E18147</f>
        <v>В</v>
      </c>
      <c r="F18148" s="58">
        <v>0.838260090135613</v>
      </c>
    </row>
    <row r="18149">
      <c r="A18149" s="61">
        <v>1.517284828E9</v>
      </c>
      <c r="B18149" s="61">
        <v>1.0</v>
      </c>
      <c r="C18149" s="61">
        <v>3105.0</v>
      </c>
      <c r="D18149" s="57" t="s">
        <v>374</v>
      </c>
      <c r="E18149" s="57" t="str">
        <f t="array" ref="E18149">E18148</f>
        <v>В</v>
      </c>
      <c r="F18149" s="58">
        <v>0.8383114862232147</v>
      </c>
    </row>
    <row r="18150">
      <c r="A18150" s="61">
        <v>1.511666891E9</v>
      </c>
      <c r="B18150" s="61">
        <v>0.0</v>
      </c>
      <c r="C18150" s="61">
        <v>1132.0</v>
      </c>
      <c r="D18150" s="57" t="s">
        <v>371</v>
      </c>
      <c r="E18150" s="57" t="str">
        <f t="array" ref="E18150">E18149</f>
        <v>В</v>
      </c>
      <c r="F18150" s="58">
        <v>0.8383179321248316</v>
      </c>
    </row>
    <row r="18151">
      <c r="A18151" s="61">
        <v>1.519667128E9</v>
      </c>
      <c r="B18151" s="61">
        <v>1.0</v>
      </c>
      <c r="C18151" s="61">
        <v>2610.0</v>
      </c>
      <c r="D18151" s="57" t="s">
        <v>371</v>
      </c>
      <c r="E18151" s="57" t="str">
        <f t="array" ref="E18151">E18150</f>
        <v>В</v>
      </c>
      <c r="F18151" s="58">
        <v>0.8383940869933092</v>
      </c>
    </row>
    <row r="18152">
      <c r="A18152" s="61">
        <v>1.511818289E9</v>
      </c>
      <c r="B18152" s="61">
        <v>1.0</v>
      </c>
      <c r="C18152" s="61">
        <v>4038.0</v>
      </c>
      <c r="D18152" s="57" t="s">
        <v>373</v>
      </c>
      <c r="E18152" s="57" t="str">
        <f t="array" ref="E18152">E18151</f>
        <v>В</v>
      </c>
      <c r="F18152" s="58">
        <v>0.8384696512540162</v>
      </c>
    </row>
    <row r="18153">
      <c r="A18153" s="61">
        <v>1.511918529E9</v>
      </c>
      <c r="B18153" s="61">
        <v>1.0</v>
      </c>
      <c r="C18153" s="61">
        <v>318.0</v>
      </c>
      <c r="D18153" s="57" t="s">
        <v>371</v>
      </c>
      <c r="E18153" s="57" t="str">
        <f t="array" ref="E18153">E18152</f>
        <v>В</v>
      </c>
      <c r="F18153" s="58">
        <v>0.8385713805986272</v>
      </c>
    </row>
    <row r="18154">
      <c r="A18154" s="61">
        <v>1.513867761E9</v>
      </c>
      <c r="B18154" s="61">
        <v>0.0</v>
      </c>
      <c r="C18154" s="61">
        <v>1312.0</v>
      </c>
      <c r="D18154" s="57" t="s">
        <v>374</v>
      </c>
      <c r="E18154" s="57" t="str">
        <f t="array" ref="E18154">E18153</f>
        <v>В</v>
      </c>
      <c r="F18154" s="58">
        <v>0.8386854096385756</v>
      </c>
    </row>
    <row r="18155">
      <c r="A18155" s="61">
        <v>1.5142301E9</v>
      </c>
      <c r="B18155" s="61">
        <v>0.0</v>
      </c>
      <c r="C18155" s="61">
        <v>1736.0</v>
      </c>
      <c r="D18155" s="57" t="s">
        <v>371</v>
      </c>
      <c r="E18155" s="57" t="str">
        <f t="array" ref="E18155">E18154</f>
        <v>В</v>
      </c>
      <c r="F18155" s="58">
        <v>0.8387206761295761</v>
      </c>
    </row>
    <row r="18156">
      <c r="A18156" s="61">
        <v>1.515831649E9</v>
      </c>
      <c r="B18156" s="61">
        <v>1.0</v>
      </c>
      <c r="C18156" s="61">
        <v>1124.0</v>
      </c>
      <c r="D18156" s="57" t="s">
        <v>371</v>
      </c>
      <c r="E18156" s="57" t="str">
        <f t="array" ref="E18156">E18155</f>
        <v>В</v>
      </c>
      <c r="F18156" s="58">
        <v>0.8387276225528338</v>
      </c>
    </row>
    <row r="18157">
      <c r="A18157" s="61">
        <v>1.513505221E9</v>
      </c>
      <c r="B18157" s="61">
        <v>0.0</v>
      </c>
      <c r="C18157" s="61">
        <v>719.0</v>
      </c>
      <c r="D18157" s="57" t="s">
        <v>375</v>
      </c>
      <c r="E18157" s="57" t="str">
        <f t="array" ref="E18157">E18156</f>
        <v>В</v>
      </c>
      <c r="F18157" s="58">
        <v>0.8387616494147087</v>
      </c>
    </row>
    <row r="18158">
      <c r="A18158" s="61">
        <v>1.5124212E9</v>
      </c>
      <c r="B18158" s="61">
        <v>0.0</v>
      </c>
      <c r="C18158" s="61">
        <v>2814.0</v>
      </c>
      <c r="D18158" s="57" t="s">
        <v>374</v>
      </c>
      <c r="E18158" s="57" t="str">
        <f t="array" ref="E18158">E18157</f>
        <v>В</v>
      </c>
      <c r="F18158" s="58">
        <v>0.8388076117088404</v>
      </c>
    </row>
    <row r="18159">
      <c r="A18159" s="61">
        <v>1.5148944E9</v>
      </c>
      <c r="B18159" s="61">
        <v>0.0</v>
      </c>
      <c r="C18159" s="61">
        <v>3038.0</v>
      </c>
      <c r="D18159" s="57" t="s">
        <v>371</v>
      </c>
      <c r="E18159" s="57" t="str">
        <f t="array" ref="E18159">E18158</f>
        <v>В</v>
      </c>
      <c r="F18159" s="58">
        <v>0.8388447341385994</v>
      </c>
    </row>
    <row r="18160">
      <c r="A18160" s="61">
        <v>1.514330891E9</v>
      </c>
      <c r="B18160" s="61">
        <v>0.0</v>
      </c>
      <c r="C18160" s="61">
        <v>1444.0</v>
      </c>
      <c r="D18160" s="57" t="s">
        <v>373</v>
      </c>
      <c r="E18160" s="57" t="str">
        <f t="array" ref="E18160">E18159</f>
        <v>В</v>
      </c>
      <c r="F18160" s="58">
        <v>0.8388786548114939</v>
      </c>
    </row>
    <row r="18161">
      <c r="A18161" s="61">
        <v>1.516302091E9</v>
      </c>
      <c r="B18161" s="61">
        <v>0.0</v>
      </c>
      <c r="C18161" s="61">
        <v>1360.0</v>
      </c>
      <c r="D18161" s="57" t="s">
        <v>371</v>
      </c>
      <c r="E18161" s="57" t="str">
        <f t="array" ref="E18161">E18160</f>
        <v>В</v>
      </c>
      <c r="F18161" s="58">
        <v>0.8389003938351061</v>
      </c>
    </row>
    <row r="18162">
      <c r="A18162" s="61">
        <v>1.514565619E9</v>
      </c>
      <c r="B18162" s="61">
        <v>1.0</v>
      </c>
      <c r="C18162" s="61">
        <v>1782.0</v>
      </c>
      <c r="D18162" s="57" t="s">
        <v>375</v>
      </c>
      <c r="E18162" s="57" t="str">
        <f t="array" ref="E18162">E18161</f>
        <v>В</v>
      </c>
      <c r="F18162" s="58">
        <v>0.83892814309616</v>
      </c>
    </row>
    <row r="18163">
      <c r="A18163" s="61">
        <v>1.514442022E9</v>
      </c>
      <c r="B18163" s="61">
        <v>0.0</v>
      </c>
      <c r="C18163" s="61">
        <v>454.0</v>
      </c>
      <c r="D18163" s="57" t="s">
        <v>374</v>
      </c>
      <c r="E18163" s="57" t="str">
        <f t="array" ref="E18163">E18162</f>
        <v>В</v>
      </c>
      <c r="F18163" s="58">
        <v>0.8389356087404831</v>
      </c>
    </row>
    <row r="18164">
      <c r="A18164" s="61">
        <v>1.511959694E9</v>
      </c>
      <c r="B18164" s="61">
        <v>1.0</v>
      </c>
      <c r="C18164" s="61">
        <v>3184.0</v>
      </c>
      <c r="D18164" s="57" t="s">
        <v>371</v>
      </c>
      <c r="E18164" s="57" t="str">
        <f t="array" ref="E18164">E18163</f>
        <v>В</v>
      </c>
      <c r="F18164" s="58">
        <v>0.8389860097003554</v>
      </c>
    </row>
    <row r="18165">
      <c r="A18165" s="61">
        <v>1.513863265E9</v>
      </c>
      <c r="B18165" s="61">
        <v>1.0</v>
      </c>
      <c r="C18165" s="61">
        <v>236.0</v>
      </c>
      <c r="D18165" s="57" t="s">
        <v>371</v>
      </c>
      <c r="E18165" s="57" t="str">
        <f t="array" ref="E18165">E18164</f>
        <v>В</v>
      </c>
      <c r="F18165" s="58">
        <v>0.8390026226857262</v>
      </c>
    </row>
    <row r="18166">
      <c r="A18166" s="61">
        <v>1.518396431E9</v>
      </c>
      <c r="B18166" s="61">
        <v>0.0</v>
      </c>
      <c r="C18166" s="61">
        <v>173.0</v>
      </c>
      <c r="D18166" s="57" t="s">
        <v>371</v>
      </c>
      <c r="E18166" s="57" t="str">
        <f t="array" ref="E18166">E18165</f>
        <v>В</v>
      </c>
      <c r="F18166" s="58">
        <v>0.8390334031478783</v>
      </c>
    </row>
    <row r="18167">
      <c r="A18167" s="61">
        <v>1.51464265E9</v>
      </c>
      <c r="B18167" s="61">
        <v>0.0</v>
      </c>
      <c r="C18167" s="61">
        <v>3560.0</v>
      </c>
      <c r="D18167" s="57" t="s">
        <v>371</v>
      </c>
      <c r="E18167" s="57" t="str">
        <f t="array" ref="E18167">E18166</f>
        <v>В</v>
      </c>
      <c r="F18167" s="58">
        <v>0.8391649061222908</v>
      </c>
    </row>
    <row r="18168">
      <c r="A18168" s="61">
        <v>1.511657866E9</v>
      </c>
      <c r="B18168" s="61">
        <v>1.0</v>
      </c>
      <c r="C18168" s="61">
        <v>3370.0</v>
      </c>
      <c r="D18168" s="57" t="s">
        <v>371</v>
      </c>
      <c r="E18168" s="57" t="str">
        <f t="array" ref="E18168">E18167</f>
        <v>В</v>
      </c>
      <c r="F18168" s="58">
        <v>0.8392241634858871</v>
      </c>
    </row>
    <row r="18169">
      <c r="A18169" s="61">
        <v>1.513560566E9</v>
      </c>
      <c r="B18169" s="61">
        <v>1.0</v>
      </c>
      <c r="C18169" s="61">
        <v>1797.0</v>
      </c>
      <c r="D18169" s="57" t="s">
        <v>374</v>
      </c>
      <c r="E18169" s="57" t="str">
        <f t="array" ref="E18169">E18168</f>
        <v>В</v>
      </c>
      <c r="F18169" s="58">
        <v>0.8392322002607363</v>
      </c>
    </row>
    <row r="18170">
      <c r="A18170" s="61">
        <v>1.519234101E9</v>
      </c>
      <c r="B18170" s="61">
        <v>0.0</v>
      </c>
      <c r="C18170" s="61">
        <v>1785.0</v>
      </c>
      <c r="D18170" s="57" t="s">
        <v>375</v>
      </c>
      <c r="E18170" s="57" t="str">
        <f t="array" ref="E18170">E18169</f>
        <v>В</v>
      </c>
      <c r="F18170" s="58">
        <v>0.8393416827128525</v>
      </c>
    </row>
    <row r="18171">
      <c r="A18171" s="61">
        <v>1.51262483E9</v>
      </c>
      <c r="B18171" s="61">
        <v>0.0</v>
      </c>
      <c r="C18171" s="61">
        <v>1619.0</v>
      </c>
      <c r="D18171" s="57" t="s">
        <v>371</v>
      </c>
      <c r="E18171" s="57" t="str">
        <f t="array" ref="E18171">E18170</f>
        <v>В</v>
      </c>
      <c r="F18171" s="58">
        <v>0.8393795413694747</v>
      </c>
    </row>
    <row r="18172">
      <c r="A18172" s="61">
        <v>1.51650069E9</v>
      </c>
      <c r="B18172" s="61">
        <v>0.0</v>
      </c>
      <c r="C18172" s="61">
        <v>2840.0</v>
      </c>
      <c r="D18172" s="57" t="s">
        <v>375</v>
      </c>
      <c r="E18172" s="57" t="str">
        <f t="array" ref="E18172">E18171</f>
        <v>В</v>
      </c>
      <c r="F18172" s="58">
        <v>0.8393999349364675</v>
      </c>
    </row>
    <row r="18173">
      <c r="A18173" s="61">
        <v>1.516998606E9</v>
      </c>
      <c r="B18173" s="61">
        <v>1.0</v>
      </c>
      <c r="C18173" s="61">
        <v>1935.0</v>
      </c>
      <c r="D18173" s="57" t="s">
        <v>375</v>
      </c>
      <c r="E18173" s="57" t="str">
        <f t="array" ref="E18173">E18172</f>
        <v>В</v>
      </c>
      <c r="F18173" s="58">
        <v>0.8395223052588674</v>
      </c>
    </row>
    <row r="18174">
      <c r="A18174" s="61">
        <v>1.516724582E9</v>
      </c>
      <c r="B18174" s="61">
        <v>0.0</v>
      </c>
      <c r="C18174" s="61">
        <v>2312.0</v>
      </c>
      <c r="D18174" s="57" t="s">
        <v>375</v>
      </c>
      <c r="E18174" s="57" t="str">
        <f t="array" ref="E18174">E18173</f>
        <v>В</v>
      </c>
      <c r="F18174" s="58">
        <v>0.839559691592253</v>
      </c>
    </row>
    <row r="18175">
      <c r="A18175" s="61">
        <v>1.513228252E9</v>
      </c>
      <c r="B18175" s="61">
        <v>0.0</v>
      </c>
      <c r="C18175" s="61">
        <v>2031.0</v>
      </c>
      <c r="D18175" s="57" t="s">
        <v>375</v>
      </c>
      <c r="E18175" s="57" t="str">
        <f t="array" ref="E18175">E18174</f>
        <v>В</v>
      </c>
      <c r="F18175" s="58">
        <v>0.8395669644325144</v>
      </c>
    </row>
    <row r="18176">
      <c r="A18176" s="61">
        <v>1.516126022E9</v>
      </c>
      <c r="B18176" s="61">
        <v>0.0</v>
      </c>
      <c r="C18176" s="61">
        <v>448.0</v>
      </c>
      <c r="D18176" s="57" t="s">
        <v>374</v>
      </c>
      <c r="E18176" s="57" t="str">
        <f t="array" ref="E18176">E18175</f>
        <v>В</v>
      </c>
      <c r="F18176" s="58">
        <v>0.8395833825709794</v>
      </c>
    </row>
    <row r="18177">
      <c r="A18177" s="61">
        <v>1.515531489E9</v>
      </c>
      <c r="B18177" s="61">
        <v>1.0</v>
      </c>
      <c r="C18177" s="61">
        <v>1772.0</v>
      </c>
      <c r="D18177" s="57" t="s">
        <v>374</v>
      </c>
      <c r="E18177" s="57" t="str">
        <f t="array" ref="E18177">E18176</f>
        <v>В</v>
      </c>
      <c r="F18177" s="58">
        <v>0.8396635808206234</v>
      </c>
    </row>
    <row r="18178">
      <c r="A18178" s="61">
        <v>1.51898814E9</v>
      </c>
      <c r="B18178" s="61">
        <v>0.0</v>
      </c>
      <c r="C18178" s="61">
        <v>1508.0</v>
      </c>
      <c r="D18178" s="57" t="s">
        <v>371</v>
      </c>
      <c r="E18178" s="57" t="str">
        <f t="array" ref="E18178">E18177</f>
        <v>В</v>
      </c>
      <c r="F18178" s="58">
        <v>0.8396889821964548</v>
      </c>
    </row>
    <row r="18179">
      <c r="A18179" s="61">
        <v>1.515490411E9</v>
      </c>
      <c r="B18179" s="61">
        <v>0.0</v>
      </c>
      <c r="C18179" s="61">
        <v>2111.0</v>
      </c>
      <c r="D18179" s="57" t="s">
        <v>374</v>
      </c>
      <c r="E18179" s="57" t="str">
        <f t="array" ref="E18179">E18178</f>
        <v>В</v>
      </c>
      <c r="F18179" s="58">
        <v>0.8398011956628566</v>
      </c>
    </row>
    <row r="18180">
      <c r="A18180" s="61">
        <v>1.51912576E9</v>
      </c>
      <c r="B18180" s="61">
        <v>0.0</v>
      </c>
      <c r="C18180" s="61">
        <v>2071.0</v>
      </c>
      <c r="D18180" s="57" t="s">
        <v>373</v>
      </c>
      <c r="E18180" s="57" t="str">
        <f t="array" ref="E18180">E18179</f>
        <v>В</v>
      </c>
      <c r="F18180" s="58">
        <v>0.8399026117012663</v>
      </c>
    </row>
    <row r="18181">
      <c r="A18181" s="61">
        <v>1.516164021E9</v>
      </c>
      <c r="B18181" s="61">
        <v>0.0</v>
      </c>
      <c r="C18181" s="61">
        <v>968.0</v>
      </c>
      <c r="D18181" s="57" t="s">
        <v>374</v>
      </c>
      <c r="E18181" s="57" t="str">
        <f t="array" ref="E18181">E18180</f>
        <v>В</v>
      </c>
      <c r="F18181" s="58">
        <v>0.8400192389319593</v>
      </c>
    </row>
    <row r="18182">
      <c r="A18182" s="61">
        <v>1.512007125E9</v>
      </c>
      <c r="B18182" s="61">
        <v>1.0</v>
      </c>
      <c r="C18182" s="61">
        <v>3686.0</v>
      </c>
      <c r="D18182" s="57" t="s">
        <v>371</v>
      </c>
      <c r="E18182" s="57" t="str">
        <f t="array" ref="E18182">E18181</f>
        <v>В</v>
      </c>
      <c r="F18182" s="58">
        <v>0.8400218938604487</v>
      </c>
    </row>
    <row r="18183">
      <c r="A18183" s="61">
        <v>1.518682292E9</v>
      </c>
      <c r="B18183" s="61">
        <v>0.0</v>
      </c>
      <c r="C18183" s="61">
        <v>1793.0</v>
      </c>
      <c r="D18183" s="57" t="s">
        <v>375</v>
      </c>
      <c r="E18183" s="57" t="str">
        <f t="array" ref="E18183">E18182</f>
        <v>В</v>
      </c>
      <c r="F18183" s="58">
        <v>0.8400457455461543</v>
      </c>
    </row>
    <row r="18184">
      <c r="A18184" s="61">
        <v>1.512575164E9</v>
      </c>
      <c r="B18184" s="61">
        <v>1.0</v>
      </c>
      <c r="C18184" s="61">
        <v>1670.0</v>
      </c>
      <c r="D18184" s="57" t="s">
        <v>371</v>
      </c>
      <c r="E18184" s="57" t="str">
        <f t="array" ref="E18184">E18183</f>
        <v>В</v>
      </c>
      <c r="F18184" s="58">
        <v>0.8400861449064497</v>
      </c>
    </row>
    <row r="18185">
      <c r="A18185" s="61">
        <v>1.517696956E9</v>
      </c>
      <c r="B18185" s="61">
        <v>1.0</v>
      </c>
      <c r="C18185" s="61">
        <v>2014.0</v>
      </c>
      <c r="D18185" s="57" t="s">
        <v>374</v>
      </c>
      <c r="E18185" s="57" t="str">
        <f t="array" ref="E18185">E18184</f>
        <v>В</v>
      </c>
      <c r="F18185" s="58">
        <v>0.8400870546468553</v>
      </c>
    </row>
    <row r="18186">
      <c r="A18186" s="61">
        <v>1.515958548E9</v>
      </c>
      <c r="B18186" s="61">
        <v>1.0</v>
      </c>
      <c r="C18186" s="61">
        <v>274.0</v>
      </c>
      <c r="D18186" s="57" t="s">
        <v>374</v>
      </c>
      <c r="E18186" s="57" t="str">
        <f t="array" ref="E18186">E18185</f>
        <v>В</v>
      </c>
      <c r="F18186" s="58">
        <v>0.8401105884016152</v>
      </c>
    </row>
    <row r="18187">
      <c r="A18187" s="61">
        <v>1.514025639E9</v>
      </c>
      <c r="B18187" s="61">
        <v>1.0</v>
      </c>
      <c r="C18187" s="61">
        <v>359.0</v>
      </c>
      <c r="D18187" s="57" t="s">
        <v>374</v>
      </c>
      <c r="E18187" s="57" t="str">
        <f t="array" ref="E18187">E18186</f>
        <v>В</v>
      </c>
      <c r="F18187" s="58">
        <v>0.8401641201966408</v>
      </c>
    </row>
    <row r="18188">
      <c r="A18188" s="61">
        <v>1.512889629E9</v>
      </c>
      <c r="B18188" s="61">
        <v>1.0</v>
      </c>
      <c r="C18188" s="61">
        <v>2113.0</v>
      </c>
      <c r="D18188" s="57" t="s">
        <v>374</v>
      </c>
      <c r="E18188" s="57" t="str">
        <f t="array" ref="E18188">E18187</f>
        <v>В</v>
      </c>
      <c r="F18188" s="58">
        <v>0.8402026302930532</v>
      </c>
    </row>
    <row r="18189">
      <c r="A18189" s="61">
        <v>1.51555161E9</v>
      </c>
      <c r="B18189" s="61">
        <v>0.0</v>
      </c>
      <c r="C18189" s="61">
        <v>2949.0</v>
      </c>
      <c r="D18189" s="57" t="s">
        <v>371</v>
      </c>
      <c r="E18189" s="57" t="str">
        <f t="array" ref="E18189">E18188</f>
        <v>В</v>
      </c>
      <c r="F18189" s="58">
        <v>0.8402348439655448</v>
      </c>
    </row>
    <row r="18190">
      <c r="A18190" s="61">
        <v>1.51709835E9</v>
      </c>
      <c r="B18190" s="61">
        <v>0.0</v>
      </c>
      <c r="C18190" s="61">
        <v>60.0</v>
      </c>
      <c r="D18190" s="57" t="s">
        <v>374</v>
      </c>
      <c r="E18190" s="57" t="str">
        <f t="array" ref="E18190">E18189</f>
        <v>В</v>
      </c>
      <c r="F18190" s="58">
        <v>0.8402380869055155</v>
      </c>
    </row>
    <row r="18191">
      <c r="A18191" s="61">
        <v>1.515505688E9</v>
      </c>
      <c r="B18191" s="61">
        <v>1.0</v>
      </c>
      <c r="C18191" s="61">
        <v>877.0</v>
      </c>
      <c r="D18191" s="57" t="s">
        <v>374</v>
      </c>
      <c r="E18191" s="57" t="str">
        <f t="array" ref="E18191">E18190</f>
        <v>В</v>
      </c>
      <c r="F18191" s="58">
        <v>0.8402396993585091</v>
      </c>
    </row>
    <row r="18192">
      <c r="A18192" s="61">
        <v>1.519582877E9</v>
      </c>
      <c r="B18192" s="61">
        <v>1.0</v>
      </c>
      <c r="C18192" s="61">
        <v>1327.0</v>
      </c>
      <c r="D18192" s="57" t="s">
        <v>373</v>
      </c>
      <c r="E18192" s="57" t="str">
        <f t="array" ref="E18192">E18191</f>
        <v>В</v>
      </c>
      <c r="F18192" s="58">
        <v>0.8403183102865016</v>
      </c>
    </row>
    <row r="18193">
      <c r="A18193" s="61">
        <v>1.517635353E9</v>
      </c>
      <c r="B18193" s="61">
        <v>1.0</v>
      </c>
      <c r="C18193" s="61">
        <v>2310.0</v>
      </c>
      <c r="D18193" s="57" t="s">
        <v>371</v>
      </c>
      <c r="E18193" s="57" t="str">
        <f t="array" ref="E18193">E18192</f>
        <v>В</v>
      </c>
      <c r="F18193" s="58">
        <v>0.8403462307574667</v>
      </c>
    </row>
    <row r="18194">
      <c r="A18194" s="61">
        <v>1.51810101E9</v>
      </c>
      <c r="B18194" s="61">
        <v>0.0</v>
      </c>
      <c r="C18194" s="61">
        <v>159.0</v>
      </c>
      <c r="D18194" s="57" t="s">
        <v>375</v>
      </c>
      <c r="E18194" s="57" t="str">
        <f t="array" ref="E18194">E18193</f>
        <v>В</v>
      </c>
      <c r="F18194" s="58">
        <v>0.8403979740270318</v>
      </c>
    </row>
    <row r="18195">
      <c r="A18195" s="61">
        <v>1.515998129E9</v>
      </c>
      <c r="B18195" s="61">
        <v>1.0</v>
      </c>
      <c r="C18195" s="61">
        <v>2918.0</v>
      </c>
      <c r="D18195" s="57" t="s">
        <v>375</v>
      </c>
      <c r="E18195" s="57" t="str">
        <f t="array" ref="E18195">E18194</f>
        <v>В</v>
      </c>
      <c r="F18195" s="58">
        <v>0.840453691939101</v>
      </c>
    </row>
    <row r="18196">
      <c r="A18196" s="61">
        <v>1.517777672E9</v>
      </c>
      <c r="B18196" s="61">
        <v>0.0</v>
      </c>
      <c r="C18196" s="61">
        <v>2766.0</v>
      </c>
      <c r="D18196" s="57" t="s">
        <v>375</v>
      </c>
      <c r="E18196" s="57" t="str">
        <f t="array" ref="E18196">E18195</f>
        <v>В</v>
      </c>
      <c r="F18196" s="58">
        <v>0.8404888745980349</v>
      </c>
    </row>
    <row r="18197">
      <c r="A18197" s="61">
        <v>1.515066389E9</v>
      </c>
      <c r="B18197" s="61">
        <v>1.0</v>
      </c>
      <c r="C18197" s="61">
        <v>4521.0</v>
      </c>
      <c r="D18197" s="57" t="s">
        <v>374</v>
      </c>
      <c r="E18197" s="57" t="str">
        <f t="array" ref="E18197">E18196</f>
        <v>В</v>
      </c>
      <c r="F18197" s="58">
        <v>0.840544822862091</v>
      </c>
    </row>
    <row r="18198">
      <c r="A18198" s="61">
        <v>1.514564521E9</v>
      </c>
      <c r="B18198" s="61">
        <v>0.0</v>
      </c>
      <c r="C18198" s="61">
        <v>2853.0</v>
      </c>
      <c r="D18198" s="57" t="s">
        <v>371</v>
      </c>
      <c r="E18198" s="57" t="str">
        <f t="array" ref="E18198">E18197</f>
        <v>В</v>
      </c>
      <c r="F18198" s="58">
        <v>0.8405776598133333</v>
      </c>
    </row>
    <row r="18199">
      <c r="A18199" s="61">
        <v>1.511344048E9</v>
      </c>
      <c r="B18199" s="61">
        <v>1.0</v>
      </c>
      <c r="C18199" s="61">
        <v>2018.0</v>
      </c>
      <c r="D18199" s="57" t="s">
        <v>374</v>
      </c>
      <c r="E18199" s="57" t="str">
        <f t="array" ref="E18199">E18198</f>
        <v>В</v>
      </c>
      <c r="F18199" s="58">
        <v>0.8407548071221534</v>
      </c>
    </row>
    <row r="18200">
      <c r="A18200" s="61">
        <v>1.515179564E9</v>
      </c>
      <c r="B18200" s="61">
        <v>1.0</v>
      </c>
      <c r="C18200" s="61">
        <v>2975.0</v>
      </c>
      <c r="D18200" s="57" t="s">
        <v>375</v>
      </c>
      <c r="E18200" s="57" t="str">
        <f t="array" ref="E18200">E18199</f>
        <v>В</v>
      </c>
      <c r="F18200" s="58">
        <v>0.8407675860578068</v>
      </c>
    </row>
    <row r="18201">
      <c r="A18201" s="61">
        <v>1.516244696E9</v>
      </c>
      <c r="B18201" s="61">
        <v>1.0</v>
      </c>
      <c r="C18201" s="61">
        <v>3395.0</v>
      </c>
      <c r="D18201" s="57" t="s">
        <v>374</v>
      </c>
      <c r="E18201" s="57" t="str">
        <f t="array" ref="E18201">E18200</f>
        <v>В</v>
      </c>
      <c r="F18201" s="58">
        <v>0.8408037767771337</v>
      </c>
    </row>
    <row r="18202">
      <c r="A18202" s="61">
        <v>1.512320834E9</v>
      </c>
      <c r="B18202" s="61">
        <v>1.0</v>
      </c>
      <c r="C18202" s="61">
        <v>1902.0</v>
      </c>
      <c r="D18202" s="57" t="s">
        <v>371</v>
      </c>
      <c r="E18202" s="57" t="str">
        <f t="array" ref="E18202">E18201</f>
        <v>В</v>
      </c>
      <c r="F18202" s="58">
        <v>0.8408765812855252</v>
      </c>
    </row>
    <row r="18203">
      <c r="A18203" s="61">
        <v>1.512024187E9</v>
      </c>
      <c r="B18203" s="61">
        <v>1.0</v>
      </c>
      <c r="C18203" s="61">
        <v>3000.0</v>
      </c>
      <c r="D18203" s="57" t="s">
        <v>371</v>
      </c>
      <c r="E18203" s="57" t="str">
        <f t="array" ref="E18203">E18202</f>
        <v>В</v>
      </c>
      <c r="F18203" s="58">
        <v>0.840992379314017</v>
      </c>
    </row>
    <row r="18204">
      <c r="A18204" s="61">
        <v>1.517733203E9</v>
      </c>
      <c r="B18204" s="61">
        <v>1.0</v>
      </c>
      <c r="C18204" s="61">
        <v>2508.0</v>
      </c>
      <c r="D18204" s="57" t="s">
        <v>371</v>
      </c>
      <c r="E18204" s="57" t="str">
        <f t="array" ref="E18204">E18203</f>
        <v>В</v>
      </c>
      <c r="F18204" s="58">
        <v>0.8410163043141833</v>
      </c>
    </row>
    <row r="18205">
      <c r="A18205" s="61">
        <v>1.517056123E9</v>
      </c>
      <c r="B18205" s="61">
        <v>1.0</v>
      </c>
      <c r="C18205" s="61">
        <v>2388.0</v>
      </c>
      <c r="D18205" s="57" t="s">
        <v>373</v>
      </c>
      <c r="E18205" s="57" t="str">
        <f t="array" ref="E18205">E18204</f>
        <v>В</v>
      </c>
      <c r="F18205" s="58">
        <v>0.8410349394102387</v>
      </c>
    </row>
    <row r="18206">
      <c r="A18206" s="61">
        <v>1.519976697E9</v>
      </c>
      <c r="B18206" s="61">
        <v>1.0</v>
      </c>
      <c r="C18206" s="61">
        <v>2139.0</v>
      </c>
      <c r="D18206" s="57" t="s">
        <v>374</v>
      </c>
      <c r="E18206" s="57" t="str">
        <f t="array" ref="E18206">E18205</f>
        <v>В</v>
      </c>
      <c r="F18206" s="58">
        <v>0.8411018863667209</v>
      </c>
    </row>
    <row r="18207">
      <c r="A18207" s="61">
        <v>1.519284517E9</v>
      </c>
      <c r="B18207" s="61">
        <v>1.0</v>
      </c>
      <c r="C18207" s="61">
        <v>1979.0</v>
      </c>
      <c r="D18207" s="57" t="s">
        <v>374</v>
      </c>
      <c r="E18207" s="57" t="str">
        <f t="array" ref="E18207">E18206</f>
        <v>В</v>
      </c>
      <c r="F18207" s="58">
        <v>0.8411162144531592</v>
      </c>
    </row>
    <row r="18208">
      <c r="A18208" s="61">
        <v>1.515059512E9</v>
      </c>
      <c r="B18208" s="61">
        <v>0.0</v>
      </c>
      <c r="C18208" s="61">
        <v>125.0</v>
      </c>
      <c r="D18208" s="57" t="s">
        <v>375</v>
      </c>
      <c r="E18208" s="57" t="str">
        <f t="array" ref="E18208">E18207</f>
        <v>В</v>
      </c>
      <c r="F18208" s="58">
        <v>0.8411961407058086</v>
      </c>
    </row>
    <row r="18209">
      <c r="A18209" s="61">
        <v>1.519143535E9</v>
      </c>
      <c r="B18209" s="61">
        <v>1.0</v>
      </c>
      <c r="C18209" s="61">
        <v>4651.0</v>
      </c>
      <c r="D18209" s="57" t="s">
        <v>375</v>
      </c>
      <c r="E18209" s="57" t="str">
        <f t="array" ref="E18209">E18208</f>
        <v>В</v>
      </c>
      <c r="F18209" s="58">
        <v>0.8413663523584677</v>
      </c>
    </row>
    <row r="18210">
      <c r="A18210" s="61">
        <v>1.518091718E9</v>
      </c>
      <c r="B18210" s="61">
        <v>1.0</v>
      </c>
      <c r="C18210" s="61">
        <v>2478.0</v>
      </c>
      <c r="D18210" s="57" t="s">
        <v>375</v>
      </c>
      <c r="E18210" s="57" t="str">
        <f t="array" ref="E18210">E18209</f>
        <v>В</v>
      </c>
      <c r="F18210" s="58">
        <v>0.8413736400998905</v>
      </c>
    </row>
    <row r="18211">
      <c r="A18211" s="61">
        <v>1.518240307E9</v>
      </c>
      <c r="B18211" s="61">
        <v>1.0</v>
      </c>
      <c r="C18211" s="61">
        <v>188.0</v>
      </c>
      <c r="D18211" s="57" t="s">
        <v>371</v>
      </c>
      <c r="E18211" s="57" t="str">
        <f t="array" ref="E18211">E18210</f>
        <v>В</v>
      </c>
      <c r="F18211" s="58">
        <v>0.8413801009026686</v>
      </c>
    </row>
    <row r="18212">
      <c r="A18212" s="61">
        <v>1.514341439E9</v>
      </c>
      <c r="B18212" s="61">
        <v>1.0</v>
      </c>
      <c r="C18212" s="61">
        <v>191.0</v>
      </c>
      <c r="D18212" s="57" t="s">
        <v>375</v>
      </c>
      <c r="E18212" s="57" t="str">
        <f t="array" ref="E18212">E18211</f>
        <v>В</v>
      </c>
      <c r="F18212" s="58">
        <v>0.8414112642043182</v>
      </c>
    </row>
    <row r="18213">
      <c r="A18213" s="61">
        <v>1.511269737E9</v>
      </c>
      <c r="B18213" s="61">
        <v>1.0</v>
      </c>
      <c r="C18213" s="61">
        <v>314.0</v>
      </c>
      <c r="D18213" s="57" t="s">
        <v>374</v>
      </c>
      <c r="E18213" s="57" t="str">
        <f t="array" ref="E18213">E18212</f>
        <v>В</v>
      </c>
      <c r="F18213" s="58">
        <v>0.8414590153997865</v>
      </c>
    </row>
    <row r="18214">
      <c r="A18214" s="61">
        <v>1.517131207E9</v>
      </c>
      <c r="B18214" s="61">
        <v>1.0</v>
      </c>
      <c r="C18214" s="61">
        <v>1359.0</v>
      </c>
      <c r="D18214" s="57" t="s">
        <v>375</v>
      </c>
      <c r="E18214" s="57" t="str">
        <f t="array" ref="E18214">E18213</f>
        <v>В</v>
      </c>
      <c r="F18214" s="58">
        <v>0.8414706036699627</v>
      </c>
    </row>
    <row r="18215">
      <c r="A18215" s="61">
        <v>1.514220062E9</v>
      </c>
      <c r="B18215" s="61">
        <v>0.0</v>
      </c>
      <c r="C18215" s="61">
        <v>880.0</v>
      </c>
      <c r="D18215" s="57" t="s">
        <v>375</v>
      </c>
      <c r="E18215" s="57" t="str">
        <f t="array" ref="E18215">E18214</f>
        <v>В</v>
      </c>
      <c r="F18215" s="58">
        <v>0.8415262848115441</v>
      </c>
    </row>
    <row r="18216">
      <c r="A18216" s="61">
        <v>1.516142921E9</v>
      </c>
      <c r="B18216" s="61">
        <v>0.0</v>
      </c>
      <c r="C18216" s="61">
        <v>1214.0</v>
      </c>
      <c r="D18216" s="57" t="s">
        <v>371</v>
      </c>
      <c r="E18216" s="57" t="str">
        <f t="array" ref="E18216">E18215</f>
        <v>В</v>
      </c>
      <c r="F18216" s="58">
        <v>0.8415639238171332</v>
      </c>
    </row>
    <row r="18217">
      <c r="A18217" s="61">
        <v>1.511878739E9</v>
      </c>
      <c r="B18217" s="61">
        <v>1.0</v>
      </c>
      <c r="C18217" s="61">
        <v>1477.0</v>
      </c>
      <c r="D18217" s="57" t="s">
        <v>374</v>
      </c>
      <c r="E18217" s="57" t="str">
        <f t="array" ref="E18217">E18216</f>
        <v>В</v>
      </c>
      <c r="F18217" s="58">
        <v>0.8415933034158035</v>
      </c>
    </row>
    <row r="18218">
      <c r="A18218" s="61">
        <v>1.5166036E9</v>
      </c>
      <c r="B18218" s="61">
        <v>0.0</v>
      </c>
      <c r="C18218" s="61">
        <v>2559.0</v>
      </c>
      <c r="D18218" s="57" t="s">
        <v>373</v>
      </c>
      <c r="E18218" s="57" t="str">
        <f t="array" ref="E18218">E18217</f>
        <v>В</v>
      </c>
      <c r="F18218" s="58">
        <v>0.8416207152087097</v>
      </c>
    </row>
    <row r="18219">
      <c r="A18219" s="61">
        <v>1.512463033E9</v>
      </c>
      <c r="B18219" s="61">
        <v>1.0</v>
      </c>
      <c r="C18219" s="61">
        <v>406.0</v>
      </c>
      <c r="D18219" s="57" t="s">
        <v>374</v>
      </c>
      <c r="E18219" s="57" t="str">
        <f t="array" ref="E18219">E18218</f>
        <v>В</v>
      </c>
      <c r="F18219" s="58">
        <v>0.8416368409066326</v>
      </c>
    </row>
    <row r="18220">
      <c r="A18220" s="61">
        <v>1.516814451E9</v>
      </c>
      <c r="B18220" s="61">
        <v>0.0</v>
      </c>
      <c r="C18220" s="61">
        <v>2892.0</v>
      </c>
      <c r="D18220" s="57" t="s">
        <v>371</v>
      </c>
      <c r="E18220" s="57" t="str">
        <f t="array" ref="E18220">E18219</f>
        <v>В</v>
      </c>
      <c r="F18220" s="58">
        <v>0.8416511849211601</v>
      </c>
    </row>
    <row r="18221">
      <c r="A18221" s="61">
        <v>1.518249765E9</v>
      </c>
      <c r="B18221" s="61">
        <v>1.0</v>
      </c>
      <c r="C18221" s="61">
        <v>1924.0</v>
      </c>
      <c r="D18221" s="57" t="s">
        <v>373</v>
      </c>
      <c r="E18221" s="57" t="str">
        <f t="array" ref="E18221">E18220</f>
        <v>В</v>
      </c>
      <c r="F18221" s="58">
        <v>0.8416807976318564</v>
      </c>
    </row>
    <row r="18222">
      <c r="A18222" s="61">
        <v>1.515669362E9</v>
      </c>
      <c r="B18222" s="61">
        <v>0.0</v>
      </c>
      <c r="C18222" s="61">
        <v>1318.0</v>
      </c>
      <c r="D18222" s="57" t="s">
        <v>374</v>
      </c>
      <c r="E18222" s="57" t="str">
        <f t="array" ref="E18222">E18221</f>
        <v>В</v>
      </c>
      <c r="F18222" s="58">
        <v>0.8417118759340222</v>
      </c>
    </row>
    <row r="18223">
      <c r="A18223" s="61">
        <v>1.519404981E9</v>
      </c>
      <c r="B18223" s="61">
        <v>0.0</v>
      </c>
      <c r="C18223" s="61">
        <v>2362.0</v>
      </c>
      <c r="D18223" s="57" t="s">
        <v>371</v>
      </c>
      <c r="E18223" s="57" t="str">
        <f t="array" ref="E18223">E18222</f>
        <v>В</v>
      </c>
      <c r="F18223" s="58">
        <v>0.8417232006675763</v>
      </c>
    </row>
    <row r="18224">
      <c r="A18224" s="61">
        <v>1.513232385E9</v>
      </c>
      <c r="B18224" s="61">
        <v>1.0</v>
      </c>
      <c r="C18224" s="61">
        <v>480.0</v>
      </c>
      <c r="D18224" s="57" t="s">
        <v>371</v>
      </c>
      <c r="E18224" s="57" t="str">
        <f t="array" ref="E18224">E18223</f>
        <v>В</v>
      </c>
      <c r="F18224" s="58">
        <v>0.8418121513893597</v>
      </c>
    </row>
    <row r="18225">
      <c r="A18225" s="61">
        <v>1.513913884E9</v>
      </c>
      <c r="B18225" s="61">
        <v>1.0</v>
      </c>
      <c r="C18225" s="61">
        <v>1947.0</v>
      </c>
      <c r="D18225" s="57" t="s">
        <v>371</v>
      </c>
      <c r="E18225" s="57" t="str">
        <f t="array" ref="E18225">E18224</f>
        <v>В</v>
      </c>
      <c r="F18225" s="58">
        <v>0.8418203893282281</v>
      </c>
    </row>
    <row r="18226">
      <c r="A18226" s="61">
        <v>1.518393601E9</v>
      </c>
      <c r="B18226" s="61">
        <v>0.0</v>
      </c>
      <c r="C18226" s="61">
        <v>1104.0</v>
      </c>
      <c r="D18226" s="57" t="s">
        <v>375</v>
      </c>
      <c r="E18226" s="57" t="str">
        <f t="array" ref="E18226">E18225</f>
        <v>В</v>
      </c>
      <c r="F18226" s="58">
        <v>0.8418443350217174</v>
      </c>
    </row>
    <row r="18227">
      <c r="A18227" s="61">
        <v>1.515707212E9</v>
      </c>
      <c r="B18227" s="61">
        <v>0.0</v>
      </c>
      <c r="C18227" s="61">
        <v>428.0</v>
      </c>
      <c r="D18227" s="57" t="s">
        <v>375</v>
      </c>
      <c r="E18227" s="57" t="str">
        <f t="array" ref="E18227">E18226</f>
        <v>В</v>
      </c>
      <c r="F18227" s="58">
        <v>0.8418755614621107</v>
      </c>
    </row>
    <row r="18228">
      <c r="A18228" s="61">
        <v>1.513579526E9</v>
      </c>
      <c r="B18228" s="61">
        <v>1.0</v>
      </c>
      <c r="C18228" s="61">
        <v>527.0</v>
      </c>
      <c r="D18228" s="57" t="s">
        <v>374</v>
      </c>
      <c r="E18228" s="57" t="str">
        <f t="array" ref="E18228">E18227</f>
        <v>В</v>
      </c>
      <c r="F18228" s="58">
        <v>0.8419029838442594</v>
      </c>
    </row>
    <row r="18229">
      <c r="A18229" s="61">
        <v>1.517699742E9</v>
      </c>
      <c r="B18229" s="61">
        <v>0.0</v>
      </c>
      <c r="C18229" s="61">
        <v>759.0</v>
      </c>
      <c r="D18229" s="57" t="s">
        <v>374</v>
      </c>
      <c r="E18229" s="57" t="str">
        <f t="array" ref="E18229">E18228</f>
        <v>В</v>
      </c>
      <c r="F18229" s="58">
        <v>0.8419082127785714</v>
      </c>
    </row>
    <row r="18230">
      <c r="A18230" s="61">
        <v>1.513776429E9</v>
      </c>
      <c r="B18230" s="61">
        <v>1.0</v>
      </c>
      <c r="C18230" s="61">
        <v>1857.0</v>
      </c>
      <c r="D18230" s="57" t="s">
        <v>373</v>
      </c>
      <c r="E18230" s="57" t="str">
        <f t="array" ref="E18230">E18229</f>
        <v>В</v>
      </c>
      <c r="F18230" s="58">
        <v>0.842046956283752</v>
      </c>
    </row>
    <row r="18231">
      <c r="A18231" s="61">
        <v>1.519025956E9</v>
      </c>
      <c r="B18231" s="61">
        <v>1.0</v>
      </c>
      <c r="C18231" s="61">
        <v>4121.0</v>
      </c>
      <c r="D18231" s="57" t="s">
        <v>371</v>
      </c>
      <c r="E18231" s="57" t="str">
        <f t="array" ref="E18231">E18230</f>
        <v>В</v>
      </c>
      <c r="F18231" s="58">
        <v>0.8420521735731153</v>
      </c>
    </row>
    <row r="18232">
      <c r="A18232" s="61">
        <v>1.516194456E9</v>
      </c>
      <c r="B18232" s="61">
        <v>1.0</v>
      </c>
      <c r="C18232" s="61">
        <v>732.0</v>
      </c>
      <c r="D18232" s="57" t="s">
        <v>373</v>
      </c>
      <c r="E18232" s="57" t="str">
        <f t="array" ref="E18232">E18231</f>
        <v>В</v>
      </c>
      <c r="F18232" s="58">
        <v>0.8420962992015262</v>
      </c>
    </row>
    <row r="18233">
      <c r="A18233" s="61">
        <v>1.515129547E9</v>
      </c>
      <c r="B18233" s="61">
        <v>1.0</v>
      </c>
      <c r="C18233" s="61">
        <v>4196.0</v>
      </c>
      <c r="D18233" s="57" t="s">
        <v>374</v>
      </c>
      <c r="E18233" s="57" t="str">
        <f t="array" ref="E18233">E18232</f>
        <v>В</v>
      </c>
      <c r="F18233" s="58">
        <v>0.842111799139213</v>
      </c>
    </row>
    <row r="18234">
      <c r="A18234" s="61">
        <v>1.514315949E9</v>
      </c>
      <c r="B18234" s="61">
        <v>1.0</v>
      </c>
      <c r="C18234" s="61">
        <v>1926.0</v>
      </c>
      <c r="D18234" s="57" t="s">
        <v>371</v>
      </c>
      <c r="E18234" s="57" t="str">
        <f t="array" ref="E18234">E18233</f>
        <v>В</v>
      </c>
      <c r="F18234" s="58">
        <v>0.8421142504221976</v>
      </c>
    </row>
    <row r="18235">
      <c r="A18235" s="61">
        <v>1.517035658E9</v>
      </c>
      <c r="B18235" s="61">
        <v>1.0</v>
      </c>
      <c r="C18235" s="61">
        <v>743.0</v>
      </c>
      <c r="D18235" s="57" t="s">
        <v>371</v>
      </c>
      <c r="E18235" s="57" t="str">
        <f t="array" ref="E18235">E18234</f>
        <v>В</v>
      </c>
      <c r="F18235" s="58">
        <v>0.8421947191800069</v>
      </c>
    </row>
    <row r="18236">
      <c r="A18236" s="61">
        <v>1.511702879E9</v>
      </c>
      <c r="B18236" s="61">
        <v>1.0</v>
      </c>
      <c r="C18236" s="61">
        <v>119.0</v>
      </c>
      <c r="D18236" s="57" t="s">
        <v>374</v>
      </c>
      <c r="E18236" s="57" t="str">
        <f t="array" ref="E18236">E18235</f>
        <v>В</v>
      </c>
      <c r="F18236" s="58">
        <v>0.8421962242416633</v>
      </c>
    </row>
    <row r="18237">
      <c r="A18237" s="61">
        <v>1.517627152E9</v>
      </c>
      <c r="B18237" s="61">
        <v>0.0</v>
      </c>
      <c r="C18237" s="61">
        <v>4047.0</v>
      </c>
      <c r="D18237" s="57" t="s">
        <v>373</v>
      </c>
      <c r="E18237" s="57" t="str">
        <f t="array" ref="E18237">E18236</f>
        <v>В</v>
      </c>
      <c r="F18237" s="58">
        <v>0.84226353328127</v>
      </c>
    </row>
    <row r="18238">
      <c r="A18238" s="61">
        <v>1.516714335E9</v>
      </c>
      <c r="B18238" s="61">
        <v>1.0</v>
      </c>
      <c r="C18238" s="61">
        <v>454.0</v>
      </c>
      <c r="D18238" s="57" t="s">
        <v>375</v>
      </c>
      <c r="E18238" s="57" t="str">
        <f t="array" ref="E18238">E18237</f>
        <v>В</v>
      </c>
      <c r="F18238" s="58">
        <v>0.8422797054637813</v>
      </c>
    </row>
    <row r="18239">
      <c r="A18239" s="61">
        <v>1.516713373E9</v>
      </c>
      <c r="B18239" s="61">
        <v>1.0</v>
      </c>
      <c r="C18239" s="61">
        <v>2646.0</v>
      </c>
      <c r="D18239" s="57" t="s">
        <v>371</v>
      </c>
      <c r="E18239" s="57" t="str">
        <f t="array" ref="E18239">E18238</f>
        <v>В</v>
      </c>
      <c r="F18239" s="58">
        <v>0.8423148709665838</v>
      </c>
    </row>
    <row r="18240">
      <c r="A18240" s="61">
        <v>1.515654187E9</v>
      </c>
      <c r="B18240" s="61">
        <v>1.0</v>
      </c>
      <c r="C18240" s="61">
        <v>1659.0</v>
      </c>
      <c r="D18240" s="57" t="s">
        <v>371</v>
      </c>
      <c r="E18240" s="57" t="str">
        <f t="array" ref="E18240">E18239</f>
        <v>В</v>
      </c>
      <c r="F18240" s="58">
        <v>0.8423184731323177</v>
      </c>
    </row>
    <row r="18241">
      <c r="A18241" s="61">
        <v>1.512339922E9</v>
      </c>
      <c r="B18241" s="61">
        <v>0.0</v>
      </c>
      <c r="C18241" s="61">
        <v>1263.0</v>
      </c>
      <c r="D18241" s="57" t="s">
        <v>375</v>
      </c>
      <c r="E18241" s="57" t="str">
        <f t="array" ref="E18241">E18240</f>
        <v>В</v>
      </c>
      <c r="F18241" s="58">
        <v>0.8423624967942636</v>
      </c>
    </row>
    <row r="18242">
      <c r="A18242" s="61">
        <v>1.513836346E9</v>
      </c>
      <c r="B18242" s="61">
        <v>1.0</v>
      </c>
      <c r="C18242" s="61">
        <v>4182.0</v>
      </c>
      <c r="D18242" s="57" t="s">
        <v>371</v>
      </c>
      <c r="E18242" s="57" t="str">
        <f t="array" ref="E18242">E18241</f>
        <v>В</v>
      </c>
      <c r="F18242" s="58">
        <v>0.8423674084606458</v>
      </c>
    </row>
    <row r="18243">
      <c r="A18243" s="61">
        <v>1.516756339E9</v>
      </c>
      <c r="B18243" s="61">
        <v>1.0</v>
      </c>
      <c r="C18243" s="61">
        <v>3692.0</v>
      </c>
      <c r="D18243" s="57" t="s">
        <v>375</v>
      </c>
      <c r="E18243" s="57" t="str">
        <f t="array" ref="E18243">E18242</f>
        <v>В</v>
      </c>
      <c r="F18243" s="58">
        <v>0.8424191705300503</v>
      </c>
    </row>
    <row r="18244">
      <c r="A18244" s="61">
        <v>1.519546921E9</v>
      </c>
      <c r="B18244" s="61">
        <v>0.0</v>
      </c>
      <c r="C18244" s="61">
        <v>801.0</v>
      </c>
      <c r="D18244" s="57" t="s">
        <v>371</v>
      </c>
      <c r="E18244" s="57" t="str">
        <f t="array" ref="E18244">E18243</f>
        <v>В</v>
      </c>
      <c r="F18244" s="58">
        <v>0.8425356520179755</v>
      </c>
    </row>
    <row r="18245">
      <c r="A18245" s="61">
        <v>1.513087459E9</v>
      </c>
      <c r="B18245" s="61">
        <v>1.0</v>
      </c>
      <c r="C18245" s="61">
        <v>1522.0</v>
      </c>
      <c r="D18245" s="57" t="s">
        <v>375</v>
      </c>
      <c r="E18245" s="57" t="str">
        <f t="array" ref="E18245">E18244</f>
        <v>В</v>
      </c>
      <c r="F18245" s="58">
        <v>0.8425903538968663</v>
      </c>
    </row>
    <row r="18246">
      <c r="A18246" s="61">
        <v>1.515911201E9</v>
      </c>
      <c r="B18246" s="61">
        <v>0.0</v>
      </c>
      <c r="C18246" s="61">
        <v>419.0</v>
      </c>
      <c r="D18246" s="57" t="s">
        <v>375</v>
      </c>
      <c r="E18246" s="57" t="str">
        <f t="array" ref="E18246">E18245</f>
        <v>В</v>
      </c>
      <c r="F18246" s="58">
        <v>0.8425972715710827</v>
      </c>
    </row>
    <row r="18247">
      <c r="A18247" s="61">
        <v>1.519596582E9</v>
      </c>
      <c r="B18247" s="61">
        <v>0.0</v>
      </c>
      <c r="C18247" s="61">
        <v>2435.0</v>
      </c>
      <c r="D18247" s="57" t="s">
        <v>371</v>
      </c>
      <c r="E18247" s="57" t="str">
        <f t="array" ref="E18247">E18246</f>
        <v>В</v>
      </c>
      <c r="F18247" s="58">
        <v>0.8426053202893169</v>
      </c>
    </row>
    <row r="18248">
      <c r="A18248" s="61">
        <v>1.515484818E9</v>
      </c>
      <c r="B18248" s="61">
        <v>1.0</v>
      </c>
      <c r="C18248" s="61">
        <v>3082.0</v>
      </c>
      <c r="D18248" s="57" t="s">
        <v>374</v>
      </c>
      <c r="E18248" s="57" t="str">
        <f t="array" ref="E18248">E18247</f>
        <v>В</v>
      </c>
      <c r="F18248" s="58">
        <v>0.8426153968216618</v>
      </c>
    </row>
    <row r="18249">
      <c r="A18249" s="61">
        <v>1.517734448E9</v>
      </c>
      <c r="B18249" s="61">
        <v>1.0</v>
      </c>
      <c r="C18249" s="61">
        <v>1772.0</v>
      </c>
      <c r="D18249" s="57" t="s">
        <v>374</v>
      </c>
      <c r="E18249" s="57" t="str">
        <f t="array" ref="E18249">E18248</f>
        <v>В</v>
      </c>
      <c r="F18249" s="58">
        <v>0.8426384215687228</v>
      </c>
    </row>
    <row r="18250">
      <c r="A18250" s="61">
        <v>1.519742666E9</v>
      </c>
      <c r="B18250" s="61">
        <v>1.0</v>
      </c>
      <c r="C18250" s="61">
        <v>4629.0</v>
      </c>
      <c r="D18250" s="57" t="s">
        <v>371</v>
      </c>
      <c r="E18250" s="57" t="str">
        <f t="array" ref="E18250">E18249</f>
        <v>В</v>
      </c>
      <c r="F18250" s="58">
        <v>0.8426503331631553</v>
      </c>
    </row>
    <row r="18251">
      <c r="A18251" s="61">
        <v>1.516298876E9</v>
      </c>
      <c r="B18251" s="61">
        <v>1.0</v>
      </c>
      <c r="C18251" s="61">
        <v>1117.0</v>
      </c>
      <c r="D18251" s="57" t="s">
        <v>371</v>
      </c>
      <c r="E18251" s="57" t="str">
        <f t="array" ref="E18251">E18250</f>
        <v>В</v>
      </c>
      <c r="F18251" s="58">
        <v>0.8427383317076986</v>
      </c>
    </row>
    <row r="18252">
      <c r="A18252" s="61">
        <v>1.515168696E9</v>
      </c>
      <c r="B18252" s="61">
        <v>1.0</v>
      </c>
      <c r="C18252" s="61">
        <v>217.0</v>
      </c>
      <c r="D18252" s="57" t="s">
        <v>373</v>
      </c>
      <c r="E18252" s="57" t="str">
        <f t="array" ref="E18252">E18251</f>
        <v>В</v>
      </c>
      <c r="F18252" s="58">
        <v>0.8427535449195659</v>
      </c>
    </row>
    <row r="18253">
      <c r="A18253" s="61">
        <v>1.516273104E9</v>
      </c>
      <c r="B18253" s="61">
        <v>1.0</v>
      </c>
      <c r="C18253" s="61">
        <v>671.0</v>
      </c>
      <c r="D18253" s="57" t="s">
        <v>374</v>
      </c>
      <c r="E18253" s="57" t="str">
        <f t="array" ref="E18253">E18252</f>
        <v>В</v>
      </c>
      <c r="F18253" s="58">
        <v>0.8427769242820349</v>
      </c>
    </row>
    <row r="18254">
      <c r="A18254" s="61">
        <v>1.515917962E9</v>
      </c>
      <c r="B18254" s="61">
        <v>0.0</v>
      </c>
      <c r="C18254" s="61">
        <v>624.0</v>
      </c>
      <c r="D18254" s="57" t="s">
        <v>374</v>
      </c>
      <c r="E18254" s="57" t="str">
        <f t="array" ref="E18254">E18253</f>
        <v>В</v>
      </c>
      <c r="F18254" s="58">
        <v>0.8427929900600621</v>
      </c>
    </row>
    <row r="18255">
      <c r="A18255" s="61">
        <v>1.515817727E9</v>
      </c>
      <c r="B18255" s="61">
        <v>1.0</v>
      </c>
      <c r="C18255" s="61">
        <v>1470.0</v>
      </c>
      <c r="D18255" s="57" t="s">
        <v>371</v>
      </c>
      <c r="E18255" s="57" t="str">
        <f t="array" ref="E18255">E18254</f>
        <v>В</v>
      </c>
      <c r="F18255" s="58">
        <v>0.8428294310098969</v>
      </c>
    </row>
    <row r="18256">
      <c r="A18256" s="61">
        <v>1.51657902E9</v>
      </c>
      <c r="B18256" s="61">
        <v>0.0</v>
      </c>
      <c r="C18256" s="61">
        <v>1126.0</v>
      </c>
      <c r="D18256" s="57" t="s">
        <v>374</v>
      </c>
      <c r="E18256" s="57" t="str">
        <f t="array" ref="E18256">E18255</f>
        <v>В</v>
      </c>
      <c r="F18256" s="58">
        <v>0.8428296885820209</v>
      </c>
    </row>
    <row r="18257">
      <c r="A18257" s="61">
        <v>1.513514401E9</v>
      </c>
      <c r="B18257" s="61">
        <v>0.0</v>
      </c>
      <c r="C18257" s="61">
        <v>2022.0</v>
      </c>
      <c r="D18257" s="57" t="s">
        <v>375</v>
      </c>
      <c r="E18257" s="57" t="str">
        <f t="array" ref="E18257">E18256</f>
        <v>В</v>
      </c>
      <c r="F18257" s="58">
        <v>0.8428651997635682</v>
      </c>
    </row>
    <row r="18258">
      <c r="A18258" s="61">
        <v>1.513938175E9</v>
      </c>
      <c r="B18258" s="61">
        <v>1.0</v>
      </c>
      <c r="C18258" s="61">
        <v>3586.0</v>
      </c>
      <c r="D18258" s="57" t="s">
        <v>371</v>
      </c>
      <c r="E18258" s="57" t="str">
        <f t="array" ref="E18258">E18257</f>
        <v>В</v>
      </c>
      <c r="F18258" s="58">
        <v>0.8428866454458107</v>
      </c>
    </row>
    <row r="18259">
      <c r="A18259" s="61">
        <v>1.519469381E9</v>
      </c>
      <c r="B18259" s="61">
        <v>0.0</v>
      </c>
      <c r="C18259" s="61">
        <v>875.0</v>
      </c>
      <c r="D18259" s="57" t="s">
        <v>371</v>
      </c>
      <c r="E18259" s="57" t="str">
        <f t="array" ref="E18259">E18258</f>
        <v>В</v>
      </c>
      <c r="F18259" s="58">
        <v>0.8429608614069264</v>
      </c>
    </row>
    <row r="18260">
      <c r="A18260" s="61">
        <v>1.513732136E9</v>
      </c>
      <c r="B18260" s="61">
        <v>1.0</v>
      </c>
      <c r="C18260" s="61">
        <v>749.0</v>
      </c>
      <c r="D18260" s="57" t="s">
        <v>373</v>
      </c>
      <c r="E18260" s="57" t="str">
        <f t="array" ref="E18260">E18259</f>
        <v>В</v>
      </c>
      <c r="F18260" s="58">
        <v>0.8429650107049897</v>
      </c>
    </row>
    <row r="18261">
      <c r="A18261" s="61">
        <v>1.511401503E9</v>
      </c>
      <c r="B18261" s="61">
        <v>1.0</v>
      </c>
      <c r="C18261" s="61">
        <v>1723.0</v>
      </c>
      <c r="D18261" s="57" t="s">
        <v>374</v>
      </c>
      <c r="E18261" s="57" t="str">
        <f t="array" ref="E18261">E18260</f>
        <v>В</v>
      </c>
      <c r="F18261" s="58">
        <v>0.8429661888103015</v>
      </c>
    </row>
    <row r="18262">
      <c r="A18262" s="61">
        <v>1.519075082E9</v>
      </c>
      <c r="B18262" s="61">
        <v>0.0</v>
      </c>
      <c r="C18262" s="61">
        <v>2236.0</v>
      </c>
      <c r="D18262" s="57" t="s">
        <v>373</v>
      </c>
      <c r="E18262" s="57" t="str">
        <f t="array" ref="E18262">E18261</f>
        <v>В</v>
      </c>
      <c r="F18262" s="58">
        <v>0.8430859974228794</v>
      </c>
    </row>
    <row r="18263">
      <c r="A18263" s="61">
        <v>1.51991297E9</v>
      </c>
      <c r="B18263" s="61">
        <v>0.0</v>
      </c>
      <c r="C18263" s="61">
        <v>4262.0</v>
      </c>
      <c r="D18263" s="57" t="s">
        <v>374</v>
      </c>
      <c r="E18263" s="57" t="str">
        <f t="array" ref="E18263">E18262</f>
        <v>В</v>
      </c>
      <c r="F18263" s="58">
        <v>0.8432000575418536</v>
      </c>
    </row>
    <row r="18264">
      <c r="A18264" s="61">
        <v>1.518330779E9</v>
      </c>
      <c r="B18264" s="61">
        <v>1.0</v>
      </c>
      <c r="C18264" s="61">
        <v>1961.0</v>
      </c>
      <c r="D18264" s="57" t="s">
        <v>375</v>
      </c>
      <c r="E18264" s="57" t="str">
        <f t="array" ref="E18264">E18263</f>
        <v>В</v>
      </c>
      <c r="F18264" s="58">
        <v>0.8432083677452793</v>
      </c>
    </row>
    <row r="18265">
      <c r="A18265" s="61">
        <v>1.513428732E9</v>
      </c>
      <c r="B18265" s="61">
        <v>0.0</v>
      </c>
      <c r="C18265" s="61">
        <v>2017.0</v>
      </c>
      <c r="D18265" s="57" t="s">
        <v>374</v>
      </c>
      <c r="E18265" s="57" t="str">
        <f t="array" ref="E18265">E18264</f>
        <v>В</v>
      </c>
      <c r="F18265" s="58">
        <v>0.8433036772547148</v>
      </c>
    </row>
    <row r="18266">
      <c r="A18266" s="61">
        <v>1.513079932E9</v>
      </c>
      <c r="B18266" s="61">
        <v>0.0</v>
      </c>
      <c r="C18266" s="61">
        <v>432.0</v>
      </c>
      <c r="D18266" s="57" t="s">
        <v>375</v>
      </c>
      <c r="E18266" s="57" t="str">
        <f t="array" ref="E18266">E18265</f>
        <v>В</v>
      </c>
      <c r="F18266" s="58">
        <v>0.843321101935965</v>
      </c>
    </row>
    <row r="18267">
      <c r="A18267" s="61">
        <v>1.517864044E9</v>
      </c>
      <c r="B18267" s="61">
        <v>1.0</v>
      </c>
      <c r="C18267" s="61">
        <v>298.0</v>
      </c>
      <c r="D18267" s="57" t="s">
        <v>371</v>
      </c>
      <c r="E18267" s="57" t="str">
        <f t="array" ref="E18267">E18266</f>
        <v>В</v>
      </c>
      <c r="F18267" s="58">
        <v>0.8433496433070353</v>
      </c>
    </row>
    <row r="18268">
      <c r="A18268" s="61">
        <v>1.51428165E9</v>
      </c>
      <c r="B18268" s="61">
        <v>0.0</v>
      </c>
      <c r="C18268" s="61">
        <v>2967.0</v>
      </c>
      <c r="D18268" s="57" t="s">
        <v>371</v>
      </c>
      <c r="E18268" s="57" t="str">
        <f t="array" ref="E18268">E18267</f>
        <v>В</v>
      </c>
      <c r="F18268" s="58">
        <v>0.8433867806379555</v>
      </c>
    </row>
    <row r="18269">
      <c r="A18269" s="61">
        <v>1.516374085E9</v>
      </c>
      <c r="B18269" s="61">
        <v>1.0</v>
      </c>
      <c r="C18269" s="61">
        <v>2548.0</v>
      </c>
      <c r="D18269" s="57" t="s">
        <v>374</v>
      </c>
      <c r="E18269" s="57" t="str">
        <f t="array" ref="E18269">E18268</f>
        <v>В</v>
      </c>
      <c r="F18269" s="58">
        <v>0.8434378936229547</v>
      </c>
    </row>
    <row r="18270">
      <c r="A18270" s="61">
        <v>1.512738473E9</v>
      </c>
      <c r="B18270" s="61">
        <v>1.0</v>
      </c>
      <c r="C18270" s="61">
        <v>1135.0</v>
      </c>
      <c r="D18270" s="57" t="s">
        <v>373</v>
      </c>
      <c r="E18270" s="57" t="str">
        <f t="array" ref="E18270">E18269</f>
        <v>В</v>
      </c>
      <c r="F18270" s="58">
        <v>0.8434866907769313</v>
      </c>
    </row>
    <row r="18271">
      <c r="A18271" s="61">
        <v>1.512088555E9</v>
      </c>
      <c r="B18271" s="61">
        <v>1.0</v>
      </c>
      <c r="C18271" s="61">
        <v>481.0</v>
      </c>
      <c r="D18271" s="57" t="s">
        <v>371</v>
      </c>
      <c r="E18271" s="57" t="str">
        <f t="array" ref="E18271">E18270</f>
        <v>В</v>
      </c>
      <c r="F18271" s="58">
        <v>0.843492351313275</v>
      </c>
    </row>
    <row r="18272">
      <c r="A18272" s="61">
        <v>1.518052325E9</v>
      </c>
      <c r="B18272" s="61">
        <v>1.0</v>
      </c>
      <c r="C18272" s="61">
        <v>809.0</v>
      </c>
      <c r="D18272" s="57" t="s">
        <v>375</v>
      </c>
      <c r="E18272" s="57" t="str">
        <f t="array" ref="E18272">E18271</f>
        <v>В</v>
      </c>
      <c r="F18272" s="58">
        <v>0.8435360196457108</v>
      </c>
    </row>
    <row r="18273">
      <c r="A18273" s="61">
        <v>1.514251694E9</v>
      </c>
      <c r="B18273" s="61">
        <v>1.0</v>
      </c>
      <c r="C18273" s="61">
        <v>1689.0</v>
      </c>
      <c r="D18273" s="57" t="s">
        <v>373</v>
      </c>
      <c r="E18273" s="57" t="str">
        <f t="array" ref="E18273">E18272</f>
        <v>В</v>
      </c>
      <c r="F18273" s="58">
        <v>0.8435732454732316</v>
      </c>
    </row>
    <row r="18274">
      <c r="A18274" s="61">
        <v>1.519023051E9</v>
      </c>
      <c r="B18274" s="61">
        <v>0.0</v>
      </c>
      <c r="C18274" s="61">
        <v>2727.0</v>
      </c>
      <c r="D18274" s="57" t="s">
        <v>371</v>
      </c>
      <c r="E18274" s="57" t="str">
        <f t="array" ref="E18274">E18273</f>
        <v>В</v>
      </c>
      <c r="F18274" s="58">
        <v>0.8436235287629249</v>
      </c>
    </row>
    <row r="18275">
      <c r="A18275" s="61">
        <v>1.516347635E9</v>
      </c>
      <c r="B18275" s="61">
        <v>1.0</v>
      </c>
      <c r="C18275" s="61">
        <v>1965.0</v>
      </c>
      <c r="D18275" s="57" t="s">
        <v>371</v>
      </c>
      <c r="E18275" s="57" t="str">
        <f t="array" ref="E18275">E18274</f>
        <v>В</v>
      </c>
      <c r="F18275" s="58">
        <v>0.8436259800459095</v>
      </c>
    </row>
    <row r="18276">
      <c r="A18276" s="61">
        <v>1.516511237E9</v>
      </c>
      <c r="B18276" s="61">
        <v>1.0</v>
      </c>
      <c r="C18276" s="61">
        <v>3490.0</v>
      </c>
      <c r="D18276" s="57" t="s">
        <v>375</v>
      </c>
      <c r="E18276" s="57" t="str">
        <f t="array" ref="E18276">E18275</f>
        <v>В</v>
      </c>
      <c r="F18276" s="58">
        <v>0.8436467061722582</v>
      </c>
    </row>
    <row r="18277">
      <c r="A18277" s="61">
        <v>1.515318842E9</v>
      </c>
      <c r="B18277" s="61">
        <v>0.0</v>
      </c>
      <c r="C18277" s="61">
        <v>3116.0</v>
      </c>
      <c r="D18277" s="57" t="s">
        <v>373</v>
      </c>
      <c r="E18277" s="57" t="str">
        <f t="array" ref="E18277">E18276</f>
        <v>В</v>
      </c>
      <c r="F18277" s="58">
        <v>0.8436477850800156</v>
      </c>
    </row>
    <row r="18278">
      <c r="A18278" s="61">
        <v>1.518313424E9</v>
      </c>
      <c r="B18278" s="61">
        <v>1.0</v>
      </c>
      <c r="C18278" s="61">
        <v>1122.0</v>
      </c>
      <c r="D18278" s="57" t="s">
        <v>371</v>
      </c>
      <c r="E18278" s="57" t="str">
        <f t="array" ref="E18278">E18277</f>
        <v>В</v>
      </c>
      <c r="F18278" s="58">
        <v>0.8437165319173417</v>
      </c>
    </row>
    <row r="18279">
      <c r="A18279" s="61">
        <v>1.5150214E9</v>
      </c>
      <c r="B18279" s="61">
        <v>0.0</v>
      </c>
      <c r="C18279" s="61">
        <v>928.0</v>
      </c>
      <c r="D18279" s="57" t="s">
        <v>375</v>
      </c>
      <c r="E18279" s="57" t="str">
        <f t="array" ref="E18279">E18278</f>
        <v>В</v>
      </c>
      <c r="F18279" s="58">
        <v>0.8437894431286538</v>
      </c>
    </row>
    <row r="18280">
      <c r="A18280" s="61">
        <v>1.519583757E9</v>
      </c>
      <c r="B18280" s="61">
        <v>1.0</v>
      </c>
      <c r="C18280" s="61">
        <v>23.0</v>
      </c>
      <c r="D18280" s="57" t="s">
        <v>374</v>
      </c>
      <c r="E18280" s="57" t="str">
        <f t="array" ref="E18280">E18279</f>
        <v>В</v>
      </c>
      <c r="F18280" s="58">
        <v>0.8439051231221022</v>
      </c>
    </row>
    <row r="18281">
      <c r="A18281" s="61">
        <v>1.516772615E9</v>
      </c>
      <c r="B18281" s="61">
        <v>1.0</v>
      </c>
      <c r="C18281" s="61">
        <v>2554.0</v>
      </c>
      <c r="D18281" s="57" t="s">
        <v>371</v>
      </c>
      <c r="E18281" s="57" t="str">
        <f t="array" ref="E18281">E18280</f>
        <v>В</v>
      </c>
      <c r="F18281" s="58">
        <v>0.8439259847148021</v>
      </c>
    </row>
    <row r="18282">
      <c r="A18282" s="61">
        <v>1.511690637E9</v>
      </c>
      <c r="B18282" s="61">
        <v>1.0</v>
      </c>
      <c r="C18282" s="61">
        <v>3082.0</v>
      </c>
      <c r="D18282" s="57" t="s">
        <v>371</v>
      </c>
      <c r="E18282" s="57" t="str">
        <f t="array" ref="E18282">E18281</f>
        <v>В</v>
      </c>
      <c r="F18282" s="58">
        <v>0.8439647523833385</v>
      </c>
    </row>
    <row r="18283">
      <c r="A18283" s="61">
        <v>1.516107747E9</v>
      </c>
      <c r="B18283" s="61">
        <v>1.0</v>
      </c>
      <c r="C18283" s="61">
        <v>1741.0</v>
      </c>
      <c r="D18283" s="57" t="s">
        <v>374</v>
      </c>
      <c r="E18283" s="57" t="str">
        <f t="array" ref="E18283">E18282</f>
        <v>В</v>
      </c>
      <c r="F18283" s="58">
        <v>0.8439702690073477</v>
      </c>
    </row>
    <row r="18284">
      <c r="A18284" s="61">
        <v>1.518274229E9</v>
      </c>
      <c r="B18284" s="61">
        <v>1.0</v>
      </c>
      <c r="C18284" s="61">
        <v>2542.0</v>
      </c>
      <c r="D18284" s="57" t="s">
        <v>373</v>
      </c>
      <c r="E18284" s="57" t="str">
        <f t="array" ref="E18284">E18283</f>
        <v>В</v>
      </c>
      <c r="F18284" s="58">
        <v>0.8439895220200466</v>
      </c>
    </row>
    <row r="18285">
      <c r="A18285" s="61">
        <v>1.518295046E9</v>
      </c>
      <c r="B18285" s="61">
        <v>1.0</v>
      </c>
      <c r="C18285" s="61">
        <v>860.0</v>
      </c>
      <c r="D18285" s="57" t="s">
        <v>371</v>
      </c>
      <c r="E18285" s="57" t="str">
        <f t="array" ref="E18285">E18284</f>
        <v>В</v>
      </c>
      <c r="F18285" s="58">
        <v>0.8439901575173586</v>
      </c>
    </row>
    <row r="18286">
      <c r="A18286" s="61">
        <v>1.515562002E9</v>
      </c>
      <c r="B18286" s="61">
        <v>0.0</v>
      </c>
      <c r="C18286" s="61">
        <v>2318.0</v>
      </c>
      <c r="D18286" s="57" t="s">
        <v>371</v>
      </c>
      <c r="E18286" s="57" t="str">
        <f t="array" ref="E18286">E18285</f>
        <v>В</v>
      </c>
      <c r="F18286" s="58">
        <v>0.8440172712811007</v>
      </c>
    </row>
    <row r="18287">
      <c r="A18287" s="61">
        <v>1.512445034E9</v>
      </c>
      <c r="B18287" s="61">
        <v>1.0</v>
      </c>
      <c r="C18287" s="61">
        <v>2434.0</v>
      </c>
      <c r="D18287" s="57" t="s">
        <v>371</v>
      </c>
      <c r="E18287" s="57" t="str">
        <f t="array" ref="E18287">E18286</f>
        <v>В</v>
      </c>
      <c r="F18287" s="58">
        <v>0.844059193022649</v>
      </c>
    </row>
    <row r="18288">
      <c r="A18288" s="61">
        <v>1.513194237E9</v>
      </c>
      <c r="B18288" s="61">
        <v>1.0</v>
      </c>
      <c r="C18288" s="61">
        <v>2859.0</v>
      </c>
      <c r="D18288" s="57" t="s">
        <v>371</v>
      </c>
      <c r="E18288" s="57" t="str">
        <f t="array" ref="E18288">E18287</f>
        <v>В</v>
      </c>
      <c r="F18288" s="58">
        <v>0.8440698394320768</v>
      </c>
    </row>
    <row r="18289">
      <c r="A18289" s="61">
        <v>1.513618762E9</v>
      </c>
      <c r="B18289" s="61">
        <v>0.0</v>
      </c>
      <c r="C18289" s="61">
        <v>182.0</v>
      </c>
      <c r="D18289" s="57" t="s">
        <v>375</v>
      </c>
      <c r="E18289" s="57" t="str">
        <f t="array" ref="E18289">E18288</f>
        <v>В</v>
      </c>
      <c r="F18289" s="58">
        <v>0.8440701940474848</v>
      </c>
    </row>
    <row r="18290">
      <c r="A18290" s="61">
        <v>1.518287275E9</v>
      </c>
      <c r="B18290" s="61">
        <v>1.0</v>
      </c>
      <c r="C18290" s="61">
        <v>2456.0</v>
      </c>
      <c r="D18290" s="57" t="s">
        <v>375</v>
      </c>
      <c r="E18290" s="57" t="str">
        <f t="array" ref="E18290">E18289</f>
        <v>В</v>
      </c>
      <c r="F18290" s="58">
        <v>0.844076712213659</v>
      </c>
    </row>
    <row r="18291">
      <c r="A18291" s="61">
        <v>1.512311694E9</v>
      </c>
      <c r="B18291" s="61">
        <v>1.0</v>
      </c>
      <c r="C18291" s="61">
        <v>3212.0</v>
      </c>
      <c r="D18291" s="57" t="s">
        <v>373</v>
      </c>
      <c r="E18291" s="57" t="str">
        <f t="array" ref="E18291">E18290</f>
        <v>В</v>
      </c>
      <c r="F18291" s="58">
        <v>0.8441536603684416</v>
      </c>
    </row>
    <row r="18292">
      <c r="A18292" s="61">
        <v>1.513377892E9</v>
      </c>
      <c r="B18292" s="61">
        <v>0.0</v>
      </c>
      <c r="C18292" s="61">
        <v>2116.0</v>
      </c>
      <c r="D18292" s="57" t="s">
        <v>373</v>
      </c>
      <c r="E18292" s="57" t="str">
        <f t="array" ref="E18292">E18291</f>
        <v>В</v>
      </c>
      <c r="F18292" s="58">
        <v>0.8441900574645341</v>
      </c>
    </row>
    <row r="18293">
      <c r="A18293" s="61">
        <v>1.512031159E9</v>
      </c>
      <c r="B18293" s="61">
        <v>1.0</v>
      </c>
      <c r="C18293" s="61">
        <v>1808.0</v>
      </c>
      <c r="D18293" s="57" t="s">
        <v>374</v>
      </c>
      <c r="E18293" s="57" t="str">
        <f t="array" ref="E18293">E18292</f>
        <v>В</v>
      </c>
      <c r="F18293" s="58">
        <v>0.8442677365559944</v>
      </c>
    </row>
    <row r="18294">
      <c r="A18294" s="61">
        <v>1.516593568E9</v>
      </c>
      <c r="B18294" s="61">
        <v>1.0</v>
      </c>
      <c r="C18294" s="61">
        <v>1858.0</v>
      </c>
      <c r="D18294" s="57" t="s">
        <v>371</v>
      </c>
      <c r="E18294" s="57" t="str">
        <f t="array" ref="E18294">E18293</f>
        <v>В</v>
      </c>
      <c r="F18294" s="58">
        <v>0.8443203047069705</v>
      </c>
    </row>
    <row r="18295">
      <c r="A18295" s="61">
        <v>1.51888813E9</v>
      </c>
      <c r="B18295" s="61">
        <v>0.0</v>
      </c>
      <c r="C18295" s="61">
        <v>1129.0</v>
      </c>
      <c r="D18295" s="57" t="s">
        <v>374</v>
      </c>
      <c r="E18295" s="57" t="str">
        <f t="array" ref="E18295">E18294</f>
        <v>В</v>
      </c>
      <c r="F18295" s="58">
        <v>0.8443497386855754</v>
      </c>
    </row>
    <row r="18296">
      <c r="A18296" s="61">
        <v>1.514417689E9</v>
      </c>
      <c r="B18296" s="61">
        <v>1.0</v>
      </c>
      <c r="C18296" s="61">
        <v>228.0</v>
      </c>
      <c r="D18296" s="57" t="s">
        <v>375</v>
      </c>
      <c r="E18296" s="57" t="str">
        <f t="array" ref="E18296">E18295</f>
        <v>В</v>
      </c>
      <c r="F18296" s="58">
        <v>0.8443719153531565</v>
      </c>
    </row>
    <row r="18297">
      <c r="A18297" s="61">
        <v>1.516716453E9</v>
      </c>
      <c r="B18297" s="61">
        <v>1.0</v>
      </c>
      <c r="C18297" s="61">
        <v>1667.0</v>
      </c>
      <c r="D18297" s="57" t="s">
        <v>371</v>
      </c>
      <c r="E18297" s="57" t="str">
        <f t="array" ref="E18297">E18296</f>
        <v>В</v>
      </c>
      <c r="F18297" s="58">
        <v>0.8443938188563257</v>
      </c>
    </row>
    <row r="18298">
      <c r="A18298" s="61">
        <v>1.512872004E9</v>
      </c>
      <c r="B18298" s="61">
        <v>1.0</v>
      </c>
      <c r="C18298" s="61">
        <v>1742.0</v>
      </c>
      <c r="D18298" s="57" t="s">
        <v>373</v>
      </c>
      <c r="E18298" s="57" t="str">
        <f t="array" ref="E18298">E18297</f>
        <v>В</v>
      </c>
      <c r="F18298" s="58">
        <v>0.8444059205722199</v>
      </c>
    </row>
    <row r="18299">
      <c r="A18299" s="61">
        <v>1.512105238E9</v>
      </c>
      <c r="B18299" s="61">
        <v>1.0</v>
      </c>
      <c r="C18299" s="61">
        <v>2834.0</v>
      </c>
      <c r="D18299" s="57" t="s">
        <v>371</v>
      </c>
      <c r="E18299" s="57" t="str">
        <f t="array" ref="E18299">E18298</f>
        <v>В</v>
      </c>
      <c r="F18299" s="58">
        <v>0.8444226498968874</v>
      </c>
    </row>
    <row r="18300">
      <c r="A18300" s="61">
        <v>1.512354917E9</v>
      </c>
      <c r="B18300" s="61">
        <v>1.0</v>
      </c>
      <c r="C18300" s="61">
        <v>26.0</v>
      </c>
      <c r="D18300" s="57" t="s">
        <v>375</v>
      </c>
      <c r="E18300" s="57" t="str">
        <f t="array" ref="E18300">E18299</f>
        <v>В</v>
      </c>
      <c r="F18300" s="58">
        <v>0.84443230645776</v>
      </c>
    </row>
    <row r="18301">
      <c r="A18301" s="61">
        <v>1.512572501E9</v>
      </c>
      <c r="B18301" s="61">
        <v>0.0</v>
      </c>
      <c r="C18301" s="61">
        <v>930.0</v>
      </c>
      <c r="D18301" s="57" t="s">
        <v>374</v>
      </c>
      <c r="E18301" s="57" t="str">
        <f t="array" ref="E18301">E18300</f>
        <v>В</v>
      </c>
      <c r="F18301" s="58">
        <v>0.8444450823349375</v>
      </c>
    </row>
    <row r="18302">
      <c r="A18302" s="61">
        <v>1.512274093E9</v>
      </c>
      <c r="B18302" s="61">
        <v>1.0</v>
      </c>
      <c r="C18302" s="61">
        <v>1533.0</v>
      </c>
      <c r="D18302" s="57" t="s">
        <v>371</v>
      </c>
      <c r="E18302" s="57" t="str">
        <f t="array" ref="E18302">E18301</f>
        <v>В</v>
      </c>
      <c r="F18302" s="58">
        <v>0.8444906968933761</v>
      </c>
    </row>
    <row r="18303">
      <c r="A18303" s="61">
        <v>1.518554522E9</v>
      </c>
      <c r="B18303" s="61">
        <v>0.0</v>
      </c>
      <c r="C18303" s="61">
        <v>1335.0</v>
      </c>
      <c r="D18303" s="57" t="s">
        <v>374</v>
      </c>
      <c r="E18303" s="57" t="str">
        <f t="array" ref="E18303">E18302</f>
        <v>В</v>
      </c>
      <c r="F18303" s="58">
        <v>0.8445611885285209</v>
      </c>
    </row>
    <row r="18304">
      <c r="A18304" s="61">
        <v>1.514061872E9</v>
      </c>
      <c r="B18304" s="61">
        <v>0.0</v>
      </c>
      <c r="C18304" s="61">
        <v>2251.0</v>
      </c>
      <c r="D18304" s="57" t="s">
        <v>373</v>
      </c>
      <c r="E18304" s="57" t="str">
        <f t="array" ref="E18304">E18303</f>
        <v>В</v>
      </c>
      <c r="F18304" s="58">
        <v>0.8446178473631465</v>
      </c>
    </row>
    <row r="18305">
      <c r="A18305" s="61">
        <v>1.515557347E9</v>
      </c>
      <c r="B18305" s="61">
        <v>1.0</v>
      </c>
      <c r="C18305" s="61">
        <v>3530.0</v>
      </c>
      <c r="D18305" s="57" t="s">
        <v>373</v>
      </c>
      <c r="E18305" s="57" t="str">
        <f t="array" ref="E18305">E18304</f>
        <v>В</v>
      </c>
      <c r="F18305" s="58">
        <v>0.8446286088495568</v>
      </c>
    </row>
    <row r="18306">
      <c r="A18306" s="61">
        <v>1.515421984E9</v>
      </c>
      <c r="B18306" s="61">
        <v>1.0</v>
      </c>
      <c r="C18306" s="61">
        <v>4492.0</v>
      </c>
      <c r="D18306" s="57" t="s">
        <v>371</v>
      </c>
      <c r="E18306" s="57" t="str">
        <f t="array" ref="E18306">E18305</f>
        <v>В</v>
      </c>
      <c r="F18306" s="58">
        <v>0.8448250712828916</v>
      </c>
    </row>
    <row r="18307">
      <c r="A18307" s="61">
        <v>1.513765668E9</v>
      </c>
      <c r="B18307" s="61">
        <v>1.0</v>
      </c>
      <c r="C18307" s="61">
        <v>1845.0</v>
      </c>
      <c r="D18307" s="57" t="s">
        <v>371</v>
      </c>
      <c r="E18307" s="57" t="str">
        <f t="array" ref="E18307">E18306</f>
        <v>В</v>
      </c>
      <c r="F18307" s="58">
        <v>0.8448461228709528</v>
      </c>
    </row>
    <row r="18308">
      <c r="A18308" s="61">
        <v>1.517178215E9</v>
      </c>
      <c r="B18308" s="61">
        <v>1.0</v>
      </c>
      <c r="C18308" s="61">
        <v>634.0</v>
      </c>
      <c r="D18308" s="57" t="s">
        <v>375</v>
      </c>
      <c r="E18308" s="57" t="str">
        <f t="array" ref="E18308">E18307</f>
        <v>В</v>
      </c>
      <c r="F18308" s="58">
        <v>0.8448544330743786</v>
      </c>
    </row>
    <row r="18309">
      <c r="A18309" s="61">
        <v>1.51993222E9</v>
      </c>
      <c r="B18309" s="61">
        <v>0.0</v>
      </c>
      <c r="C18309" s="61">
        <v>1903.0</v>
      </c>
      <c r="D18309" s="57" t="s">
        <v>371</v>
      </c>
      <c r="E18309" s="57" t="str">
        <f t="array" ref="E18309">E18308</f>
        <v>В</v>
      </c>
      <c r="F18309" s="58">
        <v>0.8449195835699794</v>
      </c>
    </row>
    <row r="18310">
      <c r="A18310" s="61">
        <v>1.512267808E9</v>
      </c>
      <c r="B18310" s="61">
        <v>1.0</v>
      </c>
      <c r="C18310" s="61">
        <v>3566.0</v>
      </c>
      <c r="D18310" s="57" t="s">
        <v>371</v>
      </c>
      <c r="E18310" s="57" t="str">
        <f t="array" ref="E18310">E18309</f>
        <v>В</v>
      </c>
      <c r="F18310" s="58">
        <v>0.8449287058969142</v>
      </c>
    </row>
    <row r="18311">
      <c r="A18311" s="61">
        <v>1.519887951E9</v>
      </c>
      <c r="B18311" s="61">
        <v>0.0</v>
      </c>
      <c r="C18311" s="61">
        <v>3789.0</v>
      </c>
      <c r="D18311" s="57" t="s">
        <v>375</v>
      </c>
      <c r="E18311" s="57" t="str">
        <f t="array" ref="E18311">E18310</f>
        <v>В</v>
      </c>
      <c r="F18311" s="58">
        <v>0.8449957086361346</v>
      </c>
    </row>
    <row r="18312">
      <c r="A18312" s="61">
        <v>1.519783438E9</v>
      </c>
      <c r="B18312" s="61">
        <v>1.0</v>
      </c>
      <c r="C18312" s="61">
        <v>789.0</v>
      </c>
      <c r="D18312" s="57" t="s">
        <v>373</v>
      </c>
      <c r="E18312" s="57" t="str">
        <f t="array" ref="E18312">E18311</f>
        <v>В</v>
      </c>
      <c r="F18312" s="58">
        <v>0.8450061382662798</v>
      </c>
    </row>
    <row r="18313">
      <c r="A18313" s="61">
        <v>1.512469284E9</v>
      </c>
      <c r="B18313" s="61">
        <v>1.0</v>
      </c>
      <c r="C18313" s="61">
        <v>1651.0</v>
      </c>
      <c r="D18313" s="57" t="s">
        <v>375</v>
      </c>
      <c r="E18313" s="57" t="str">
        <f t="array" ref="E18313">E18312</f>
        <v>В</v>
      </c>
      <c r="F18313" s="58">
        <v>0.8450731522115229</v>
      </c>
    </row>
    <row r="18314">
      <c r="A18314" s="61">
        <v>1.516110921E9</v>
      </c>
      <c r="B18314" s="61">
        <v>0.0</v>
      </c>
      <c r="C18314" s="61">
        <v>331.0</v>
      </c>
      <c r="D18314" s="57" t="s">
        <v>371</v>
      </c>
      <c r="E18314" s="57" t="str">
        <f t="array" ref="E18314">E18313</f>
        <v>В</v>
      </c>
      <c r="F18314" s="58">
        <v>0.8451313032323886</v>
      </c>
    </row>
    <row r="18315">
      <c r="A18315" s="61">
        <v>1.518055889E9</v>
      </c>
      <c r="B18315" s="61">
        <v>1.0</v>
      </c>
      <c r="C18315" s="61">
        <v>776.0</v>
      </c>
      <c r="D18315" s="57" t="s">
        <v>375</v>
      </c>
      <c r="E18315" s="57" t="str">
        <f t="array" ref="E18315">E18314</f>
        <v>В</v>
      </c>
      <c r="F18315" s="58">
        <v>0.8451348877800896</v>
      </c>
    </row>
    <row r="18316">
      <c r="A18316" s="61">
        <v>1.513774442E9</v>
      </c>
      <c r="B18316" s="61">
        <v>0.0</v>
      </c>
      <c r="C18316" s="61">
        <v>974.0</v>
      </c>
      <c r="D18316" s="57" t="s">
        <v>371</v>
      </c>
      <c r="E18316" s="57" t="str">
        <f t="array" ref="E18316">E18315</f>
        <v>В</v>
      </c>
      <c r="F18316" s="58">
        <v>0.8451721380447331</v>
      </c>
    </row>
    <row r="18317">
      <c r="A18317" s="61">
        <v>1.515639725E9</v>
      </c>
      <c r="B18317" s="61">
        <v>1.0</v>
      </c>
      <c r="C18317" s="61">
        <v>2441.0</v>
      </c>
      <c r="D18317" s="57" t="s">
        <v>374</v>
      </c>
      <c r="E18317" s="57" t="str">
        <f t="array" ref="E18317">E18316</f>
        <v>В</v>
      </c>
      <c r="F18317" s="58">
        <v>0.8452031098707784</v>
      </c>
    </row>
    <row r="18318">
      <c r="A18318" s="61">
        <v>1.517920948E9</v>
      </c>
      <c r="B18318" s="61">
        <v>1.0</v>
      </c>
      <c r="C18318" s="61">
        <v>274.0</v>
      </c>
      <c r="D18318" s="57" t="s">
        <v>374</v>
      </c>
      <c r="E18318" s="57" t="str">
        <f t="array" ref="E18318">E18317</f>
        <v>В</v>
      </c>
      <c r="F18318" s="58">
        <v>0.8452890267606176</v>
      </c>
    </row>
    <row r="18319">
      <c r="A18319" s="61">
        <v>1.515522083E9</v>
      </c>
      <c r="B18319" s="61">
        <v>1.0</v>
      </c>
      <c r="C18319" s="61">
        <v>169.0</v>
      </c>
      <c r="D18319" s="57" t="s">
        <v>374</v>
      </c>
      <c r="E18319" s="57" t="str">
        <f t="array" ref="E18319">E18318</f>
        <v>В</v>
      </c>
      <c r="F18319" s="58">
        <v>0.8453538180304551</v>
      </c>
    </row>
    <row r="18320">
      <c r="A18320" s="61">
        <v>1.51150354E9</v>
      </c>
      <c r="B18320" s="61">
        <v>0.0</v>
      </c>
      <c r="C18320" s="61">
        <v>329.0</v>
      </c>
      <c r="D18320" s="57" t="s">
        <v>371</v>
      </c>
      <c r="E18320" s="57" t="str">
        <f t="array" ref="E18320">E18319</f>
        <v>В</v>
      </c>
      <c r="F18320" s="58">
        <v>0.8453562639745931</v>
      </c>
    </row>
    <row r="18321">
      <c r="A18321" s="61">
        <v>1.514952182E9</v>
      </c>
      <c r="B18321" s="61">
        <v>0.0</v>
      </c>
      <c r="C18321" s="61">
        <v>1199.0</v>
      </c>
      <c r="D18321" s="57" t="s">
        <v>375</v>
      </c>
      <c r="E18321" s="57" t="str">
        <f t="array" ref="E18321">E18320</f>
        <v>В</v>
      </c>
      <c r="F18321" s="58">
        <v>0.8453580410332441</v>
      </c>
    </row>
    <row r="18322">
      <c r="A18322" s="61">
        <v>1.51588761E9</v>
      </c>
      <c r="B18322" s="61">
        <v>0.0</v>
      </c>
      <c r="C18322" s="61">
        <v>65.0</v>
      </c>
      <c r="D18322" s="57" t="s">
        <v>374</v>
      </c>
      <c r="E18322" s="57" t="str">
        <f t="array" ref="E18322">E18321</f>
        <v>В</v>
      </c>
      <c r="F18322" s="58">
        <v>0.8453926282992907</v>
      </c>
    </row>
    <row r="18323">
      <c r="A18323" s="61">
        <v>1.515491476E9</v>
      </c>
      <c r="B18323" s="61">
        <v>1.0</v>
      </c>
      <c r="C18323" s="61">
        <v>823.0</v>
      </c>
      <c r="D18323" s="57" t="s">
        <v>371</v>
      </c>
      <c r="E18323" s="57" t="str">
        <f t="array" ref="E18323">E18322</f>
        <v>В</v>
      </c>
      <c r="F18323" s="58">
        <v>0.8454110984768629</v>
      </c>
    </row>
    <row r="18324">
      <c r="A18324" s="61">
        <v>1.515233349E9</v>
      </c>
      <c r="B18324" s="61">
        <v>1.0</v>
      </c>
      <c r="C18324" s="61">
        <v>3661.0</v>
      </c>
      <c r="D18324" s="57" t="s">
        <v>375</v>
      </c>
      <c r="E18324" s="57" t="str">
        <f t="array" ref="E18324">E18323</f>
        <v>В</v>
      </c>
      <c r="F18324" s="58">
        <v>0.8454671200443681</v>
      </c>
    </row>
    <row r="18325">
      <c r="A18325" s="61">
        <v>1.519919351E9</v>
      </c>
      <c r="B18325" s="61">
        <v>0.0</v>
      </c>
      <c r="C18325" s="61">
        <v>2580.0</v>
      </c>
      <c r="D18325" s="57" t="s">
        <v>374</v>
      </c>
      <c r="E18325" s="57" t="str">
        <f t="array" ref="E18325">E18324</f>
        <v>В</v>
      </c>
      <c r="F18325" s="58">
        <v>0.8454966954305616</v>
      </c>
    </row>
    <row r="18326">
      <c r="A18326" s="61">
        <v>1.518163312E9</v>
      </c>
      <c r="B18326" s="61">
        <v>0.0</v>
      </c>
      <c r="C18326" s="61">
        <v>337.0</v>
      </c>
      <c r="D18326" s="57" t="s">
        <v>373</v>
      </c>
      <c r="E18326" s="57" t="str">
        <f t="array" ref="E18326">E18325</f>
        <v>В</v>
      </c>
      <c r="F18326" s="58">
        <v>0.8455039444703634</v>
      </c>
    </row>
    <row r="18327">
      <c r="A18327" s="61">
        <v>1.511372712E9</v>
      </c>
      <c r="B18327" s="61">
        <v>0.0</v>
      </c>
      <c r="C18327" s="61">
        <v>3070.0</v>
      </c>
      <c r="D18327" s="57" t="s">
        <v>371</v>
      </c>
      <c r="E18327" s="57" t="str">
        <f t="array" ref="E18327">E18326</f>
        <v>В</v>
      </c>
      <c r="F18327" s="58">
        <v>0.8456318277072449</v>
      </c>
    </row>
    <row r="18328">
      <c r="A18328" s="61">
        <v>1.514782608E9</v>
      </c>
      <c r="B18328" s="61">
        <v>1.0</v>
      </c>
      <c r="C18328" s="61">
        <v>3194.0</v>
      </c>
      <c r="D18328" s="57" t="s">
        <v>371</v>
      </c>
      <c r="E18328" s="57" t="str">
        <f t="array" ref="E18328">E18327</f>
        <v>В</v>
      </c>
      <c r="F18328" s="58">
        <v>0.8456561828062242</v>
      </c>
    </row>
    <row r="18329">
      <c r="A18329" s="61">
        <v>1.511992527E9</v>
      </c>
      <c r="B18329" s="61">
        <v>1.0</v>
      </c>
      <c r="C18329" s="61">
        <v>2785.0</v>
      </c>
      <c r="D18329" s="57" t="s">
        <v>371</v>
      </c>
      <c r="E18329" s="57" t="str">
        <f t="array" ref="E18329">E18328</f>
        <v>В</v>
      </c>
      <c r="F18329" s="58">
        <v>0.845690770072271</v>
      </c>
    </row>
    <row r="18330">
      <c r="A18330" s="61">
        <v>1.519930142E9</v>
      </c>
      <c r="B18330" s="61">
        <v>0.0</v>
      </c>
      <c r="C18330" s="61">
        <v>1803.0</v>
      </c>
      <c r="D18330" s="57" t="s">
        <v>375</v>
      </c>
      <c r="E18330" s="57" t="str">
        <f t="array" ref="E18330">E18329</f>
        <v>В</v>
      </c>
      <c r="F18330" s="58">
        <v>0.8456953806510132</v>
      </c>
    </row>
    <row r="18331">
      <c r="A18331" s="61">
        <v>1.516544558E9</v>
      </c>
      <c r="B18331" s="61">
        <v>1.0</v>
      </c>
      <c r="C18331" s="61">
        <v>1318.0</v>
      </c>
      <c r="D18331" s="57" t="s">
        <v>371</v>
      </c>
      <c r="E18331" s="57" t="str">
        <f t="array" ref="E18331">E18330</f>
        <v>В</v>
      </c>
      <c r="F18331" s="58">
        <v>0.8456962717951191</v>
      </c>
    </row>
    <row r="18332">
      <c r="A18332" s="61">
        <v>1.517394108E9</v>
      </c>
      <c r="B18332" s="61">
        <v>1.0</v>
      </c>
      <c r="C18332" s="61">
        <v>646.0</v>
      </c>
      <c r="D18332" s="57" t="s">
        <v>375</v>
      </c>
      <c r="E18332" s="57" t="str">
        <f t="array" ref="E18332">E18331</f>
        <v>В</v>
      </c>
      <c r="F18332" s="58">
        <v>0.8457210922745703</v>
      </c>
    </row>
    <row r="18333">
      <c r="A18333" s="61">
        <v>1.513772286E9</v>
      </c>
      <c r="B18333" s="61">
        <v>1.0</v>
      </c>
      <c r="C18333" s="61">
        <v>3813.0</v>
      </c>
      <c r="D18333" s="57" t="s">
        <v>373</v>
      </c>
      <c r="E18333" s="57" t="str">
        <f t="array" ref="E18333">E18332</f>
        <v>В</v>
      </c>
      <c r="F18333" s="58">
        <v>0.8457544973355124</v>
      </c>
    </row>
    <row r="18334">
      <c r="A18334" s="61">
        <v>1.516044532E9</v>
      </c>
      <c r="B18334" s="61">
        <v>0.0</v>
      </c>
      <c r="C18334" s="61">
        <v>1310.0</v>
      </c>
      <c r="D18334" s="57" t="s">
        <v>371</v>
      </c>
      <c r="E18334" s="57" t="str">
        <f t="array" ref="E18334">E18333</f>
        <v>В</v>
      </c>
      <c r="F18334" s="58">
        <v>0.8457794661797062</v>
      </c>
    </row>
    <row r="18335">
      <c r="A18335" s="61">
        <v>1.518886388E9</v>
      </c>
      <c r="B18335" s="61">
        <v>1.0</v>
      </c>
      <c r="C18335" s="61">
        <v>90.0</v>
      </c>
      <c r="D18335" s="57" t="s">
        <v>371</v>
      </c>
      <c r="E18335" s="57" t="str">
        <f t="array" ref="E18335">E18334</f>
        <v>В</v>
      </c>
      <c r="F18335" s="58">
        <v>0.845846483820088</v>
      </c>
    </row>
    <row r="18336">
      <c r="A18336" s="61">
        <v>1.519945589E9</v>
      </c>
      <c r="B18336" s="61">
        <v>1.0</v>
      </c>
      <c r="C18336" s="61">
        <v>438.0</v>
      </c>
      <c r="D18336" s="57" t="s">
        <v>374</v>
      </c>
      <c r="E18336" s="57" t="str">
        <f t="array" ref="E18336">E18335</f>
        <v>В</v>
      </c>
      <c r="F18336" s="58">
        <v>0.8458467603181519</v>
      </c>
    </row>
    <row r="18337">
      <c r="A18337" s="61">
        <v>1.516594259E9</v>
      </c>
      <c r="B18337" s="61">
        <v>1.0</v>
      </c>
      <c r="C18337" s="61">
        <v>1547.0</v>
      </c>
      <c r="D18337" s="57" t="s">
        <v>374</v>
      </c>
      <c r="E18337" s="57" t="str">
        <f t="array" ref="E18337">E18336</f>
        <v>В</v>
      </c>
      <c r="F18337" s="58">
        <v>0.8459198286903803</v>
      </c>
    </row>
    <row r="18338">
      <c r="A18338" s="61">
        <v>1.518615408E9</v>
      </c>
      <c r="B18338" s="61">
        <v>1.0</v>
      </c>
      <c r="C18338" s="61">
        <v>778.0</v>
      </c>
      <c r="D18338" s="57" t="s">
        <v>374</v>
      </c>
      <c r="E18338" s="57" t="str">
        <f t="array" ref="E18338">E18337</f>
        <v>В</v>
      </c>
      <c r="F18338" s="58">
        <v>0.8459598466427601</v>
      </c>
    </row>
    <row r="18339">
      <c r="A18339" s="61">
        <v>1.51858347E9</v>
      </c>
      <c r="B18339" s="61">
        <v>0.0</v>
      </c>
      <c r="C18339" s="61">
        <v>1011.0</v>
      </c>
      <c r="D18339" s="57" t="s">
        <v>374</v>
      </c>
      <c r="E18339" s="57" t="str">
        <f t="array" ref="E18339">E18338</f>
        <v>В</v>
      </c>
      <c r="F18339" s="58">
        <v>0.8459757769544363</v>
      </c>
    </row>
    <row r="18340">
      <c r="A18340" s="61">
        <v>1.517183708E9</v>
      </c>
      <c r="B18340" s="61">
        <v>1.0</v>
      </c>
      <c r="C18340" s="61">
        <v>573.0</v>
      </c>
      <c r="D18340" s="57" t="s">
        <v>375</v>
      </c>
      <c r="E18340" s="57" t="str">
        <f t="array" ref="E18340">E18339</f>
        <v>В</v>
      </c>
      <c r="F18340" s="58">
        <v>0.846074071656957</v>
      </c>
    </row>
    <row r="18341">
      <c r="A18341" s="61">
        <v>1.515000068E9</v>
      </c>
      <c r="B18341" s="61">
        <v>1.0</v>
      </c>
      <c r="C18341" s="61">
        <v>3906.0</v>
      </c>
      <c r="D18341" s="57" t="s">
        <v>371</v>
      </c>
      <c r="E18341" s="57" t="str">
        <f t="array" ref="E18341">E18340</f>
        <v>В</v>
      </c>
      <c r="F18341" s="58">
        <v>0.8462786684820376</v>
      </c>
    </row>
    <row r="18342">
      <c r="A18342" s="61">
        <v>1.517023699E9</v>
      </c>
      <c r="B18342" s="61">
        <v>1.0</v>
      </c>
      <c r="C18342" s="61">
        <v>449.0</v>
      </c>
      <c r="D18342" s="57" t="s">
        <v>373</v>
      </c>
      <c r="E18342" s="57" t="str">
        <f t="array" ref="E18342">E18341</f>
        <v>В</v>
      </c>
      <c r="F18342" s="58">
        <v>0.846340760232281</v>
      </c>
    </row>
    <row r="18343">
      <c r="A18343" s="61">
        <v>1.514210605E9</v>
      </c>
      <c r="B18343" s="61">
        <v>1.0</v>
      </c>
      <c r="C18343" s="61">
        <v>4365.0</v>
      </c>
      <c r="D18343" s="57" t="s">
        <v>375</v>
      </c>
      <c r="E18343" s="57" t="str">
        <f t="array" ref="E18343">E18342</f>
        <v>В</v>
      </c>
      <c r="F18343" s="58">
        <v>0.8463516118678714</v>
      </c>
    </row>
    <row r="18344">
      <c r="A18344" s="61">
        <v>1.514195845E9</v>
      </c>
      <c r="B18344" s="61">
        <v>1.0</v>
      </c>
      <c r="C18344" s="61">
        <v>1552.0</v>
      </c>
      <c r="D18344" s="57" t="s">
        <v>371</v>
      </c>
      <c r="E18344" s="57" t="str">
        <f t="array" ref="E18344">E18343</f>
        <v>В</v>
      </c>
      <c r="F18344" s="58">
        <v>0.8463950295939234</v>
      </c>
    </row>
    <row r="18345">
      <c r="A18345" s="61">
        <v>1.513130374E9</v>
      </c>
      <c r="B18345" s="61">
        <v>1.0</v>
      </c>
      <c r="C18345" s="61">
        <v>201.0</v>
      </c>
      <c r="D18345" s="57" t="s">
        <v>374</v>
      </c>
      <c r="E18345" s="57" t="str">
        <f t="array" ref="E18345">E18344</f>
        <v>В</v>
      </c>
      <c r="F18345" s="58">
        <v>0.8464340141822321</v>
      </c>
    </row>
    <row r="18346">
      <c r="A18346" s="61">
        <v>1.515879711E9</v>
      </c>
      <c r="B18346" s="61">
        <v>0.0</v>
      </c>
      <c r="C18346" s="61">
        <v>2262.0</v>
      </c>
      <c r="D18346" s="57" t="s">
        <v>374</v>
      </c>
      <c r="E18346" s="57" t="str">
        <f t="array" ref="E18346">E18345</f>
        <v>В</v>
      </c>
      <c r="F18346" s="58">
        <v>0.8464615315250307</v>
      </c>
    </row>
    <row r="18347">
      <c r="A18347" s="61">
        <v>1.513602136E9</v>
      </c>
      <c r="B18347" s="61">
        <v>1.0</v>
      </c>
      <c r="C18347" s="61">
        <v>3937.0</v>
      </c>
      <c r="D18347" s="57" t="s">
        <v>373</v>
      </c>
      <c r="E18347" s="57" t="str">
        <f t="array" ref="E18347">E18346</f>
        <v>В</v>
      </c>
      <c r="F18347" s="58">
        <v>0.8465068508740166</v>
      </c>
    </row>
    <row r="18348">
      <c r="A18348" s="61">
        <v>1.511420962E9</v>
      </c>
      <c r="B18348" s="61">
        <v>0.0</v>
      </c>
      <c r="C18348" s="61">
        <v>1196.0</v>
      </c>
      <c r="D18348" s="57" t="s">
        <v>371</v>
      </c>
      <c r="E18348" s="57" t="str">
        <f t="array" ref="E18348">E18347</f>
        <v>В</v>
      </c>
      <c r="F18348" s="58">
        <v>0.8466578257692806</v>
      </c>
    </row>
    <row r="18349">
      <c r="A18349" s="61">
        <v>1.51319297E9</v>
      </c>
      <c r="B18349" s="61">
        <v>0.0</v>
      </c>
      <c r="C18349" s="61">
        <v>1011.0</v>
      </c>
      <c r="D18349" s="57" t="s">
        <v>373</v>
      </c>
      <c r="E18349" s="57" t="str">
        <f t="array" ref="E18349">E18348</f>
        <v>В</v>
      </c>
      <c r="F18349" s="58">
        <v>0.84666973313782</v>
      </c>
    </row>
    <row r="18350">
      <c r="A18350" s="61">
        <v>1.518137682E9</v>
      </c>
      <c r="B18350" s="61">
        <v>0.0</v>
      </c>
      <c r="C18350" s="61">
        <v>2832.0</v>
      </c>
      <c r="D18350" s="57" t="s">
        <v>374</v>
      </c>
      <c r="E18350" s="57" t="str">
        <f t="array" ref="E18350">E18349</f>
        <v>В</v>
      </c>
      <c r="F18350" s="58">
        <v>0.846681397585621</v>
      </c>
    </row>
    <row r="18351">
      <c r="A18351" s="61">
        <v>1.515390353E9</v>
      </c>
      <c r="B18351" s="61">
        <v>1.0</v>
      </c>
      <c r="C18351" s="61">
        <v>1378.0</v>
      </c>
      <c r="D18351" s="57" t="s">
        <v>374</v>
      </c>
      <c r="E18351" s="57" t="str">
        <f t="array" ref="E18351">E18350</f>
        <v>В</v>
      </c>
      <c r="F18351" s="58">
        <v>0.8467073826233654</v>
      </c>
    </row>
    <row r="18352">
      <c r="A18352" s="61">
        <v>1.518312095E9</v>
      </c>
      <c r="B18352" s="61">
        <v>1.0</v>
      </c>
      <c r="C18352" s="61">
        <v>2304.0</v>
      </c>
      <c r="D18352" s="57" t="s">
        <v>375</v>
      </c>
      <c r="E18352" s="57" t="str">
        <f t="array" ref="E18352">E18351</f>
        <v>В</v>
      </c>
      <c r="F18352" s="58">
        <v>0.8467254361487281</v>
      </c>
    </row>
    <row r="18353">
      <c r="A18353" s="61">
        <v>1.512966624E9</v>
      </c>
      <c r="B18353" s="61">
        <v>1.0</v>
      </c>
      <c r="C18353" s="61">
        <v>1672.0</v>
      </c>
      <c r="D18353" s="57" t="s">
        <v>373</v>
      </c>
      <c r="E18353" s="57" t="str">
        <f t="array" ref="E18353">E18352</f>
        <v>В</v>
      </c>
      <c r="F18353" s="58">
        <v>0.8467721887943642</v>
      </c>
    </row>
    <row r="18354">
      <c r="A18354" s="61">
        <v>1.515376231E9</v>
      </c>
      <c r="B18354" s="61">
        <v>0.0</v>
      </c>
      <c r="C18354" s="61">
        <v>2369.0</v>
      </c>
      <c r="D18354" s="57" t="s">
        <v>374</v>
      </c>
      <c r="E18354" s="57" t="str">
        <f t="array" ref="E18354">E18353</f>
        <v>В</v>
      </c>
      <c r="F18354" s="58">
        <v>0.8468494040229604</v>
      </c>
    </row>
    <row r="18355">
      <c r="A18355" s="61">
        <v>1.5155824E9</v>
      </c>
      <c r="B18355" s="61">
        <v>0.0</v>
      </c>
      <c r="C18355" s="61">
        <v>1762.0</v>
      </c>
      <c r="D18355" s="57" t="s">
        <v>371</v>
      </c>
      <c r="E18355" s="57" t="str">
        <f t="array" ref="E18355">E18354</f>
        <v>В</v>
      </c>
      <c r="F18355" s="58">
        <v>0.84687209893334</v>
      </c>
    </row>
    <row r="18356">
      <c r="A18356" s="61">
        <v>1.518411239E9</v>
      </c>
      <c r="B18356" s="61">
        <v>1.0</v>
      </c>
      <c r="C18356" s="61">
        <v>1435.0</v>
      </c>
      <c r="D18356" s="57" t="s">
        <v>374</v>
      </c>
      <c r="E18356" s="57" t="str">
        <f t="array" ref="E18356">E18355</f>
        <v>В</v>
      </c>
      <c r="F18356" s="58">
        <v>0.8469921260781947</v>
      </c>
    </row>
    <row r="18357">
      <c r="A18357" s="61">
        <v>1.514760254E9</v>
      </c>
      <c r="B18357" s="61">
        <v>1.0</v>
      </c>
      <c r="C18357" s="61">
        <v>4511.0</v>
      </c>
      <c r="D18357" s="57" t="s">
        <v>374</v>
      </c>
      <c r="E18357" s="57" t="str">
        <f t="array" ref="E18357">E18356</f>
        <v>В</v>
      </c>
      <c r="F18357" s="58">
        <v>0.8472208967081702</v>
      </c>
    </row>
    <row r="18358">
      <c r="A18358" s="61">
        <v>1.518376153E9</v>
      </c>
      <c r="B18358" s="61">
        <v>1.0</v>
      </c>
      <c r="C18358" s="61">
        <v>3854.0</v>
      </c>
      <c r="D18358" s="57" t="s">
        <v>371</v>
      </c>
      <c r="E18358" s="57" t="str">
        <f t="array" ref="E18358">E18357</f>
        <v>В</v>
      </c>
      <c r="F18358" s="58">
        <v>0.847231757891686</v>
      </c>
    </row>
    <row r="18359">
      <c r="A18359" s="61">
        <v>1.514744564E9</v>
      </c>
      <c r="B18359" s="61">
        <v>1.0</v>
      </c>
      <c r="C18359" s="61">
        <v>1894.0</v>
      </c>
      <c r="D18359" s="57" t="s">
        <v>371</v>
      </c>
      <c r="E18359" s="57" t="str">
        <f t="array" ref="E18359">E18358</f>
        <v>В</v>
      </c>
      <c r="F18359" s="58">
        <v>0.8472339065838121</v>
      </c>
    </row>
    <row r="18360">
      <c r="A18360" s="61">
        <v>1.512477224E9</v>
      </c>
      <c r="B18360" s="61">
        <v>1.0</v>
      </c>
      <c r="C18360" s="61">
        <v>1110.0</v>
      </c>
      <c r="D18360" s="57" t="s">
        <v>371</v>
      </c>
      <c r="E18360" s="57" t="str">
        <f t="array" ref="E18360">E18359</f>
        <v>В</v>
      </c>
      <c r="F18360" s="58">
        <v>0.8474159317606919</v>
      </c>
    </row>
    <row r="18361">
      <c r="A18361" s="61">
        <v>1.515620059E9</v>
      </c>
      <c r="B18361" s="61">
        <v>1.0</v>
      </c>
      <c r="C18361" s="61">
        <v>2829.0</v>
      </c>
      <c r="D18361" s="57" t="s">
        <v>374</v>
      </c>
      <c r="E18361" s="57" t="str">
        <f t="array" ref="E18361">E18360</f>
        <v>В</v>
      </c>
      <c r="F18361" s="58">
        <v>0.8474953888746808</v>
      </c>
    </row>
    <row r="18362">
      <c r="A18362" s="61">
        <v>1.516053415E9</v>
      </c>
      <c r="B18362" s="61">
        <v>1.0</v>
      </c>
      <c r="C18362" s="61">
        <v>2069.0</v>
      </c>
      <c r="D18362" s="57" t="s">
        <v>371</v>
      </c>
      <c r="E18362" s="57" t="str">
        <f t="array" ref="E18362">E18361</f>
        <v>В</v>
      </c>
      <c r="F18362" s="58">
        <v>0.8475409336500473</v>
      </c>
    </row>
    <row r="18363">
      <c r="A18363" s="61">
        <v>1.51395531E9</v>
      </c>
      <c r="B18363" s="61">
        <v>0.0</v>
      </c>
      <c r="C18363" s="61">
        <v>2091.0</v>
      </c>
      <c r="D18363" s="57" t="s">
        <v>371</v>
      </c>
      <c r="E18363" s="57" t="str">
        <f t="array" ref="E18363">E18362</f>
        <v>В</v>
      </c>
      <c r="F18363" s="58">
        <v>0.8475966184867674</v>
      </c>
    </row>
    <row r="18364">
      <c r="A18364" s="61">
        <v>1.511993838E9</v>
      </c>
      <c r="B18364" s="61">
        <v>1.0</v>
      </c>
      <c r="C18364" s="61">
        <v>275.0</v>
      </c>
      <c r="D18364" s="57" t="s">
        <v>371</v>
      </c>
      <c r="E18364" s="57" t="str">
        <f t="array" ref="E18364">E18363</f>
        <v>В</v>
      </c>
      <c r="F18364" s="58">
        <v>0.8476023080993673</v>
      </c>
    </row>
    <row r="18365">
      <c r="A18365" s="61">
        <v>1.519303331E9</v>
      </c>
      <c r="B18365" s="61">
        <v>0.0</v>
      </c>
      <c r="C18365" s="61">
        <v>1720.0</v>
      </c>
      <c r="D18365" s="57" t="s">
        <v>371</v>
      </c>
      <c r="E18365" s="57" t="str">
        <f t="array" ref="E18365">E18364</f>
        <v>В</v>
      </c>
      <c r="F18365" s="58">
        <v>0.8476381117820817</v>
      </c>
    </row>
    <row r="18366">
      <c r="A18366" s="61">
        <v>1.515251299E9</v>
      </c>
      <c r="B18366" s="61">
        <v>1.0</v>
      </c>
      <c r="C18366" s="61">
        <v>3040.0</v>
      </c>
      <c r="D18366" s="57" t="s">
        <v>373</v>
      </c>
      <c r="E18366" s="57" t="str">
        <f t="array" ref="E18366">E18365</f>
        <v>В</v>
      </c>
      <c r="F18366" s="58">
        <v>0.8476545885606461</v>
      </c>
    </row>
    <row r="18367">
      <c r="A18367" s="61">
        <v>1.517107256E9</v>
      </c>
      <c r="B18367" s="61">
        <v>1.0</v>
      </c>
      <c r="C18367" s="61">
        <v>488.0</v>
      </c>
      <c r="D18367" s="57" t="s">
        <v>371</v>
      </c>
      <c r="E18367" s="57" t="str">
        <f t="array" ref="E18367">E18366</f>
        <v>В</v>
      </c>
      <c r="F18367" s="58">
        <v>0.8477264894565951</v>
      </c>
    </row>
    <row r="18368">
      <c r="A18368" s="61">
        <v>1.517761738E9</v>
      </c>
      <c r="B18368" s="61">
        <v>1.0</v>
      </c>
      <c r="C18368" s="61">
        <v>3375.0</v>
      </c>
      <c r="D18368" s="57" t="s">
        <v>374</v>
      </c>
      <c r="E18368" s="57" t="str">
        <f t="array" ref="E18368">E18367</f>
        <v>В</v>
      </c>
      <c r="F18368" s="58">
        <v>0.847740458302881</v>
      </c>
    </row>
    <row r="18369">
      <c r="A18369" s="61">
        <v>1.515560721E9</v>
      </c>
      <c r="B18369" s="61">
        <v>0.0</v>
      </c>
      <c r="C18369" s="61">
        <v>595.0</v>
      </c>
      <c r="D18369" s="57" t="s">
        <v>374</v>
      </c>
      <c r="E18369" s="57" t="str">
        <f t="array" ref="E18369">E18368</f>
        <v>В</v>
      </c>
      <c r="F18369" s="58">
        <v>0.8478744207941354</v>
      </c>
    </row>
    <row r="18370">
      <c r="A18370" s="61">
        <v>1.514372533E9</v>
      </c>
      <c r="B18370" s="61">
        <v>1.0</v>
      </c>
      <c r="C18370" s="61">
        <v>1875.0</v>
      </c>
      <c r="D18370" s="57" t="s">
        <v>371</v>
      </c>
      <c r="E18370" s="57" t="str">
        <f t="array" ref="E18370">E18369</f>
        <v>В</v>
      </c>
      <c r="F18370" s="58">
        <v>0.8478833209885517</v>
      </c>
    </row>
    <row r="18371">
      <c r="A18371" s="61">
        <v>1.516061877E9</v>
      </c>
      <c r="B18371" s="61">
        <v>1.0</v>
      </c>
      <c r="C18371" s="61">
        <v>408.0</v>
      </c>
      <c r="D18371" s="57" t="s">
        <v>371</v>
      </c>
      <c r="E18371" s="57" t="str">
        <f t="array" ref="E18371">E18370</f>
        <v>В</v>
      </c>
      <c r="F18371" s="58">
        <v>0.8479039801405288</v>
      </c>
    </row>
    <row r="18372">
      <c r="A18372" s="61">
        <v>1.514934868E9</v>
      </c>
      <c r="B18372" s="61">
        <v>1.0</v>
      </c>
      <c r="C18372" s="61">
        <v>311.0</v>
      </c>
      <c r="D18372" s="57" t="s">
        <v>371</v>
      </c>
      <c r="E18372" s="57" t="str">
        <f t="array" ref="E18372">E18371</f>
        <v>В</v>
      </c>
      <c r="F18372" s="58">
        <v>0.8479466115860909</v>
      </c>
    </row>
    <row r="18373">
      <c r="A18373" s="61">
        <v>1.517083051E9</v>
      </c>
      <c r="B18373" s="61">
        <v>0.0</v>
      </c>
      <c r="C18373" s="61">
        <v>2125.0</v>
      </c>
      <c r="D18373" s="57" t="s">
        <v>373</v>
      </c>
      <c r="E18373" s="57" t="str">
        <f t="array" ref="E18373">E18372</f>
        <v>В</v>
      </c>
      <c r="F18373" s="58">
        <v>0.847979433636172</v>
      </c>
    </row>
    <row r="18374">
      <c r="A18374" s="61">
        <v>1.518393743E9</v>
      </c>
      <c r="B18374" s="61">
        <v>1.0</v>
      </c>
      <c r="C18374" s="61">
        <v>891.0</v>
      </c>
      <c r="D18374" s="57" t="s">
        <v>371</v>
      </c>
      <c r="E18374" s="57" t="str">
        <f t="array" ref="E18374">E18373</f>
        <v>В</v>
      </c>
      <c r="F18374" s="58">
        <v>0.8480158796352881</v>
      </c>
    </row>
    <row r="18375">
      <c r="A18375" s="61">
        <v>1.514373452E9</v>
      </c>
      <c r="B18375" s="61">
        <v>0.0</v>
      </c>
      <c r="C18375" s="61">
        <v>1696.0</v>
      </c>
      <c r="D18375" s="57" t="s">
        <v>374</v>
      </c>
      <c r="E18375" s="57" t="str">
        <f t="array" ref="E18375">E18374</f>
        <v>В</v>
      </c>
      <c r="F18375" s="58">
        <v>0.8480467030479296</v>
      </c>
    </row>
    <row r="18376">
      <c r="A18376" s="61">
        <v>1.518130425E9</v>
      </c>
      <c r="B18376" s="61">
        <v>1.0</v>
      </c>
      <c r="C18376" s="61">
        <v>260.0</v>
      </c>
      <c r="D18376" s="57" t="s">
        <v>374</v>
      </c>
      <c r="E18376" s="57" t="str">
        <f t="array" ref="E18376">E18375</f>
        <v>В</v>
      </c>
      <c r="F18376" s="58">
        <v>0.8482166667017907</v>
      </c>
    </row>
    <row r="18377">
      <c r="A18377" s="61">
        <v>1.517605914E9</v>
      </c>
      <c r="B18377" s="61">
        <v>1.0</v>
      </c>
      <c r="C18377" s="61">
        <v>1792.0</v>
      </c>
      <c r="D18377" s="57" t="s">
        <v>375</v>
      </c>
      <c r="E18377" s="57" t="str">
        <f t="array" ref="E18377">E18376</f>
        <v>В</v>
      </c>
      <c r="F18377" s="58">
        <v>0.8482243898952624</v>
      </c>
    </row>
    <row r="18378">
      <c r="A18378" s="61">
        <v>1.51400967E9</v>
      </c>
      <c r="B18378" s="61">
        <v>0.0</v>
      </c>
      <c r="C18378" s="61">
        <v>1745.0</v>
      </c>
      <c r="D18378" s="57" t="s">
        <v>371</v>
      </c>
      <c r="E18378" s="57" t="str">
        <f t="array" ref="E18378">E18377</f>
        <v>В</v>
      </c>
      <c r="F18378" s="58">
        <v>0.8482402004565506</v>
      </c>
    </row>
    <row r="18379">
      <c r="A18379" s="61">
        <v>1.5172669E9</v>
      </c>
      <c r="B18379" s="61">
        <v>0.0</v>
      </c>
      <c r="C18379" s="61">
        <v>2225.0</v>
      </c>
      <c r="D18379" s="57" t="s">
        <v>374</v>
      </c>
      <c r="E18379" s="57" t="str">
        <f t="array" ref="E18379">E18378</f>
        <v>В</v>
      </c>
      <c r="F18379" s="58">
        <v>0.8482840034405356</v>
      </c>
    </row>
    <row r="18380">
      <c r="A18380" s="61">
        <v>1.512397147E9</v>
      </c>
      <c r="B18380" s="61">
        <v>1.0</v>
      </c>
      <c r="C18380" s="61">
        <v>1735.0</v>
      </c>
      <c r="D18380" s="57" t="s">
        <v>374</v>
      </c>
      <c r="E18380" s="57" t="str">
        <f t="array" ref="E18380">E18379</f>
        <v>В</v>
      </c>
      <c r="F18380" s="58">
        <v>0.8482953725904332</v>
      </c>
    </row>
    <row r="18381">
      <c r="A18381" s="61">
        <v>1.516238517E9</v>
      </c>
      <c r="B18381" s="61">
        <v>1.0</v>
      </c>
      <c r="C18381" s="61">
        <v>1847.0</v>
      </c>
      <c r="D18381" s="57" t="s">
        <v>373</v>
      </c>
      <c r="E18381" s="57" t="str">
        <f t="array" ref="E18381">E18380</f>
        <v>В</v>
      </c>
      <c r="F18381" s="58">
        <v>0.8484444028890133</v>
      </c>
    </row>
    <row r="18382">
      <c r="A18382" s="61">
        <v>1.518301657E9</v>
      </c>
      <c r="B18382" s="61">
        <v>1.0</v>
      </c>
      <c r="C18382" s="61">
        <v>1358.0</v>
      </c>
      <c r="D18382" s="57" t="s">
        <v>371</v>
      </c>
      <c r="E18382" s="57" t="str">
        <f t="array" ref="E18382">E18381</f>
        <v>В</v>
      </c>
      <c r="F18382" s="58">
        <v>0.8484772398402556</v>
      </c>
    </row>
    <row r="18383">
      <c r="A18383" s="61">
        <v>1.518341571E9</v>
      </c>
      <c r="B18383" s="61">
        <v>0.0</v>
      </c>
      <c r="C18383" s="61">
        <v>1385.0</v>
      </c>
      <c r="D18383" s="57" t="s">
        <v>374</v>
      </c>
      <c r="E18383" s="57" t="str">
        <f t="array" ref="E18383">E18382</f>
        <v>В</v>
      </c>
      <c r="F18383" s="58">
        <v>0.8485161103298486</v>
      </c>
    </row>
    <row r="18384">
      <c r="A18384" s="61">
        <v>1.512960864E9</v>
      </c>
      <c r="B18384" s="61">
        <v>1.0</v>
      </c>
      <c r="C18384" s="61">
        <v>2382.0</v>
      </c>
      <c r="D18384" s="57" t="s">
        <v>371</v>
      </c>
      <c r="E18384" s="57" t="str">
        <f t="array" ref="E18384">E18383</f>
        <v>В</v>
      </c>
      <c r="F18384" s="58">
        <v>0.8485902173419447</v>
      </c>
    </row>
    <row r="18385">
      <c r="A18385" s="61">
        <v>1.515444887E9</v>
      </c>
      <c r="B18385" s="61">
        <v>1.0</v>
      </c>
      <c r="C18385" s="61">
        <v>391.0</v>
      </c>
      <c r="D18385" s="57" t="s">
        <v>375</v>
      </c>
      <c r="E18385" s="57" t="str">
        <f t="array" ref="E18385">E18384</f>
        <v>В</v>
      </c>
      <c r="F18385" s="58">
        <v>0.8486642434567748</v>
      </c>
    </row>
    <row r="18386">
      <c r="A18386" s="61">
        <v>1.516009892E9</v>
      </c>
      <c r="B18386" s="61">
        <v>0.0</v>
      </c>
      <c r="C18386" s="61">
        <v>3163.0</v>
      </c>
      <c r="D18386" s="57" t="s">
        <v>371</v>
      </c>
      <c r="E18386" s="57" t="str">
        <f t="array" ref="E18386">E18385</f>
        <v>В</v>
      </c>
      <c r="F18386" s="58">
        <v>0.8487199245983562</v>
      </c>
    </row>
    <row r="18387">
      <c r="A18387" s="61">
        <v>1.513138062E9</v>
      </c>
      <c r="B18387" s="61">
        <v>0.0</v>
      </c>
      <c r="C18387" s="61">
        <v>510.0</v>
      </c>
      <c r="D18387" s="57" t="s">
        <v>374</v>
      </c>
      <c r="E18387" s="57" t="str">
        <f t="array" ref="E18387">E18386</f>
        <v>В</v>
      </c>
      <c r="F18387" s="58">
        <v>0.8487220881916435</v>
      </c>
    </row>
    <row r="18388">
      <c r="A18388" s="61">
        <v>1.519685927E9</v>
      </c>
      <c r="B18388" s="61">
        <v>1.0</v>
      </c>
      <c r="C18388" s="61">
        <v>2517.0</v>
      </c>
      <c r="D18388" s="57" t="s">
        <v>371</v>
      </c>
      <c r="E18388" s="57" t="str">
        <f t="array" ref="E18388">E18387</f>
        <v>В</v>
      </c>
      <c r="F18388" s="58">
        <v>0.8487293380836117</v>
      </c>
    </row>
    <row r="18389">
      <c r="A18389" s="61">
        <v>1.51818712E9</v>
      </c>
      <c r="B18389" s="61">
        <v>0.0</v>
      </c>
      <c r="C18389" s="61">
        <v>1049.0</v>
      </c>
      <c r="D18389" s="57" t="s">
        <v>371</v>
      </c>
      <c r="E18389" s="57" t="str">
        <f t="array" ref="E18389">E18388</f>
        <v>В</v>
      </c>
      <c r="F18389" s="58">
        <v>0.8487293521326065</v>
      </c>
    </row>
    <row r="18390">
      <c r="A18390" s="61">
        <v>1.515787148E9</v>
      </c>
      <c r="B18390" s="61">
        <v>1.0</v>
      </c>
      <c r="C18390" s="61">
        <v>1722.0</v>
      </c>
      <c r="D18390" s="57" t="s">
        <v>374</v>
      </c>
      <c r="E18390" s="57" t="str">
        <f t="array" ref="E18390">E18389</f>
        <v>В</v>
      </c>
      <c r="F18390" s="58">
        <v>0.8488706136453678</v>
      </c>
    </row>
    <row r="18391">
      <c r="A18391" s="61">
        <v>1.513886443E9</v>
      </c>
      <c r="B18391" s="61">
        <v>1.0</v>
      </c>
      <c r="C18391" s="61">
        <v>386.0</v>
      </c>
      <c r="D18391" s="57" t="s">
        <v>373</v>
      </c>
      <c r="E18391" s="57" t="str">
        <f t="array" ref="E18391">E18390</f>
        <v>В</v>
      </c>
      <c r="F18391" s="58">
        <v>0.8489581078614207</v>
      </c>
    </row>
    <row r="18392">
      <c r="A18392" s="61">
        <v>1.51266355E9</v>
      </c>
      <c r="B18392" s="61">
        <v>0.0</v>
      </c>
      <c r="C18392" s="61">
        <v>2148.0</v>
      </c>
      <c r="D18392" s="57" t="s">
        <v>373</v>
      </c>
      <c r="E18392" s="57" t="str">
        <f t="array" ref="E18392">E18391</f>
        <v>В</v>
      </c>
      <c r="F18392" s="58">
        <v>0.8489929839677677</v>
      </c>
    </row>
    <row r="18393">
      <c r="A18393" s="61">
        <v>1.515275457E9</v>
      </c>
      <c r="B18393" s="61">
        <v>1.0</v>
      </c>
      <c r="C18393" s="61">
        <v>2208.0</v>
      </c>
      <c r="D18393" s="57" t="s">
        <v>374</v>
      </c>
      <c r="E18393" s="57" t="str">
        <f t="array" ref="E18393">E18392</f>
        <v>В</v>
      </c>
      <c r="F18393" s="58">
        <v>0.8490808225084227</v>
      </c>
    </row>
    <row r="18394">
      <c r="A18394" s="61">
        <v>1.516000924E9</v>
      </c>
      <c r="B18394" s="61">
        <v>1.0</v>
      </c>
      <c r="C18394" s="61">
        <v>4220.0</v>
      </c>
      <c r="D18394" s="57" t="s">
        <v>371</v>
      </c>
      <c r="E18394" s="57" t="str">
        <f t="array" ref="E18394">E18393</f>
        <v>В</v>
      </c>
      <c r="F18394" s="58">
        <v>0.8490817322488283</v>
      </c>
    </row>
    <row r="18395">
      <c r="A18395" s="61">
        <v>1.515602322E9</v>
      </c>
      <c r="B18395" s="61">
        <v>0.0</v>
      </c>
      <c r="C18395" s="61">
        <v>701.0</v>
      </c>
      <c r="D18395" s="57" t="s">
        <v>371</v>
      </c>
      <c r="E18395" s="57" t="str">
        <f t="array" ref="E18395">E18394</f>
        <v>В</v>
      </c>
      <c r="F18395" s="58">
        <v>0.849141260771642</v>
      </c>
    </row>
    <row r="18396">
      <c r="A18396" s="61">
        <v>1.515821267E9</v>
      </c>
      <c r="B18396" s="61">
        <v>1.0</v>
      </c>
      <c r="C18396" s="61">
        <v>3225.0</v>
      </c>
      <c r="D18396" s="57" t="s">
        <v>371</v>
      </c>
      <c r="E18396" s="57" t="str">
        <f t="array" ref="E18396">E18395</f>
        <v>В</v>
      </c>
      <c r="F18396" s="58">
        <v>0.849158404556599</v>
      </c>
    </row>
    <row r="18397">
      <c r="A18397" s="61">
        <v>1.515774626E9</v>
      </c>
      <c r="B18397" s="61">
        <v>1.0</v>
      </c>
      <c r="C18397" s="61">
        <v>3340.0</v>
      </c>
      <c r="D18397" s="57" t="s">
        <v>373</v>
      </c>
      <c r="E18397" s="57" t="str">
        <f t="array" ref="E18397">E18396</f>
        <v>В</v>
      </c>
      <c r="F18397" s="58">
        <v>0.8491620496608584</v>
      </c>
    </row>
    <row r="18398">
      <c r="A18398" s="61">
        <v>1.515670486E9</v>
      </c>
      <c r="B18398" s="61">
        <v>1.0</v>
      </c>
      <c r="C18398" s="61">
        <v>1833.0</v>
      </c>
      <c r="D18398" s="57" t="s">
        <v>371</v>
      </c>
      <c r="E18398" s="57" t="str">
        <f t="array" ref="E18398">E18397</f>
        <v>В</v>
      </c>
      <c r="F18398" s="58">
        <v>0.8492244402550679</v>
      </c>
    </row>
    <row r="18399">
      <c r="A18399" s="61">
        <v>1.514282164E9</v>
      </c>
      <c r="B18399" s="61">
        <v>1.0</v>
      </c>
      <c r="C18399" s="61">
        <v>2680.0</v>
      </c>
      <c r="D18399" s="57" t="s">
        <v>371</v>
      </c>
      <c r="E18399" s="57" t="str">
        <f t="array" ref="E18399">E18398</f>
        <v>В</v>
      </c>
      <c r="F18399" s="58">
        <v>0.849241219624491</v>
      </c>
    </row>
    <row r="18400">
      <c r="A18400" s="61">
        <v>1.517112191E9</v>
      </c>
      <c r="B18400" s="61">
        <v>0.0</v>
      </c>
      <c r="C18400" s="61">
        <v>3504.0</v>
      </c>
      <c r="D18400" s="57" t="s">
        <v>375</v>
      </c>
      <c r="E18400" s="57" t="str">
        <f t="array" ref="E18400">E18399</f>
        <v>В</v>
      </c>
      <c r="F18400" s="58">
        <v>0.8492464485588029</v>
      </c>
    </row>
    <row r="18401">
      <c r="A18401" s="61">
        <v>1.514309897E9</v>
      </c>
      <c r="B18401" s="61">
        <v>1.0</v>
      </c>
      <c r="C18401" s="61">
        <v>289.0</v>
      </c>
      <c r="D18401" s="57" t="s">
        <v>374</v>
      </c>
      <c r="E18401" s="57" t="str">
        <f t="array" ref="E18401">E18400</f>
        <v>В</v>
      </c>
      <c r="F18401" s="58">
        <v>0.8492724335965474</v>
      </c>
    </row>
    <row r="18402">
      <c r="A18402" s="61">
        <v>1.511991464E9</v>
      </c>
      <c r="B18402" s="61">
        <v>1.0</v>
      </c>
      <c r="C18402" s="61">
        <v>682.0</v>
      </c>
      <c r="D18402" s="57" t="s">
        <v>375</v>
      </c>
      <c r="E18402" s="57" t="str">
        <f t="array" ref="E18402">E18401</f>
        <v>В</v>
      </c>
      <c r="F18402" s="58">
        <v>0.8493036749381019</v>
      </c>
    </row>
    <row r="18403">
      <c r="A18403" s="61">
        <v>1.51457679E9</v>
      </c>
      <c r="B18403" s="61">
        <v>0.0</v>
      </c>
      <c r="C18403" s="61">
        <v>749.0</v>
      </c>
      <c r="D18403" s="57" t="s">
        <v>371</v>
      </c>
      <c r="E18403" s="57" t="str">
        <f t="array" ref="E18403">E18402</f>
        <v>В</v>
      </c>
      <c r="F18403" s="58">
        <v>0.8494334149659082</v>
      </c>
    </row>
    <row r="18404">
      <c r="A18404" s="61">
        <v>1.517294215E9</v>
      </c>
      <c r="B18404" s="61">
        <v>1.0</v>
      </c>
      <c r="C18404" s="61">
        <v>2263.0</v>
      </c>
      <c r="D18404" s="57" t="s">
        <v>374</v>
      </c>
      <c r="E18404" s="57" t="str">
        <f t="array" ref="E18404">E18403</f>
        <v>В</v>
      </c>
      <c r="F18404" s="58">
        <v>0.8494469699542957</v>
      </c>
    </row>
    <row r="18405">
      <c r="A18405" s="61">
        <v>1.519020817E9</v>
      </c>
      <c r="B18405" s="61">
        <v>1.0</v>
      </c>
      <c r="C18405" s="61">
        <v>4563.0</v>
      </c>
      <c r="D18405" s="57" t="s">
        <v>371</v>
      </c>
      <c r="E18405" s="57" t="str">
        <f t="array" ref="E18405">E18404</f>
        <v>В</v>
      </c>
      <c r="F18405" s="58">
        <v>0.8495037866008895</v>
      </c>
    </row>
    <row r="18406">
      <c r="A18406" s="61">
        <v>1.518326537E9</v>
      </c>
      <c r="B18406" s="61">
        <v>1.0</v>
      </c>
      <c r="C18406" s="61">
        <v>3389.0</v>
      </c>
      <c r="D18406" s="57" t="s">
        <v>371</v>
      </c>
      <c r="E18406" s="57" t="str">
        <f t="array" ref="E18406">E18405</f>
        <v>В</v>
      </c>
      <c r="F18406" s="58">
        <v>0.8495048506074857</v>
      </c>
    </row>
    <row r="18407">
      <c r="A18407" s="61">
        <v>1.515956001E9</v>
      </c>
      <c r="B18407" s="61">
        <v>0.0</v>
      </c>
      <c r="C18407" s="61">
        <v>1367.0</v>
      </c>
      <c r="D18407" s="57" t="s">
        <v>371</v>
      </c>
      <c r="E18407" s="57" t="str">
        <f t="array" ref="E18407">E18406</f>
        <v>В</v>
      </c>
      <c r="F18407" s="58">
        <v>0.8495131608109114</v>
      </c>
    </row>
    <row r="18408">
      <c r="A18408" s="61">
        <v>1.518865576E9</v>
      </c>
      <c r="B18408" s="61">
        <v>1.0</v>
      </c>
      <c r="C18408" s="61">
        <v>1365.0</v>
      </c>
      <c r="D18408" s="57" t="s">
        <v>371</v>
      </c>
      <c r="E18408" s="57" t="str">
        <f t="array" ref="E18408">E18407</f>
        <v>В</v>
      </c>
      <c r="F18408" s="58">
        <v>0.8495573828401405</v>
      </c>
    </row>
    <row r="18409">
      <c r="A18409" s="61">
        <v>1.514667401E9</v>
      </c>
      <c r="B18409" s="61">
        <v>0.0</v>
      </c>
      <c r="C18409" s="61">
        <v>1547.0</v>
      </c>
      <c r="D18409" s="57" t="s">
        <v>373</v>
      </c>
      <c r="E18409" s="57" t="str">
        <f t="array" ref="E18409">E18408</f>
        <v>В</v>
      </c>
      <c r="F18409" s="58">
        <v>0.8495928610467532</v>
      </c>
    </row>
    <row r="18410">
      <c r="A18410" s="61">
        <v>1.516809316E9</v>
      </c>
      <c r="B18410" s="61">
        <v>1.0</v>
      </c>
      <c r="C18410" s="61">
        <v>3511.0</v>
      </c>
      <c r="D18410" s="57" t="s">
        <v>373</v>
      </c>
      <c r="E18410" s="57" t="str">
        <f t="array" ref="E18410">E18409</f>
        <v>В</v>
      </c>
      <c r="F18410" s="58">
        <v>0.849643013606551</v>
      </c>
    </row>
    <row r="18411">
      <c r="A18411" s="61">
        <v>1.514065964E9</v>
      </c>
      <c r="B18411" s="61">
        <v>1.0</v>
      </c>
      <c r="C18411" s="61">
        <v>3548.0</v>
      </c>
      <c r="D18411" s="57" t="s">
        <v>371</v>
      </c>
      <c r="E18411" s="57" t="str">
        <f t="array" ref="E18411">E18410</f>
        <v>В</v>
      </c>
      <c r="F18411" s="58">
        <v>0.8496601551851989</v>
      </c>
    </row>
    <row r="18412">
      <c r="A18412" s="61">
        <v>1.511565149E9</v>
      </c>
      <c r="B18412" s="61">
        <v>1.0</v>
      </c>
      <c r="C18412" s="61">
        <v>1074.0</v>
      </c>
      <c r="D18412" s="57" t="s">
        <v>374</v>
      </c>
      <c r="E18412" s="57" t="str">
        <f t="array" ref="E18412">E18411</f>
        <v>В</v>
      </c>
      <c r="F18412" s="58">
        <v>0.8497166596905836</v>
      </c>
    </row>
    <row r="18413">
      <c r="A18413" s="61">
        <v>1.518964589E9</v>
      </c>
      <c r="B18413" s="61">
        <v>1.0</v>
      </c>
      <c r="C18413" s="61">
        <v>2254.0</v>
      </c>
      <c r="D18413" s="57" t="s">
        <v>373</v>
      </c>
      <c r="E18413" s="57" t="str">
        <f t="array" ref="E18413">E18412</f>
        <v>В</v>
      </c>
      <c r="F18413" s="58">
        <v>0.8497213739281599</v>
      </c>
    </row>
    <row r="18414">
      <c r="A18414" s="61">
        <v>1.511477952E9</v>
      </c>
      <c r="B18414" s="61">
        <v>0.0</v>
      </c>
      <c r="C18414" s="61">
        <v>3412.0</v>
      </c>
      <c r="D18414" s="57" t="s">
        <v>375</v>
      </c>
      <c r="E18414" s="57" t="str">
        <f t="array" ref="E18414">E18413</f>
        <v>В</v>
      </c>
      <c r="F18414" s="58">
        <v>0.8499065118544556</v>
      </c>
    </row>
    <row r="18415">
      <c r="A18415" s="61">
        <v>1.516458099E9</v>
      </c>
      <c r="B18415" s="61">
        <v>1.0</v>
      </c>
      <c r="C18415" s="61">
        <v>2006.0</v>
      </c>
      <c r="D18415" s="57" t="s">
        <v>371</v>
      </c>
      <c r="E18415" s="57" t="str">
        <f t="array" ref="E18415">E18414</f>
        <v>В</v>
      </c>
      <c r="F18415" s="58">
        <v>0.8499356619933806</v>
      </c>
    </row>
    <row r="18416">
      <c r="A18416" s="61">
        <v>1.516190905E9</v>
      </c>
      <c r="B18416" s="61">
        <v>1.0</v>
      </c>
      <c r="C18416" s="61">
        <v>3073.0</v>
      </c>
      <c r="D18416" s="57" t="s">
        <v>373</v>
      </c>
      <c r="E18416" s="57" t="str">
        <f t="array" ref="E18416">E18415</f>
        <v>В</v>
      </c>
      <c r="F18416" s="58">
        <v>0.8499450895276307</v>
      </c>
    </row>
    <row r="18417">
      <c r="A18417" s="61">
        <v>1.516516542E9</v>
      </c>
      <c r="B18417" s="61">
        <v>0.0</v>
      </c>
      <c r="C18417" s="61">
        <v>2546.0</v>
      </c>
      <c r="D18417" s="57" t="s">
        <v>373</v>
      </c>
      <c r="E18417" s="57" t="str">
        <f t="array" ref="E18417">E18416</f>
        <v>В</v>
      </c>
      <c r="F18417" s="58">
        <v>0.8499631706890812</v>
      </c>
    </row>
    <row r="18418">
      <c r="A18418" s="61">
        <v>1.518239332E9</v>
      </c>
      <c r="B18418" s="61">
        <v>0.0</v>
      </c>
      <c r="C18418" s="61">
        <v>1614.0</v>
      </c>
      <c r="D18418" s="57" t="s">
        <v>374</v>
      </c>
      <c r="E18418" s="57" t="str">
        <f t="array" ref="E18418">E18417</f>
        <v>В</v>
      </c>
      <c r="F18418" s="58">
        <v>0.8500956914377021</v>
      </c>
    </row>
    <row r="18419">
      <c r="A18419" s="61">
        <v>1.518127044E9</v>
      </c>
      <c r="B18419" s="61">
        <v>1.0</v>
      </c>
      <c r="C18419" s="61">
        <v>363.0</v>
      </c>
      <c r="D18419" s="57" t="s">
        <v>371</v>
      </c>
      <c r="E18419" s="57" t="str">
        <f t="array" ref="E18419">E18418</f>
        <v>В</v>
      </c>
      <c r="F18419" s="58">
        <v>0.8502364965929655</v>
      </c>
    </row>
    <row r="18420">
      <c r="A18420" s="61">
        <v>1.514857587E9</v>
      </c>
      <c r="B18420" s="61">
        <v>1.0</v>
      </c>
      <c r="C18420" s="61">
        <v>149.0</v>
      </c>
      <c r="D18420" s="57" t="s">
        <v>373</v>
      </c>
      <c r="E18420" s="57" t="str">
        <f t="array" ref="E18420">E18419</f>
        <v>В</v>
      </c>
      <c r="F18420" s="58">
        <v>0.8502551788133648</v>
      </c>
    </row>
    <row r="18421">
      <c r="A18421" s="61">
        <v>1.519305419E9</v>
      </c>
      <c r="B18421" s="61">
        <v>1.0</v>
      </c>
      <c r="C18421" s="61">
        <v>2293.0</v>
      </c>
      <c r="D18421" s="57" t="s">
        <v>374</v>
      </c>
      <c r="E18421" s="57" t="str">
        <f t="array" ref="E18421">E18420</f>
        <v>В</v>
      </c>
      <c r="F18421" s="58">
        <v>0.8503218867940228</v>
      </c>
    </row>
    <row r="18422">
      <c r="A18422" s="61">
        <v>1.519908251E9</v>
      </c>
      <c r="B18422" s="61">
        <v>0.0</v>
      </c>
      <c r="C18422" s="61">
        <v>1297.0</v>
      </c>
      <c r="D18422" s="57" t="s">
        <v>373</v>
      </c>
      <c r="E18422" s="57" t="str">
        <f t="array" ref="E18422">E18421</f>
        <v>В</v>
      </c>
      <c r="F18422" s="58">
        <v>0.8503823432690797</v>
      </c>
    </row>
    <row r="18423">
      <c r="A18423" s="61">
        <v>1.514192047E9</v>
      </c>
      <c r="B18423" s="61">
        <v>1.0</v>
      </c>
      <c r="C18423" s="61">
        <v>2361.0</v>
      </c>
      <c r="D18423" s="57" t="s">
        <v>374</v>
      </c>
      <c r="E18423" s="57" t="str">
        <f t="array" ref="E18423">E18422</f>
        <v>В</v>
      </c>
      <c r="F18423" s="58">
        <v>0.8504618016741612</v>
      </c>
    </row>
    <row r="18424">
      <c r="A18424" s="61">
        <v>1.518717172E9</v>
      </c>
      <c r="B18424" s="61">
        <v>0.0</v>
      </c>
      <c r="C18424" s="61">
        <v>1064.0</v>
      </c>
      <c r="D18424" s="57" t="s">
        <v>371</v>
      </c>
      <c r="E18424" s="57" t="str">
        <f t="array" ref="E18424">E18423</f>
        <v>В</v>
      </c>
      <c r="F18424" s="58">
        <v>0.8504652812719357</v>
      </c>
    </row>
    <row r="18425">
      <c r="A18425" s="61">
        <v>1.519038168E9</v>
      </c>
      <c r="B18425" s="61">
        <v>1.0</v>
      </c>
      <c r="C18425" s="61">
        <v>534.0</v>
      </c>
      <c r="D18425" s="57" t="s">
        <v>371</v>
      </c>
      <c r="E18425" s="57" t="str">
        <f t="array" ref="E18425">E18424</f>
        <v>В</v>
      </c>
      <c r="F18425" s="58">
        <v>0.8505645715521234</v>
      </c>
    </row>
    <row r="18426">
      <c r="A18426" s="61">
        <v>1.514350371E9</v>
      </c>
      <c r="B18426" s="61">
        <v>0.0</v>
      </c>
      <c r="C18426" s="61">
        <v>152.0</v>
      </c>
      <c r="D18426" s="57" t="s">
        <v>373</v>
      </c>
      <c r="E18426" s="57" t="str">
        <f t="array" ref="E18426">E18425</f>
        <v>В</v>
      </c>
      <c r="F18426" s="58">
        <v>0.8506080041793366</v>
      </c>
    </row>
    <row r="18427">
      <c r="A18427" s="61">
        <v>1.514334987E9</v>
      </c>
      <c r="B18427" s="61">
        <v>1.0</v>
      </c>
      <c r="C18427" s="61">
        <v>895.0</v>
      </c>
      <c r="D18427" s="57" t="s">
        <v>371</v>
      </c>
      <c r="E18427" s="57" t="str">
        <f t="array" ref="E18427">E18426</f>
        <v>В</v>
      </c>
      <c r="F18427" s="58">
        <v>0.8506145351808523</v>
      </c>
    </row>
    <row r="18428">
      <c r="A18428" s="61">
        <v>1.516777658E9</v>
      </c>
      <c r="B18428" s="61">
        <v>1.0</v>
      </c>
      <c r="C18428" s="61">
        <v>1979.0</v>
      </c>
      <c r="D18428" s="57" t="s">
        <v>375</v>
      </c>
      <c r="E18428" s="57" t="str">
        <f t="array" ref="E18428">E18427</f>
        <v>В</v>
      </c>
      <c r="F18428" s="58">
        <v>0.8506720626477912</v>
      </c>
    </row>
    <row r="18429">
      <c r="A18429" s="61">
        <v>1.516499516E9</v>
      </c>
      <c r="B18429" s="61">
        <v>1.0</v>
      </c>
      <c r="C18429" s="61">
        <v>2207.0</v>
      </c>
      <c r="D18429" s="57" t="s">
        <v>375</v>
      </c>
      <c r="E18429" s="57" t="str">
        <f t="array" ref="E18429">E18428</f>
        <v>В</v>
      </c>
      <c r="F18429" s="58">
        <v>0.8506740637036659</v>
      </c>
    </row>
    <row r="18430">
      <c r="A18430" s="61">
        <v>1.514533895E9</v>
      </c>
      <c r="B18430" s="61">
        <v>1.0</v>
      </c>
      <c r="C18430" s="61">
        <v>2260.0</v>
      </c>
      <c r="D18430" s="57" t="s">
        <v>374</v>
      </c>
      <c r="E18430" s="57" t="str">
        <f t="array" ref="E18430">E18429</f>
        <v>В</v>
      </c>
      <c r="F18430" s="58">
        <v>0.8507362205491866</v>
      </c>
    </row>
    <row r="18431">
      <c r="A18431" s="61">
        <v>1.513577874E9</v>
      </c>
      <c r="B18431" s="61">
        <v>1.0</v>
      </c>
      <c r="C18431" s="61">
        <v>2445.0</v>
      </c>
      <c r="D18431" s="57" t="s">
        <v>371</v>
      </c>
      <c r="E18431" s="57" t="str">
        <f t="array" ref="E18431">E18430</f>
        <v>В</v>
      </c>
      <c r="F18431" s="58">
        <v>0.8508052411533158</v>
      </c>
    </row>
    <row r="18432">
      <c r="A18432" s="61">
        <v>1.51407698E9</v>
      </c>
      <c r="B18432" s="61">
        <v>0.0</v>
      </c>
      <c r="C18432" s="61">
        <v>1574.0</v>
      </c>
      <c r="D18432" s="57" t="s">
        <v>371</v>
      </c>
      <c r="E18432" s="57" t="str">
        <f t="array" ref="E18432">E18431</f>
        <v>В</v>
      </c>
      <c r="F18432" s="58">
        <v>0.85081895830324</v>
      </c>
    </row>
    <row r="18433">
      <c r="A18433" s="61">
        <v>1.517633572E9</v>
      </c>
      <c r="B18433" s="61">
        <v>0.0</v>
      </c>
      <c r="C18433" s="61">
        <v>2362.0</v>
      </c>
      <c r="D18433" s="57" t="s">
        <v>371</v>
      </c>
      <c r="E18433" s="57" t="str">
        <f t="array" ref="E18433">E18432</f>
        <v>В</v>
      </c>
      <c r="F18433" s="58">
        <v>0.8508716500634925</v>
      </c>
    </row>
    <row r="18434">
      <c r="A18434" s="61">
        <v>1.511335978E9</v>
      </c>
      <c r="B18434" s="61">
        <v>1.0</v>
      </c>
      <c r="C18434" s="61">
        <v>485.0</v>
      </c>
      <c r="D18434" s="57" t="s">
        <v>373</v>
      </c>
      <c r="E18434" s="57" t="str">
        <f t="array" ref="E18434">E18433</f>
        <v>В</v>
      </c>
      <c r="F18434" s="58">
        <v>0.8509616663094797</v>
      </c>
    </row>
    <row r="18435">
      <c r="A18435" s="61">
        <v>1.519531959E9</v>
      </c>
      <c r="B18435" s="61">
        <v>1.0</v>
      </c>
      <c r="C18435" s="61">
        <v>2726.0</v>
      </c>
      <c r="D18435" s="57" t="s">
        <v>374</v>
      </c>
      <c r="E18435" s="57" t="str">
        <f t="array" ref="E18435">E18434</f>
        <v>В</v>
      </c>
      <c r="F18435" s="58">
        <v>0.8510322156982857</v>
      </c>
    </row>
    <row r="18436">
      <c r="A18436" s="61">
        <v>1.51408244E9</v>
      </c>
      <c r="B18436" s="61">
        <v>0.0</v>
      </c>
      <c r="C18436" s="61">
        <v>2532.0</v>
      </c>
      <c r="D18436" s="57" t="s">
        <v>375</v>
      </c>
      <c r="E18436" s="57" t="str">
        <f t="array" ref="E18436">E18435</f>
        <v>В</v>
      </c>
      <c r="F18436" s="58">
        <v>0.8510376684406709</v>
      </c>
    </row>
    <row r="18437">
      <c r="A18437" s="61">
        <v>1.51435128E9</v>
      </c>
      <c r="B18437" s="61">
        <v>0.0</v>
      </c>
      <c r="C18437" s="61">
        <v>2448.0</v>
      </c>
      <c r="D18437" s="57" t="s">
        <v>374</v>
      </c>
      <c r="E18437" s="57" t="str">
        <f t="array" ref="E18437">E18436</f>
        <v>В</v>
      </c>
      <c r="F18437" s="58">
        <v>0.851062377756207</v>
      </c>
    </row>
    <row r="18438">
      <c r="A18438" s="61">
        <v>1.515663494E9</v>
      </c>
      <c r="B18438" s="61">
        <v>1.0</v>
      </c>
      <c r="C18438" s="61">
        <v>3653.0</v>
      </c>
      <c r="D18438" s="57" t="s">
        <v>374</v>
      </c>
      <c r="E18438" s="57" t="str">
        <f t="array" ref="E18438">E18437</f>
        <v>В</v>
      </c>
      <c r="F18438" s="58">
        <v>0.8512519565058915</v>
      </c>
    </row>
    <row r="18439">
      <c r="A18439" s="61">
        <v>1.513818412E9</v>
      </c>
      <c r="B18439" s="61">
        <v>0.0</v>
      </c>
      <c r="C18439" s="61">
        <v>1755.0</v>
      </c>
      <c r="D18439" s="57" t="s">
        <v>374</v>
      </c>
      <c r="E18439" s="57" t="str">
        <f t="array" ref="E18439">E18438</f>
        <v>В</v>
      </c>
      <c r="F18439" s="58">
        <v>0.8513072515603489</v>
      </c>
    </row>
    <row r="18440">
      <c r="A18440" s="61">
        <v>1.514777098E9</v>
      </c>
      <c r="B18440" s="61">
        <v>1.0</v>
      </c>
      <c r="C18440" s="61">
        <v>1590.0</v>
      </c>
      <c r="D18440" s="57" t="s">
        <v>371</v>
      </c>
      <c r="E18440" s="57" t="str">
        <f t="array" ref="E18440">E18439</f>
        <v>В</v>
      </c>
      <c r="F18440" s="58">
        <v>0.8513260095913683</v>
      </c>
    </row>
    <row r="18441">
      <c r="A18441" s="61">
        <v>1.515330009E9</v>
      </c>
      <c r="B18441" s="61">
        <v>1.0</v>
      </c>
      <c r="C18441" s="61">
        <v>2570.0</v>
      </c>
      <c r="D18441" s="57" t="s">
        <v>371</v>
      </c>
      <c r="E18441" s="57" t="str">
        <f t="array" ref="E18441">E18440</f>
        <v>В</v>
      </c>
      <c r="F18441" s="58">
        <v>0.8516132624816946</v>
      </c>
    </row>
    <row r="18442">
      <c r="A18442" s="61">
        <v>1.512143852E9</v>
      </c>
      <c r="B18442" s="61">
        <v>0.0</v>
      </c>
      <c r="C18442" s="61">
        <v>854.0</v>
      </c>
      <c r="D18442" s="57" t="s">
        <v>374</v>
      </c>
      <c r="E18442" s="57" t="str">
        <f t="array" ref="E18442">E18441</f>
        <v>В</v>
      </c>
      <c r="F18442" s="58">
        <v>0.8516656317006461</v>
      </c>
    </row>
    <row r="18443">
      <c r="A18443" s="61">
        <v>1.515309916E9</v>
      </c>
      <c r="B18443" s="61">
        <v>1.0</v>
      </c>
      <c r="C18443" s="61">
        <v>375.0</v>
      </c>
      <c r="D18443" s="57" t="s">
        <v>371</v>
      </c>
      <c r="E18443" s="57" t="str">
        <f t="array" ref="E18443">E18442</f>
        <v>В</v>
      </c>
      <c r="F18443" s="58">
        <v>0.8517354383961147</v>
      </c>
    </row>
    <row r="18444">
      <c r="A18444" s="61">
        <v>1.517438028E9</v>
      </c>
      <c r="B18444" s="61">
        <v>1.0</v>
      </c>
      <c r="C18444" s="61">
        <v>2007.0</v>
      </c>
      <c r="D18444" s="57" t="s">
        <v>374</v>
      </c>
      <c r="E18444" s="57" t="str">
        <f t="array" ref="E18444">E18443</f>
        <v>В</v>
      </c>
      <c r="F18444" s="58">
        <v>0.8517692741096</v>
      </c>
    </row>
    <row r="18445">
      <c r="A18445" s="61">
        <v>1.518999939E9</v>
      </c>
      <c r="B18445" s="61">
        <v>1.0</v>
      </c>
      <c r="C18445" s="61">
        <v>1512.0</v>
      </c>
      <c r="D18445" s="57" t="s">
        <v>371</v>
      </c>
      <c r="E18445" s="57" t="str">
        <f t="array" ref="E18445">E18444</f>
        <v>В</v>
      </c>
      <c r="F18445" s="58">
        <v>0.8517852193224373</v>
      </c>
    </row>
    <row r="18446">
      <c r="A18446" s="61">
        <v>1.512768745E9</v>
      </c>
      <c r="B18446" s="61">
        <v>1.0</v>
      </c>
      <c r="C18446" s="61">
        <v>1606.0</v>
      </c>
      <c r="D18446" s="57" t="s">
        <v>373</v>
      </c>
      <c r="E18446" s="57" t="str">
        <f t="array" ref="E18446">E18445</f>
        <v>В</v>
      </c>
      <c r="F18446" s="58">
        <v>0.8519035868180331</v>
      </c>
    </row>
    <row r="18447">
      <c r="A18447" s="61">
        <v>1.518040144E9</v>
      </c>
      <c r="B18447" s="61">
        <v>1.0</v>
      </c>
      <c r="C18447" s="61">
        <v>162.0</v>
      </c>
      <c r="D18447" s="57" t="s">
        <v>375</v>
      </c>
      <c r="E18447" s="57" t="str">
        <f t="array" ref="E18447">E18446</f>
        <v>В</v>
      </c>
      <c r="F18447" s="58">
        <v>0.8519625142818981</v>
      </c>
    </row>
    <row r="18448">
      <c r="A18448" s="61">
        <v>1.518865585E9</v>
      </c>
      <c r="B18448" s="61">
        <v>1.0</v>
      </c>
      <c r="C18448" s="61">
        <v>942.0</v>
      </c>
      <c r="D18448" s="57" t="s">
        <v>374</v>
      </c>
      <c r="E18448" s="57" t="str">
        <f t="array" ref="E18448">E18447</f>
        <v>В</v>
      </c>
      <c r="F18448" s="58">
        <v>0.8519756254983535</v>
      </c>
    </row>
    <row r="18449">
      <c r="A18449" s="61">
        <v>1.513806063E9</v>
      </c>
      <c r="B18449" s="61">
        <v>1.0</v>
      </c>
      <c r="C18449" s="61">
        <v>2029.0</v>
      </c>
      <c r="D18449" s="57" t="s">
        <v>373</v>
      </c>
      <c r="E18449" s="57" t="str">
        <f t="array" ref="E18449">E18448</f>
        <v>В</v>
      </c>
      <c r="F18449" s="58">
        <v>0.8520460542589194</v>
      </c>
    </row>
    <row r="18450">
      <c r="A18450" s="61">
        <v>1.516484895E9</v>
      </c>
      <c r="B18450" s="61">
        <v>1.0</v>
      </c>
      <c r="C18450" s="61">
        <v>1486.0</v>
      </c>
      <c r="D18450" s="57" t="s">
        <v>373</v>
      </c>
      <c r="E18450" s="57" t="str">
        <f t="array" ref="E18450">E18449</f>
        <v>В</v>
      </c>
      <c r="F18450" s="58">
        <v>0.8520496853141842</v>
      </c>
    </row>
    <row r="18451">
      <c r="A18451" s="61">
        <v>1.518310687E9</v>
      </c>
      <c r="B18451" s="61">
        <v>1.0</v>
      </c>
      <c r="C18451" s="61">
        <v>1394.0</v>
      </c>
      <c r="D18451" s="57" t="s">
        <v>374</v>
      </c>
      <c r="E18451" s="57" t="str">
        <f t="array" ref="E18451">E18450</f>
        <v>В</v>
      </c>
      <c r="F18451" s="58">
        <v>0.8522779608219906</v>
      </c>
    </row>
    <row r="18452">
      <c r="A18452" s="61">
        <v>1.511258568E9</v>
      </c>
      <c r="B18452" s="61">
        <v>1.0</v>
      </c>
      <c r="C18452" s="61">
        <v>4270.0</v>
      </c>
      <c r="D18452" s="57" t="s">
        <v>375</v>
      </c>
      <c r="E18452" s="57" t="str">
        <f t="array" ref="E18452">E18451</f>
        <v>В</v>
      </c>
      <c r="F18452" s="58">
        <v>0.8523267200778517</v>
      </c>
    </row>
    <row r="18453">
      <c r="A18453" s="61">
        <v>1.516254892E9</v>
      </c>
      <c r="B18453" s="61">
        <v>0.0</v>
      </c>
      <c r="C18453" s="61">
        <v>1482.0</v>
      </c>
      <c r="D18453" s="57" t="s">
        <v>374</v>
      </c>
      <c r="E18453" s="57" t="str">
        <f t="array" ref="E18453">E18452</f>
        <v>В</v>
      </c>
      <c r="F18453" s="58">
        <v>0.8523346196566162</v>
      </c>
    </row>
    <row r="18454">
      <c r="A18454" s="61">
        <v>1.513172347E9</v>
      </c>
      <c r="B18454" s="61">
        <v>1.0</v>
      </c>
      <c r="C18454" s="61">
        <v>761.0</v>
      </c>
      <c r="D18454" s="57" t="s">
        <v>374</v>
      </c>
      <c r="E18454" s="57" t="str">
        <f t="array" ref="E18454">E18453</f>
        <v>В</v>
      </c>
      <c r="F18454" s="58">
        <v>0.8523805857089367</v>
      </c>
    </row>
    <row r="18455">
      <c r="A18455" s="61">
        <v>1.517049205E9</v>
      </c>
      <c r="B18455" s="61">
        <v>1.0</v>
      </c>
      <c r="C18455" s="61">
        <v>4579.0</v>
      </c>
      <c r="D18455" s="57" t="s">
        <v>375</v>
      </c>
      <c r="E18455" s="57" t="str">
        <f t="array" ref="E18455">E18454</f>
        <v>В</v>
      </c>
      <c r="F18455" s="58">
        <v>0.8524373920016745</v>
      </c>
    </row>
    <row r="18456">
      <c r="A18456" s="61">
        <v>1.517183784E9</v>
      </c>
      <c r="B18456" s="61">
        <v>1.0</v>
      </c>
      <c r="C18456" s="61">
        <v>1544.0</v>
      </c>
      <c r="D18456" s="57" t="s">
        <v>373</v>
      </c>
      <c r="E18456" s="57" t="str">
        <f t="array" ref="E18456">E18455</f>
        <v>В</v>
      </c>
      <c r="F18456" s="58">
        <v>0.8524640078633255</v>
      </c>
    </row>
    <row r="18457">
      <c r="A18457" s="61">
        <v>1.51764353E9</v>
      </c>
      <c r="B18457" s="61">
        <v>0.0</v>
      </c>
      <c r="C18457" s="61">
        <v>2003.0</v>
      </c>
      <c r="D18457" s="57" t="s">
        <v>375</v>
      </c>
      <c r="E18457" s="57" t="str">
        <f t="array" ref="E18457">E18456</f>
        <v>В</v>
      </c>
      <c r="F18457" s="58">
        <v>0.8524671404052371</v>
      </c>
    </row>
    <row r="18458">
      <c r="A18458" s="61">
        <v>1.51282768E9</v>
      </c>
      <c r="B18458" s="61">
        <v>0.0</v>
      </c>
      <c r="C18458" s="61">
        <v>913.0</v>
      </c>
      <c r="D18458" s="57" t="s">
        <v>371</v>
      </c>
      <c r="E18458" s="57" t="str">
        <f t="array" ref="E18458">E18457</f>
        <v>В</v>
      </c>
      <c r="F18458" s="58">
        <v>0.8524949045674522</v>
      </c>
    </row>
    <row r="18459">
      <c r="A18459" s="61">
        <v>1.51643717E9</v>
      </c>
      <c r="B18459" s="61">
        <v>0.0</v>
      </c>
      <c r="C18459" s="61">
        <v>314.0</v>
      </c>
      <c r="D18459" s="57" t="s">
        <v>373</v>
      </c>
      <c r="E18459" s="57" t="str">
        <f t="array" ref="E18459">E18458</f>
        <v>В</v>
      </c>
      <c r="F18459" s="58">
        <v>0.8526621237460349</v>
      </c>
    </row>
    <row r="18460">
      <c r="A18460" s="61">
        <v>1.515608615E9</v>
      </c>
      <c r="B18460" s="61">
        <v>1.0</v>
      </c>
      <c r="C18460" s="61">
        <v>609.0</v>
      </c>
      <c r="D18460" s="57" t="s">
        <v>371</v>
      </c>
      <c r="E18460" s="57" t="str">
        <f t="array" ref="E18460">E18459</f>
        <v>В</v>
      </c>
      <c r="F18460" s="58">
        <v>0.8526783108297074</v>
      </c>
    </row>
    <row r="18461">
      <c r="A18461" s="61">
        <v>1.512402714E9</v>
      </c>
      <c r="B18461" s="61">
        <v>1.0</v>
      </c>
      <c r="C18461" s="61">
        <v>1481.0</v>
      </c>
      <c r="D18461" s="57" t="s">
        <v>375</v>
      </c>
      <c r="E18461" s="57" t="str">
        <f t="array" ref="E18461">E18460</f>
        <v>В</v>
      </c>
      <c r="F18461" s="58">
        <v>0.8527124070357281</v>
      </c>
    </row>
    <row r="18462">
      <c r="A18462" s="61">
        <v>1.517066654E9</v>
      </c>
      <c r="B18462" s="61">
        <v>1.0</v>
      </c>
      <c r="C18462" s="61">
        <v>1733.0</v>
      </c>
      <c r="D18462" s="57" t="s">
        <v>375</v>
      </c>
      <c r="E18462" s="57" t="str">
        <f t="array" ref="E18462">E18461</f>
        <v>В</v>
      </c>
      <c r="F18462" s="58">
        <v>0.8527456049681529</v>
      </c>
    </row>
    <row r="18463">
      <c r="A18463" s="61">
        <v>1.516850934E9</v>
      </c>
      <c r="B18463" s="61">
        <v>1.0</v>
      </c>
      <c r="C18463" s="61">
        <v>1114.0</v>
      </c>
      <c r="D18463" s="57" t="s">
        <v>374</v>
      </c>
      <c r="E18463" s="57" t="str">
        <f t="array" ref="E18463">E18462</f>
        <v>В</v>
      </c>
      <c r="F18463" s="58">
        <v>0.8527636861296034</v>
      </c>
    </row>
    <row r="18464">
      <c r="A18464" s="61">
        <v>1.519211148E9</v>
      </c>
      <c r="B18464" s="61">
        <v>1.0</v>
      </c>
      <c r="C18464" s="61">
        <v>2536.0</v>
      </c>
      <c r="D18464" s="57" t="s">
        <v>371</v>
      </c>
      <c r="E18464" s="57" t="str">
        <f t="array" ref="E18464">E18463</f>
        <v>В</v>
      </c>
      <c r="F18464" s="58">
        <v>0.8528147684576887</v>
      </c>
    </row>
    <row r="18465">
      <c r="A18465" s="61">
        <v>1.517935283E9</v>
      </c>
      <c r="B18465" s="61">
        <v>1.0</v>
      </c>
      <c r="C18465" s="61">
        <v>2521.0</v>
      </c>
      <c r="D18465" s="57" t="s">
        <v>373</v>
      </c>
      <c r="E18465" s="57" t="str">
        <f t="array" ref="E18465">E18464</f>
        <v>В</v>
      </c>
      <c r="F18465" s="58">
        <v>0.8529538454086636</v>
      </c>
    </row>
    <row r="18466">
      <c r="A18466" s="61">
        <v>1.5152301E9</v>
      </c>
      <c r="B18466" s="61">
        <v>0.0</v>
      </c>
      <c r="C18466" s="61">
        <v>694.0</v>
      </c>
      <c r="D18466" s="57" t="s">
        <v>375</v>
      </c>
      <c r="E18466" s="57" t="str">
        <f t="array" ref="E18466">E18465</f>
        <v>В</v>
      </c>
      <c r="F18466" s="58">
        <v>0.8529544175174564</v>
      </c>
    </row>
    <row r="18467">
      <c r="A18467" s="61">
        <v>1.511399316E9</v>
      </c>
      <c r="B18467" s="61">
        <v>1.0</v>
      </c>
      <c r="C18467" s="61">
        <v>565.0</v>
      </c>
      <c r="D18467" s="57" t="s">
        <v>374</v>
      </c>
      <c r="E18467" s="57" t="str">
        <f t="array" ref="E18467">E18466</f>
        <v>В</v>
      </c>
      <c r="F18467" s="58">
        <v>0.8530336164312448</v>
      </c>
    </row>
    <row r="18468">
      <c r="A18468" s="61">
        <v>1.515396844E9</v>
      </c>
      <c r="B18468" s="61">
        <v>1.0</v>
      </c>
      <c r="C18468" s="61">
        <v>2142.0</v>
      </c>
      <c r="D18468" s="57" t="s">
        <v>375</v>
      </c>
      <c r="E18468" s="57" t="str">
        <f t="array" ref="E18468">E18467</f>
        <v>В</v>
      </c>
      <c r="F18468" s="58">
        <v>0.8531076695167216</v>
      </c>
    </row>
    <row r="18469">
      <c r="A18469" s="61">
        <v>1.519907676E9</v>
      </c>
      <c r="B18469" s="61">
        <v>1.0</v>
      </c>
      <c r="C18469" s="61">
        <v>538.0</v>
      </c>
      <c r="D18469" s="57" t="s">
        <v>371</v>
      </c>
      <c r="E18469" s="57" t="str">
        <f t="array" ref="E18469">E18468</f>
        <v>В</v>
      </c>
      <c r="F18469" s="58">
        <v>0.853124146295286</v>
      </c>
    </row>
    <row r="18470">
      <c r="A18470" s="61">
        <v>1.515764557E9</v>
      </c>
      <c r="B18470" s="61">
        <v>1.0</v>
      </c>
      <c r="C18470" s="61">
        <v>1059.0</v>
      </c>
      <c r="D18470" s="57" t="s">
        <v>371</v>
      </c>
      <c r="E18470" s="57" t="str">
        <f t="array" ref="E18470">E18469</f>
        <v>В</v>
      </c>
      <c r="F18470" s="58">
        <v>0.8531296778204565</v>
      </c>
    </row>
    <row r="18471">
      <c r="A18471" s="61">
        <v>1.518971162E9</v>
      </c>
      <c r="B18471" s="61">
        <v>0.0</v>
      </c>
      <c r="C18471" s="61">
        <v>1170.0</v>
      </c>
      <c r="D18471" s="57" t="s">
        <v>375</v>
      </c>
      <c r="E18471" s="57" t="str">
        <f t="array" ref="E18471">E18470</f>
        <v>В</v>
      </c>
      <c r="F18471" s="58">
        <v>0.8531846027703429</v>
      </c>
    </row>
    <row r="18472">
      <c r="A18472" s="61">
        <v>1.516280494E9</v>
      </c>
      <c r="B18472" s="61">
        <v>1.0</v>
      </c>
      <c r="C18472" s="61">
        <v>2647.0</v>
      </c>
      <c r="D18472" s="57" t="s">
        <v>375</v>
      </c>
      <c r="E18472" s="57" t="str">
        <f t="array" ref="E18472">E18471</f>
        <v>В</v>
      </c>
      <c r="F18472" s="58">
        <v>0.8532075796556975</v>
      </c>
    </row>
    <row r="18473">
      <c r="A18473" s="61">
        <v>1.516298756E9</v>
      </c>
      <c r="B18473" s="61">
        <v>1.0</v>
      </c>
      <c r="C18473" s="61">
        <v>1220.0</v>
      </c>
      <c r="D18473" s="57" t="s">
        <v>371</v>
      </c>
      <c r="E18473" s="57" t="str">
        <f t="array" ref="E18473">E18472</f>
        <v>В</v>
      </c>
      <c r="F18473" s="58">
        <v>0.8532723858266962</v>
      </c>
    </row>
    <row r="18474">
      <c r="A18474" s="61">
        <v>1.516475684E9</v>
      </c>
      <c r="B18474" s="61">
        <v>1.0</v>
      </c>
      <c r="C18474" s="61">
        <v>771.0</v>
      </c>
      <c r="D18474" s="57" t="s">
        <v>375</v>
      </c>
      <c r="E18474" s="57" t="str">
        <f t="array" ref="E18474">E18473</f>
        <v>В</v>
      </c>
      <c r="F18474" s="58">
        <v>0.8534522237215401</v>
      </c>
    </row>
    <row r="18475">
      <c r="A18475" s="61">
        <v>1.51916792E9</v>
      </c>
      <c r="B18475" s="61">
        <v>0.0</v>
      </c>
      <c r="C18475" s="61">
        <v>1652.0</v>
      </c>
      <c r="D18475" s="57" t="s">
        <v>371</v>
      </c>
      <c r="E18475" s="57" t="str">
        <f t="array" ref="E18475">E18474</f>
        <v>В</v>
      </c>
      <c r="F18475" s="58">
        <v>0.8534607392604144</v>
      </c>
    </row>
    <row r="18476">
      <c r="A18476" s="61">
        <v>1.514983017E9</v>
      </c>
      <c r="B18476" s="61">
        <v>1.0</v>
      </c>
      <c r="C18476" s="61">
        <v>3006.0</v>
      </c>
      <c r="D18476" s="57" t="s">
        <v>371</v>
      </c>
      <c r="E18476" s="57" t="str">
        <f t="array" ref="E18476">E18475</f>
        <v>В</v>
      </c>
      <c r="F18476" s="58">
        <v>0.853503846801791</v>
      </c>
    </row>
    <row r="18477">
      <c r="A18477" s="61">
        <v>1.515138117E9</v>
      </c>
      <c r="B18477" s="61">
        <v>1.0</v>
      </c>
      <c r="C18477" s="61">
        <v>923.0</v>
      </c>
      <c r="D18477" s="57" t="s">
        <v>371</v>
      </c>
      <c r="E18477" s="57" t="str">
        <f t="array" ref="E18477">E18476</f>
        <v>В</v>
      </c>
      <c r="F18477" s="58">
        <v>0.8535433188752845</v>
      </c>
    </row>
    <row r="18478">
      <c r="A18478" s="61">
        <v>1.512807254E9</v>
      </c>
      <c r="B18478" s="61">
        <v>1.0</v>
      </c>
      <c r="C18478" s="61">
        <v>3039.0</v>
      </c>
      <c r="D18478" s="57" t="s">
        <v>371</v>
      </c>
      <c r="E18478" s="57" t="str">
        <f t="array" ref="E18478">E18477</f>
        <v>В</v>
      </c>
      <c r="F18478" s="58">
        <v>0.8535532127682732</v>
      </c>
    </row>
    <row r="18479">
      <c r="A18479" s="61">
        <v>1.519901445E9</v>
      </c>
      <c r="B18479" s="61">
        <v>1.0</v>
      </c>
      <c r="C18479" s="61">
        <v>1068.0</v>
      </c>
      <c r="D18479" s="57" t="s">
        <v>371</v>
      </c>
      <c r="E18479" s="57" t="str">
        <f t="array" ref="E18479">E18478</f>
        <v>В</v>
      </c>
      <c r="F18479" s="58">
        <v>0.8535681891099257</v>
      </c>
    </row>
    <row r="18480">
      <c r="A18480" s="61">
        <v>1.516467312E9</v>
      </c>
      <c r="B18480" s="61">
        <v>0.0</v>
      </c>
      <c r="C18480" s="61">
        <v>1012.0</v>
      </c>
      <c r="D18480" s="57" t="s">
        <v>375</v>
      </c>
      <c r="E18480" s="57" t="str">
        <f t="array" ref="E18480">E18479</f>
        <v>В</v>
      </c>
      <c r="F18480" s="58">
        <v>0.8535921309304223</v>
      </c>
    </row>
    <row r="18481">
      <c r="A18481" s="61">
        <v>1.516661865E9</v>
      </c>
      <c r="B18481" s="61">
        <v>1.0</v>
      </c>
      <c r="C18481" s="61">
        <v>2645.0</v>
      </c>
      <c r="D18481" s="57" t="s">
        <v>373</v>
      </c>
      <c r="E18481" s="57" t="str">
        <f t="array" ref="E18481">E18480</f>
        <v>В</v>
      </c>
      <c r="F18481" s="58">
        <v>0.8536432439154216</v>
      </c>
    </row>
    <row r="18482">
      <c r="A18482" s="61">
        <v>1.519479054E9</v>
      </c>
      <c r="B18482" s="61">
        <v>1.0</v>
      </c>
      <c r="C18482" s="61">
        <v>4018.0</v>
      </c>
      <c r="D18482" s="57" t="s">
        <v>373</v>
      </c>
      <c r="E18482" s="57" t="str">
        <f t="array" ref="E18482">E18481</f>
        <v>В</v>
      </c>
      <c r="F18482" s="58">
        <v>0.8536807431571299</v>
      </c>
    </row>
    <row r="18483">
      <c r="A18483" s="61">
        <v>1.511561223E9</v>
      </c>
      <c r="B18483" s="61">
        <v>1.0</v>
      </c>
      <c r="C18483" s="61">
        <v>2547.0</v>
      </c>
      <c r="D18483" s="57" t="s">
        <v>375</v>
      </c>
      <c r="E18483" s="57" t="str">
        <f t="array" ref="E18483">E18482</f>
        <v>В</v>
      </c>
      <c r="F18483" s="58">
        <v>0.8536855474177859</v>
      </c>
    </row>
    <row r="18484">
      <c r="A18484" s="61">
        <v>1.518233043E9</v>
      </c>
      <c r="B18484" s="61">
        <v>1.0</v>
      </c>
      <c r="C18484" s="61">
        <v>947.0</v>
      </c>
      <c r="D18484" s="57" t="s">
        <v>374</v>
      </c>
      <c r="E18484" s="57" t="str">
        <f t="array" ref="E18484">E18483</f>
        <v>В</v>
      </c>
      <c r="F18484" s="58">
        <v>0.8537080351852591</v>
      </c>
    </row>
    <row r="18485">
      <c r="A18485" s="61">
        <v>1.518168198E9</v>
      </c>
      <c r="B18485" s="61">
        <v>1.0</v>
      </c>
      <c r="C18485" s="61">
        <v>3233.0</v>
      </c>
      <c r="D18485" s="57" t="s">
        <v>373</v>
      </c>
      <c r="E18485" s="57" t="str">
        <f t="array" ref="E18485">E18484</f>
        <v>В</v>
      </c>
      <c r="F18485" s="58">
        <v>0.8537950395693285</v>
      </c>
    </row>
    <row r="18486">
      <c r="A18486" s="61">
        <v>1.51942308E9</v>
      </c>
      <c r="B18486" s="61">
        <v>0.0</v>
      </c>
      <c r="C18486" s="61">
        <v>1441.0</v>
      </c>
      <c r="D18486" s="57" t="s">
        <v>375</v>
      </c>
      <c r="E18486" s="57" t="str">
        <f t="array" ref="E18486">E18485</f>
        <v>В</v>
      </c>
      <c r="F18486" s="58">
        <v>0.8538188912550342</v>
      </c>
    </row>
    <row r="18487">
      <c r="A18487" s="61">
        <v>1.515069095E9</v>
      </c>
      <c r="B18487" s="61">
        <v>1.0</v>
      </c>
      <c r="C18487" s="61">
        <v>641.0</v>
      </c>
      <c r="D18487" s="57" t="s">
        <v>371</v>
      </c>
      <c r="E18487" s="57" t="str">
        <f t="array" ref="E18487">E18486</f>
        <v>В</v>
      </c>
      <c r="F18487" s="58">
        <v>0.8538399428430953</v>
      </c>
    </row>
    <row r="18488">
      <c r="A18488" s="61">
        <v>1.513389026E9</v>
      </c>
      <c r="B18488" s="61">
        <v>1.0</v>
      </c>
      <c r="C18488" s="61">
        <v>2749.0</v>
      </c>
      <c r="D18488" s="57" t="s">
        <v>375</v>
      </c>
      <c r="E18488" s="57" t="str">
        <f t="array" ref="E18488">E18487</f>
        <v>В</v>
      </c>
      <c r="F18488" s="58">
        <v>0.8538907161138478</v>
      </c>
    </row>
    <row r="18489">
      <c r="A18489" s="61">
        <v>1.515357261E9</v>
      </c>
      <c r="B18489" s="61">
        <v>0.0</v>
      </c>
      <c r="C18489" s="61">
        <v>3058.0</v>
      </c>
      <c r="D18489" s="57" t="s">
        <v>374</v>
      </c>
      <c r="E18489" s="57" t="str">
        <f t="array" ref="E18489">E18488</f>
        <v>В</v>
      </c>
      <c r="F18489" s="58">
        <v>0.8538943726619413</v>
      </c>
    </row>
    <row r="18490">
      <c r="A18490" s="61">
        <v>1.517636492E9</v>
      </c>
      <c r="B18490" s="61">
        <v>0.0</v>
      </c>
      <c r="C18490" s="61">
        <v>1130.0</v>
      </c>
      <c r="D18490" s="57" t="s">
        <v>374</v>
      </c>
      <c r="E18490" s="57" t="str">
        <f t="array" ref="E18490">E18489</f>
        <v>В</v>
      </c>
      <c r="F18490" s="58">
        <v>0.8540362452348921</v>
      </c>
    </row>
    <row r="18491">
      <c r="A18491" s="61">
        <v>1.51161693E9</v>
      </c>
      <c r="B18491" s="61">
        <v>0.0</v>
      </c>
      <c r="C18491" s="61">
        <v>1841.0</v>
      </c>
      <c r="D18491" s="57" t="s">
        <v>371</v>
      </c>
      <c r="E18491" s="57" t="str">
        <f t="array" ref="E18491">E18490</f>
        <v>В</v>
      </c>
      <c r="F18491" s="58">
        <v>0.8540370955693423</v>
      </c>
    </row>
    <row r="18492">
      <c r="A18492" s="61">
        <v>1.514675099E9</v>
      </c>
      <c r="B18492" s="61">
        <v>1.0</v>
      </c>
      <c r="C18492" s="61">
        <v>1625.0</v>
      </c>
      <c r="D18492" s="57" t="s">
        <v>373</v>
      </c>
      <c r="E18492" s="57" t="str">
        <f t="array" ref="E18492">E18491</f>
        <v>В</v>
      </c>
      <c r="F18492" s="58">
        <v>0.8540746724775048</v>
      </c>
    </row>
    <row r="18493">
      <c r="A18493" s="61">
        <v>1.51546075E9</v>
      </c>
      <c r="B18493" s="61">
        <v>0.0</v>
      </c>
      <c r="C18493" s="61">
        <v>4078.0</v>
      </c>
      <c r="D18493" s="57" t="s">
        <v>374</v>
      </c>
      <c r="E18493" s="57" t="str">
        <f t="array" ref="E18493">E18492</f>
        <v>В</v>
      </c>
      <c r="F18493" s="58">
        <v>0.8540949762225323</v>
      </c>
    </row>
    <row r="18494">
      <c r="A18494" s="61">
        <v>1.512644049E9</v>
      </c>
      <c r="B18494" s="61">
        <v>1.0</v>
      </c>
      <c r="C18494" s="61">
        <v>635.0</v>
      </c>
      <c r="D18494" s="57" t="s">
        <v>373</v>
      </c>
      <c r="E18494" s="57" t="str">
        <f t="array" ref="E18494">E18493</f>
        <v>В</v>
      </c>
      <c r="F18494" s="58">
        <v>0.8541783711310983</v>
      </c>
    </row>
    <row r="18495">
      <c r="A18495" s="61">
        <v>1.51200416E9</v>
      </c>
      <c r="B18495" s="61">
        <v>0.0</v>
      </c>
      <c r="C18495" s="61">
        <v>825.0</v>
      </c>
      <c r="D18495" s="57" t="s">
        <v>371</v>
      </c>
      <c r="E18495" s="57" t="str">
        <f t="array" ref="E18495">E18494</f>
        <v>В</v>
      </c>
      <c r="F18495" s="58">
        <v>0.8543031321168741</v>
      </c>
    </row>
    <row r="18496">
      <c r="A18496" s="61">
        <v>1.514644343E9</v>
      </c>
      <c r="B18496" s="61">
        <v>1.0</v>
      </c>
      <c r="C18496" s="61">
        <v>1337.0</v>
      </c>
      <c r="D18496" s="57" t="s">
        <v>375</v>
      </c>
      <c r="E18496" s="57" t="str">
        <f t="array" ref="E18496">E18495</f>
        <v>В</v>
      </c>
      <c r="F18496" s="58">
        <v>0.8543377349981842</v>
      </c>
    </row>
    <row r="18497">
      <c r="A18497" s="61">
        <v>1.518302934E9</v>
      </c>
      <c r="B18497" s="61">
        <v>1.0</v>
      </c>
      <c r="C18497" s="61">
        <v>296.0</v>
      </c>
      <c r="D18497" s="57" t="s">
        <v>374</v>
      </c>
      <c r="E18497" s="57" t="str">
        <f t="array" ref="E18497">E18496</f>
        <v>В</v>
      </c>
      <c r="F18497" s="58">
        <v>0.8543881265338062</v>
      </c>
    </row>
    <row r="18498">
      <c r="A18498" s="61">
        <v>1.514068633E9</v>
      </c>
      <c r="B18498" s="61">
        <v>1.0</v>
      </c>
      <c r="C18498" s="61">
        <v>1195.0</v>
      </c>
      <c r="D18498" s="57" t="s">
        <v>371</v>
      </c>
      <c r="E18498" s="57" t="str">
        <f t="array" ref="E18498">E18497</f>
        <v>В</v>
      </c>
      <c r="F18498" s="58">
        <v>0.8543899073650352</v>
      </c>
    </row>
    <row r="18499">
      <c r="A18499" s="61">
        <v>1.515631892E9</v>
      </c>
      <c r="B18499" s="61">
        <v>0.0</v>
      </c>
      <c r="C18499" s="61">
        <v>285.0</v>
      </c>
      <c r="D18499" s="57" t="s">
        <v>374</v>
      </c>
      <c r="E18499" s="57" t="str">
        <f t="array" ref="E18499">E18498</f>
        <v>В</v>
      </c>
      <c r="F18499" s="58">
        <v>0.8544239640292325</v>
      </c>
    </row>
    <row r="18500">
      <c r="A18500" s="61">
        <v>1.51837654E9</v>
      </c>
      <c r="B18500" s="61">
        <v>0.0</v>
      </c>
      <c r="C18500" s="61">
        <v>3485.0</v>
      </c>
      <c r="D18500" s="57" t="s">
        <v>371</v>
      </c>
      <c r="E18500" s="57" t="str">
        <f t="array" ref="E18500">E18499</f>
        <v>В</v>
      </c>
      <c r="F18500" s="58">
        <v>0.8544661620423295</v>
      </c>
    </row>
    <row r="18501">
      <c r="A18501" s="61">
        <v>1.516225867E9</v>
      </c>
      <c r="B18501" s="61">
        <v>1.0</v>
      </c>
      <c r="C18501" s="61">
        <v>1491.0</v>
      </c>
      <c r="D18501" s="57" t="s">
        <v>371</v>
      </c>
      <c r="E18501" s="57" t="str">
        <f t="array" ref="E18501">E18500</f>
        <v>В</v>
      </c>
      <c r="F18501" s="58">
        <v>0.8544912334409902</v>
      </c>
    </row>
    <row r="18502">
      <c r="A18502" s="61">
        <v>1.516732147E9</v>
      </c>
      <c r="B18502" s="61">
        <v>1.0</v>
      </c>
      <c r="C18502" s="61">
        <v>2937.0</v>
      </c>
      <c r="D18502" s="57" t="s">
        <v>373</v>
      </c>
      <c r="E18502" s="57" t="str">
        <f t="array" ref="E18502">E18501</f>
        <v>В</v>
      </c>
      <c r="F18502" s="58">
        <v>0.8545425669778501</v>
      </c>
    </row>
    <row r="18503">
      <c r="A18503" s="61">
        <v>1.516777072E9</v>
      </c>
      <c r="B18503" s="61">
        <v>0.0</v>
      </c>
      <c r="C18503" s="61">
        <v>1969.0</v>
      </c>
      <c r="D18503" s="57" t="s">
        <v>374</v>
      </c>
      <c r="E18503" s="57" t="str">
        <f t="array" ref="E18503">E18502</f>
        <v>В</v>
      </c>
      <c r="F18503" s="58">
        <v>0.8545630400793799</v>
      </c>
    </row>
    <row r="18504">
      <c r="A18504" s="61">
        <v>1.519581154E9</v>
      </c>
      <c r="B18504" s="61">
        <v>1.0</v>
      </c>
      <c r="C18504" s="61">
        <v>775.0</v>
      </c>
      <c r="D18504" s="57" t="s">
        <v>371</v>
      </c>
      <c r="E18504" s="57" t="str">
        <f t="array" ref="E18504">E18503</f>
        <v>В</v>
      </c>
      <c r="F18504" s="58">
        <v>0.8545783594545419</v>
      </c>
    </row>
    <row r="18505">
      <c r="A18505" s="61">
        <v>1.513659667E9</v>
      </c>
      <c r="B18505" s="61">
        <v>1.0</v>
      </c>
      <c r="C18505" s="61">
        <v>1986.0</v>
      </c>
      <c r="D18505" s="57" t="s">
        <v>373</v>
      </c>
      <c r="E18505" s="57" t="str">
        <f t="array" ref="E18505">E18504</f>
        <v>В</v>
      </c>
      <c r="F18505" s="58">
        <v>0.8546572031042954</v>
      </c>
    </row>
    <row r="18506">
      <c r="A18506" s="61">
        <v>1.51411549E9</v>
      </c>
      <c r="B18506" s="61">
        <v>0.0</v>
      </c>
      <c r="C18506" s="61">
        <v>1509.0</v>
      </c>
      <c r="D18506" s="57" t="s">
        <v>373</v>
      </c>
      <c r="E18506" s="57" t="str">
        <f t="array" ref="E18506">E18505</f>
        <v>В</v>
      </c>
      <c r="F18506" s="58">
        <v>0.8547166273172232</v>
      </c>
    </row>
    <row r="18507">
      <c r="A18507" s="61">
        <v>1.513829231E9</v>
      </c>
      <c r="B18507" s="61">
        <v>0.0</v>
      </c>
      <c r="C18507" s="61">
        <v>987.0</v>
      </c>
      <c r="D18507" s="57" t="s">
        <v>371</v>
      </c>
      <c r="E18507" s="57" t="str">
        <f t="array" ref="E18507">E18506</f>
        <v>В</v>
      </c>
      <c r="F18507" s="58">
        <v>0.8547574995887571</v>
      </c>
    </row>
    <row r="18508">
      <c r="A18508" s="61">
        <v>1.517874097E9</v>
      </c>
      <c r="B18508" s="61">
        <v>1.0</v>
      </c>
      <c r="C18508" s="61">
        <v>2566.0</v>
      </c>
      <c r="D18508" s="57" t="s">
        <v>371</v>
      </c>
      <c r="E18508" s="57" t="str">
        <f t="array" ref="E18508">E18507</f>
        <v>В</v>
      </c>
      <c r="F18508" s="58">
        <v>0.8547923192493498</v>
      </c>
    </row>
    <row r="18509">
      <c r="A18509" s="61">
        <v>1.518506688E9</v>
      </c>
      <c r="B18509" s="61">
        <v>1.0</v>
      </c>
      <c r="C18509" s="61">
        <v>3442.0</v>
      </c>
      <c r="D18509" s="57" t="s">
        <v>373</v>
      </c>
      <c r="E18509" s="57" t="str">
        <f t="array" ref="E18509">E18508</f>
        <v>В</v>
      </c>
      <c r="F18509" s="58">
        <v>0.8548547745629609</v>
      </c>
    </row>
    <row r="18510">
      <c r="A18510" s="61">
        <v>1.517730873E9</v>
      </c>
      <c r="B18510" s="61">
        <v>1.0</v>
      </c>
      <c r="C18510" s="61">
        <v>1918.0</v>
      </c>
      <c r="D18510" s="57" t="s">
        <v>374</v>
      </c>
      <c r="E18510" s="57" t="str">
        <f t="array" ref="E18510">E18509</f>
        <v>В</v>
      </c>
      <c r="F18510" s="58">
        <v>0.8548547754151273</v>
      </c>
    </row>
    <row r="18511">
      <c r="A18511" s="61">
        <v>1.512855056E9</v>
      </c>
      <c r="B18511" s="61">
        <v>1.0</v>
      </c>
      <c r="C18511" s="61">
        <v>442.0</v>
      </c>
      <c r="D18511" s="57" t="s">
        <v>374</v>
      </c>
      <c r="E18511" s="57" t="str">
        <f t="array" ref="E18511">E18510</f>
        <v>В</v>
      </c>
      <c r="F18511" s="58">
        <v>0.8548918287272554</v>
      </c>
    </row>
    <row r="18512">
      <c r="A18512" s="61">
        <v>1.51411144E9</v>
      </c>
      <c r="B18512" s="61">
        <v>0.0</v>
      </c>
      <c r="C18512" s="61">
        <v>1282.0</v>
      </c>
      <c r="D18512" s="57" t="s">
        <v>375</v>
      </c>
      <c r="E18512" s="57" t="str">
        <f t="array" ref="E18512">E18511</f>
        <v>В</v>
      </c>
      <c r="F18512" s="58">
        <v>0.8549951493696355</v>
      </c>
    </row>
    <row r="18513">
      <c r="A18513" s="61">
        <v>1.516906361E9</v>
      </c>
      <c r="B18513" s="61">
        <v>0.0</v>
      </c>
      <c r="C18513" s="61">
        <v>3008.0</v>
      </c>
      <c r="D18513" s="57" t="s">
        <v>371</v>
      </c>
      <c r="E18513" s="57" t="str">
        <f t="array" ref="E18513">E18512</f>
        <v>В</v>
      </c>
      <c r="F18513" s="58">
        <v>0.8550826176165689</v>
      </c>
    </row>
    <row r="18514">
      <c r="A18514" s="61">
        <v>1.514578439E9</v>
      </c>
      <c r="B18514" s="61">
        <v>1.0</v>
      </c>
      <c r="C18514" s="61">
        <v>375.0</v>
      </c>
      <c r="D18514" s="57" t="s">
        <v>373</v>
      </c>
      <c r="E18514" s="57" t="str">
        <f t="array" ref="E18514">E18513</f>
        <v>В</v>
      </c>
      <c r="F18514" s="58">
        <v>0.8551351857675451</v>
      </c>
    </row>
    <row r="18515">
      <c r="A18515" s="61">
        <v>1.519754326E9</v>
      </c>
      <c r="B18515" s="61">
        <v>1.0</v>
      </c>
      <c r="C18515" s="61">
        <v>500.0</v>
      </c>
      <c r="D18515" s="57" t="s">
        <v>374</v>
      </c>
      <c r="E18515" s="57" t="str">
        <f t="array" ref="E18515">E18514</f>
        <v>В</v>
      </c>
      <c r="F18515" s="58">
        <v>0.85515469716717</v>
      </c>
    </row>
    <row r="18516">
      <c r="A18516" s="61">
        <v>1.515785264E9</v>
      </c>
      <c r="B18516" s="61">
        <v>1.0</v>
      </c>
      <c r="C18516" s="61">
        <v>2204.0</v>
      </c>
      <c r="D18516" s="57" t="s">
        <v>374</v>
      </c>
      <c r="E18516" s="57" t="str">
        <f t="array" ref="E18516">E18515</f>
        <v>В</v>
      </c>
      <c r="F18516" s="58">
        <v>0.8552904247736902</v>
      </c>
    </row>
    <row r="18517">
      <c r="A18517" s="61">
        <v>1.513421293E9</v>
      </c>
      <c r="B18517" s="61">
        <v>1.0</v>
      </c>
      <c r="C18517" s="61">
        <v>3111.0</v>
      </c>
      <c r="D18517" s="57" t="s">
        <v>375</v>
      </c>
      <c r="E18517" s="57" t="str">
        <f t="array" ref="E18517">E18516</f>
        <v>В</v>
      </c>
      <c r="F18517" s="58">
        <v>0.8553258805339861</v>
      </c>
    </row>
    <row r="18518">
      <c r="A18518" s="61">
        <v>1.517050017E9</v>
      </c>
      <c r="B18518" s="61">
        <v>1.0</v>
      </c>
      <c r="C18518" s="61">
        <v>1941.0</v>
      </c>
      <c r="D18518" s="57" t="s">
        <v>374</v>
      </c>
      <c r="E18518" s="57" t="str">
        <f t="array" ref="E18518">E18517</f>
        <v>В</v>
      </c>
      <c r="F18518" s="58">
        <v>0.8553748498761405</v>
      </c>
    </row>
    <row r="18519">
      <c r="A18519" s="61">
        <v>1.516241131E9</v>
      </c>
      <c r="B18519" s="61">
        <v>0.0</v>
      </c>
      <c r="C18519" s="61">
        <v>1606.0</v>
      </c>
      <c r="D18519" s="57" t="s">
        <v>371</v>
      </c>
      <c r="E18519" s="57" t="str">
        <f t="array" ref="E18519">E18518</f>
        <v>В</v>
      </c>
      <c r="F18519" s="58">
        <v>0.8553825542697727</v>
      </c>
    </row>
    <row r="18520">
      <c r="A18520" s="61">
        <v>1.513525861E9</v>
      </c>
      <c r="B18520" s="61">
        <v>0.0</v>
      </c>
      <c r="C18520" s="61">
        <v>1923.0</v>
      </c>
      <c r="D18520" s="57" t="s">
        <v>374</v>
      </c>
      <c r="E18520" s="57" t="str">
        <f t="array" ref="E18520">E18519</f>
        <v>В</v>
      </c>
      <c r="F18520" s="58">
        <v>0.8554103064886028</v>
      </c>
    </row>
    <row r="18521">
      <c r="A18521" s="61">
        <v>1.512841585E9</v>
      </c>
      <c r="B18521" s="61">
        <v>1.0</v>
      </c>
      <c r="C18521" s="61">
        <v>881.0</v>
      </c>
      <c r="D18521" s="57" t="s">
        <v>375</v>
      </c>
      <c r="E18521" s="57" t="str">
        <f t="array" ref="E18521">E18520</f>
        <v>В</v>
      </c>
      <c r="F18521" s="58">
        <v>0.8554649714852947</v>
      </c>
    </row>
    <row r="18522">
      <c r="A18522" s="61">
        <v>1.511962609E9</v>
      </c>
      <c r="B18522" s="61">
        <v>1.0</v>
      </c>
      <c r="C18522" s="61">
        <v>1687.0</v>
      </c>
      <c r="D18522" s="57" t="s">
        <v>374</v>
      </c>
      <c r="E18522" s="57" t="str">
        <f t="array" ref="E18522">E18521</f>
        <v>В</v>
      </c>
      <c r="F18522" s="58">
        <v>0.8555228417846286</v>
      </c>
    </row>
    <row r="18523">
      <c r="A18523" s="61">
        <v>1.515332533E9</v>
      </c>
      <c r="B18523" s="61">
        <v>1.0</v>
      </c>
      <c r="C18523" s="61">
        <v>659.0</v>
      </c>
      <c r="D18523" s="57" t="s">
        <v>375</v>
      </c>
      <c r="E18523" s="57" t="str">
        <f t="array" ref="E18523">E18522</f>
        <v>В</v>
      </c>
      <c r="F18523" s="58">
        <v>0.8555424187558215</v>
      </c>
    </row>
    <row r="18524">
      <c r="A18524" s="61">
        <v>1.513509118E9</v>
      </c>
      <c r="B18524" s="61">
        <v>1.0</v>
      </c>
      <c r="C18524" s="61">
        <v>2844.0</v>
      </c>
      <c r="D18524" s="57" t="s">
        <v>375</v>
      </c>
      <c r="E18524" s="57" t="str">
        <f t="array" ref="E18524">E18523</f>
        <v>В</v>
      </c>
      <c r="F18524" s="58">
        <v>0.855554162872846</v>
      </c>
    </row>
    <row r="18525">
      <c r="A18525" s="61">
        <v>1.512833978E9</v>
      </c>
      <c r="B18525" s="61">
        <v>1.0</v>
      </c>
      <c r="C18525" s="61">
        <v>341.0</v>
      </c>
      <c r="D18525" s="57" t="s">
        <v>371</v>
      </c>
      <c r="E18525" s="57" t="str">
        <f t="array" ref="E18525">E18524</f>
        <v>В</v>
      </c>
      <c r="F18525" s="58">
        <v>0.8557135580335089</v>
      </c>
    </row>
    <row r="18526">
      <c r="A18526" s="61">
        <v>1.51934985E9</v>
      </c>
      <c r="B18526" s="61">
        <v>0.0</v>
      </c>
      <c r="C18526" s="61">
        <v>1932.0</v>
      </c>
      <c r="D18526" s="57" t="s">
        <v>371</v>
      </c>
      <c r="E18526" s="57" t="str">
        <f t="array" ref="E18526">E18525</f>
        <v>В</v>
      </c>
      <c r="F18526" s="58">
        <v>0.855742511696209</v>
      </c>
    </row>
    <row r="18527">
      <c r="A18527" s="61">
        <v>1.518086561E9</v>
      </c>
      <c r="B18527" s="61">
        <v>0.0</v>
      </c>
      <c r="C18527" s="61">
        <v>3699.0</v>
      </c>
      <c r="D18527" s="57" t="s">
        <v>374</v>
      </c>
      <c r="E18527" s="57" t="str">
        <f t="array" ref="E18527">E18526</f>
        <v>В</v>
      </c>
      <c r="F18527" s="58">
        <v>0.8558803464248617</v>
      </c>
    </row>
    <row r="18528">
      <c r="A18528" s="61">
        <v>1.512705233E9</v>
      </c>
      <c r="B18528" s="61">
        <v>1.0</v>
      </c>
      <c r="C18528" s="61">
        <v>1483.0</v>
      </c>
      <c r="D18528" s="57" t="s">
        <v>375</v>
      </c>
      <c r="E18528" s="57" t="str">
        <f t="array" ref="E18528">E18527</f>
        <v>В</v>
      </c>
      <c r="F18528" s="58">
        <v>0.8559016369887471</v>
      </c>
    </row>
    <row r="18529">
      <c r="A18529" s="61">
        <v>1.519932118E9</v>
      </c>
      <c r="B18529" s="61">
        <v>1.0</v>
      </c>
      <c r="C18529" s="61">
        <v>4297.0</v>
      </c>
      <c r="D18529" s="57" t="s">
        <v>373</v>
      </c>
      <c r="E18529" s="57" t="str">
        <f t="array" ref="E18529">E18528</f>
        <v>В</v>
      </c>
      <c r="F18529" s="58">
        <v>0.8559246617358082</v>
      </c>
    </row>
    <row r="18530">
      <c r="A18530" s="61">
        <v>1.518756622E9</v>
      </c>
      <c r="B18530" s="61">
        <v>0.0</v>
      </c>
      <c r="C18530" s="61">
        <v>1738.0</v>
      </c>
      <c r="D18530" s="57" t="s">
        <v>373</v>
      </c>
      <c r="E18530" s="57" t="str">
        <f t="array" ref="E18530">E18529</f>
        <v>В</v>
      </c>
      <c r="F18530" s="58">
        <v>0.8559859460503372</v>
      </c>
    </row>
    <row r="18531">
      <c r="A18531" s="61">
        <v>1.518938828E9</v>
      </c>
      <c r="B18531" s="61">
        <v>1.0</v>
      </c>
      <c r="C18531" s="61">
        <v>816.0</v>
      </c>
      <c r="D18531" s="57" t="s">
        <v>374</v>
      </c>
      <c r="E18531" s="57" t="str">
        <f t="array" ref="E18531">E18530</f>
        <v>В</v>
      </c>
      <c r="F18531" s="58">
        <v>0.8559884039002108</v>
      </c>
    </row>
    <row r="18532">
      <c r="A18532" s="61">
        <v>1.511988628E9</v>
      </c>
      <c r="B18532" s="61">
        <v>1.0</v>
      </c>
      <c r="C18532" s="61">
        <v>1866.0</v>
      </c>
      <c r="D18532" s="57" t="s">
        <v>375</v>
      </c>
      <c r="E18532" s="57" t="str">
        <f t="array" ref="E18532">E18531</f>
        <v>В</v>
      </c>
      <c r="F18532" s="58">
        <v>0.8560038823698474</v>
      </c>
    </row>
    <row r="18533">
      <c r="A18533" s="61">
        <v>1.516598962E9</v>
      </c>
      <c r="B18533" s="61">
        <v>0.0</v>
      </c>
      <c r="C18533" s="61">
        <v>2058.0</v>
      </c>
      <c r="D18533" s="57" t="s">
        <v>371</v>
      </c>
      <c r="E18533" s="57" t="str">
        <f t="array" ref="E18533">E18532</f>
        <v>В</v>
      </c>
      <c r="F18533" s="58">
        <v>0.8561086070315068</v>
      </c>
    </row>
    <row r="18534">
      <c r="A18534" s="61">
        <v>1.512620188E9</v>
      </c>
      <c r="B18534" s="61">
        <v>1.0</v>
      </c>
      <c r="C18534" s="61">
        <v>2.0</v>
      </c>
      <c r="D18534" s="57" t="s">
        <v>373</v>
      </c>
      <c r="E18534" s="57" t="str">
        <f t="array" ref="E18534">E18533</f>
        <v>В</v>
      </c>
      <c r="F18534" s="58">
        <v>0.8561517476482328</v>
      </c>
    </row>
    <row r="18535">
      <c r="A18535" s="61">
        <v>1.511553139E9</v>
      </c>
      <c r="B18535" s="61">
        <v>1.0</v>
      </c>
      <c r="C18535" s="61">
        <v>3134.0</v>
      </c>
      <c r="D18535" s="57" t="s">
        <v>371</v>
      </c>
      <c r="E18535" s="57" t="str">
        <f t="array" ref="E18535">E18534</f>
        <v>В</v>
      </c>
      <c r="F18535" s="58">
        <v>0.85620337319558</v>
      </c>
    </row>
    <row r="18536">
      <c r="A18536" s="61">
        <v>1.511858413E9</v>
      </c>
      <c r="B18536" s="61">
        <v>1.0</v>
      </c>
      <c r="C18536" s="61">
        <v>2924.0</v>
      </c>
      <c r="D18536" s="57" t="s">
        <v>374</v>
      </c>
      <c r="E18536" s="57" t="str">
        <f t="array" ref="E18536">E18535</f>
        <v>В</v>
      </c>
      <c r="F18536" s="58">
        <v>0.856351799466139</v>
      </c>
    </row>
    <row r="18537">
      <c r="A18537" s="61">
        <v>1.51127703E9</v>
      </c>
      <c r="B18537" s="61">
        <v>0.0</v>
      </c>
      <c r="C18537" s="61">
        <v>2954.0</v>
      </c>
      <c r="D18537" s="57" t="s">
        <v>371</v>
      </c>
      <c r="E18537" s="57" t="str">
        <f t="array" ref="E18537">E18536</f>
        <v>В</v>
      </c>
      <c r="F18537" s="58">
        <v>0.856380192386441</v>
      </c>
    </row>
    <row r="18538">
      <c r="A18538" s="61">
        <v>1.514008162E9</v>
      </c>
      <c r="B18538" s="61">
        <v>0.0</v>
      </c>
      <c r="C18538" s="61">
        <v>1319.0</v>
      </c>
      <c r="D18538" s="57" t="s">
        <v>374</v>
      </c>
      <c r="E18538" s="57" t="str">
        <f t="array" ref="E18538">E18537</f>
        <v>В</v>
      </c>
      <c r="F18538" s="58">
        <v>0.8563830259065324</v>
      </c>
    </row>
    <row r="18539">
      <c r="A18539" s="61">
        <v>1.518488947E9</v>
      </c>
      <c r="B18539" s="61">
        <v>1.0</v>
      </c>
      <c r="C18539" s="61">
        <v>3723.0</v>
      </c>
      <c r="D18539" s="57" t="s">
        <v>371</v>
      </c>
      <c r="E18539" s="57" t="str">
        <f t="array" ref="E18539">E18538</f>
        <v>В</v>
      </c>
      <c r="F18539" s="58">
        <v>0.8564215954089001</v>
      </c>
    </row>
    <row r="18540">
      <c r="A18540" s="61">
        <v>1.5146052E9</v>
      </c>
      <c r="B18540" s="61">
        <v>0.0</v>
      </c>
      <c r="C18540" s="61">
        <v>1514.0</v>
      </c>
      <c r="D18540" s="57" t="s">
        <v>374</v>
      </c>
      <c r="E18540" s="57" t="str">
        <f t="array" ref="E18540">E18539</f>
        <v>В</v>
      </c>
      <c r="F18540" s="58">
        <v>0.8564825963312614</v>
      </c>
    </row>
    <row r="18541">
      <c r="A18541" s="61">
        <v>1.518039617E9</v>
      </c>
      <c r="B18541" s="61">
        <v>1.0</v>
      </c>
      <c r="C18541" s="61">
        <v>1670.0</v>
      </c>
      <c r="D18541" s="57" t="s">
        <v>371</v>
      </c>
      <c r="E18541" s="57" t="str">
        <f t="array" ref="E18541">E18540</f>
        <v>В</v>
      </c>
      <c r="F18541" s="58">
        <v>0.8565394692368843</v>
      </c>
    </row>
    <row r="18542">
      <c r="A18542" s="61">
        <v>1.512882994E9</v>
      </c>
      <c r="B18542" s="61">
        <v>1.0</v>
      </c>
      <c r="C18542" s="61">
        <v>1911.0</v>
      </c>
      <c r="D18542" s="57" t="s">
        <v>375</v>
      </c>
      <c r="E18542" s="57" t="str">
        <f t="array" ref="E18542">E18541</f>
        <v>В</v>
      </c>
      <c r="F18542" s="58">
        <v>0.856564318316301</v>
      </c>
    </row>
    <row r="18543">
      <c r="A18543" s="61">
        <v>1.516079492E9</v>
      </c>
      <c r="B18543" s="61">
        <v>0.0</v>
      </c>
      <c r="C18543" s="61">
        <v>2081.0</v>
      </c>
      <c r="D18543" s="57" t="s">
        <v>374</v>
      </c>
      <c r="E18543" s="57" t="str">
        <f t="array" ref="E18543">E18542</f>
        <v>В</v>
      </c>
      <c r="F18543" s="58">
        <v>0.856566977932585</v>
      </c>
    </row>
    <row r="18544">
      <c r="A18544" s="61">
        <v>1.519065829E9</v>
      </c>
      <c r="B18544" s="61">
        <v>1.0</v>
      </c>
      <c r="C18544" s="61">
        <v>2679.0</v>
      </c>
      <c r="D18544" s="57" t="s">
        <v>375</v>
      </c>
      <c r="E18544" s="57" t="str">
        <f t="array" ref="E18544">E18543</f>
        <v>В</v>
      </c>
      <c r="F18544" s="58">
        <v>0.8566404433824563</v>
      </c>
    </row>
    <row r="18545">
      <c r="A18545" s="61">
        <v>1.51931486E9</v>
      </c>
      <c r="B18545" s="61">
        <v>0.0</v>
      </c>
      <c r="C18545" s="61">
        <v>154.0</v>
      </c>
      <c r="D18545" s="57" t="s">
        <v>371</v>
      </c>
      <c r="E18545" s="57" t="str">
        <f t="array" ref="E18545">E18544</f>
        <v>В</v>
      </c>
      <c r="F18545" s="58">
        <v>0.8567215142405313</v>
      </c>
    </row>
    <row r="18546">
      <c r="A18546" s="61">
        <v>1.519154602E9</v>
      </c>
      <c r="B18546" s="61">
        <v>0.0</v>
      </c>
      <c r="C18546" s="61">
        <v>2546.0</v>
      </c>
      <c r="D18546" s="57" t="s">
        <v>371</v>
      </c>
      <c r="E18546" s="57" t="str">
        <f t="array" ref="E18546">E18545</f>
        <v>В</v>
      </c>
      <c r="F18546" s="58">
        <v>0.8567617169124762</v>
      </c>
    </row>
    <row r="18547">
      <c r="A18547" s="61">
        <v>1.51675323E9</v>
      </c>
      <c r="B18547" s="61">
        <v>0.0</v>
      </c>
      <c r="C18547" s="61">
        <v>3126.0</v>
      </c>
      <c r="D18547" s="57" t="s">
        <v>374</v>
      </c>
      <c r="E18547" s="57" t="str">
        <f t="array" ref="E18547">E18546</f>
        <v>В</v>
      </c>
      <c r="F18547" s="58">
        <v>0.8567850671842998</v>
      </c>
    </row>
    <row r="18548">
      <c r="A18548" s="61">
        <v>1.515712315E9</v>
      </c>
      <c r="B18548" s="61">
        <v>1.0</v>
      </c>
      <c r="C18548" s="61">
        <v>231.0</v>
      </c>
      <c r="D18548" s="57" t="s">
        <v>373</v>
      </c>
      <c r="E18548" s="57" t="str">
        <f t="array" ref="E18548">E18547</f>
        <v>В</v>
      </c>
      <c r="F18548" s="58">
        <v>0.8569735082226625</v>
      </c>
    </row>
    <row r="18549">
      <c r="A18549" s="61">
        <v>1.513399963E9</v>
      </c>
      <c r="B18549" s="61">
        <v>1.0</v>
      </c>
      <c r="C18549" s="61">
        <v>3674.0</v>
      </c>
      <c r="D18549" s="57" t="s">
        <v>371</v>
      </c>
      <c r="E18549" s="57" t="str">
        <f t="array" ref="E18549">E18548</f>
        <v>В</v>
      </c>
      <c r="F18549" s="58">
        <v>0.8571006577772162</v>
      </c>
    </row>
    <row r="18550">
      <c r="A18550" s="61">
        <v>1.519447801E9</v>
      </c>
      <c r="B18550" s="61">
        <v>0.0</v>
      </c>
      <c r="C18550" s="61">
        <v>1435.0</v>
      </c>
      <c r="D18550" s="57" t="s">
        <v>374</v>
      </c>
      <c r="E18550" s="57" t="str">
        <f t="array" ref="E18550">E18549</f>
        <v>В</v>
      </c>
      <c r="F18550" s="58">
        <v>0.8571387293144428</v>
      </c>
    </row>
    <row r="18551">
      <c r="A18551" s="61">
        <v>1.51406438E9</v>
      </c>
      <c r="B18551" s="61">
        <v>0.0</v>
      </c>
      <c r="C18551" s="61">
        <v>723.0</v>
      </c>
      <c r="D18551" s="57" t="s">
        <v>374</v>
      </c>
      <c r="E18551" s="57" t="str">
        <f t="array" ref="E18551">E18550</f>
        <v>В</v>
      </c>
      <c r="F18551" s="58">
        <v>0.857249400939829</v>
      </c>
    </row>
    <row r="18552">
      <c r="A18552" s="61">
        <v>1.513352545E9</v>
      </c>
      <c r="B18552" s="61">
        <v>1.0</v>
      </c>
      <c r="C18552" s="61">
        <v>1072.0</v>
      </c>
      <c r="D18552" s="57" t="s">
        <v>373</v>
      </c>
      <c r="E18552" s="57" t="str">
        <f t="array" ref="E18552">E18551</f>
        <v>В</v>
      </c>
      <c r="F18552" s="58">
        <v>0.857268436444754</v>
      </c>
    </row>
    <row r="18553">
      <c r="A18553" s="61">
        <v>1.516004011E9</v>
      </c>
      <c r="B18553" s="61">
        <v>0.0</v>
      </c>
      <c r="C18553" s="61">
        <v>304.0</v>
      </c>
      <c r="D18553" s="57" t="s">
        <v>371</v>
      </c>
      <c r="E18553" s="57" t="str">
        <f t="array" ref="E18553">E18552</f>
        <v>В</v>
      </c>
      <c r="F18553" s="58">
        <v>0.8572913740260966</v>
      </c>
    </row>
    <row r="18554">
      <c r="A18554" s="61">
        <v>1.512806548E9</v>
      </c>
      <c r="B18554" s="61">
        <v>1.0</v>
      </c>
      <c r="C18554" s="61">
        <v>1424.0</v>
      </c>
      <c r="D18554" s="57" t="s">
        <v>371</v>
      </c>
      <c r="E18554" s="57" t="str">
        <f t="array" ref="E18554">E18553</f>
        <v>В</v>
      </c>
      <c r="F18554" s="58">
        <v>0.8573041499032741</v>
      </c>
    </row>
    <row r="18555">
      <c r="A18555" s="61">
        <v>1.517307073E9</v>
      </c>
      <c r="B18555" s="61">
        <v>1.0</v>
      </c>
      <c r="C18555" s="61">
        <v>725.0</v>
      </c>
      <c r="D18555" s="57" t="s">
        <v>373</v>
      </c>
      <c r="E18555" s="57" t="str">
        <f t="array" ref="E18555">E18554</f>
        <v>В</v>
      </c>
      <c r="F18555" s="58">
        <v>0.8573440148175059</v>
      </c>
    </row>
    <row r="18556">
      <c r="A18556" s="61">
        <v>1.519519598E9</v>
      </c>
      <c r="B18556" s="61">
        <v>1.0</v>
      </c>
      <c r="C18556" s="61">
        <v>1402.0</v>
      </c>
      <c r="D18556" s="57" t="s">
        <v>375</v>
      </c>
      <c r="E18556" s="57" t="str">
        <f t="array" ref="E18556">E18555</f>
        <v>В</v>
      </c>
      <c r="F18556" s="58">
        <v>0.8573470770370046</v>
      </c>
    </row>
    <row r="18557">
      <c r="A18557" s="61">
        <v>1.513104341E9</v>
      </c>
      <c r="B18557" s="61">
        <v>0.0</v>
      </c>
      <c r="C18557" s="61">
        <v>792.0</v>
      </c>
      <c r="D18557" s="57" t="s">
        <v>374</v>
      </c>
      <c r="E18557" s="57" t="str">
        <f t="array" ref="E18557">E18556</f>
        <v>В</v>
      </c>
      <c r="F18557" s="58">
        <v>0.857589084245706</v>
      </c>
    </row>
    <row r="18558">
      <c r="A18558" s="61">
        <v>1.514010323E9</v>
      </c>
      <c r="B18558" s="61">
        <v>1.0</v>
      </c>
      <c r="C18558" s="61">
        <v>82.0</v>
      </c>
      <c r="D18558" s="57" t="s">
        <v>374</v>
      </c>
      <c r="E18558" s="57" t="str">
        <f t="array" ref="E18558">E18557</f>
        <v>В</v>
      </c>
      <c r="F18558" s="58">
        <v>0.8576344775635822</v>
      </c>
    </row>
    <row r="18559">
      <c r="A18559" s="61">
        <v>1.515573637E9</v>
      </c>
      <c r="B18559" s="61">
        <v>1.0</v>
      </c>
      <c r="C18559" s="61">
        <v>358.0</v>
      </c>
      <c r="D18559" s="57" t="s">
        <v>373</v>
      </c>
      <c r="E18559" s="57" t="str">
        <f t="array" ref="E18559">E18558</f>
        <v>В</v>
      </c>
      <c r="F18559" s="58">
        <v>0.8577231721047489</v>
      </c>
    </row>
    <row r="18560">
      <c r="A18560" s="61">
        <v>1.513121324E9</v>
      </c>
      <c r="B18560" s="61">
        <v>1.0</v>
      </c>
      <c r="C18560" s="61">
        <v>582.0</v>
      </c>
      <c r="D18560" s="57" t="s">
        <v>374</v>
      </c>
      <c r="E18560" s="57" t="str">
        <f t="array" ref="E18560">E18559</f>
        <v>В</v>
      </c>
      <c r="F18560" s="58">
        <v>0.8577462988436755</v>
      </c>
    </row>
    <row r="18561">
      <c r="A18561" s="61">
        <v>1.519384357E9</v>
      </c>
      <c r="B18561" s="61">
        <v>1.0</v>
      </c>
      <c r="C18561" s="61">
        <v>2122.0</v>
      </c>
      <c r="D18561" s="57" t="s">
        <v>371</v>
      </c>
      <c r="E18561" s="57" t="str">
        <f t="array" ref="E18561">E18560</f>
        <v>В</v>
      </c>
      <c r="F18561" s="58">
        <v>0.8579245329326236</v>
      </c>
    </row>
    <row r="18562">
      <c r="A18562" s="61">
        <v>1.51235321E9</v>
      </c>
      <c r="B18562" s="61">
        <v>0.0</v>
      </c>
      <c r="C18562" s="61">
        <v>252.0</v>
      </c>
      <c r="D18562" s="57" t="s">
        <v>374</v>
      </c>
      <c r="E18562" s="57" t="str">
        <f t="array" ref="E18562">E18561</f>
        <v>В</v>
      </c>
      <c r="F18562" s="58">
        <v>0.8579438554011797</v>
      </c>
    </row>
    <row r="18563">
      <c r="A18563" s="61">
        <v>1.516052795E9</v>
      </c>
      <c r="B18563" s="61">
        <v>1.0</v>
      </c>
      <c r="C18563" s="61">
        <v>835.0</v>
      </c>
      <c r="D18563" s="57" t="s">
        <v>371</v>
      </c>
      <c r="E18563" s="57" t="str">
        <f t="array" ref="E18563">E18562</f>
        <v>В</v>
      </c>
      <c r="F18563" s="58">
        <v>0.8579980195377195</v>
      </c>
    </row>
    <row r="18564">
      <c r="A18564" s="61">
        <v>1.517789426E9</v>
      </c>
      <c r="B18564" s="61">
        <v>1.0</v>
      </c>
      <c r="C18564" s="61">
        <v>1557.0</v>
      </c>
      <c r="D18564" s="57" t="s">
        <v>375</v>
      </c>
      <c r="E18564" s="57" t="str">
        <f t="array" ref="E18564">E18563</f>
        <v>В</v>
      </c>
      <c r="F18564" s="58">
        <v>0.858095405988664</v>
      </c>
    </row>
    <row r="18565">
      <c r="A18565" s="61">
        <v>1.511931626E9</v>
      </c>
      <c r="B18565" s="61">
        <v>1.0</v>
      </c>
      <c r="C18565" s="61">
        <v>77.0</v>
      </c>
      <c r="D18565" s="57" t="s">
        <v>371</v>
      </c>
      <c r="E18565" s="57" t="str">
        <f t="array" ref="E18565">E18564</f>
        <v>В</v>
      </c>
      <c r="F18565" s="58">
        <v>0.8581037161920898</v>
      </c>
    </row>
    <row r="18566">
      <c r="A18566" s="61">
        <v>1.518865294E9</v>
      </c>
      <c r="B18566" s="61">
        <v>1.0</v>
      </c>
      <c r="C18566" s="61">
        <v>1049.0</v>
      </c>
      <c r="D18566" s="57" t="s">
        <v>374</v>
      </c>
      <c r="E18566" s="57" t="str">
        <f t="array" ref="E18566">E18565</f>
        <v>В</v>
      </c>
      <c r="F18566" s="58">
        <v>0.8581625894394851</v>
      </c>
    </row>
    <row r="18567">
      <c r="A18567" s="61">
        <v>1.518023856E9</v>
      </c>
      <c r="B18567" s="61">
        <v>1.0</v>
      </c>
      <c r="C18567" s="61">
        <v>3377.0</v>
      </c>
      <c r="D18567" s="57" t="s">
        <v>374</v>
      </c>
      <c r="E18567" s="57" t="str">
        <f t="array" ref="E18567">E18566</f>
        <v>В</v>
      </c>
      <c r="F18567" s="58">
        <v>0.8581893469585004</v>
      </c>
    </row>
    <row r="18568">
      <c r="A18568" s="61">
        <v>1.519863145E9</v>
      </c>
      <c r="B18568" s="61">
        <v>1.0</v>
      </c>
      <c r="C18568" s="61">
        <v>2161.0</v>
      </c>
      <c r="D18568" s="57" t="s">
        <v>375</v>
      </c>
      <c r="E18568" s="57" t="str">
        <f t="array" ref="E18568">E18567</f>
        <v>В</v>
      </c>
      <c r="F18568" s="58">
        <v>0.8582701809463607</v>
      </c>
    </row>
    <row r="18569">
      <c r="A18569" s="61">
        <v>1.517534715E9</v>
      </c>
      <c r="B18569" s="61">
        <v>1.0</v>
      </c>
      <c r="C18569" s="61">
        <v>709.0</v>
      </c>
      <c r="D18569" s="57" t="s">
        <v>375</v>
      </c>
      <c r="E18569" s="57" t="str">
        <f t="array" ref="E18569">E18568</f>
        <v>В</v>
      </c>
      <c r="F18569" s="58">
        <v>0.8583838490681768</v>
      </c>
    </row>
    <row r="18570">
      <c r="A18570" s="61">
        <v>1.517288706E9</v>
      </c>
      <c r="B18570" s="61">
        <v>1.0</v>
      </c>
      <c r="C18570" s="61">
        <v>252.0</v>
      </c>
      <c r="D18570" s="57" t="s">
        <v>374</v>
      </c>
      <c r="E18570" s="57" t="str">
        <f t="array" ref="E18570">E18569</f>
        <v>В</v>
      </c>
      <c r="F18570" s="58">
        <v>0.8584397973322327</v>
      </c>
    </row>
    <row r="18571">
      <c r="A18571" s="61">
        <v>1.518207137E9</v>
      </c>
      <c r="B18571" s="61">
        <v>1.0</v>
      </c>
      <c r="C18571" s="61">
        <v>1358.0</v>
      </c>
      <c r="D18571" s="57" t="s">
        <v>374</v>
      </c>
      <c r="E18571" s="57" t="str">
        <f t="array" ref="E18571">E18570</f>
        <v>В</v>
      </c>
      <c r="F18571" s="58">
        <v>0.8585551003876314</v>
      </c>
    </row>
    <row r="18572">
      <c r="A18572" s="61">
        <v>1.517095998E9</v>
      </c>
      <c r="B18572" s="61">
        <v>1.0</v>
      </c>
      <c r="C18572" s="61">
        <v>240.0</v>
      </c>
      <c r="D18572" s="57" t="s">
        <v>374</v>
      </c>
      <c r="E18572" s="57" t="str">
        <f t="array" ref="E18572">E18571</f>
        <v>В</v>
      </c>
      <c r="F18572" s="58">
        <v>0.8585869208955476</v>
      </c>
    </row>
    <row r="18573">
      <c r="A18573" s="61">
        <v>1.513011271E9</v>
      </c>
      <c r="B18573" s="61">
        <v>0.0</v>
      </c>
      <c r="C18573" s="61">
        <v>5079.0</v>
      </c>
      <c r="D18573" s="57" t="s">
        <v>371</v>
      </c>
      <c r="E18573" s="57" t="str">
        <f t="array" ref="E18573">E18572</f>
        <v>В</v>
      </c>
      <c r="F18573" s="58">
        <v>0.8585915165731286</v>
      </c>
    </row>
    <row r="18574">
      <c r="A18574" s="61">
        <v>1.517062054E9</v>
      </c>
      <c r="B18574" s="61">
        <v>1.0</v>
      </c>
      <c r="C18574" s="61">
        <v>813.0</v>
      </c>
      <c r="D18574" s="57" t="s">
        <v>374</v>
      </c>
      <c r="E18574" s="57" t="str">
        <f t="array" ref="E18574">E18573</f>
        <v>В</v>
      </c>
      <c r="F18574" s="58">
        <v>0.8586063787674044</v>
      </c>
    </row>
    <row r="18575">
      <c r="A18575" s="61">
        <v>1.515529034E9</v>
      </c>
      <c r="B18575" s="61">
        <v>1.0</v>
      </c>
      <c r="C18575" s="61">
        <v>1058.0</v>
      </c>
      <c r="D18575" s="57" t="s">
        <v>375</v>
      </c>
      <c r="E18575" s="57" t="str">
        <f t="array" ref="E18575">E18574</f>
        <v>В</v>
      </c>
      <c r="F18575" s="58">
        <v>0.8586238430765037</v>
      </c>
    </row>
    <row r="18576">
      <c r="A18576" s="61">
        <v>1.516763356E9</v>
      </c>
      <c r="B18576" s="61">
        <v>1.0</v>
      </c>
      <c r="C18576" s="61">
        <v>2081.0</v>
      </c>
      <c r="D18576" s="57" t="s">
        <v>371</v>
      </c>
      <c r="E18576" s="57" t="str">
        <f t="array" ref="E18576">E18575</f>
        <v>В</v>
      </c>
      <c r="F18576" s="58">
        <v>0.8586504589381547</v>
      </c>
    </row>
    <row r="18577">
      <c r="A18577" s="61">
        <v>1.518404356E9</v>
      </c>
      <c r="B18577" s="61">
        <v>1.0</v>
      </c>
      <c r="C18577" s="61">
        <v>1494.0</v>
      </c>
      <c r="D18577" s="57" t="s">
        <v>375</v>
      </c>
      <c r="E18577" s="57" t="str">
        <f t="array" ref="E18577">E18576</f>
        <v>В</v>
      </c>
      <c r="F18577" s="58">
        <v>0.8586676693359968</v>
      </c>
    </row>
    <row r="18578">
      <c r="A18578" s="61">
        <v>1.514303704E9</v>
      </c>
      <c r="B18578" s="61">
        <v>1.0</v>
      </c>
      <c r="C18578" s="61">
        <v>664.0</v>
      </c>
      <c r="D18578" s="57" t="s">
        <v>374</v>
      </c>
      <c r="E18578" s="57" t="str">
        <f t="array" ref="E18578">E18577</f>
        <v>В</v>
      </c>
      <c r="F18578" s="58">
        <v>0.8587113223913955</v>
      </c>
    </row>
    <row r="18579">
      <c r="A18579" s="61">
        <v>1.518921409E9</v>
      </c>
      <c r="B18579" s="61">
        <v>1.0</v>
      </c>
      <c r="C18579" s="61">
        <v>3356.0</v>
      </c>
      <c r="D18579" s="57" t="s">
        <v>374</v>
      </c>
      <c r="E18579" s="57" t="str">
        <f t="array" ref="E18579">E18578</f>
        <v>В</v>
      </c>
      <c r="F18579" s="58">
        <v>0.8587590413636809</v>
      </c>
    </row>
    <row r="18580">
      <c r="A18580" s="61">
        <v>1.519081815E9</v>
      </c>
      <c r="B18580" s="61">
        <v>1.0</v>
      </c>
      <c r="C18580" s="61">
        <v>1884.0</v>
      </c>
      <c r="D18580" s="57" t="s">
        <v>371</v>
      </c>
      <c r="E18580" s="57" t="str">
        <f t="array" ref="E18580">E18579</f>
        <v>В</v>
      </c>
      <c r="F18580" s="58">
        <v>0.8588446721300915</v>
      </c>
    </row>
    <row r="18581">
      <c r="A18581" s="61">
        <v>1.515898675E9</v>
      </c>
      <c r="B18581" s="61">
        <v>1.0</v>
      </c>
      <c r="C18581" s="61">
        <v>2394.0</v>
      </c>
      <c r="D18581" s="57" t="s">
        <v>374</v>
      </c>
      <c r="E18581" s="57" t="str">
        <f t="array" ref="E18581">E18580</f>
        <v>В</v>
      </c>
      <c r="F18581" s="58">
        <v>0.858930870142739</v>
      </c>
    </row>
    <row r="18582">
      <c r="A18582" s="61">
        <v>1.516511369E9</v>
      </c>
      <c r="B18582" s="61">
        <v>1.0</v>
      </c>
      <c r="C18582" s="61">
        <v>178.0</v>
      </c>
      <c r="D18582" s="57" t="s">
        <v>374</v>
      </c>
      <c r="E18582" s="57" t="str">
        <f t="array" ref="E18582">E18581</f>
        <v>В</v>
      </c>
      <c r="F18582" s="58">
        <v>0.858937454256357</v>
      </c>
    </row>
    <row r="18583">
      <c r="A18583" s="61">
        <v>1.513484037E9</v>
      </c>
      <c r="B18583" s="61">
        <v>1.0</v>
      </c>
      <c r="C18583" s="61">
        <v>883.0</v>
      </c>
      <c r="D18583" s="57" t="s">
        <v>374</v>
      </c>
      <c r="E18583" s="57" t="str">
        <f t="array" ref="E18583">E18582</f>
        <v>В</v>
      </c>
      <c r="F18583" s="58">
        <v>0.8589981246533355</v>
      </c>
    </row>
    <row r="18584">
      <c r="A18584" s="61">
        <v>1.515808787E9</v>
      </c>
      <c r="B18584" s="61">
        <v>1.0</v>
      </c>
      <c r="C18584" s="61">
        <v>1824.0</v>
      </c>
      <c r="D18584" s="57" t="s">
        <v>374</v>
      </c>
      <c r="E18584" s="57" t="str">
        <f t="array" ref="E18584">E18583</f>
        <v>В</v>
      </c>
      <c r="F18584" s="58">
        <v>0.8590741980077669</v>
      </c>
    </row>
    <row r="18585">
      <c r="A18585" s="61">
        <v>1.51152989E9</v>
      </c>
      <c r="B18585" s="61">
        <v>0.0</v>
      </c>
      <c r="C18585" s="61">
        <v>3972.0</v>
      </c>
      <c r="D18585" s="57" t="s">
        <v>371</v>
      </c>
      <c r="E18585" s="57" t="str">
        <f t="array" ref="E18585">E18584</f>
        <v>В</v>
      </c>
      <c r="F18585" s="58">
        <v>0.8590972266048452</v>
      </c>
    </row>
    <row r="18586">
      <c r="A18586" s="61">
        <v>1.512165632E9</v>
      </c>
      <c r="B18586" s="61">
        <v>0.0</v>
      </c>
      <c r="C18586" s="61">
        <v>196.0</v>
      </c>
      <c r="D18586" s="57" t="s">
        <v>374</v>
      </c>
      <c r="E18586" s="57" t="str">
        <f t="array" ref="E18586">E18585</f>
        <v>В</v>
      </c>
      <c r="F18586" s="58">
        <v>0.859109058249075</v>
      </c>
    </row>
    <row r="18587">
      <c r="A18587" s="61">
        <v>1.516634881E9</v>
      </c>
      <c r="B18587" s="61">
        <v>0.0</v>
      </c>
      <c r="C18587" s="61">
        <v>180.0</v>
      </c>
      <c r="D18587" s="57" t="s">
        <v>373</v>
      </c>
      <c r="E18587" s="57" t="str">
        <f t="array" ref="E18587">E18586</f>
        <v>В</v>
      </c>
      <c r="F18587" s="58">
        <v>0.8591266487407647</v>
      </c>
    </row>
    <row r="18588">
      <c r="A18588" s="61">
        <v>1.512124854E9</v>
      </c>
      <c r="B18588" s="61">
        <v>1.0</v>
      </c>
      <c r="C18588" s="61">
        <v>844.0</v>
      </c>
      <c r="D18588" s="57" t="s">
        <v>374</v>
      </c>
      <c r="E18588" s="57" t="str">
        <f t="array" ref="E18588">E18587</f>
        <v>В</v>
      </c>
      <c r="F18588" s="58">
        <v>0.8591653289307569</v>
      </c>
    </row>
    <row r="18589">
      <c r="A18589" s="61">
        <v>1.519695196E9</v>
      </c>
      <c r="B18589" s="61">
        <v>1.0</v>
      </c>
      <c r="C18589" s="61">
        <v>2048.0</v>
      </c>
      <c r="D18589" s="57" t="s">
        <v>374</v>
      </c>
      <c r="E18589" s="57" t="str">
        <f t="array" ref="E18589">E18588</f>
        <v>В</v>
      </c>
      <c r="F18589" s="58">
        <v>0.8592247233413622</v>
      </c>
    </row>
    <row r="18590">
      <c r="A18590" s="61">
        <v>1.516692735E9</v>
      </c>
      <c r="B18590" s="61">
        <v>1.0</v>
      </c>
      <c r="C18590" s="61">
        <v>4715.0</v>
      </c>
      <c r="D18590" s="57" t="s">
        <v>375</v>
      </c>
      <c r="E18590" s="57" t="str">
        <f t="array" ref="E18590">E18589</f>
        <v>В</v>
      </c>
      <c r="F18590" s="58">
        <v>0.8592498713164989</v>
      </c>
    </row>
    <row r="18591">
      <c r="A18591" s="61">
        <v>1.517158508E9</v>
      </c>
      <c r="B18591" s="61">
        <v>1.0</v>
      </c>
      <c r="C18591" s="61">
        <v>2609.0</v>
      </c>
      <c r="D18591" s="57" t="s">
        <v>371</v>
      </c>
      <c r="E18591" s="57" t="str">
        <f t="array" ref="E18591">E18590</f>
        <v>В</v>
      </c>
      <c r="F18591" s="58">
        <v>0.8592516071289934</v>
      </c>
    </row>
    <row r="18592">
      <c r="A18592" s="61">
        <v>1.51214493E9</v>
      </c>
      <c r="B18592" s="61">
        <v>0.0</v>
      </c>
      <c r="C18592" s="61">
        <v>2062.0</v>
      </c>
      <c r="D18592" s="57" t="s">
        <v>371</v>
      </c>
      <c r="E18592" s="57" t="str">
        <f t="array" ref="E18592">E18591</f>
        <v>В</v>
      </c>
      <c r="F18592" s="58">
        <v>0.8593053606408718</v>
      </c>
    </row>
    <row r="18593">
      <c r="A18593" s="61">
        <v>1.51334863E9</v>
      </c>
      <c r="B18593" s="61">
        <v>0.0</v>
      </c>
      <c r="C18593" s="61">
        <v>1293.0</v>
      </c>
      <c r="D18593" s="57" t="s">
        <v>371</v>
      </c>
      <c r="E18593" s="57" t="str">
        <f t="array" ref="E18593">E18592</f>
        <v>В</v>
      </c>
      <c r="F18593" s="58">
        <v>0.8593509938730495</v>
      </c>
    </row>
    <row r="18594">
      <c r="A18594" s="61">
        <v>1.514594072E9</v>
      </c>
      <c r="B18594" s="61">
        <v>0.0</v>
      </c>
      <c r="C18594" s="61">
        <v>1947.0</v>
      </c>
      <c r="D18594" s="57" t="s">
        <v>371</v>
      </c>
      <c r="E18594" s="57" t="str">
        <f t="array" ref="E18594">E18593</f>
        <v>В</v>
      </c>
      <c r="F18594" s="58">
        <v>0.859647846651979</v>
      </c>
    </row>
    <row r="18595">
      <c r="A18595" s="61">
        <v>1.516675347E9</v>
      </c>
      <c r="B18595" s="61">
        <v>1.0</v>
      </c>
      <c r="C18595" s="61">
        <v>3741.0</v>
      </c>
      <c r="D18595" s="57" t="s">
        <v>375</v>
      </c>
      <c r="E18595" s="57" t="str">
        <f t="array" ref="E18595">E18594</f>
        <v>В</v>
      </c>
      <c r="F18595" s="58">
        <v>0.8596852941819636</v>
      </c>
    </row>
    <row r="18596">
      <c r="A18596" s="61">
        <v>1.514782958E9</v>
      </c>
      <c r="B18596" s="61">
        <v>1.0</v>
      </c>
      <c r="C18596" s="61">
        <v>281.0</v>
      </c>
      <c r="D18596" s="57" t="s">
        <v>374</v>
      </c>
      <c r="E18596" s="57" t="str">
        <f t="array" ref="E18596">E18595</f>
        <v>В</v>
      </c>
      <c r="F18596" s="58">
        <v>0.859686343098248</v>
      </c>
    </row>
    <row r="18597">
      <c r="A18597" s="61">
        <v>1.519040604E9</v>
      </c>
      <c r="B18597" s="61">
        <v>1.0</v>
      </c>
      <c r="C18597" s="61">
        <v>2057.0</v>
      </c>
      <c r="D18597" s="57" t="s">
        <v>374</v>
      </c>
      <c r="E18597" s="57" t="str">
        <f t="array" ref="E18597">E18596</f>
        <v>В</v>
      </c>
      <c r="F18597" s="58">
        <v>0.85971588754348</v>
      </c>
    </row>
    <row r="18598">
      <c r="A18598" s="61">
        <v>1.511987546E9</v>
      </c>
      <c r="B18598" s="61">
        <v>1.0</v>
      </c>
      <c r="C18598" s="61">
        <v>2914.0</v>
      </c>
      <c r="D18598" s="57" t="s">
        <v>371</v>
      </c>
      <c r="E18598" s="57" t="str">
        <f t="array" ref="E18598">E18597</f>
        <v>В</v>
      </c>
      <c r="F18598" s="58">
        <v>0.8597322577054346</v>
      </c>
    </row>
    <row r="18599">
      <c r="A18599" s="61">
        <v>1.514698344E9</v>
      </c>
      <c r="B18599" s="61">
        <v>1.0</v>
      </c>
      <c r="C18599" s="61">
        <v>3127.0</v>
      </c>
      <c r="D18599" s="57" t="s">
        <v>374</v>
      </c>
      <c r="E18599" s="57" t="str">
        <f t="array" ref="E18599">E18598</f>
        <v>В</v>
      </c>
      <c r="F18599" s="58">
        <v>0.8598116674826687</v>
      </c>
    </row>
    <row r="18600">
      <c r="A18600" s="61">
        <v>1.518600516E9</v>
      </c>
      <c r="B18600" s="61">
        <v>1.0</v>
      </c>
      <c r="C18600" s="61">
        <v>1122.0</v>
      </c>
      <c r="D18600" s="57" t="s">
        <v>374</v>
      </c>
      <c r="E18600" s="57" t="str">
        <f t="array" ref="E18600">E18599</f>
        <v>В</v>
      </c>
      <c r="F18600" s="58">
        <v>0.8598178252070012</v>
      </c>
    </row>
    <row r="18601">
      <c r="A18601" s="61">
        <v>1.517304046E9</v>
      </c>
      <c r="B18601" s="61">
        <v>1.0</v>
      </c>
      <c r="C18601" s="61">
        <v>2631.0</v>
      </c>
      <c r="D18601" s="57" t="s">
        <v>371</v>
      </c>
      <c r="E18601" s="57" t="str">
        <f t="array" ref="E18601">E18600</f>
        <v>В</v>
      </c>
      <c r="F18601" s="58">
        <v>0.8598334725167747</v>
      </c>
    </row>
    <row r="18602">
      <c r="A18602" s="61">
        <v>1.514854011E9</v>
      </c>
      <c r="B18602" s="61">
        <v>0.0</v>
      </c>
      <c r="C18602" s="61">
        <v>4148.0</v>
      </c>
      <c r="D18602" s="57" t="s">
        <v>371</v>
      </c>
      <c r="E18602" s="57" t="str">
        <f t="array" ref="E18602">E18601</f>
        <v>В</v>
      </c>
      <c r="F18602" s="58">
        <v>0.8598552578358246</v>
      </c>
    </row>
    <row r="18603">
      <c r="A18603" s="61">
        <v>1.513973806E9</v>
      </c>
      <c r="B18603" s="61">
        <v>1.0</v>
      </c>
      <c r="C18603" s="61">
        <v>778.0</v>
      </c>
      <c r="D18603" s="57" t="s">
        <v>375</v>
      </c>
      <c r="E18603" s="57" t="str">
        <f t="array" ref="E18603">E18602</f>
        <v>В</v>
      </c>
      <c r="F18603" s="58">
        <v>0.8598593036011544</v>
      </c>
    </row>
    <row r="18604">
      <c r="A18604" s="61">
        <v>1.517780572E9</v>
      </c>
      <c r="B18604" s="61">
        <v>0.0</v>
      </c>
      <c r="C18604" s="61">
        <v>265.0</v>
      </c>
      <c r="D18604" s="57" t="s">
        <v>371</v>
      </c>
      <c r="E18604" s="57" t="str">
        <f t="array" ref="E18604">E18603</f>
        <v>В</v>
      </c>
      <c r="F18604" s="58">
        <v>0.8599469707427477</v>
      </c>
    </row>
    <row r="18605">
      <c r="A18605" s="61">
        <v>1.516558611E9</v>
      </c>
      <c r="B18605" s="61">
        <v>0.0</v>
      </c>
      <c r="C18605" s="61">
        <v>1346.0</v>
      </c>
      <c r="D18605" s="57" t="s">
        <v>371</v>
      </c>
      <c r="E18605" s="57" t="str">
        <f t="array" ref="E18605">E18604</f>
        <v>В</v>
      </c>
      <c r="F18605" s="58">
        <v>0.859953690549232</v>
      </c>
    </row>
    <row r="18606">
      <c r="A18606" s="61">
        <v>1.514470284E9</v>
      </c>
      <c r="B18606" s="61">
        <v>1.0</v>
      </c>
      <c r="C18606" s="61">
        <v>1778.0</v>
      </c>
      <c r="D18606" s="57" t="s">
        <v>374</v>
      </c>
      <c r="E18606" s="57" t="str">
        <f t="array" ref="E18606">E18605</f>
        <v>В</v>
      </c>
      <c r="F18606" s="58">
        <v>0.8600064992655615</v>
      </c>
    </row>
    <row r="18607">
      <c r="A18607" s="61">
        <v>1.514706045E9</v>
      </c>
      <c r="B18607" s="61">
        <v>1.0</v>
      </c>
      <c r="C18607" s="61">
        <v>2245.0</v>
      </c>
      <c r="D18607" s="57" t="s">
        <v>374</v>
      </c>
      <c r="E18607" s="57" t="str">
        <f t="array" ref="E18607">E18606</f>
        <v>В</v>
      </c>
      <c r="F18607" s="58">
        <v>0.8600339939122674</v>
      </c>
    </row>
    <row r="18608">
      <c r="A18608" s="61">
        <v>1.51377216E9</v>
      </c>
      <c r="B18608" s="61">
        <v>0.0</v>
      </c>
      <c r="C18608" s="61">
        <v>97.0</v>
      </c>
      <c r="D18608" s="57" t="s">
        <v>375</v>
      </c>
      <c r="E18608" s="57" t="str">
        <f t="array" ref="E18608">E18607</f>
        <v>В</v>
      </c>
      <c r="F18608" s="58">
        <v>0.8600393362168037</v>
      </c>
    </row>
    <row r="18609">
      <c r="A18609" s="61">
        <v>1.512636725E9</v>
      </c>
      <c r="B18609" s="61">
        <v>1.0</v>
      </c>
      <c r="C18609" s="61">
        <v>1285.0</v>
      </c>
      <c r="D18609" s="57" t="s">
        <v>375</v>
      </c>
      <c r="E18609" s="57" t="str">
        <f t="array" ref="E18609">E18608</f>
        <v>В</v>
      </c>
      <c r="F18609" s="58">
        <v>0.8600908105588614</v>
      </c>
    </row>
    <row r="18610">
      <c r="A18610" s="61">
        <v>1.516858106E9</v>
      </c>
      <c r="B18610" s="61">
        <v>1.0</v>
      </c>
      <c r="C18610" s="61">
        <v>1469.0</v>
      </c>
      <c r="D18610" s="57" t="s">
        <v>371</v>
      </c>
      <c r="E18610" s="57" t="str">
        <f t="array" ref="E18610">E18609</f>
        <v>В</v>
      </c>
      <c r="F18610" s="58">
        <v>0.8600918894666187</v>
      </c>
    </row>
    <row r="18611">
      <c r="A18611" s="61">
        <v>1.517298847E9</v>
      </c>
      <c r="B18611" s="61">
        <v>1.0</v>
      </c>
      <c r="C18611" s="61">
        <v>146.0</v>
      </c>
      <c r="D18611" s="57" t="s">
        <v>371</v>
      </c>
      <c r="E18611" s="57" t="str">
        <f t="array" ref="E18611">E18610</f>
        <v>В</v>
      </c>
      <c r="F18611" s="58">
        <v>0.8601116870527225</v>
      </c>
    </row>
    <row r="18612">
      <c r="A18612" s="61">
        <v>1.514417484E9</v>
      </c>
      <c r="B18612" s="61">
        <v>1.0</v>
      </c>
      <c r="C18612" s="61">
        <v>1504.0</v>
      </c>
      <c r="D18612" s="57" t="s">
        <v>374</v>
      </c>
      <c r="E18612" s="57" t="str">
        <f t="array" ref="E18612">E18611</f>
        <v>В</v>
      </c>
      <c r="F18612" s="58">
        <v>0.8601210602214272</v>
      </c>
    </row>
    <row r="18613">
      <c r="A18613" s="61">
        <v>1.516505073E9</v>
      </c>
      <c r="B18613" s="61">
        <v>1.0</v>
      </c>
      <c r="C18613" s="61">
        <v>3989.0</v>
      </c>
      <c r="D18613" s="57" t="s">
        <v>375</v>
      </c>
      <c r="E18613" s="57" t="str">
        <f t="array" ref="E18613">E18612</f>
        <v>В</v>
      </c>
      <c r="F18613" s="58">
        <v>0.8602303772787696</v>
      </c>
    </row>
    <row r="18614">
      <c r="A18614" s="61">
        <v>1.518862093E9</v>
      </c>
      <c r="B18614" s="61">
        <v>1.0</v>
      </c>
      <c r="C18614" s="61">
        <v>2043.0</v>
      </c>
      <c r="D18614" s="57" t="s">
        <v>375</v>
      </c>
      <c r="E18614" s="57" t="str">
        <f t="array" ref="E18614">E18613</f>
        <v>В</v>
      </c>
      <c r="F18614" s="58">
        <v>0.8602341017538162</v>
      </c>
    </row>
    <row r="18615">
      <c r="A18615" s="61">
        <v>1.515962759E9</v>
      </c>
      <c r="B18615" s="61">
        <v>1.0</v>
      </c>
      <c r="C18615" s="61">
        <v>724.0</v>
      </c>
      <c r="D18615" s="57" t="s">
        <v>374</v>
      </c>
      <c r="E18615" s="57" t="str">
        <f t="array" ref="E18615">E18614</f>
        <v>В</v>
      </c>
      <c r="F18615" s="58">
        <v>0.8602828989077929</v>
      </c>
    </row>
    <row r="18616">
      <c r="A18616" s="61">
        <v>1.516340311E9</v>
      </c>
      <c r="B18616" s="61">
        <v>0.0</v>
      </c>
      <c r="C18616" s="61">
        <v>3159.0</v>
      </c>
      <c r="D18616" s="57" t="s">
        <v>373</v>
      </c>
      <c r="E18616" s="57" t="str">
        <f t="array" ref="E18616">E18615</f>
        <v>В</v>
      </c>
      <c r="F18616" s="58">
        <v>0.860289771689375</v>
      </c>
    </row>
    <row r="18617">
      <c r="A18617" s="61">
        <v>1.519288443E9</v>
      </c>
      <c r="B18617" s="61">
        <v>1.0</v>
      </c>
      <c r="C18617" s="61">
        <v>5109.0</v>
      </c>
      <c r="D18617" s="57" t="s">
        <v>371</v>
      </c>
      <c r="E18617" s="57" t="str">
        <f t="array" ref="E18617">E18616</f>
        <v>В</v>
      </c>
      <c r="F18617" s="58">
        <v>0.860302393025186</v>
      </c>
    </row>
    <row r="18618">
      <c r="A18618" s="61">
        <v>1.514806258E9</v>
      </c>
      <c r="B18618" s="61">
        <v>1.0</v>
      </c>
      <c r="C18618" s="61">
        <v>2421.0</v>
      </c>
      <c r="D18618" s="57" t="s">
        <v>374</v>
      </c>
      <c r="E18618" s="57" t="str">
        <f t="array" ref="E18618">E18617</f>
        <v>В</v>
      </c>
      <c r="F18618" s="58">
        <v>0.8603065510587979</v>
      </c>
    </row>
    <row r="18619">
      <c r="A18619" s="61">
        <v>1.516054801E9</v>
      </c>
      <c r="B18619" s="61">
        <v>0.0</v>
      </c>
      <c r="C18619" s="61">
        <v>1963.0</v>
      </c>
      <c r="D18619" s="57" t="s">
        <v>371</v>
      </c>
      <c r="E18619" s="57" t="str">
        <f t="array" ref="E18619">E18618</f>
        <v>В</v>
      </c>
      <c r="F18619" s="58">
        <v>0.8603667204321594</v>
      </c>
    </row>
    <row r="18620">
      <c r="A18620" s="61">
        <v>1.51126533E9</v>
      </c>
      <c r="B18620" s="61">
        <v>0.0</v>
      </c>
      <c r="C18620" s="61">
        <v>582.0</v>
      </c>
      <c r="D18620" s="57" t="s">
        <v>371</v>
      </c>
      <c r="E18620" s="57" t="str">
        <f t="array" ref="E18620">E18619</f>
        <v>В</v>
      </c>
      <c r="F18620" s="58">
        <v>0.8603700891014052</v>
      </c>
    </row>
    <row r="18621">
      <c r="A18621" s="61">
        <v>1.513297379E9</v>
      </c>
      <c r="B18621" s="61">
        <v>1.0</v>
      </c>
      <c r="C18621" s="61">
        <v>1473.0</v>
      </c>
      <c r="D18621" s="57" t="s">
        <v>374</v>
      </c>
      <c r="E18621" s="57" t="str">
        <f t="array" ref="E18621">E18620</f>
        <v>В</v>
      </c>
      <c r="F18621" s="58">
        <v>0.8603757598024545</v>
      </c>
    </row>
    <row r="18622">
      <c r="A18622" s="61">
        <v>1.517624737E9</v>
      </c>
      <c r="B18622" s="61">
        <v>1.0</v>
      </c>
      <c r="C18622" s="61">
        <v>165.0</v>
      </c>
      <c r="D18622" s="57" t="s">
        <v>373</v>
      </c>
      <c r="E18622" s="57" t="str">
        <f t="array" ref="E18622">E18621</f>
        <v>В</v>
      </c>
      <c r="F18622" s="58">
        <v>0.8603768238090506</v>
      </c>
    </row>
    <row r="18623">
      <c r="A18623" s="61">
        <v>1.514110957E9</v>
      </c>
      <c r="B18623" s="61">
        <v>1.0</v>
      </c>
      <c r="C18623" s="61">
        <v>356.0</v>
      </c>
      <c r="D18623" s="57" t="s">
        <v>374</v>
      </c>
      <c r="E18623" s="57" t="str">
        <f t="array" ref="E18623">E18622</f>
        <v>В</v>
      </c>
      <c r="F18623" s="58">
        <v>0.8604098288257026</v>
      </c>
    </row>
    <row r="18624">
      <c r="A18624" s="61">
        <v>1.518416473E9</v>
      </c>
      <c r="B18624" s="61">
        <v>1.0</v>
      </c>
      <c r="C18624" s="61">
        <v>1516.0</v>
      </c>
      <c r="D18624" s="57" t="s">
        <v>374</v>
      </c>
      <c r="E18624" s="57" t="str">
        <f t="array" ref="E18624">E18623</f>
        <v>В</v>
      </c>
      <c r="F18624" s="58">
        <v>0.8604545029005108</v>
      </c>
    </row>
    <row r="18625">
      <c r="A18625" s="61">
        <v>1.511726606E9</v>
      </c>
      <c r="B18625" s="61">
        <v>1.0</v>
      </c>
      <c r="C18625" s="61">
        <v>493.0</v>
      </c>
      <c r="D18625" s="57" t="s">
        <v>375</v>
      </c>
      <c r="E18625" s="57" t="str">
        <f t="array" ref="E18625">E18624</f>
        <v>В</v>
      </c>
      <c r="F18625" s="58">
        <v>0.8606516696757525</v>
      </c>
    </row>
    <row r="18626">
      <c r="A18626" s="61">
        <v>1.517757222E9</v>
      </c>
      <c r="B18626" s="61">
        <v>0.0</v>
      </c>
      <c r="C18626" s="61">
        <v>358.0</v>
      </c>
      <c r="D18626" s="57" t="s">
        <v>371</v>
      </c>
      <c r="E18626" s="57" t="str">
        <f t="array" ref="E18626">E18625</f>
        <v>В</v>
      </c>
      <c r="F18626" s="58">
        <v>0.8606671817689505</v>
      </c>
    </row>
    <row r="18627">
      <c r="A18627" s="61">
        <v>1.514633152E9</v>
      </c>
      <c r="B18627" s="61">
        <v>0.0</v>
      </c>
      <c r="C18627" s="61">
        <v>801.0</v>
      </c>
      <c r="D18627" s="57" t="s">
        <v>374</v>
      </c>
      <c r="E18627" s="57" t="str">
        <f t="array" ref="E18627">E18626</f>
        <v>В</v>
      </c>
      <c r="F18627" s="58">
        <v>0.8607118409425976</v>
      </c>
    </row>
    <row r="18628">
      <c r="A18628" s="61">
        <v>1.511731963E9</v>
      </c>
      <c r="B18628" s="61">
        <v>1.0</v>
      </c>
      <c r="C18628" s="61">
        <v>3048.0</v>
      </c>
      <c r="D18628" s="57" t="s">
        <v>371</v>
      </c>
      <c r="E18628" s="57" t="str">
        <f t="array" ref="E18628">E18627</f>
        <v>В</v>
      </c>
      <c r="F18628" s="58">
        <v>0.860772641492481</v>
      </c>
    </row>
    <row r="18629">
      <c r="A18629" s="61">
        <v>1.514586056E9</v>
      </c>
      <c r="B18629" s="61">
        <v>1.0</v>
      </c>
      <c r="C18629" s="61">
        <v>1743.0</v>
      </c>
      <c r="D18629" s="57" t="s">
        <v>375</v>
      </c>
      <c r="E18629" s="57" t="str">
        <f t="array" ref="E18629">E18628</f>
        <v>В</v>
      </c>
      <c r="F18629" s="58">
        <v>0.8608114240621786</v>
      </c>
    </row>
    <row r="18630">
      <c r="A18630" s="61">
        <v>1.513492711E9</v>
      </c>
      <c r="B18630" s="61">
        <v>0.0</v>
      </c>
      <c r="C18630" s="61">
        <v>2403.0</v>
      </c>
      <c r="D18630" s="57" t="s">
        <v>374</v>
      </c>
      <c r="E18630" s="57" t="str">
        <f t="array" ref="E18630">E18629</f>
        <v>В</v>
      </c>
      <c r="F18630" s="58">
        <v>0.860867274709338</v>
      </c>
    </row>
    <row r="18631">
      <c r="A18631" s="61">
        <v>1.515472931E9</v>
      </c>
      <c r="B18631" s="61">
        <v>0.0</v>
      </c>
      <c r="C18631" s="61">
        <v>657.0</v>
      </c>
      <c r="D18631" s="57" t="s">
        <v>371</v>
      </c>
      <c r="E18631" s="57" t="str">
        <f t="array" ref="E18631">E18630</f>
        <v>В</v>
      </c>
      <c r="F18631" s="58">
        <v>0.8608862757871961</v>
      </c>
    </row>
    <row r="18632">
      <c r="A18632" s="61">
        <v>1.514352336E9</v>
      </c>
      <c r="B18632" s="61">
        <v>1.0</v>
      </c>
      <c r="C18632" s="61">
        <v>805.0</v>
      </c>
      <c r="D18632" s="57" t="s">
        <v>375</v>
      </c>
      <c r="E18632" s="57" t="str">
        <f t="array" ref="E18632">E18631</f>
        <v>В</v>
      </c>
      <c r="F18632" s="58">
        <v>0.8609057699045892</v>
      </c>
    </row>
    <row r="18633">
      <c r="A18633" s="61">
        <v>1.511256155E9</v>
      </c>
      <c r="B18633" s="61">
        <v>1.0</v>
      </c>
      <c r="C18633" s="61">
        <v>1171.0</v>
      </c>
      <c r="D18633" s="57" t="s">
        <v>371</v>
      </c>
      <c r="E18633" s="57" t="str">
        <f t="array" ref="E18633">E18632</f>
        <v>В</v>
      </c>
      <c r="F18633" s="58">
        <v>0.8609345292199345</v>
      </c>
    </row>
    <row r="18634">
      <c r="A18634" s="61">
        <v>1.511654424E9</v>
      </c>
      <c r="B18634" s="61">
        <v>1.0</v>
      </c>
      <c r="C18634" s="61">
        <v>283.0</v>
      </c>
      <c r="D18634" s="57" t="s">
        <v>371</v>
      </c>
      <c r="E18634" s="57" t="str">
        <f t="array" ref="E18634">E18633</f>
        <v>В</v>
      </c>
      <c r="F18634" s="58">
        <v>0.8610213155192394</v>
      </c>
    </row>
    <row r="18635">
      <c r="A18635" s="61">
        <v>1.513667618E9</v>
      </c>
      <c r="B18635" s="61">
        <v>1.0</v>
      </c>
      <c r="C18635" s="61">
        <v>2622.0</v>
      </c>
      <c r="D18635" s="57" t="s">
        <v>374</v>
      </c>
      <c r="E18635" s="57" t="str">
        <f t="array" ref="E18635">E18634</f>
        <v>В</v>
      </c>
      <c r="F18635" s="58">
        <v>0.8610216552334862</v>
      </c>
    </row>
    <row r="18636">
      <c r="A18636" s="61">
        <v>1.518785916E9</v>
      </c>
      <c r="B18636" s="61">
        <v>1.0</v>
      </c>
      <c r="C18636" s="61">
        <v>235.0</v>
      </c>
      <c r="D18636" s="57" t="s">
        <v>374</v>
      </c>
      <c r="E18636" s="57" t="str">
        <f t="array" ref="E18636">E18635</f>
        <v>В</v>
      </c>
      <c r="F18636" s="58">
        <v>0.8610281883008216</v>
      </c>
    </row>
    <row r="18637">
      <c r="A18637" s="61">
        <v>1.516844369E9</v>
      </c>
      <c r="B18637" s="61">
        <v>1.0</v>
      </c>
      <c r="C18637" s="61">
        <v>3270.0</v>
      </c>
      <c r="D18637" s="57" t="s">
        <v>371</v>
      </c>
      <c r="E18637" s="57" t="str">
        <f t="array" ref="E18637">E18636</f>
        <v>В</v>
      </c>
      <c r="F18637" s="58">
        <v>0.8610769817596596</v>
      </c>
    </row>
    <row r="18638">
      <c r="A18638" s="61">
        <v>1.512000879E9</v>
      </c>
      <c r="B18638" s="61">
        <v>1.0</v>
      </c>
      <c r="C18638" s="61">
        <v>3226.0</v>
      </c>
      <c r="D18638" s="57" t="s">
        <v>374</v>
      </c>
      <c r="E18638" s="57" t="str">
        <f t="array" ref="E18638">E18637</f>
        <v>В</v>
      </c>
      <c r="F18638" s="58">
        <v>0.8610834574635989</v>
      </c>
    </row>
    <row r="18639">
      <c r="A18639" s="61">
        <v>1.516022006E9</v>
      </c>
      <c r="B18639" s="61">
        <v>1.0</v>
      </c>
      <c r="C18639" s="61">
        <v>1691.0</v>
      </c>
      <c r="D18639" s="57" t="s">
        <v>375</v>
      </c>
      <c r="E18639" s="57" t="str">
        <f t="array" ref="E18639">E18638</f>
        <v>В</v>
      </c>
      <c r="F18639" s="58">
        <v>0.8610873339354767</v>
      </c>
    </row>
    <row r="18640">
      <c r="A18640" s="61">
        <v>1.517712834E9</v>
      </c>
      <c r="B18640" s="61">
        <v>1.0</v>
      </c>
      <c r="C18640" s="61">
        <v>86.0</v>
      </c>
      <c r="D18640" s="57" t="s">
        <v>371</v>
      </c>
      <c r="E18640" s="57" t="str">
        <f t="array" ref="E18640">E18639</f>
        <v>В</v>
      </c>
      <c r="F18640" s="58">
        <v>0.8611350343114623</v>
      </c>
    </row>
    <row r="18641">
      <c r="A18641" s="61">
        <v>1.511549001E9</v>
      </c>
      <c r="B18641" s="61">
        <v>0.0</v>
      </c>
      <c r="C18641" s="61">
        <v>1051.0</v>
      </c>
      <c r="D18641" s="57" t="s">
        <v>374</v>
      </c>
      <c r="E18641" s="57" t="str">
        <f t="array" ref="E18641">E18640</f>
        <v>В</v>
      </c>
      <c r="F18641" s="58">
        <v>0.8613116398555779</v>
      </c>
    </row>
    <row r="18642">
      <c r="A18642" s="61">
        <v>1.516607482E9</v>
      </c>
      <c r="B18642" s="61">
        <v>0.0</v>
      </c>
      <c r="C18642" s="61">
        <v>722.0</v>
      </c>
      <c r="D18642" s="57" t="s">
        <v>375</v>
      </c>
      <c r="E18642" s="57" t="str">
        <f t="array" ref="E18642">E18641</f>
        <v>В</v>
      </c>
      <c r="F18642" s="58">
        <v>0.8613573966593825</v>
      </c>
    </row>
    <row r="18643">
      <c r="A18643" s="61">
        <v>1.513976981E9</v>
      </c>
      <c r="B18643" s="61">
        <v>0.0</v>
      </c>
      <c r="C18643" s="61">
        <v>238.0</v>
      </c>
      <c r="D18643" s="57" t="s">
        <v>373</v>
      </c>
      <c r="E18643" s="57" t="str">
        <f t="array" ref="E18643">E18642</f>
        <v>В</v>
      </c>
      <c r="F18643" s="58">
        <v>0.8613576475785919</v>
      </c>
    </row>
    <row r="18644">
      <c r="A18644" s="61">
        <v>1.512052732E9</v>
      </c>
      <c r="B18644" s="61">
        <v>0.0</v>
      </c>
      <c r="C18644" s="61">
        <v>593.0</v>
      </c>
      <c r="D18644" s="57" t="s">
        <v>375</v>
      </c>
      <c r="E18644" s="57" t="str">
        <f t="array" ref="E18644">E18643</f>
        <v>В</v>
      </c>
      <c r="F18644" s="58">
        <v>0.8613794675138592</v>
      </c>
    </row>
    <row r="18645">
      <c r="A18645" s="61">
        <v>1.515938826E9</v>
      </c>
      <c r="B18645" s="61">
        <v>1.0</v>
      </c>
      <c r="C18645" s="61">
        <v>1528.0</v>
      </c>
      <c r="D18645" s="57" t="s">
        <v>374</v>
      </c>
      <c r="E18645" s="57" t="str">
        <f t="array" ref="E18645">E18644</f>
        <v>В</v>
      </c>
      <c r="F18645" s="58">
        <v>0.861422505335214</v>
      </c>
    </row>
    <row r="18646">
      <c r="A18646" s="61">
        <v>1.514146418E9</v>
      </c>
      <c r="B18646" s="61">
        <v>1.0</v>
      </c>
      <c r="C18646" s="61">
        <v>2132.0</v>
      </c>
      <c r="D18646" s="57" t="s">
        <v>371</v>
      </c>
      <c r="E18646" s="57" t="str">
        <f t="array" ref="E18646">E18645</f>
        <v>В</v>
      </c>
      <c r="F18646" s="58">
        <v>0.8614476896045479</v>
      </c>
    </row>
    <row r="18647">
      <c r="A18647" s="61">
        <v>1.519496864E9</v>
      </c>
      <c r="B18647" s="61">
        <v>1.0</v>
      </c>
      <c r="C18647" s="61">
        <v>1304.0</v>
      </c>
      <c r="D18647" s="57" t="s">
        <v>371</v>
      </c>
      <c r="E18647" s="57" t="str">
        <f t="array" ref="E18647">E18646</f>
        <v>В</v>
      </c>
      <c r="F18647" s="58">
        <v>0.8615069163886696</v>
      </c>
    </row>
    <row r="18648">
      <c r="A18648" s="61">
        <v>1.512853476E9</v>
      </c>
      <c r="B18648" s="61">
        <v>1.0</v>
      </c>
      <c r="C18648" s="61">
        <v>1541.0</v>
      </c>
      <c r="D18648" s="57" t="s">
        <v>371</v>
      </c>
      <c r="E18648" s="57" t="str">
        <f t="array" ref="E18648">E18647</f>
        <v>В</v>
      </c>
      <c r="F18648" s="58">
        <v>0.8615299411357307</v>
      </c>
    </row>
    <row r="18649">
      <c r="A18649" s="61">
        <v>1.518895749E9</v>
      </c>
      <c r="B18649" s="61">
        <v>1.0</v>
      </c>
      <c r="C18649" s="61">
        <v>2734.0</v>
      </c>
      <c r="D18649" s="57" t="s">
        <v>374</v>
      </c>
      <c r="E18649" s="57" t="str">
        <f t="array" ref="E18649">E18648</f>
        <v>В</v>
      </c>
      <c r="F18649" s="58">
        <v>0.8615898543915256</v>
      </c>
    </row>
    <row r="18650">
      <c r="A18650" s="61">
        <v>1.517525616E9</v>
      </c>
      <c r="B18650" s="61">
        <v>1.0</v>
      </c>
      <c r="C18650" s="61">
        <v>1599.0</v>
      </c>
      <c r="D18650" s="57" t="s">
        <v>371</v>
      </c>
      <c r="E18650" s="57" t="str">
        <f t="array" ref="E18650">E18649</f>
        <v>В</v>
      </c>
      <c r="F18650" s="58">
        <v>0.8616234166764343</v>
      </c>
    </row>
    <row r="18651">
      <c r="A18651" s="61">
        <v>1.51805291E9</v>
      </c>
      <c r="B18651" s="61">
        <v>0.0</v>
      </c>
      <c r="C18651" s="61">
        <v>3114.0</v>
      </c>
      <c r="D18651" s="57" t="s">
        <v>374</v>
      </c>
      <c r="E18651" s="57" t="str">
        <f t="array" ref="E18651">E18650</f>
        <v>В</v>
      </c>
      <c r="F18651" s="58">
        <v>0.8616542984793999</v>
      </c>
    </row>
    <row r="18652">
      <c r="A18652" s="61">
        <v>1.519479364E9</v>
      </c>
      <c r="B18652" s="61">
        <v>1.0</v>
      </c>
      <c r="C18652" s="61">
        <v>562.0</v>
      </c>
      <c r="D18652" s="57" t="s">
        <v>375</v>
      </c>
      <c r="E18652" s="57" t="str">
        <f t="array" ref="E18652">E18651</f>
        <v>В</v>
      </c>
      <c r="F18652" s="58">
        <v>0.8616907108148798</v>
      </c>
    </row>
    <row r="18653">
      <c r="A18653" s="61">
        <v>1.51296717E9</v>
      </c>
      <c r="B18653" s="61">
        <v>0.0</v>
      </c>
      <c r="C18653" s="61">
        <v>1229.0</v>
      </c>
      <c r="D18653" s="57" t="s">
        <v>373</v>
      </c>
      <c r="E18653" s="57" t="str">
        <f t="array" ref="E18653">E18652</f>
        <v>В</v>
      </c>
      <c r="F18653" s="58">
        <v>0.8617212044538903</v>
      </c>
    </row>
    <row r="18654">
      <c r="A18654" s="61">
        <v>1.512153347E9</v>
      </c>
      <c r="B18654" s="61">
        <v>1.0</v>
      </c>
      <c r="C18654" s="61">
        <v>2606.0</v>
      </c>
      <c r="D18654" s="57" t="s">
        <v>371</v>
      </c>
      <c r="E18654" s="57" t="str">
        <f t="array" ref="E18654">E18653</f>
        <v>В</v>
      </c>
      <c r="F18654" s="58">
        <v>0.8617765324688931</v>
      </c>
    </row>
    <row r="18655">
      <c r="A18655" s="61">
        <v>1.515117087E9</v>
      </c>
      <c r="B18655" s="61">
        <v>1.0</v>
      </c>
      <c r="C18655" s="61">
        <v>184.0</v>
      </c>
      <c r="D18655" s="57" t="s">
        <v>371</v>
      </c>
      <c r="E18655" s="57" t="str">
        <f t="array" ref="E18655">E18654</f>
        <v>В</v>
      </c>
      <c r="F18655" s="58">
        <v>0.8618985502328335</v>
      </c>
    </row>
    <row r="18656">
      <c r="A18656" s="61">
        <v>1.518148518E9</v>
      </c>
      <c r="B18656" s="61">
        <v>1.0</v>
      </c>
      <c r="C18656" s="61">
        <v>319.0</v>
      </c>
      <c r="D18656" s="57" t="s">
        <v>371</v>
      </c>
      <c r="E18656" s="57" t="str">
        <f t="array" ref="E18656">E18655</f>
        <v>В</v>
      </c>
      <c r="F18656" s="58">
        <v>0.8618995531665058</v>
      </c>
    </row>
    <row r="18657">
      <c r="A18657" s="61">
        <v>1.517758452E9</v>
      </c>
      <c r="B18657" s="61">
        <v>0.0</v>
      </c>
      <c r="C18657" s="61">
        <v>1263.0</v>
      </c>
      <c r="D18657" s="57" t="s">
        <v>375</v>
      </c>
      <c r="E18657" s="57" t="str">
        <f t="array" ref="E18657">E18656</f>
        <v>В</v>
      </c>
      <c r="F18657" s="58">
        <v>0.861985374820519</v>
      </c>
    </row>
    <row r="18658">
      <c r="A18658" s="61">
        <v>1.516699897E9</v>
      </c>
      <c r="B18658" s="61">
        <v>1.0</v>
      </c>
      <c r="C18658" s="61">
        <v>292.0</v>
      </c>
      <c r="D18658" s="57" t="s">
        <v>375</v>
      </c>
      <c r="E18658" s="57" t="str">
        <f t="array" ref="E18658">E18657</f>
        <v>В</v>
      </c>
      <c r="F18658" s="58">
        <v>0.8620269977437867</v>
      </c>
    </row>
    <row r="18659">
      <c r="A18659" s="61">
        <v>1.514493805E9</v>
      </c>
      <c r="B18659" s="61">
        <v>1.0</v>
      </c>
      <c r="C18659" s="61">
        <v>2373.0</v>
      </c>
      <c r="D18659" s="57" t="s">
        <v>371</v>
      </c>
      <c r="E18659" s="57" t="str">
        <f t="array" ref="E18659">E18658</f>
        <v>В</v>
      </c>
      <c r="F18659" s="58">
        <v>0.8620274364033872</v>
      </c>
    </row>
    <row r="18660">
      <c r="A18660" s="61">
        <v>1.513409402E9</v>
      </c>
      <c r="B18660" s="61">
        <v>0.0</v>
      </c>
      <c r="C18660" s="61">
        <v>433.0</v>
      </c>
      <c r="D18660" s="57" t="s">
        <v>374</v>
      </c>
      <c r="E18660" s="57" t="str">
        <f t="array" ref="E18660">E18659</f>
        <v>В</v>
      </c>
      <c r="F18660" s="58">
        <v>0.8620863638672522</v>
      </c>
    </row>
    <row r="18661">
      <c r="A18661" s="61">
        <v>1.517279788E9</v>
      </c>
      <c r="B18661" s="61">
        <v>1.0</v>
      </c>
      <c r="C18661" s="61">
        <v>40.0</v>
      </c>
      <c r="D18661" s="57" t="s">
        <v>371</v>
      </c>
      <c r="E18661" s="57" t="str">
        <f t="array" ref="E18661">E18660</f>
        <v>В</v>
      </c>
      <c r="F18661" s="58">
        <v>0.8621039464865711</v>
      </c>
    </row>
    <row r="18662">
      <c r="A18662" s="61">
        <v>1.517379732E9</v>
      </c>
      <c r="B18662" s="61">
        <v>0.0</v>
      </c>
      <c r="C18662" s="61">
        <v>2010.0</v>
      </c>
      <c r="D18662" s="57" t="s">
        <v>371</v>
      </c>
      <c r="E18662" s="57" t="str">
        <f t="array" ref="E18662">E18661</f>
        <v>В</v>
      </c>
      <c r="F18662" s="58">
        <v>0.862140137205898</v>
      </c>
    </row>
    <row r="18663">
      <c r="A18663" s="61">
        <v>1.515710823E9</v>
      </c>
      <c r="B18663" s="61">
        <v>1.0</v>
      </c>
      <c r="C18663" s="61">
        <v>758.0</v>
      </c>
      <c r="D18663" s="57" t="s">
        <v>374</v>
      </c>
      <c r="E18663" s="57" t="str">
        <f t="array" ref="E18663">E18662</f>
        <v>В</v>
      </c>
      <c r="F18663" s="58">
        <v>0.862147039978953</v>
      </c>
    </row>
    <row r="18664">
      <c r="A18664" s="61">
        <v>1.516051641E9</v>
      </c>
      <c r="B18664" s="61">
        <v>0.0</v>
      </c>
      <c r="C18664" s="61">
        <v>1084.0</v>
      </c>
      <c r="D18664" s="57" t="s">
        <v>374</v>
      </c>
      <c r="E18664" s="57" t="str">
        <f t="array" ref="E18664">E18663</f>
        <v>В</v>
      </c>
      <c r="F18664" s="58">
        <v>0.8621844875089377</v>
      </c>
    </row>
    <row r="18665">
      <c r="A18665" s="61">
        <v>1.514339161E9</v>
      </c>
      <c r="B18665" s="61">
        <v>0.0</v>
      </c>
      <c r="C18665" s="61">
        <v>921.0</v>
      </c>
      <c r="D18665" s="57" t="s">
        <v>371</v>
      </c>
      <c r="E18665" s="57" t="str">
        <f t="array" ref="E18665">E18664</f>
        <v>В</v>
      </c>
      <c r="F18665" s="58">
        <v>0.8622049214843096</v>
      </c>
    </row>
    <row r="18666">
      <c r="A18666" s="61">
        <v>1.515850463E9</v>
      </c>
      <c r="B18666" s="61">
        <v>1.0</v>
      </c>
      <c r="C18666" s="61">
        <v>2056.0</v>
      </c>
      <c r="D18666" s="57" t="s">
        <v>375</v>
      </c>
      <c r="E18666" s="57" t="str">
        <f t="array" ref="E18666">E18665</f>
        <v>В</v>
      </c>
      <c r="F18666" s="58">
        <v>0.8622453756004155</v>
      </c>
    </row>
    <row r="18667">
      <c r="A18667" s="61">
        <v>1.518326403E9</v>
      </c>
      <c r="B18667" s="61">
        <v>1.0</v>
      </c>
      <c r="C18667" s="61">
        <v>3300.0</v>
      </c>
      <c r="D18667" s="57" t="s">
        <v>374</v>
      </c>
      <c r="E18667" s="57" t="str">
        <f t="array" ref="E18667">E18666</f>
        <v>В</v>
      </c>
      <c r="F18667" s="58">
        <v>0.8622670634286691</v>
      </c>
    </row>
    <row r="18668">
      <c r="A18668" s="61">
        <v>1.514694539E9</v>
      </c>
      <c r="B18668" s="61">
        <v>1.0</v>
      </c>
      <c r="C18668" s="61">
        <v>1544.0</v>
      </c>
      <c r="D18668" s="57" t="s">
        <v>374</v>
      </c>
      <c r="E18668" s="57" t="str">
        <f t="array" ref="E18668">E18667</f>
        <v>В</v>
      </c>
      <c r="F18668" s="58">
        <v>0.8622964579285007</v>
      </c>
    </row>
    <row r="18669">
      <c r="A18669" s="61">
        <v>1.515454399E9</v>
      </c>
      <c r="B18669" s="61">
        <v>1.0</v>
      </c>
      <c r="C18669" s="61">
        <v>1873.0</v>
      </c>
      <c r="D18669" s="57" t="s">
        <v>374</v>
      </c>
      <c r="E18669" s="57" t="str">
        <f t="array" ref="E18669">E18668</f>
        <v>В</v>
      </c>
      <c r="F18669" s="58">
        <v>0.8623722432804092</v>
      </c>
    </row>
    <row r="18670">
      <c r="A18670" s="61">
        <v>1.512531685E9</v>
      </c>
      <c r="B18670" s="61">
        <v>1.0</v>
      </c>
      <c r="C18670" s="61">
        <v>1393.0</v>
      </c>
      <c r="D18670" s="57" t="s">
        <v>374</v>
      </c>
      <c r="E18670" s="57" t="str">
        <f t="array" ref="E18670">E18669</f>
        <v>В</v>
      </c>
      <c r="F18670" s="58">
        <v>0.8623725829946559</v>
      </c>
    </row>
    <row r="18671">
      <c r="A18671" s="61">
        <v>1.512004136E9</v>
      </c>
      <c r="B18671" s="61">
        <v>1.0</v>
      </c>
      <c r="C18671" s="61">
        <v>2005.0</v>
      </c>
      <c r="D18671" s="57" t="s">
        <v>371</v>
      </c>
      <c r="E18671" s="57" t="str">
        <f t="array" ref="E18671">E18670</f>
        <v>В</v>
      </c>
      <c r="F18671" s="58">
        <v>0.8624318725416454</v>
      </c>
    </row>
    <row r="18672">
      <c r="A18672" s="61">
        <v>1.515782928E9</v>
      </c>
      <c r="B18672" s="61">
        <v>1.0</v>
      </c>
      <c r="C18672" s="61">
        <v>2014.0</v>
      </c>
      <c r="D18672" s="57" t="s">
        <v>371</v>
      </c>
      <c r="E18672" s="57" t="str">
        <f t="array" ref="E18672">E18671</f>
        <v>В</v>
      </c>
      <c r="F18672" s="58">
        <v>0.8624596061641757</v>
      </c>
    </row>
    <row r="18673">
      <c r="A18673" s="61">
        <v>1.513450092E9</v>
      </c>
      <c r="B18673" s="61">
        <v>0.0</v>
      </c>
      <c r="C18673" s="61">
        <v>1308.0</v>
      </c>
      <c r="D18673" s="57" t="s">
        <v>373</v>
      </c>
      <c r="E18673" s="57" t="str">
        <f t="array" ref="E18673">E18672</f>
        <v>В</v>
      </c>
      <c r="F18673" s="58">
        <v>0.8624840645605023</v>
      </c>
    </row>
    <row r="18674">
      <c r="A18674" s="61">
        <v>1.516294366E9</v>
      </c>
      <c r="B18674" s="61">
        <v>1.0</v>
      </c>
      <c r="C18674" s="61">
        <v>732.0</v>
      </c>
      <c r="D18674" s="57" t="s">
        <v>373</v>
      </c>
      <c r="E18674" s="57" t="str">
        <f t="array" ref="E18674">E18673</f>
        <v>В</v>
      </c>
      <c r="F18674" s="58">
        <v>0.8625152910008956</v>
      </c>
    </row>
    <row r="18675">
      <c r="A18675" s="61">
        <v>1.516102829E9</v>
      </c>
      <c r="B18675" s="61">
        <v>1.0</v>
      </c>
      <c r="C18675" s="61">
        <v>76.0</v>
      </c>
      <c r="D18675" s="57" t="s">
        <v>374</v>
      </c>
      <c r="E18675" s="57" t="str">
        <f t="array" ref="E18675">E18674</f>
        <v>В</v>
      </c>
      <c r="F18675" s="58">
        <v>0.8625841700713358</v>
      </c>
    </row>
    <row r="18676">
      <c r="A18676" s="61">
        <v>1.5184402E9</v>
      </c>
      <c r="B18676" s="61">
        <v>0.0</v>
      </c>
      <c r="C18676" s="61">
        <v>1576.0</v>
      </c>
      <c r="D18676" s="57" t="s">
        <v>375</v>
      </c>
      <c r="E18676" s="57" t="str">
        <f t="array" ref="E18676">E18675</f>
        <v>В</v>
      </c>
      <c r="F18676" s="58">
        <v>0.8626679357125494</v>
      </c>
    </row>
    <row r="18677">
      <c r="A18677" s="61">
        <v>1.517764063E9</v>
      </c>
      <c r="B18677" s="61">
        <v>1.0</v>
      </c>
      <c r="C18677" s="61">
        <v>2177.0</v>
      </c>
      <c r="D18677" s="57" t="s">
        <v>374</v>
      </c>
      <c r="E18677" s="57" t="str">
        <f t="array" ref="E18677">E18676</f>
        <v>В</v>
      </c>
      <c r="F18677" s="58">
        <v>0.8626933396185272</v>
      </c>
    </row>
    <row r="18678">
      <c r="A18678" s="61">
        <v>1.517952284E9</v>
      </c>
      <c r="B18678" s="61">
        <v>1.0</v>
      </c>
      <c r="C18678" s="61">
        <v>4376.0</v>
      </c>
      <c r="D18678" s="57" t="s">
        <v>374</v>
      </c>
      <c r="E18678" s="57" t="str">
        <f t="array" ref="E18678">E18677</f>
        <v>В</v>
      </c>
      <c r="F18678" s="58">
        <v>0.8627027127872321</v>
      </c>
    </row>
    <row r="18679">
      <c r="A18679" s="61">
        <v>1.513515706E9</v>
      </c>
      <c r="B18679" s="61">
        <v>1.0</v>
      </c>
      <c r="C18679" s="61">
        <v>873.0</v>
      </c>
      <c r="D18679" s="57" t="s">
        <v>374</v>
      </c>
      <c r="E18679" s="57" t="str">
        <f t="array" ref="E18679">E18678</f>
        <v>В</v>
      </c>
      <c r="F18679" s="58">
        <v>0.8627309929372756</v>
      </c>
    </row>
    <row r="18680">
      <c r="A18680" s="61">
        <v>1.513867867E9</v>
      </c>
      <c r="B18680" s="61">
        <v>1.0</v>
      </c>
      <c r="C18680" s="61">
        <v>1685.0</v>
      </c>
      <c r="D18680" s="57" t="s">
        <v>375</v>
      </c>
      <c r="E18680" s="57" t="str">
        <f t="array" ref="E18680">E18679</f>
        <v>В</v>
      </c>
      <c r="F18680" s="58">
        <v>0.8627378207001234</v>
      </c>
    </row>
    <row r="18681">
      <c r="A18681" s="61">
        <v>1.512516957E9</v>
      </c>
      <c r="B18681" s="61">
        <v>1.0</v>
      </c>
      <c r="C18681" s="61">
        <v>998.0</v>
      </c>
      <c r="D18681" s="57" t="s">
        <v>375</v>
      </c>
      <c r="E18681" s="57" t="str">
        <f t="array" ref="E18681">E18680</f>
        <v>В</v>
      </c>
      <c r="F18681" s="58">
        <v>0.8628101769499028</v>
      </c>
    </row>
    <row r="18682">
      <c r="A18682" s="61">
        <v>1.517202641E9</v>
      </c>
      <c r="B18682" s="61">
        <v>0.0</v>
      </c>
      <c r="C18682" s="61">
        <v>1086.0</v>
      </c>
      <c r="D18682" s="57" t="s">
        <v>371</v>
      </c>
      <c r="E18682" s="57" t="str">
        <f t="array" ref="E18682">E18681</f>
        <v>В</v>
      </c>
      <c r="F18682" s="58">
        <v>0.8628785501222059</v>
      </c>
    </row>
    <row r="18683">
      <c r="A18683" s="61">
        <v>1.515064613E9</v>
      </c>
      <c r="B18683" s="61">
        <v>1.0</v>
      </c>
      <c r="C18683" s="61">
        <v>4155.0</v>
      </c>
      <c r="D18683" s="57" t="s">
        <v>375</v>
      </c>
      <c r="E18683" s="57" t="str">
        <f t="array" ref="E18683">E18682</f>
        <v>В</v>
      </c>
      <c r="F18683" s="58">
        <v>0.8629122024932445</v>
      </c>
    </row>
    <row r="18684">
      <c r="A18684" s="61">
        <v>1.518225779E9</v>
      </c>
      <c r="B18684" s="61">
        <v>1.0</v>
      </c>
      <c r="C18684" s="61">
        <v>3601.0</v>
      </c>
      <c r="D18684" s="57" t="s">
        <v>371</v>
      </c>
      <c r="E18684" s="57" t="str">
        <f t="array" ref="E18684">E18683</f>
        <v>В</v>
      </c>
      <c r="F18684" s="58">
        <v>0.862921643614588</v>
      </c>
    </row>
    <row r="18685">
      <c r="A18685" s="61">
        <v>1.518335673E9</v>
      </c>
      <c r="B18685" s="61">
        <v>1.0</v>
      </c>
      <c r="C18685" s="61">
        <v>350.0</v>
      </c>
      <c r="D18685" s="57" t="s">
        <v>371</v>
      </c>
      <c r="E18685" s="57" t="str">
        <f t="array" ref="E18685">E18684</f>
        <v>В</v>
      </c>
      <c r="F18685" s="58">
        <v>0.8629509552606198</v>
      </c>
    </row>
    <row r="18686">
      <c r="A18686" s="61">
        <v>1.519003726E9</v>
      </c>
      <c r="B18686" s="61">
        <v>1.0</v>
      </c>
      <c r="C18686" s="61">
        <v>2009.0</v>
      </c>
      <c r="D18686" s="57" t="s">
        <v>375</v>
      </c>
      <c r="E18686" s="57" t="str">
        <f t="array" ref="E18686">E18685</f>
        <v>В</v>
      </c>
      <c r="F18686" s="58">
        <v>0.8629879875555877</v>
      </c>
    </row>
    <row r="18687">
      <c r="A18687" s="61">
        <v>1.51905562E9</v>
      </c>
      <c r="B18687" s="61">
        <v>0.0</v>
      </c>
      <c r="C18687" s="61">
        <v>1268.0</v>
      </c>
      <c r="D18687" s="57" t="s">
        <v>375</v>
      </c>
      <c r="E18687" s="57" t="str">
        <f t="array" ref="E18687">E18686</f>
        <v>В</v>
      </c>
      <c r="F18687" s="58">
        <v>0.8629922726095675</v>
      </c>
    </row>
    <row r="18688">
      <c r="A18688" s="61">
        <v>1.514490218E9</v>
      </c>
      <c r="B18688" s="61">
        <v>1.0</v>
      </c>
      <c r="C18688" s="61">
        <v>3178.0</v>
      </c>
      <c r="D18688" s="57" t="s">
        <v>374</v>
      </c>
      <c r="E18688" s="57" t="str">
        <f t="array" ref="E18688">E18687</f>
        <v>В</v>
      </c>
      <c r="F18688" s="58">
        <v>0.8630361703674768</v>
      </c>
    </row>
    <row r="18689">
      <c r="A18689" s="61">
        <v>1.517511054E9</v>
      </c>
      <c r="B18689" s="61">
        <v>1.0</v>
      </c>
      <c r="C18689" s="61">
        <v>2497.0</v>
      </c>
      <c r="D18689" s="57" t="s">
        <v>371</v>
      </c>
      <c r="E18689" s="57" t="str">
        <f t="array" ref="E18689">E18688</f>
        <v>В</v>
      </c>
      <c r="F18689" s="58">
        <v>0.863092826981404</v>
      </c>
    </row>
    <row r="18690">
      <c r="A18690" s="61">
        <v>1.519170577E9</v>
      </c>
      <c r="B18690" s="61">
        <v>1.0</v>
      </c>
      <c r="C18690" s="61">
        <v>242.0</v>
      </c>
      <c r="D18690" s="57" t="s">
        <v>374</v>
      </c>
      <c r="E18690" s="57" t="str">
        <f t="array" ref="E18690">E18689</f>
        <v>В</v>
      </c>
      <c r="F18690" s="58">
        <v>0.8631035999722735</v>
      </c>
    </row>
    <row r="18691">
      <c r="A18691" s="61">
        <v>1.519065672E9</v>
      </c>
      <c r="B18691" s="61">
        <v>0.0</v>
      </c>
      <c r="C18691" s="61">
        <v>369.0</v>
      </c>
      <c r="D18691" s="57" t="s">
        <v>371</v>
      </c>
      <c r="E18691" s="57" t="str">
        <f t="array" ref="E18691">E18690</f>
        <v>В</v>
      </c>
      <c r="F18691" s="58">
        <v>0.8631815379900005</v>
      </c>
    </row>
    <row r="18692">
      <c r="A18692" s="61">
        <v>1.517632253E9</v>
      </c>
      <c r="B18692" s="61">
        <v>1.0</v>
      </c>
      <c r="C18692" s="61">
        <v>2144.0</v>
      </c>
      <c r="D18692" s="57" t="s">
        <v>374</v>
      </c>
      <c r="E18692" s="57" t="str">
        <f t="array" ref="E18692">E18691</f>
        <v>В</v>
      </c>
      <c r="F18692" s="58">
        <v>0.8632668051070179</v>
      </c>
    </row>
    <row r="18693">
      <c r="A18693" s="61">
        <v>1.518463655E9</v>
      </c>
      <c r="B18693" s="61">
        <v>1.0</v>
      </c>
      <c r="C18693" s="61">
        <v>2139.0</v>
      </c>
      <c r="D18693" s="57" t="s">
        <v>371</v>
      </c>
      <c r="E18693" s="57" t="str">
        <f t="array" ref="E18693">E18692</f>
        <v>В</v>
      </c>
      <c r="F18693" s="58">
        <v>0.8632935084095635</v>
      </c>
    </row>
    <row r="18694">
      <c r="A18694" s="61">
        <v>1.513365483E9</v>
      </c>
      <c r="B18694" s="61">
        <v>1.0</v>
      </c>
      <c r="C18694" s="61">
        <v>1052.0</v>
      </c>
      <c r="D18694" s="57" t="s">
        <v>371</v>
      </c>
      <c r="E18694" s="57" t="str">
        <f t="array" ref="E18694">E18693</f>
        <v>В</v>
      </c>
      <c r="F18694" s="58">
        <v>0.8633093652032394</v>
      </c>
    </row>
    <row r="18695">
      <c r="A18695" s="61">
        <v>1.51480821E9</v>
      </c>
      <c r="B18695" s="61">
        <v>0.0</v>
      </c>
      <c r="C18695" s="61">
        <v>1825.0</v>
      </c>
      <c r="D18695" s="57" t="s">
        <v>371</v>
      </c>
      <c r="E18695" s="57" t="str">
        <f t="array" ref="E18695">E18694</f>
        <v>В</v>
      </c>
      <c r="F18695" s="58">
        <v>0.8633240686957308</v>
      </c>
    </row>
    <row r="18696">
      <c r="A18696" s="61">
        <v>1.516060178E9</v>
      </c>
      <c r="B18696" s="61">
        <v>1.0</v>
      </c>
      <c r="C18696" s="61">
        <v>2036.0</v>
      </c>
      <c r="D18696" s="57" t="s">
        <v>374</v>
      </c>
      <c r="E18696" s="57" t="str">
        <f t="array" ref="E18696">E18695</f>
        <v>В</v>
      </c>
      <c r="F18696" s="58">
        <v>0.8633246866123744</v>
      </c>
    </row>
    <row r="18697">
      <c r="A18697" s="61">
        <v>1.516448091E9</v>
      </c>
      <c r="B18697" s="61">
        <v>0.0</v>
      </c>
      <c r="C18697" s="61">
        <v>1357.0</v>
      </c>
      <c r="D18697" s="57" t="s">
        <v>374</v>
      </c>
      <c r="E18697" s="57" t="str">
        <f t="array" ref="E18697">E18696</f>
        <v>В</v>
      </c>
      <c r="F18697" s="58">
        <v>0.8634185093350414</v>
      </c>
    </row>
    <row r="18698">
      <c r="A18698" s="61">
        <v>1.512769797E9</v>
      </c>
      <c r="B18698" s="61">
        <v>1.0</v>
      </c>
      <c r="C18698" s="61">
        <v>789.0</v>
      </c>
      <c r="D18698" s="57" t="s">
        <v>371</v>
      </c>
      <c r="E18698" s="57" t="str">
        <f t="array" ref="E18698">E18697</f>
        <v>В</v>
      </c>
      <c r="F18698" s="58">
        <v>0.8635730370565149</v>
      </c>
    </row>
    <row r="18699">
      <c r="A18699" s="61">
        <v>1.516127952E9</v>
      </c>
      <c r="B18699" s="61">
        <v>0.0</v>
      </c>
      <c r="C18699" s="61">
        <v>444.0</v>
      </c>
      <c r="D18699" s="57" t="s">
        <v>371</v>
      </c>
      <c r="E18699" s="57" t="str">
        <f t="array" ref="E18699">E18698</f>
        <v>В</v>
      </c>
      <c r="F18699" s="58">
        <v>0.8636096209548063</v>
      </c>
    </row>
    <row r="18700">
      <c r="A18700" s="61">
        <v>1.511942381E9</v>
      </c>
      <c r="B18700" s="61">
        <v>0.0</v>
      </c>
      <c r="C18700" s="61">
        <v>5142.0</v>
      </c>
      <c r="D18700" s="57" t="s">
        <v>371</v>
      </c>
      <c r="E18700" s="57" t="str">
        <f t="array" ref="E18700">E18699</f>
        <v>В</v>
      </c>
      <c r="F18700" s="58">
        <v>0.8636255708554383</v>
      </c>
    </row>
    <row r="18701">
      <c r="A18701" s="61">
        <v>1.517211196E9</v>
      </c>
      <c r="B18701" s="61">
        <v>1.0</v>
      </c>
      <c r="C18701" s="61">
        <v>5526.0</v>
      </c>
      <c r="D18701" s="57" t="s">
        <v>374</v>
      </c>
      <c r="E18701" s="57" t="str">
        <f t="array" ref="E18701">E18700</f>
        <v>В</v>
      </c>
      <c r="F18701" s="58">
        <v>0.8636643236228135</v>
      </c>
    </row>
    <row r="18702">
      <c r="A18702" s="61">
        <v>1.517439547E9</v>
      </c>
      <c r="B18702" s="61">
        <v>1.0</v>
      </c>
      <c r="C18702" s="61">
        <v>4073.0</v>
      </c>
      <c r="D18702" s="57" t="s">
        <v>374</v>
      </c>
      <c r="E18702" s="57" t="str">
        <f t="array" ref="E18702">E18701</f>
        <v>В</v>
      </c>
      <c r="F18702" s="58">
        <v>0.8636732089160686</v>
      </c>
    </row>
    <row r="18703">
      <c r="A18703" s="61">
        <v>1.514154375E9</v>
      </c>
      <c r="B18703" s="61">
        <v>1.0</v>
      </c>
      <c r="C18703" s="61">
        <v>2588.0</v>
      </c>
      <c r="D18703" s="57" t="s">
        <v>375</v>
      </c>
      <c r="E18703" s="57" t="str">
        <f t="array" ref="E18703">E18702</f>
        <v>В</v>
      </c>
      <c r="F18703" s="58">
        <v>0.8637392446145375</v>
      </c>
    </row>
    <row r="18704">
      <c r="A18704" s="61">
        <v>1.519376938E9</v>
      </c>
      <c r="B18704" s="61">
        <v>1.0</v>
      </c>
      <c r="C18704" s="61">
        <v>1432.0</v>
      </c>
      <c r="D18704" s="57" t="s">
        <v>375</v>
      </c>
      <c r="E18704" s="57" t="str">
        <f t="array" ref="E18704">E18703</f>
        <v>В</v>
      </c>
      <c r="F18704" s="58">
        <v>0.8637677859856079</v>
      </c>
    </row>
    <row r="18705">
      <c r="A18705" s="61">
        <v>1.518808707E9</v>
      </c>
      <c r="B18705" s="61">
        <v>1.0</v>
      </c>
      <c r="C18705" s="61">
        <v>955.0</v>
      </c>
      <c r="D18705" s="57" t="s">
        <v>371</v>
      </c>
      <c r="E18705" s="57" t="str">
        <f t="array" ref="E18705">E18704</f>
        <v>В</v>
      </c>
      <c r="F18705" s="58">
        <v>0.8638008801101229</v>
      </c>
    </row>
    <row r="18706">
      <c r="A18706" s="61">
        <v>1.518787568E9</v>
      </c>
      <c r="B18706" s="61">
        <v>1.0</v>
      </c>
      <c r="C18706" s="61">
        <v>1073.0</v>
      </c>
      <c r="D18706" s="57" t="s">
        <v>373</v>
      </c>
      <c r="E18706" s="57" t="str">
        <f t="array" ref="E18706">E18705</f>
        <v>В</v>
      </c>
      <c r="F18706" s="58">
        <v>0.8639436021653574</v>
      </c>
    </row>
    <row r="18707">
      <c r="A18707" s="61">
        <v>1.516484373E9</v>
      </c>
      <c r="B18707" s="61">
        <v>1.0</v>
      </c>
      <c r="C18707" s="61">
        <v>1527.0</v>
      </c>
      <c r="D18707" s="57" t="s">
        <v>371</v>
      </c>
      <c r="E18707" s="57" t="str">
        <f t="array" ref="E18707">E18706</f>
        <v>В</v>
      </c>
      <c r="F18707" s="58">
        <v>0.8639795652663835</v>
      </c>
    </row>
    <row r="18708">
      <c r="A18708" s="61">
        <v>1.517775647E9</v>
      </c>
      <c r="B18708" s="61">
        <v>1.0</v>
      </c>
      <c r="C18708" s="61">
        <v>1287.0</v>
      </c>
      <c r="D18708" s="57" t="s">
        <v>371</v>
      </c>
      <c r="E18708" s="57" t="str">
        <f t="array" ref="E18708">E18707</f>
        <v>В</v>
      </c>
      <c r="F18708" s="58">
        <v>0.8639826016548272</v>
      </c>
    </row>
    <row r="18709">
      <c r="A18709" s="61">
        <v>1.518113254E9</v>
      </c>
      <c r="B18709" s="61">
        <v>1.0</v>
      </c>
      <c r="C18709" s="61">
        <v>1091.0</v>
      </c>
      <c r="D18709" s="57" t="s">
        <v>371</v>
      </c>
      <c r="E18709" s="57" t="str">
        <f t="array" ref="E18709">E18708</f>
        <v>В</v>
      </c>
      <c r="F18709" s="58">
        <v>0.8639961413661775</v>
      </c>
    </row>
    <row r="18710">
      <c r="A18710" s="61">
        <v>1.511870273E9</v>
      </c>
      <c r="B18710" s="61">
        <v>1.0</v>
      </c>
      <c r="C18710" s="61">
        <v>2821.0</v>
      </c>
      <c r="D18710" s="57" t="s">
        <v>375</v>
      </c>
      <c r="E18710" s="57" t="str">
        <f t="array" ref="E18710">E18709</f>
        <v>В</v>
      </c>
      <c r="F18710" s="58">
        <v>0.8640224756174333</v>
      </c>
    </row>
    <row r="18711">
      <c r="A18711" s="61">
        <v>1.511294695E9</v>
      </c>
      <c r="B18711" s="61">
        <v>1.0</v>
      </c>
      <c r="C18711" s="61">
        <v>984.0</v>
      </c>
      <c r="D18711" s="57" t="s">
        <v>375</v>
      </c>
      <c r="E18711" s="57" t="str">
        <f t="array" ref="E18711">E18710</f>
        <v>В</v>
      </c>
      <c r="F18711" s="58">
        <v>0.864024241547501</v>
      </c>
    </row>
    <row r="18712">
      <c r="A18712" s="61">
        <v>1.51677478E9</v>
      </c>
      <c r="B18712" s="61">
        <v>0.0</v>
      </c>
      <c r="C18712" s="61">
        <v>2406.0</v>
      </c>
      <c r="D18712" s="57" t="s">
        <v>371</v>
      </c>
      <c r="E18712" s="57" t="str">
        <f t="array" ref="E18712">E18711</f>
        <v>В</v>
      </c>
      <c r="F18712" s="58">
        <v>0.8640374370579246</v>
      </c>
    </row>
    <row r="18713">
      <c r="A18713" s="61">
        <v>1.512231292E9</v>
      </c>
      <c r="B18713" s="61">
        <v>0.0</v>
      </c>
      <c r="C18713" s="61">
        <v>791.0</v>
      </c>
      <c r="D18713" s="57" t="s">
        <v>374</v>
      </c>
      <c r="E18713" s="57" t="str">
        <f t="array" ref="E18713">E18712</f>
        <v>В</v>
      </c>
      <c r="F18713" s="58">
        <v>0.8642465863380132</v>
      </c>
    </row>
    <row r="18714">
      <c r="A18714" s="61">
        <v>1.516978699E9</v>
      </c>
      <c r="B18714" s="61">
        <v>1.0</v>
      </c>
      <c r="C18714" s="61">
        <v>2195.0</v>
      </c>
      <c r="D18714" s="57" t="s">
        <v>373</v>
      </c>
      <c r="E18714" s="57" t="str">
        <f t="array" ref="E18714">E18713</f>
        <v>В</v>
      </c>
      <c r="F18714" s="58">
        <v>0.8642725713757577</v>
      </c>
    </row>
    <row r="18715">
      <c r="A18715" s="61">
        <v>1.513476375E9</v>
      </c>
      <c r="B18715" s="61">
        <v>1.0</v>
      </c>
      <c r="C18715" s="61">
        <v>522.0</v>
      </c>
      <c r="D18715" s="57" t="s">
        <v>375</v>
      </c>
      <c r="E18715" s="57" t="str">
        <f t="array" ref="E18715">E18714</f>
        <v>В</v>
      </c>
      <c r="F18715" s="58">
        <v>0.8643028607148336</v>
      </c>
    </row>
    <row r="18716">
      <c r="A18716" s="61">
        <v>1.512931896E9</v>
      </c>
      <c r="B18716" s="61">
        <v>1.0</v>
      </c>
      <c r="C18716" s="61">
        <v>1144.0</v>
      </c>
      <c r="D18716" s="57" t="s">
        <v>374</v>
      </c>
      <c r="E18716" s="57" t="str">
        <f t="array" ref="E18716">E18715</f>
        <v>В</v>
      </c>
      <c r="F18716" s="58">
        <v>0.8643074318291918</v>
      </c>
    </row>
    <row r="18717">
      <c r="A18717" s="61">
        <v>1.515832646E9</v>
      </c>
      <c r="B18717" s="61">
        <v>1.0</v>
      </c>
      <c r="C18717" s="61">
        <v>205.0</v>
      </c>
      <c r="D18717" s="57" t="s">
        <v>371</v>
      </c>
      <c r="E18717" s="57" t="str">
        <f t="array" ref="E18717">E18716</f>
        <v>В</v>
      </c>
      <c r="F18717" s="58">
        <v>0.8643377172610033</v>
      </c>
    </row>
    <row r="18718">
      <c r="A18718" s="61">
        <v>1.51817447E9</v>
      </c>
      <c r="B18718" s="61">
        <v>0.0</v>
      </c>
      <c r="C18718" s="61">
        <v>1713.0</v>
      </c>
      <c r="D18718" s="57" t="s">
        <v>371</v>
      </c>
      <c r="E18718" s="57" t="str">
        <f t="array" ref="E18718">E18717</f>
        <v>В</v>
      </c>
      <c r="F18718" s="58">
        <v>0.864405161766961</v>
      </c>
    </row>
    <row r="18719">
      <c r="A18719" s="61">
        <v>1.513987587E9</v>
      </c>
      <c r="B18719" s="61">
        <v>1.0</v>
      </c>
      <c r="C18719" s="61">
        <v>865.0</v>
      </c>
      <c r="D18719" s="57" t="s">
        <v>371</v>
      </c>
      <c r="E18719" s="57" t="str">
        <f t="array" ref="E18719">E18718</f>
        <v>В</v>
      </c>
      <c r="F18719" s="58">
        <v>0.8644269668010671</v>
      </c>
    </row>
    <row r="18720">
      <c r="A18720" s="61">
        <v>1.514568226E9</v>
      </c>
      <c r="B18720" s="61">
        <v>1.0</v>
      </c>
      <c r="C18720" s="61">
        <v>517.0</v>
      </c>
      <c r="D18720" s="57" t="s">
        <v>371</v>
      </c>
      <c r="E18720" s="57" t="str">
        <f t="array" ref="E18720">E18719</f>
        <v>В</v>
      </c>
      <c r="F18720" s="58">
        <v>0.8644696058548352</v>
      </c>
    </row>
    <row r="18721">
      <c r="A18721" s="61">
        <v>1.514843128E9</v>
      </c>
      <c r="B18721" s="61">
        <v>1.0</v>
      </c>
      <c r="C18721" s="61">
        <v>430.0</v>
      </c>
      <c r="D18721" s="57" t="s">
        <v>374</v>
      </c>
      <c r="E18721" s="57" t="str">
        <f t="array" ref="E18721">E18720</f>
        <v>В</v>
      </c>
      <c r="F18721" s="58">
        <v>0.8644814115210744</v>
      </c>
    </row>
    <row r="18722">
      <c r="A18722" s="61">
        <v>1.514845956E9</v>
      </c>
      <c r="B18722" s="61">
        <v>1.0</v>
      </c>
      <c r="C18722" s="61">
        <v>131.0</v>
      </c>
      <c r="D18722" s="57" t="s">
        <v>374</v>
      </c>
      <c r="E18722" s="57" t="str">
        <f t="array" ref="E18722">E18721</f>
        <v>В</v>
      </c>
      <c r="F18722" s="58">
        <v>0.8646494285476563</v>
      </c>
    </row>
    <row r="18723">
      <c r="A18723" s="61">
        <v>1.512152066E9</v>
      </c>
      <c r="B18723" s="61">
        <v>1.0</v>
      </c>
      <c r="C18723" s="61">
        <v>1511.0</v>
      </c>
      <c r="D18723" s="57" t="s">
        <v>375</v>
      </c>
      <c r="E18723" s="57" t="str">
        <f t="array" ref="E18723">E18722</f>
        <v>В</v>
      </c>
      <c r="F18723" s="58">
        <v>0.8646822505977373</v>
      </c>
    </row>
    <row r="18724">
      <c r="A18724" s="61">
        <v>1.519280923E9</v>
      </c>
      <c r="B18724" s="61">
        <v>1.0</v>
      </c>
      <c r="C18724" s="61">
        <v>2770.0</v>
      </c>
      <c r="D18724" s="57" t="s">
        <v>371</v>
      </c>
      <c r="E18724" s="57" t="str">
        <f t="array" ref="E18724">E18723</f>
        <v>В</v>
      </c>
      <c r="F18724" s="58">
        <v>0.8646852108884208</v>
      </c>
    </row>
    <row r="18725">
      <c r="A18725" s="61">
        <v>1.513368703E9</v>
      </c>
      <c r="B18725" s="61">
        <v>1.0</v>
      </c>
      <c r="C18725" s="61">
        <v>375.0</v>
      </c>
      <c r="D18725" s="57" t="s">
        <v>374</v>
      </c>
      <c r="E18725" s="57" t="str">
        <f t="array" ref="E18725">E18724</f>
        <v>В</v>
      </c>
      <c r="F18725" s="58">
        <v>0.8646919343900435</v>
      </c>
    </row>
    <row r="18726">
      <c r="A18726" s="61">
        <v>1.515709939E9</v>
      </c>
      <c r="B18726" s="61">
        <v>1.0</v>
      </c>
      <c r="C18726" s="61">
        <v>2007.0</v>
      </c>
      <c r="D18726" s="57" t="s">
        <v>375</v>
      </c>
      <c r="E18726" s="57" t="str">
        <f t="array" ref="E18726">E18725</f>
        <v>В</v>
      </c>
      <c r="F18726" s="58">
        <v>0.8647487648735063</v>
      </c>
    </row>
    <row r="18727">
      <c r="A18727" s="61">
        <v>1.519982325E9</v>
      </c>
      <c r="B18727" s="61">
        <v>1.0</v>
      </c>
      <c r="C18727" s="61">
        <v>2193.0</v>
      </c>
      <c r="D18727" s="57" t="s">
        <v>375</v>
      </c>
      <c r="E18727" s="57" t="str">
        <f t="array" ref="E18727">E18726</f>
        <v>В</v>
      </c>
      <c r="F18727" s="58">
        <v>0.8647528931798101</v>
      </c>
    </row>
    <row r="18728">
      <c r="A18728" s="61">
        <v>1.518164845E9</v>
      </c>
      <c r="B18728" s="61">
        <v>1.0</v>
      </c>
      <c r="C18728" s="61">
        <v>339.0</v>
      </c>
      <c r="D18728" s="57" t="s">
        <v>371</v>
      </c>
      <c r="E18728" s="57" t="str">
        <f t="array" ref="E18728">E18727</f>
        <v>В</v>
      </c>
      <c r="F18728" s="58">
        <v>0.8647626581589476</v>
      </c>
    </row>
    <row r="18729">
      <c r="A18729" s="61">
        <v>1.517210963E9</v>
      </c>
      <c r="B18729" s="61">
        <v>1.0</v>
      </c>
      <c r="C18729" s="61">
        <v>724.0</v>
      </c>
      <c r="D18729" s="57" t="s">
        <v>371</v>
      </c>
      <c r="E18729" s="57" t="str">
        <f t="array" ref="E18729">E18728</f>
        <v>В</v>
      </c>
      <c r="F18729" s="58">
        <v>0.8647733815207274</v>
      </c>
    </row>
    <row r="18730">
      <c r="A18730" s="61">
        <v>1.513298335E9</v>
      </c>
      <c r="B18730" s="61">
        <v>1.0</v>
      </c>
      <c r="C18730" s="61">
        <v>1332.0</v>
      </c>
      <c r="D18730" s="57" t="s">
        <v>374</v>
      </c>
      <c r="E18730" s="57" t="str">
        <f t="array" ref="E18730">E18729</f>
        <v>В</v>
      </c>
      <c r="F18730" s="58">
        <v>0.8648091824577917</v>
      </c>
    </row>
    <row r="18731">
      <c r="A18731" s="61">
        <v>1.51659606E9</v>
      </c>
      <c r="B18731" s="61">
        <v>0.0</v>
      </c>
      <c r="C18731" s="61">
        <v>3206.0</v>
      </c>
      <c r="D18731" s="57" t="s">
        <v>374</v>
      </c>
      <c r="E18731" s="57" t="str">
        <f t="array" ref="E18731">E18730</f>
        <v>В</v>
      </c>
      <c r="F18731" s="58">
        <v>0.8649602147164518</v>
      </c>
    </row>
    <row r="18732">
      <c r="A18732" s="61">
        <v>1.517089983E9</v>
      </c>
      <c r="B18732" s="61">
        <v>1.0</v>
      </c>
      <c r="C18732" s="61">
        <v>2813.0</v>
      </c>
      <c r="D18732" s="57" t="s">
        <v>373</v>
      </c>
      <c r="E18732" s="57" t="str">
        <f t="array" ref="E18732">E18731</f>
        <v>В</v>
      </c>
      <c r="F18732" s="58">
        <v>0.8650344875389874</v>
      </c>
    </row>
    <row r="18733">
      <c r="A18733" s="61">
        <v>1.514970858E9</v>
      </c>
      <c r="B18733" s="61">
        <v>1.0</v>
      </c>
      <c r="C18733" s="61">
        <v>2147.0</v>
      </c>
      <c r="D18733" s="57" t="s">
        <v>375</v>
      </c>
      <c r="E18733" s="57" t="str">
        <f t="array" ref="E18733">E18732</f>
        <v>В</v>
      </c>
      <c r="F18733" s="58">
        <v>0.8650475925013795</v>
      </c>
    </row>
    <row r="18734">
      <c r="A18734" s="61">
        <v>1.515305907E9</v>
      </c>
      <c r="B18734" s="61">
        <v>1.0</v>
      </c>
      <c r="C18734" s="61">
        <v>4028.0</v>
      </c>
      <c r="D18734" s="57" t="s">
        <v>373</v>
      </c>
      <c r="E18734" s="57" t="str">
        <f t="array" ref="E18734">E18733</f>
        <v>В</v>
      </c>
      <c r="F18734" s="58">
        <v>0.8650500863846633</v>
      </c>
    </row>
    <row r="18735">
      <c r="A18735" s="61">
        <v>1.513607509E9</v>
      </c>
      <c r="B18735" s="61">
        <v>1.0</v>
      </c>
      <c r="C18735" s="61">
        <v>1369.0</v>
      </c>
      <c r="D18735" s="57" t="s">
        <v>371</v>
      </c>
      <c r="E18735" s="57" t="str">
        <f t="array" ref="E18735">E18734</f>
        <v>В</v>
      </c>
      <c r="F18735" s="58">
        <v>0.8651024270036494</v>
      </c>
    </row>
    <row r="18736">
      <c r="A18736" s="61">
        <v>1.514771643E9</v>
      </c>
      <c r="B18736" s="61">
        <v>1.0</v>
      </c>
      <c r="C18736" s="61">
        <v>1808.0</v>
      </c>
      <c r="D18736" s="57" t="s">
        <v>373</v>
      </c>
      <c r="E18736" s="57" t="str">
        <f t="array" ref="E18736">E18735</f>
        <v>В</v>
      </c>
      <c r="F18736" s="58">
        <v>0.8652595373890548</v>
      </c>
    </row>
    <row r="18737">
      <c r="A18737" s="61">
        <v>1.517162536E9</v>
      </c>
      <c r="B18737" s="61">
        <v>1.0</v>
      </c>
      <c r="C18737" s="61">
        <v>1420.0</v>
      </c>
      <c r="D18737" s="57" t="s">
        <v>375</v>
      </c>
      <c r="E18737" s="57" t="str">
        <f t="array" ref="E18737">E18736</f>
        <v>В</v>
      </c>
      <c r="F18737" s="58">
        <v>0.8652675888529392</v>
      </c>
    </row>
    <row r="18738">
      <c r="A18738" s="61">
        <v>1.513646871E9</v>
      </c>
      <c r="B18738" s="61">
        <v>0.0</v>
      </c>
      <c r="C18738" s="61">
        <v>122.0</v>
      </c>
      <c r="D18738" s="57" t="s">
        <v>375</v>
      </c>
      <c r="E18738" s="57" t="str">
        <f t="array" ref="E18738">E18737</f>
        <v>В</v>
      </c>
      <c r="F18738" s="58">
        <v>0.8652680158446157</v>
      </c>
    </row>
    <row r="18739">
      <c r="A18739" s="61">
        <v>1.519228388E9</v>
      </c>
      <c r="B18739" s="61">
        <v>1.0</v>
      </c>
      <c r="C18739" s="61">
        <v>1438.0</v>
      </c>
      <c r="D18739" s="57" t="s">
        <v>374</v>
      </c>
      <c r="E18739" s="57" t="str">
        <f t="array" ref="E18739">E18738</f>
        <v>В</v>
      </c>
      <c r="F18739" s="58">
        <v>0.8653627671075276</v>
      </c>
    </row>
    <row r="18740">
      <c r="A18740" s="61">
        <v>1.514562624E9</v>
      </c>
      <c r="B18740" s="61">
        <v>1.0</v>
      </c>
      <c r="C18740" s="61">
        <v>3362.0</v>
      </c>
      <c r="D18740" s="57" t="s">
        <v>374</v>
      </c>
      <c r="E18740" s="57" t="str">
        <f t="array" ref="E18740">E18739</f>
        <v>В</v>
      </c>
      <c r="F18740" s="58">
        <v>0.8653839537860639</v>
      </c>
    </row>
    <row r="18741">
      <c r="A18741" s="61">
        <v>1.512996191E9</v>
      </c>
      <c r="B18741" s="61">
        <v>0.0</v>
      </c>
      <c r="C18741" s="61">
        <v>2799.0</v>
      </c>
      <c r="D18741" s="57" t="s">
        <v>371</v>
      </c>
      <c r="E18741" s="57" t="str">
        <f t="array" ref="E18741">E18740</f>
        <v>В</v>
      </c>
      <c r="F18741" s="58">
        <v>0.8654240172821299</v>
      </c>
    </row>
    <row r="18742">
      <c r="A18742" s="61">
        <v>1.512394244E9</v>
      </c>
      <c r="B18742" s="61">
        <v>1.0</v>
      </c>
      <c r="C18742" s="61">
        <v>1743.0</v>
      </c>
      <c r="D18742" s="57" t="s">
        <v>375</v>
      </c>
      <c r="E18742" s="57" t="str">
        <f t="array" ref="E18742">E18741</f>
        <v>В</v>
      </c>
      <c r="F18742" s="58">
        <v>0.8654789730612666</v>
      </c>
    </row>
    <row r="18743">
      <c r="A18743" s="61">
        <v>1.519048491E9</v>
      </c>
      <c r="B18743" s="61">
        <v>0.0</v>
      </c>
      <c r="C18743" s="61">
        <v>459.0</v>
      </c>
      <c r="D18743" s="57" t="s">
        <v>371</v>
      </c>
      <c r="E18743" s="57" t="str">
        <f t="array" ref="E18743">E18742</f>
        <v>В</v>
      </c>
      <c r="F18743" s="58">
        <v>0.8655520143137726</v>
      </c>
    </row>
    <row r="18744">
      <c r="A18744" s="61">
        <v>1.515818771E9</v>
      </c>
      <c r="B18744" s="61">
        <v>0.0</v>
      </c>
      <c r="C18744" s="61">
        <v>4217.0</v>
      </c>
      <c r="D18744" s="57" t="s">
        <v>371</v>
      </c>
      <c r="E18744" s="57" t="str">
        <f t="array" ref="E18744">E18743</f>
        <v>В</v>
      </c>
      <c r="F18744" s="58">
        <v>0.8656227380826765</v>
      </c>
    </row>
    <row r="18745">
      <c r="A18745" s="61">
        <v>1.517125378E9</v>
      </c>
      <c r="B18745" s="61">
        <v>1.0</v>
      </c>
      <c r="C18745" s="61">
        <v>497.0</v>
      </c>
      <c r="D18745" s="57" t="s">
        <v>375</v>
      </c>
      <c r="E18745" s="57" t="str">
        <f t="array" ref="E18745">E18744</f>
        <v>В</v>
      </c>
      <c r="F18745" s="58">
        <v>0.8656945780948522</v>
      </c>
    </row>
    <row r="18746">
      <c r="A18746" s="61">
        <v>1.519370374E9</v>
      </c>
      <c r="B18746" s="61">
        <v>1.0</v>
      </c>
      <c r="C18746" s="61">
        <v>95.0</v>
      </c>
      <c r="D18746" s="57" t="s">
        <v>371</v>
      </c>
      <c r="E18746" s="57" t="str">
        <f t="array" ref="E18746">E18745</f>
        <v>В</v>
      </c>
      <c r="F18746" s="58">
        <v>0.8656988631488318</v>
      </c>
    </row>
    <row r="18747">
      <c r="A18747" s="61">
        <v>1.515573394E9</v>
      </c>
      <c r="B18747" s="61">
        <v>1.0</v>
      </c>
      <c r="C18747" s="61">
        <v>1952.0</v>
      </c>
      <c r="D18747" s="57" t="s">
        <v>373</v>
      </c>
      <c r="E18747" s="57" t="str">
        <f t="array" ref="E18747">E18746</f>
        <v>В</v>
      </c>
      <c r="F18747" s="58">
        <v>0.8657055829553161</v>
      </c>
    </row>
    <row r="18748">
      <c r="A18748" s="61">
        <v>1.517465294E9</v>
      </c>
      <c r="B18748" s="61">
        <v>1.0</v>
      </c>
      <c r="C18748" s="61">
        <v>1065.0</v>
      </c>
      <c r="D18748" s="57" t="s">
        <v>371</v>
      </c>
      <c r="E18748" s="57" t="str">
        <f t="array" ref="E18748">E18747</f>
        <v>В</v>
      </c>
      <c r="F18748" s="58">
        <v>0.8657120586592554</v>
      </c>
    </row>
    <row r="18749">
      <c r="A18749" s="61">
        <v>1.515316931E9</v>
      </c>
      <c r="B18749" s="61">
        <v>0.0</v>
      </c>
      <c r="C18749" s="61">
        <v>2270.0</v>
      </c>
      <c r="D18749" s="57" t="s">
        <v>371</v>
      </c>
      <c r="E18749" s="57" t="str">
        <f t="array" ref="E18749">E18748</f>
        <v>В</v>
      </c>
      <c r="F18749" s="58">
        <v>0.8657349774551476</v>
      </c>
    </row>
    <row r="18750">
      <c r="A18750" s="61">
        <v>1.514616244E9</v>
      </c>
      <c r="B18750" s="61">
        <v>1.0</v>
      </c>
      <c r="C18750" s="61">
        <v>1663.0</v>
      </c>
      <c r="D18750" s="57" t="s">
        <v>374</v>
      </c>
      <c r="E18750" s="57" t="str">
        <f t="array" ref="E18750">E18749</f>
        <v>В</v>
      </c>
      <c r="F18750" s="58">
        <v>0.865757067221175</v>
      </c>
    </row>
    <row r="18751">
      <c r="A18751" s="61">
        <v>1.5149932E9</v>
      </c>
      <c r="B18751" s="61">
        <v>0.0</v>
      </c>
      <c r="C18751" s="61">
        <v>2755.0</v>
      </c>
      <c r="D18751" s="57" t="s">
        <v>373</v>
      </c>
      <c r="E18751" s="57" t="str">
        <f t="array" ref="E18751">E18750</f>
        <v>В</v>
      </c>
      <c r="F18751" s="58">
        <v>0.8658228310230641</v>
      </c>
    </row>
    <row r="18752">
      <c r="A18752" s="61">
        <v>1.519854266E9</v>
      </c>
      <c r="B18752" s="61">
        <v>1.0</v>
      </c>
      <c r="C18752" s="61">
        <v>747.0</v>
      </c>
      <c r="D18752" s="57" t="s">
        <v>374</v>
      </c>
      <c r="E18752" s="57" t="str">
        <f t="array" ref="E18752">E18751</f>
        <v>В</v>
      </c>
      <c r="F18752" s="58">
        <v>0.8658450666178849</v>
      </c>
    </row>
    <row r="18753">
      <c r="A18753" s="61">
        <v>1.514557231E9</v>
      </c>
      <c r="B18753" s="61">
        <v>0.0</v>
      </c>
      <c r="C18753" s="61">
        <v>172.0</v>
      </c>
      <c r="D18753" s="57" t="s">
        <v>371</v>
      </c>
      <c r="E18753" s="57" t="str">
        <f t="array" ref="E18753">E18752</f>
        <v>В</v>
      </c>
      <c r="F18753" s="58">
        <v>0.8658671225712004</v>
      </c>
    </row>
    <row r="18754">
      <c r="A18754" s="61">
        <v>1.513745256E9</v>
      </c>
      <c r="B18754" s="61">
        <v>1.0</v>
      </c>
      <c r="C18754" s="61">
        <v>97.0</v>
      </c>
      <c r="D18754" s="57" t="s">
        <v>374</v>
      </c>
      <c r="E18754" s="57" t="str">
        <f t="array" ref="E18754">E18753</f>
        <v>В</v>
      </c>
      <c r="F18754" s="58">
        <v>0.8659695782277446</v>
      </c>
    </row>
    <row r="18755">
      <c r="A18755" s="61">
        <v>1.518474279E9</v>
      </c>
      <c r="B18755" s="61">
        <v>1.0</v>
      </c>
      <c r="C18755" s="61">
        <v>2393.0</v>
      </c>
      <c r="D18755" s="57" t="s">
        <v>375</v>
      </c>
      <c r="E18755" s="57" t="str">
        <f t="array" ref="E18755">E18754</f>
        <v>В</v>
      </c>
      <c r="F18755" s="58">
        <v>0.8660446429824423</v>
      </c>
    </row>
    <row r="18756">
      <c r="A18756" s="61">
        <v>1.514613963E9</v>
      </c>
      <c r="B18756" s="61">
        <v>1.0</v>
      </c>
      <c r="C18756" s="61">
        <v>1043.0</v>
      </c>
      <c r="D18756" s="57" t="s">
        <v>371</v>
      </c>
      <c r="E18756" s="57" t="str">
        <f t="array" ref="E18756">E18755</f>
        <v>В</v>
      </c>
      <c r="F18756" s="58">
        <v>0.8660957679108268</v>
      </c>
    </row>
    <row r="18757">
      <c r="A18757" s="61">
        <v>1.51359804E9</v>
      </c>
      <c r="B18757" s="61">
        <v>0.0</v>
      </c>
      <c r="C18757" s="61">
        <v>2712.0</v>
      </c>
      <c r="D18757" s="57" t="s">
        <v>371</v>
      </c>
      <c r="E18757" s="57" t="str">
        <f t="array" ref="E18757">E18756</f>
        <v>В</v>
      </c>
      <c r="F18757" s="58">
        <v>0.8660995358870001</v>
      </c>
    </row>
    <row r="18758">
      <c r="A18758" s="61">
        <v>1.513271367E9</v>
      </c>
      <c r="B18758" s="61">
        <v>1.0</v>
      </c>
      <c r="C18758" s="61">
        <v>1574.0</v>
      </c>
      <c r="D18758" s="57" t="s">
        <v>374</v>
      </c>
      <c r="E18758" s="57" t="str">
        <f t="array" ref="E18758">E18757</f>
        <v>В</v>
      </c>
      <c r="F18758" s="58">
        <v>0.8661098657426004</v>
      </c>
    </row>
    <row r="18759">
      <c r="A18759" s="61">
        <v>1.512710655E9</v>
      </c>
      <c r="B18759" s="61">
        <v>1.0</v>
      </c>
      <c r="C18759" s="61">
        <v>4062.0</v>
      </c>
      <c r="D18759" s="57" t="s">
        <v>371</v>
      </c>
      <c r="E18759" s="57" t="str">
        <f t="array" ref="E18759">E18758</f>
        <v>В</v>
      </c>
      <c r="F18759" s="58">
        <v>0.8662032186125046</v>
      </c>
    </row>
    <row r="18760">
      <c r="A18760" s="61">
        <v>1.511389091E9</v>
      </c>
      <c r="B18760" s="61">
        <v>0.0</v>
      </c>
      <c r="C18760" s="61">
        <v>4574.0</v>
      </c>
      <c r="D18760" s="57" t="s">
        <v>371</v>
      </c>
      <c r="E18760" s="57" t="str">
        <f t="array" ref="E18760">E18759</f>
        <v>В</v>
      </c>
      <c r="F18760" s="58">
        <v>0.8662761648413105</v>
      </c>
    </row>
    <row r="18761">
      <c r="A18761" s="61">
        <v>1.51374537E9</v>
      </c>
      <c r="B18761" s="61">
        <v>0.0</v>
      </c>
      <c r="C18761" s="61">
        <v>1016.0</v>
      </c>
      <c r="D18761" s="57" t="s">
        <v>374</v>
      </c>
      <c r="E18761" s="57" t="str">
        <f t="array" ref="E18761">E18760</f>
        <v>В</v>
      </c>
      <c r="F18761" s="58">
        <v>0.8663351072063367</v>
      </c>
    </row>
    <row r="18762">
      <c r="A18762" s="61">
        <v>1.511878047E9</v>
      </c>
      <c r="B18762" s="61">
        <v>1.0</v>
      </c>
      <c r="C18762" s="61">
        <v>2063.0</v>
      </c>
      <c r="D18762" s="57" t="s">
        <v>373</v>
      </c>
      <c r="E18762" s="57" t="str">
        <f t="array" ref="E18762">E18761</f>
        <v>В</v>
      </c>
      <c r="F18762" s="58">
        <v>0.866393909683807</v>
      </c>
    </row>
    <row r="18763">
      <c r="A18763" s="61">
        <v>1.516797378E9</v>
      </c>
      <c r="B18763" s="61">
        <v>1.0</v>
      </c>
      <c r="C18763" s="61">
        <v>2192.0</v>
      </c>
      <c r="D18763" s="57" t="s">
        <v>371</v>
      </c>
      <c r="E18763" s="57" t="str">
        <f t="array" ref="E18763">E18762</f>
        <v>В</v>
      </c>
      <c r="F18763" s="58">
        <v>0.8664590601794078</v>
      </c>
    </row>
    <row r="18764">
      <c r="A18764" s="61">
        <v>1.516631134E9</v>
      </c>
      <c r="B18764" s="61">
        <v>1.0</v>
      </c>
      <c r="C18764" s="61">
        <v>128.0</v>
      </c>
      <c r="D18764" s="57" t="s">
        <v>375</v>
      </c>
      <c r="E18764" s="57" t="str">
        <f t="array" ref="E18764">E18763</f>
        <v>В</v>
      </c>
      <c r="F18764" s="58">
        <v>0.8664886758478801</v>
      </c>
    </row>
    <row r="18765">
      <c r="A18765" s="61">
        <v>1.519739189E9</v>
      </c>
      <c r="B18765" s="61">
        <v>1.0</v>
      </c>
      <c r="C18765" s="61">
        <v>1130.0</v>
      </c>
      <c r="D18765" s="57" t="s">
        <v>374</v>
      </c>
      <c r="E18765" s="57" t="str">
        <f t="array" ref="E18765">E18764</f>
        <v>В</v>
      </c>
      <c r="F18765" s="58">
        <v>0.8664939534960652</v>
      </c>
    </row>
    <row r="18766">
      <c r="A18766" s="61">
        <v>1.51950058E9</v>
      </c>
      <c r="B18766" s="61">
        <v>0.0</v>
      </c>
      <c r="C18766" s="61">
        <v>536.0</v>
      </c>
      <c r="D18766" s="57" t="s">
        <v>374</v>
      </c>
      <c r="E18766" s="57" t="str">
        <f t="array" ref="E18766">E18765</f>
        <v>В</v>
      </c>
      <c r="F18766" s="58">
        <v>0.8665352001467242</v>
      </c>
    </row>
    <row r="18767">
      <c r="A18767" s="61">
        <v>1.513731509E9</v>
      </c>
      <c r="B18767" s="61">
        <v>1.0</v>
      </c>
      <c r="C18767" s="61">
        <v>931.0</v>
      </c>
      <c r="D18767" s="57" t="s">
        <v>373</v>
      </c>
      <c r="E18767" s="57" t="str">
        <f t="array" ref="E18767">E18766</f>
        <v>В</v>
      </c>
      <c r="F18767" s="58">
        <v>0.8665829042178484</v>
      </c>
    </row>
    <row r="18768">
      <c r="A18768" s="61">
        <v>1.518188738E9</v>
      </c>
      <c r="B18768" s="61">
        <v>1.0</v>
      </c>
      <c r="C18768" s="61">
        <v>1769.0</v>
      </c>
      <c r="D18768" s="57" t="s">
        <v>375</v>
      </c>
      <c r="E18768" s="57" t="str">
        <f t="array" ref="E18768">E18767</f>
        <v>В</v>
      </c>
      <c r="F18768" s="58">
        <v>0.8666485829198389</v>
      </c>
    </row>
    <row r="18769">
      <c r="A18769" s="61">
        <v>1.511525117E9</v>
      </c>
      <c r="B18769" s="61">
        <v>1.0</v>
      </c>
      <c r="C18769" s="61">
        <v>2203.0</v>
      </c>
      <c r="D18769" s="57" t="s">
        <v>371</v>
      </c>
      <c r="E18769" s="57" t="str">
        <f t="array" ref="E18769">E18768</f>
        <v>В</v>
      </c>
      <c r="F18769" s="58">
        <v>0.8666503488499067</v>
      </c>
    </row>
    <row r="18770">
      <c r="A18770" s="61">
        <v>1.514459069E9</v>
      </c>
      <c r="B18770" s="61">
        <v>1.0</v>
      </c>
      <c r="C18770" s="61">
        <v>355.0</v>
      </c>
      <c r="D18770" s="57" t="s">
        <v>374</v>
      </c>
      <c r="E18770" s="57" t="str">
        <f t="array" ref="E18770">E18769</f>
        <v>В</v>
      </c>
      <c r="F18770" s="58">
        <v>0.8666779081529639</v>
      </c>
    </row>
    <row r="18771">
      <c r="A18771" s="61">
        <v>1.518385243E9</v>
      </c>
      <c r="B18771" s="61">
        <v>1.0</v>
      </c>
      <c r="C18771" s="61">
        <v>177.0</v>
      </c>
      <c r="D18771" s="57" t="s">
        <v>375</v>
      </c>
      <c r="E18771" s="57" t="str">
        <f t="array" ref="E18771">E18770</f>
        <v>В</v>
      </c>
      <c r="F18771" s="58">
        <v>0.8667172958063889</v>
      </c>
    </row>
    <row r="18772">
      <c r="A18772" s="61">
        <v>1.516754186E9</v>
      </c>
      <c r="B18772" s="61">
        <v>1.0</v>
      </c>
      <c r="C18772" s="61">
        <v>1403.0</v>
      </c>
      <c r="D18772" s="57" t="s">
        <v>373</v>
      </c>
      <c r="E18772" s="57" t="str">
        <f t="array" ref="E18772">E18771</f>
        <v>В</v>
      </c>
      <c r="F18772" s="58">
        <v>0.8667222141027103</v>
      </c>
    </row>
    <row r="18773">
      <c r="A18773" s="61">
        <v>1.517772939E9</v>
      </c>
      <c r="B18773" s="61">
        <v>1.0</v>
      </c>
      <c r="C18773" s="61">
        <v>2575.0</v>
      </c>
      <c r="D18773" s="57" t="s">
        <v>373</v>
      </c>
      <c r="E18773" s="57" t="str">
        <f t="array" ref="E18773">E18772</f>
        <v>В</v>
      </c>
      <c r="F18773" s="58">
        <v>0.8668641730522632</v>
      </c>
    </row>
    <row r="18774">
      <c r="A18774" s="61">
        <v>1.515515636E9</v>
      </c>
      <c r="B18774" s="61">
        <v>1.0</v>
      </c>
      <c r="C18774" s="61">
        <v>2246.0</v>
      </c>
      <c r="D18774" s="57" t="s">
        <v>375</v>
      </c>
      <c r="E18774" s="57" t="str">
        <f t="array" ref="E18774">E18773</f>
        <v>В</v>
      </c>
      <c r="F18774" s="58">
        <v>0.8669967634434665</v>
      </c>
    </row>
    <row r="18775">
      <c r="A18775" s="61">
        <v>1.517561395E9</v>
      </c>
      <c r="B18775" s="61">
        <v>1.0</v>
      </c>
      <c r="C18775" s="61">
        <v>3005.0</v>
      </c>
      <c r="D18775" s="57" t="s">
        <v>374</v>
      </c>
      <c r="E18775" s="57" t="str">
        <f t="array" ref="E18775">E18774</f>
        <v>В</v>
      </c>
      <c r="F18775" s="58">
        <v>0.867109691330455</v>
      </c>
    </row>
    <row r="18776">
      <c r="A18776" s="61">
        <v>1.516418115E9</v>
      </c>
      <c r="B18776" s="61">
        <v>1.0</v>
      </c>
      <c r="C18776" s="61">
        <v>1894.0</v>
      </c>
      <c r="D18776" s="57" t="s">
        <v>374</v>
      </c>
      <c r="E18776" s="57" t="str">
        <f t="array" ref="E18776">E18775</f>
        <v>В</v>
      </c>
      <c r="F18776" s="58">
        <v>0.8671161670343944</v>
      </c>
    </row>
    <row r="18777">
      <c r="A18777" s="61">
        <v>1.516063238E9</v>
      </c>
      <c r="B18777" s="61">
        <v>1.0</v>
      </c>
      <c r="C18777" s="61">
        <v>237.0</v>
      </c>
      <c r="D18777" s="57" t="s">
        <v>371</v>
      </c>
      <c r="E18777" s="57" t="str">
        <f t="array" ref="E18777">E18776</f>
        <v>В</v>
      </c>
      <c r="F18777" s="58">
        <v>0.86713165207092</v>
      </c>
    </row>
    <row r="18778">
      <c r="A18778" s="61">
        <v>1.518885106E9</v>
      </c>
      <c r="B18778" s="61">
        <v>1.0</v>
      </c>
      <c r="C18778" s="61">
        <v>2428.0</v>
      </c>
      <c r="D18778" s="57" t="s">
        <v>373</v>
      </c>
      <c r="E18778" s="57" t="str">
        <f t="array" ref="E18778">E18777</f>
        <v>В</v>
      </c>
      <c r="F18778" s="58">
        <v>0.8671366163985146</v>
      </c>
    </row>
    <row r="18779">
      <c r="A18779" s="61">
        <v>1.516476505E9</v>
      </c>
      <c r="B18779" s="61">
        <v>1.0</v>
      </c>
      <c r="C18779" s="61">
        <v>947.0</v>
      </c>
      <c r="D18779" s="57" t="s">
        <v>375</v>
      </c>
      <c r="E18779" s="57" t="str">
        <f t="array" ref="E18779">E18778</f>
        <v>В</v>
      </c>
      <c r="F18779" s="58">
        <v>0.8671385919272886</v>
      </c>
    </row>
    <row r="18780">
      <c r="A18780" s="61">
        <v>1.516075926E9</v>
      </c>
      <c r="B18780" s="61">
        <v>1.0</v>
      </c>
      <c r="C18780" s="61">
        <v>3288.0</v>
      </c>
      <c r="D18780" s="57" t="s">
        <v>375</v>
      </c>
      <c r="E18780" s="57" t="str">
        <f t="array" ref="E18780">E18779</f>
        <v>В</v>
      </c>
      <c r="F18780" s="58">
        <v>0.8671831520294816</v>
      </c>
    </row>
    <row r="18781">
      <c r="A18781" s="61">
        <v>1.519982242E9</v>
      </c>
      <c r="B18781" s="61">
        <v>0.0</v>
      </c>
      <c r="C18781" s="61">
        <v>469.0</v>
      </c>
      <c r="D18781" s="57" t="s">
        <v>371</v>
      </c>
      <c r="E18781" s="57" t="str">
        <f t="array" ref="E18781">E18780</f>
        <v>В</v>
      </c>
      <c r="F18781" s="58">
        <v>0.8672265509700833</v>
      </c>
    </row>
    <row r="18782">
      <c r="A18782" s="61">
        <v>1.515532344E9</v>
      </c>
      <c r="B18782" s="61">
        <v>1.0</v>
      </c>
      <c r="C18782" s="61">
        <v>1887.0</v>
      </c>
      <c r="D18782" s="57" t="s">
        <v>374</v>
      </c>
      <c r="E18782" s="57" t="str">
        <f t="array" ref="E18782">E18781</f>
        <v>В</v>
      </c>
      <c r="F18782" s="58">
        <v>0.8672577798289118</v>
      </c>
    </row>
    <row r="18783">
      <c r="A18783" s="61">
        <v>1.515949789E9</v>
      </c>
      <c r="B18783" s="61">
        <v>1.0</v>
      </c>
      <c r="C18783" s="61">
        <v>413.0</v>
      </c>
      <c r="D18783" s="57" t="s">
        <v>374</v>
      </c>
      <c r="E18783" s="57" t="str">
        <f t="array" ref="E18783">E18782</f>
        <v>В</v>
      </c>
      <c r="F18783" s="58">
        <v>0.8672687195310482</v>
      </c>
    </row>
    <row r="18784">
      <c r="A18784" s="61">
        <v>1.516895748E9</v>
      </c>
      <c r="B18784" s="61">
        <v>1.0</v>
      </c>
      <c r="C18784" s="61">
        <v>1008.0</v>
      </c>
      <c r="D18784" s="57" t="s">
        <v>374</v>
      </c>
      <c r="E18784" s="57" t="str">
        <f t="array" ref="E18784">E18783</f>
        <v>В</v>
      </c>
      <c r="F18784" s="58">
        <v>0.8673487408704479</v>
      </c>
    </row>
    <row r="18785">
      <c r="A18785" s="61">
        <v>1.515758918E9</v>
      </c>
      <c r="B18785" s="61">
        <v>1.0</v>
      </c>
      <c r="C18785" s="61">
        <v>1476.0</v>
      </c>
      <c r="D18785" s="57" t="s">
        <v>374</v>
      </c>
      <c r="E18785" s="57" t="str">
        <f t="array" ref="E18785">E18784</f>
        <v>В</v>
      </c>
      <c r="F18785" s="58">
        <v>0.8673503712080642</v>
      </c>
    </row>
    <row r="18786">
      <c r="A18786" s="61">
        <v>1.517708651E9</v>
      </c>
      <c r="B18786" s="61">
        <v>0.0</v>
      </c>
      <c r="C18786" s="61">
        <v>176.0</v>
      </c>
      <c r="D18786" s="57" t="s">
        <v>374</v>
      </c>
      <c r="E18786" s="57" t="str">
        <f t="array" ref="E18786">E18785</f>
        <v>В</v>
      </c>
      <c r="F18786" s="58">
        <v>0.867411427537288</v>
      </c>
    </row>
    <row r="18787">
      <c r="A18787" s="61">
        <v>1.516504689E9</v>
      </c>
      <c r="B18787" s="61">
        <v>1.0</v>
      </c>
      <c r="C18787" s="61">
        <v>2760.0</v>
      </c>
      <c r="D18787" s="57" t="s">
        <v>373</v>
      </c>
      <c r="E18787" s="57" t="str">
        <f t="array" ref="E18787">E18786</f>
        <v>В</v>
      </c>
      <c r="F18787" s="58">
        <v>0.8674727124398188</v>
      </c>
    </row>
    <row r="18788">
      <c r="A18788" s="61">
        <v>1.514399572E9</v>
      </c>
      <c r="B18788" s="61">
        <v>0.0</v>
      </c>
      <c r="C18788" s="61">
        <v>1735.0</v>
      </c>
      <c r="D18788" s="57" t="s">
        <v>371</v>
      </c>
      <c r="E18788" s="57" t="str">
        <f t="array" ref="E18788">E18787</f>
        <v>В</v>
      </c>
      <c r="F18788" s="58">
        <v>0.8675023281082912</v>
      </c>
    </row>
    <row r="18789">
      <c r="A18789" s="61">
        <v>1.516493549E9</v>
      </c>
      <c r="B18789" s="61">
        <v>1.0</v>
      </c>
      <c r="C18789" s="61">
        <v>935.0</v>
      </c>
      <c r="D18789" s="57" t="s">
        <v>371</v>
      </c>
      <c r="E18789" s="57" t="str">
        <f t="array" ref="E18789">E18788</f>
        <v>В</v>
      </c>
      <c r="F18789" s="58">
        <v>0.8675518312941185</v>
      </c>
    </row>
    <row r="18790">
      <c r="A18790" s="61">
        <v>1.513109626E9</v>
      </c>
      <c r="B18790" s="61">
        <v>1.0</v>
      </c>
      <c r="C18790" s="61">
        <v>3896.0</v>
      </c>
      <c r="D18790" s="57" t="s">
        <v>371</v>
      </c>
      <c r="E18790" s="57" t="str">
        <f t="array" ref="E18790">E18789</f>
        <v>В</v>
      </c>
      <c r="F18790" s="58">
        <v>0.8675605321806343</v>
      </c>
    </row>
    <row r="18791">
      <c r="A18791" s="61">
        <v>1.517293669E9</v>
      </c>
      <c r="B18791" s="61">
        <v>1.0</v>
      </c>
      <c r="C18791" s="61">
        <v>4096.0</v>
      </c>
      <c r="D18791" s="57" t="s">
        <v>375</v>
      </c>
      <c r="E18791" s="57" t="str">
        <f t="array" ref="E18791">E18790</f>
        <v>В</v>
      </c>
      <c r="F18791" s="58">
        <v>0.8675710694056562</v>
      </c>
    </row>
    <row r="18792">
      <c r="A18792" s="61">
        <v>1.518176569E9</v>
      </c>
      <c r="B18792" s="61">
        <v>1.0</v>
      </c>
      <c r="C18792" s="61">
        <v>1627.0</v>
      </c>
      <c r="D18792" s="57" t="s">
        <v>374</v>
      </c>
      <c r="E18792" s="57" t="str">
        <f t="array" ref="E18792">E18791</f>
        <v>В</v>
      </c>
      <c r="F18792" s="58">
        <v>0.8676876966363493</v>
      </c>
    </row>
    <row r="18793">
      <c r="A18793" s="61">
        <v>1.518470663E9</v>
      </c>
      <c r="B18793" s="61">
        <v>1.0</v>
      </c>
      <c r="C18793" s="61">
        <v>3444.0</v>
      </c>
      <c r="D18793" s="57" t="s">
        <v>373</v>
      </c>
      <c r="E18793" s="57" t="str">
        <f t="array" ref="E18793">E18792</f>
        <v>В</v>
      </c>
      <c r="F18793" s="58">
        <v>0.8676899793920226</v>
      </c>
    </row>
    <row r="18794">
      <c r="A18794" s="61">
        <v>1.516899435E9</v>
      </c>
      <c r="B18794" s="61">
        <v>1.0</v>
      </c>
      <c r="C18794" s="61">
        <v>745.0</v>
      </c>
      <c r="D18794" s="57" t="s">
        <v>375</v>
      </c>
      <c r="E18794" s="57" t="str">
        <f t="array" ref="E18794">E18793</f>
        <v>В</v>
      </c>
      <c r="F18794" s="58">
        <v>0.8677173911849289</v>
      </c>
    </row>
    <row r="18795">
      <c r="A18795" s="61">
        <v>1.518527983E9</v>
      </c>
      <c r="B18795" s="61">
        <v>1.0</v>
      </c>
      <c r="C18795" s="61">
        <v>3135.0</v>
      </c>
      <c r="D18795" s="57" t="s">
        <v>371</v>
      </c>
      <c r="E18795" s="57" t="str">
        <f t="array" ref="E18795">E18794</f>
        <v>В</v>
      </c>
      <c r="F18795" s="58">
        <v>0.8677661044581779</v>
      </c>
    </row>
    <row r="18796">
      <c r="A18796" s="61">
        <v>1.514058301E9</v>
      </c>
      <c r="B18796" s="61">
        <v>0.0</v>
      </c>
      <c r="C18796" s="61">
        <v>332.0</v>
      </c>
      <c r="D18796" s="57" t="s">
        <v>375</v>
      </c>
      <c r="E18796" s="57" t="str">
        <f t="array" ref="E18796">E18795</f>
        <v>В</v>
      </c>
      <c r="F18796" s="58">
        <v>0.8678946322407457</v>
      </c>
    </row>
    <row r="18797">
      <c r="A18797" s="61">
        <v>1.512810905E9</v>
      </c>
      <c r="B18797" s="61">
        <v>1.0</v>
      </c>
      <c r="C18797" s="61">
        <v>2543.0</v>
      </c>
      <c r="D18797" s="57" t="s">
        <v>375</v>
      </c>
      <c r="E18797" s="57" t="str">
        <f t="array" ref="E18797">E18796</f>
        <v>В</v>
      </c>
      <c r="F18797" s="58">
        <v>0.8679370461953482</v>
      </c>
    </row>
    <row r="18798">
      <c r="A18798" s="61">
        <v>1.519166717E9</v>
      </c>
      <c r="B18798" s="61">
        <v>1.0</v>
      </c>
      <c r="C18798" s="61">
        <v>2099.0</v>
      </c>
      <c r="D18798" s="57" t="s">
        <v>374</v>
      </c>
      <c r="E18798" s="57" t="str">
        <f t="array" ref="E18798">E18797</f>
        <v>В</v>
      </c>
      <c r="F18798" s="58">
        <v>0.8680680030787482</v>
      </c>
    </row>
    <row r="18799">
      <c r="A18799" s="61">
        <v>1.514679591E9</v>
      </c>
      <c r="B18799" s="61">
        <v>0.0</v>
      </c>
      <c r="C18799" s="61">
        <v>452.0</v>
      </c>
      <c r="D18799" s="57" t="s">
        <v>371</v>
      </c>
      <c r="E18799" s="57" t="str">
        <f t="array" ref="E18799">E18798</f>
        <v>В</v>
      </c>
      <c r="F18799" s="58">
        <v>0.8681034596912104</v>
      </c>
    </row>
    <row r="18800">
      <c r="A18800" s="61">
        <v>1.518332352E9</v>
      </c>
      <c r="B18800" s="61">
        <v>0.0</v>
      </c>
      <c r="C18800" s="61">
        <v>3169.0</v>
      </c>
      <c r="D18800" s="57" t="s">
        <v>373</v>
      </c>
      <c r="E18800" s="57" t="str">
        <f t="array" ref="E18800">E18799</f>
        <v>В</v>
      </c>
      <c r="F18800" s="58">
        <v>0.8681255156445259</v>
      </c>
    </row>
    <row r="18801">
      <c r="A18801" s="61">
        <v>1.518334421E9</v>
      </c>
      <c r="B18801" s="61">
        <v>0.0</v>
      </c>
      <c r="C18801" s="61">
        <v>844.0</v>
      </c>
      <c r="D18801" s="57" t="s">
        <v>375</v>
      </c>
      <c r="E18801" s="57" t="str">
        <f t="array" ref="E18801">E18800</f>
        <v>В</v>
      </c>
      <c r="F18801" s="58">
        <v>0.8681336668795774</v>
      </c>
    </row>
    <row r="18802">
      <c r="A18802" s="61">
        <v>1.515856866E9</v>
      </c>
      <c r="B18802" s="61">
        <v>1.0</v>
      </c>
      <c r="C18802" s="61">
        <v>2084.0</v>
      </c>
      <c r="D18802" s="57" t="s">
        <v>371</v>
      </c>
      <c r="E18802" s="57" t="str">
        <f t="array" ref="E18802">E18801</f>
        <v>В</v>
      </c>
      <c r="F18802" s="58">
        <v>0.8681575334664442</v>
      </c>
    </row>
    <row r="18803">
      <c r="A18803" s="61">
        <v>1.519418766E9</v>
      </c>
      <c r="B18803" s="61">
        <v>1.0</v>
      </c>
      <c r="C18803" s="61">
        <v>2406.0</v>
      </c>
      <c r="D18803" s="57" t="s">
        <v>374</v>
      </c>
      <c r="E18803" s="57" t="str">
        <f t="array" ref="E18803">E18802</f>
        <v>В</v>
      </c>
      <c r="F18803" s="58">
        <v>0.8682991806130144</v>
      </c>
    </row>
    <row r="18804">
      <c r="A18804" s="61">
        <v>1.511821822E9</v>
      </c>
      <c r="B18804" s="61">
        <v>0.0</v>
      </c>
      <c r="C18804" s="61">
        <v>2467.0</v>
      </c>
      <c r="D18804" s="57" t="s">
        <v>371</v>
      </c>
      <c r="E18804" s="57" t="str">
        <f t="array" ref="E18804">E18803</f>
        <v>В</v>
      </c>
      <c r="F18804" s="58">
        <v>0.8683292976522012</v>
      </c>
    </row>
    <row r="18805">
      <c r="A18805" s="61">
        <v>1.519514847E9</v>
      </c>
      <c r="B18805" s="61">
        <v>1.0</v>
      </c>
      <c r="C18805" s="61">
        <v>538.0</v>
      </c>
      <c r="D18805" s="57" t="s">
        <v>373</v>
      </c>
      <c r="E18805" s="57" t="str">
        <f t="array" ref="E18805">E18804</f>
        <v>В</v>
      </c>
      <c r="F18805" s="58">
        <v>0.8683363179439344</v>
      </c>
    </row>
    <row r="18806">
      <c r="A18806" s="61">
        <v>1.516390755E9</v>
      </c>
      <c r="B18806" s="61">
        <v>1.0</v>
      </c>
      <c r="C18806" s="61">
        <v>938.0</v>
      </c>
      <c r="D18806" s="57" t="s">
        <v>374</v>
      </c>
      <c r="E18806" s="57" t="str">
        <f t="array" ref="E18806">E18805</f>
        <v>В</v>
      </c>
      <c r="F18806" s="58">
        <v>0.8683601794551667</v>
      </c>
    </row>
    <row r="18807">
      <c r="A18807" s="61">
        <v>1.514147479E9</v>
      </c>
      <c r="B18807" s="61">
        <v>1.0</v>
      </c>
      <c r="C18807" s="61">
        <v>1673.0</v>
      </c>
      <c r="D18807" s="57" t="s">
        <v>373</v>
      </c>
      <c r="E18807" s="57" t="str">
        <f t="array" ref="E18807">E18806</f>
        <v>В</v>
      </c>
      <c r="F18807" s="58">
        <v>0.8683763665388392</v>
      </c>
    </row>
    <row r="18808">
      <c r="A18808" s="61">
        <v>1.519494289E9</v>
      </c>
      <c r="B18808" s="61">
        <v>1.0</v>
      </c>
      <c r="C18808" s="61">
        <v>4094.0</v>
      </c>
      <c r="D18808" s="57" t="s">
        <v>374</v>
      </c>
      <c r="E18808" s="57" t="str">
        <f t="array" ref="E18808">E18807</f>
        <v>В</v>
      </c>
      <c r="F18808" s="58">
        <v>0.8683841321544711</v>
      </c>
    </row>
    <row r="18809">
      <c r="A18809" s="61">
        <v>1.519347206E9</v>
      </c>
      <c r="B18809" s="61">
        <v>1.0</v>
      </c>
      <c r="C18809" s="61">
        <v>4460.0</v>
      </c>
      <c r="D18809" s="57" t="s">
        <v>371</v>
      </c>
      <c r="E18809" s="57" t="str">
        <f t="array" ref="E18809">E18808</f>
        <v>В</v>
      </c>
      <c r="F18809" s="58">
        <v>0.8684151193062144</v>
      </c>
    </row>
    <row r="18810">
      <c r="A18810" s="61">
        <v>1.513701944E9</v>
      </c>
      <c r="B18810" s="61">
        <v>1.0</v>
      </c>
      <c r="C18810" s="61">
        <v>1780.0</v>
      </c>
      <c r="D18810" s="57" t="s">
        <v>374</v>
      </c>
      <c r="E18810" s="57" t="str">
        <f t="array" ref="E18810">E18809</f>
        <v>В</v>
      </c>
      <c r="F18810" s="58">
        <v>0.8684254022153248</v>
      </c>
    </row>
    <row r="18811">
      <c r="A18811" s="61">
        <v>1.511411957E9</v>
      </c>
      <c r="B18811" s="61">
        <v>1.0</v>
      </c>
      <c r="C18811" s="61">
        <v>1205.0</v>
      </c>
      <c r="D18811" s="57" t="s">
        <v>373</v>
      </c>
      <c r="E18811" s="57" t="str">
        <f t="array" ref="E18811">E18810</f>
        <v>В</v>
      </c>
      <c r="F18811" s="58">
        <v>0.8684960596985587</v>
      </c>
    </row>
    <row r="18812">
      <c r="A18812" s="61">
        <v>1.516479715E9</v>
      </c>
      <c r="B18812" s="61">
        <v>1.0</v>
      </c>
      <c r="C18812" s="61">
        <v>2757.0</v>
      </c>
      <c r="D18812" s="57" t="s">
        <v>375</v>
      </c>
      <c r="E18812" s="57" t="str">
        <f t="array" ref="E18812">E18811</f>
        <v>В</v>
      </c>
      <c r="F18812" s="58">
        <v>0.8685575975628583</v>
      </c>
    </row>
    <row r="18813">
      <c r="A18813" s="61">
        <v>1.511511153E9</v>
      </c>
      <c r="B18813" s="61">
        <v>1.0</v>
      </c>
      <c r="C18813" s="61">
        <v>628.0</v>
      </c>
      <c r="D18813" s="57" t="s">
        <v>371</v>
      </c>
      <c r="E18813" s="57" t="str">
        <f t="array" ref="E18813">E18812</f>
        <v>В</v>
      </c>
      <c r="F18813" s="58">
        <v>0.8685751636516972</v>
      </c>
    </row>
    <row r="18814">
      <c r="A18814" s="61">
        <v>1.518514166E9</v>
      </c>
      <c r="B18814" s="61">
        <v>1.0</v>
      </c>
      <c r="C18814" s="61">
        <v>1347.0</v>
      </c>
      <c r="D18814" s="57" t="s">
        <v>371</v>
      </c>
      <c r="E18814" s="57" t="str">
        <f t="array" ref="E18814">E18813</f>
        <v>В</v>
      </c>
      <c r="F18814" s="58">
        <v>0.8685841149554462</v>
      </c>
    </row>
    <row r="18815">
      <c r="A18815" s="61">
        <v>1.513267462E9</v>
      </c>
      <c r="B18815" s="61">
        <v>0.0</v>
      </c>
      <c r="C18815" s="61">
        <v>1409.0</v>
      </c>
      <c r="D18815" s="57" t="s">
        <v>373</v>
      </c>
      <c r="E18815" s="57" t="str">
        <f t="array" ref="E18815">E18814</f>
        <v>В</v>
      </c>
      <c r="F18815" s="58">
        <v>0.86861686474097</v>
      </c>
    </row>
    <row r="18816">
      <c r="A18816" s="61">
        <v>1.512914502E9</v>
      </c>
      <c r="B18816" s="61">
        <v>0.0</v>
      </c>
      <c r="C18816" s="61">
        <v>2180.0</v>
      </c>
      <c r="D18816" s="57" t="s">
        <v>371</v>
      </c>
      <c r="E18816" s="57" t="str">
        <f t="array" ref="E18816">E18815</f>
        <v>В</v>
      </c>
      <c r="F18816" s="58">
        <v>0.8686449604466248</v>
      </c>
    </row>
    <row r="18817">
      <c r="A18817" s="61">
        <v>1.513500603E9</v>
      </c>
      <c r="B18817" s="61">
        <v>1.0</v>
      </c>
      <c r="C18817" s="61">
        <v>4483.0</v>
      </c>
      <c r="D18817" s="57" t="s">
        <v>371</v>
      </c>
      <c r="E18817" s="57" t="str">
        <f t="array" ref="E18817">E18816</f>
        <v>В</v>
      </c>
      <c r="F18817" s="58">
        <v>0.8686694188429515</v>
      </c>
    </row>
    <row r="18818">
      <c r="A18818" s="61">
        <v>1.51233236E9</v>
      </c>
      <c r="B18818" s="61">
        <v>0.0</v>
      </c>
      <c r="C18818" s="61">
        <v>3583.0</v>
      </c>
      <c r="D18818" s="57" t="s">
        <v>371</v>
      </c>
      <c r="E18818" s="57" t="str">
        <f t="array" ref="E18818">E18817</f>
        <v>В</v>
      </c>
      <c r="F18818" s="58">
        <v>0.8687116647321442</v>
      </c>
    </row>
    <row r="18819">
      <c r="A18819" s="61">
        <v>1.514443968E9</v>
      </c>
      <c r="B18819" s="61">
        <v>1.0</v>
      </c>
      <c r="C18819" s="61">
        <v>2557.0</v>
      </c>
      <c r="D18819" s="57" t="s">
        <v>374</v>
      </c>
      <c r="E18819" s="57" t="str">
        <f t="array" ref="E18819">E18818</f>
        <v>В</v>
      </c>
      <c r="F18819" s="58">
        <v>0.8687394139931982</v>
      </c>
    </row>
    <row r="18820">
      <c r="A18820" s="61">
        <v>1.517844371E9</v>
      </c>
      <c r="B18820" s="61">
        <v>0.0</v>
      </c>
      <c r="C18820" s="61">
        <v>888.0</v>
      </c>
      <c r="D18820" s="57" t="s">
        <v>375</v>
      </c>
      <c r="E18820" s="57" t="str">
        <f t="array" ref="E18820">E18819</f>
        <v>В</v>
      </c>
      <c r="F18820" s="58">
        <v>0.8688155539605147</v>
      </c>
    </row>
    <row r="18821">
      <c r="A18821" s="61">
        <v>1.512740461E9</v>
      </c>
      <c r="B18821" s="61">
        <v>0.0</v>
      </c>
      <c r="C18821" s="61">
        <v>2372.0</v>
      </c>
      <c r="D18821" s="57" t="s">
        <v>373</v>
      </c>
      <c r="E18821" s="57" t="str">
        <f t="array" ref="E18821">E18820</f>
        <v>В</v>
      </c>
      <c r="F18821" s="58">
        <v>0.8688494634273867</v>
      </c>
    </row>
    <row r="18822">
      <c r="A18822" s="61">
        <v>1.518017046E9</v>
      </c>
      <c r="B18822" s="61">
        <v>1.0</v>
      </c>
      <c r="C18822" s="61">
        <v>4169.0</v>
      </c>
      <c r="D18822" s="57" t="s">
        <v>371</v>
      </c>
      <c r="E18822" s="57" t="str">
        <f t="array" ref="E18822">E18821</f>
        <v>В</v>
      </c>
      <c r="F18822" s="58">
        <v>0.8688862151388872</v>
      </c>
    </row>
    <row r="18823">
      <c r="A18823" s="61">
        <v>1.519087547E9</v>
      </c>
      <c r="B18823" s="61">
        <v>1.0</v>
      </c>
      <c r="C18823" s="61">
        <v>1914.0</v>
      </c>
      <c r="D18823" s="57" t="s">
        <v>371</v>
      </c>
      <c r="E18823" s="57" t="str">
        <f t="array" ref="E18823">E18822</f>
        <v>В</v>
      </c>
      <c r="F18823" s="58">
        <v>0.8690197643140092</v>
      </c>
    </row>
    <row r="18824">
      <c r="A18824" s="61">
        <v>1.515257003E9</v>
      </c>
      <c r="B18824" s="61">
        <v>1.0</v>
      </c>
      <c r="C18824" s="61">
        <v>1956.0</v>
      </c>
      <c r="D18824" s="57" t="s">
        <v>374</v>
      </c>
      <c r="E18824" s="57" t="str">
        <f t="array" ref="E18824">E18823</f>
        <v>В</v>
      </c>
      <c r="F18824" s="58">
        <v>0.8690331412877851</v>
      </c>
    </row>
    <row r="18825">
      <c r="A18825" s="61">
        <v>1.517100708E9</v>
      </c>
      <c r="B18825" s="61">
        <v>1.0</v>
      </c>
      <c r="C18825" s="61">
        <v>2825.0</v>
      </c>
      <c r="D18825" s="57" t="s">
        <v>371</v>
      </c>
      <c r="E18825" s="57" t="str">
        <f t="array" ref="E18825">E18824</f>
        <v>В</v>
      </c>
      <c r="F18825" s="58">
        <v>0.8690819211595299</v>
      </c>
    </row>
    <row r="18826">
      <c r="A18826" s="61">
        <v>1.518126818E9</v>
      </c>
      <c r="B18826" s="61">
        <v>1.0</v>
      </c>
      <c r="C18826" s="61">
        <v>5601.0</v>
      </c>
      <c r="D18826" s="57" t="s">
        <v>373</v>
      </c>
      <c r="E18826" s="57" t="str">
        <f t="array" ref="E18826">E18825</f>
        <v>В</v>
      </c>
      <c r="F18826" s="58">
        <v>0.8691398026648864</v>
      </c>
    </row>
    <row r="18827">
      <c r="A18827" s="61">
        <v>1.51275057E9</v>
      </c>
      <c r="B18827" s="61">
        <v>0.0</v>
      </c>
      <c r="C18827" s="61">
        <v>790.0</v>
      </c>
      <c r="D18827" s="57" t="s">
        <v>373</v>
      </c>
      <c r="E18827" s="57" t="str">
        <f t="array" ref="E18827">E18826</f>
        <v>В</v>
      </c>
      <c r="F18827" s="58">
        <v>0.8691739299523581</v>
      </c>
    </row>
    <row r="18828">
      <c r="A18828" s="61">
        <v>1.51409389E9</v>
      </c>
      <c r="B18828" s="61">
        <v>0.0</v>
      </c>
      <c r="C18828" s="61">
        <v>1221.0</v>
      </c>
      <c r="D18828" s="57" t="s">
        <v>374</v>
      </c>
      <c r="E18828" s="57" t="str">
        <f t="array" ref="E18828">E18827</f>
        <v>В</v>
      </c>
      <c r="F18828" s="58">
        <v>0.8691934027253763</v>
      </c>
    </row>
    <row r="18829">
      <c r="A18829" s="61">
        <v>1.517368301E9</v>
      </c>
      <c r="B18829" s="61">
        <v>0.0</v>
      </c>
      <c r="C18829" s="61">
        <v>2865.0</v>
      </c>
      <c r="D18829" s="57" t="s">
        <v>371</v>
      </c>
      <c r="E18829" s="57" t="str">
        <f t="array" ref="E18829">E18828</f>
        <v>В</v>
      </c>
      <c r="F18829" s="58">
        <v>0.8691987152275902</v>
      </c>
    </row>
    <row r="18830">
      <c r="A18830" s="61">
        <v>1.517251475E9</v>
      </c>
      <c r="B18830" s="61">
        <v>1.0</v>
      </c>
      <c r="C18830" s="61">
        <v>162.0</v>
      </c>
      <c r="D18830" s="57" t="s">
        <v>375</v>
      </c>
      <c r="E18830" s="57" t="str">
        <f t="array" ref="E18830">E18829</f>
        <v>В</v>
      </c>
      <c r="F18830" s="58">
        <v>0.8692099384942304</v>
      </c>
    </row>
    <row r="18831">
      <c r="A18831" s="61">
        <v>1.513847802E9</v>
      </c>
      <c r="B18831" s="61">
        <v>0.0</v>
      </c>
      <c r="C18831" s="61">
        <v>892.0</v>
      </c>
      <c r="D18831" s="57" t="s">
        <v>374</v>
      </c>
      <c r="E18831" s="57" t="str">
        <f t="array" ref="E18831">E18830</f>
        <v>В</v>
      </c>
      <c r="F18831" s="58">
        <v>0.8692376721167607</v>
      </c>
    </row>
    <row r="18832">
      <c r="A18832" s="61">
        <v>1.51513122E9</v>
      </c>
      <c r="B18832" s="61">
        <v>0.0</v>
      </c>
      <c r="C18832" s="61">
        <v>282.0</v>
      </c>
      <c r="D18832" s="57" t="s">
        <v>371</v>
      </c>
      <c r="E18832" s="57" t="str">
        <f t="array" ref="E18832">E18831</f>
        <v>В</v>
      </c>
      <c r="F18832" s="58">
        <v>0.8692723613116228</v>
      </c>
    </row>
    <row r="18833">
      <c r="A18833" s="61">
        <v>1.514466493E9</v>
      </c>
      <c r="B18833" s="61">
        <v>1.0</v>
      </c>
      <c r="C18833" s="61">
        <v>154.0</v>
      </c>
      <c r="D18833" s="57" t="s">
        <v>374</v>
      </c>
      <c r="E18833" s="57" t="str">
        <f t="array" ref="E18833">E18832</f>
        <v>В</v>
      </c>
      <c r="F18833" s="58">
        <v>0.8692933569534808</v>
      </c>
    </row>
    <row r="18834">
      <c r="A18834" s="61">
        <v>1.51320017E9</v>
      </c>
      <c r="B18834" s="61">
        <v>0.0</v>
      </c>
      <c r="C18834" s="61">
        <v>1471.0</v>
      </c>
      <c r="D18834" s="57" t="s">
        <v>371</v>
      </c>
      <c r="E18834" s="57" t="str">
        <f t="array" ref="E18834">E18833</f>
        <v>В</v>
      </c>
      <c r="F18834" s="58">
        <v>0.8693305802851271</v>
      </c>
    </row>
    <row r="18835">
      <c r="A18835" s="61">
        <v>1.515969608E9</v>
      </c>
      <c r="B18835" s="61">
        <v>1.0</v>
      </c>
      <c r="C18835" s="61">
        <v>1088.0</v>
      </c>
      <c r="D18835" s="57" t="s">
        <v>375</v>
      </c>
      <c r="E18835" s="57" t="str">
        <f t="array" ref="E18835">E18834</f>
        <v>В</v>
      </c>
      <c r="F18835" s="58">
        <v>0.869369579774597</v>
      </c>
    </row>
    <row r="18836">
      <c r="A18836" s="61">
        <v>1.516399578E9</v>
      </c>
      <c r="B18836" s="61">
        <v>1.0</v>
      </c>
      <c r="C18836" s="61">
        <v>2497.0</v>
      </c>
      <c r="D18836" s="57" t="s">
        <v>375</v>
      </c>
      <c r="E18836" s="57" t="str">
        <f t="array" ref="E18836">E18835</f>
        <v>В</v>
      </c>
      <c r="F18836" s="58">
        <v>0.8694352435754261</v>
      </c>
    </row>
    <row r="18837">
      <c r="A18837" s="61">
        <v>1.511425717E9</v>
      </c>
      <c r="B18837" s="61">
        <v>1.0</v>
      </c>
      <c r="C18837" s="61">
        <v>3051.0</v>
      </c>
      <c r="D18837" s="57" t="s">
        <v>374</v>
      </c>
      <c r="E18837" s="57" t="str">
        <f t="array" ref="E18837">E18836</f>
        <v>В</v>
      </c>
      <c r="F18837" s="58">
        <v>0.869452159389467</v>
      </c>
    </row>
    <row r="18838">
      <c r="A18838" s="61">
        <v>1.517480751E9</v>
      </c>
      <c r="B18838" s="61">
        <v>0.0</v>
      </c>
      <c r="C18838" s="61">
        <v>503.0</v>
      </c>
      <c r="D18838" s="57" t="s">
        <v>375</v>
      </c>
      <c r="E18838" s="57" t="str">
        <f t="array" ref="E18838">E18837</f>
        <v>В</v>
      </c>
      <c r="F18838" s="58">
        <v>0.8694936377836202</v>
      </c>
    </row>
    <row r="18839">
      <c r="A18839" s="61">
        <v>1.513322849E9</v>
      </c>
      <c r="B18839" s="61">
        <v>1.0</v>
      </c>
      <c r="C18839" s="61">
        <v>840.0</v>
      </c>
      <c r="D18839" s="57" t="s">
        <v>371</v>
      </c>
      <c r="E18839" s="57" t="str">
        <f t="array" ref="E18839">E18838</f>
        <v>В</v>
      </c>
      <c r="F18839" s="58">
        <v>0.8695530420317162</v>
      </c>
    </row>
    <row r="18840">
      <c r="A18840" s="61">
        <v>1.517507514E9</v>
      </c>
      <c r="B18840" s="61">
        <v>1.0</v>
      </c>
      <c r="C18840" s="61">
        <v>989.0</v>
      </c>
      <c r="D18840" s="57" t="s">
        <v>374</v>
      </c>
      <c r="E18840" s="57" t="str">
        <f t="array" ref="E18840">E18839</f>
        <v>В</v>
      </c>
      <c r="F18840" s="58">
        <v>0.869645489647895</v>
      </c>
    </row>
    <row r="18841">
      <c r="A18841" s="61">
        <v>1.515355916E9</v>
      </c>
      <c r="B18841" s="61">
        <v>1.0</v>
      </c>
      <c r="C18841" s="61">
        <v>4945.0</v>
      </c>
      <c r="D18841" s="57" t="s">
        <v>371</v>
      </c>
      <c r="E18841" s="57" t="str">
        <f t="array" ref="E18841">E18840</f>
        <v>В</v>
      </c>
      <c r="F18841" s="58">
        <v>0.8696474907037697</v>
      </c>
    </row>
    <row r="18842">
      <c r="A18842" s="61">
        <v>1.512458162E9</v>
      </c>
      <c r="B18842" s="61">
        <v>0.0</v>
      </c>
      <c r="C18842" s="61">
        <v>233.0</v>
      </c>
      <c r="D18842" s="57" t="s">
        <v>374</v>
      </c>
      <c r="E18842" s="57" t="str">
        <f t="array" ref="E18842">E18841</f>
        <v>В</v>
      </c>
      <c r="F18842" s="58">
        <v>0.8696609868399318</v>
      </c>
    </row>
    <row r="18843">
      <c r="A18843" s="61">
        <v>1.51976556E9</v>
      </c>
      <c r="B18843" s="61">
        <v>0.0</v>
      </c>
      <c r="C18843" s="61">
        <v>1572.0</v>
      </c>
      <c r="D18843" s="57" t="s">
        <v>375</v>
      </c>
      <c r="E18843" s="57" t="str">
        <f t="array" ref="E18843">E18842</f>
        <v>В</v>
      </c>
      <c r="F18843" s="58">
        <v>0.8697282958795385</v>
      </c>
    </row>
    <row r="18844">
      <c r="A18844" s="61">
        <v>1.515969412E9</v>
      </c>
      <c r="B18844" s="61">
        <v>0.0</v>
      </c>
      <c r="C18844" s="61">
        <v>778.0</v>
      </c>
      <c r="D18844" s="57" t="s">
        <v>373</v>
      </c>
      <c r="E18844" s="57" t="str">
        <f t="array" ref="E18844">E18843</f>
        <v>В</v>
      </c>
      <c r="F18844" s="58">
        <v>0.8697670396615895</v>
      </c>
    </row>
    <row r="18845">
      <c r="A18845" s="61">
        <v>1.511478055E9</v>
      </c>
      <c r="B18845" s="61">
        <v>1.0</v>
      </c>
      <c r="C18845" s="61">
        <v>979.0</v>
      </c>
      <c r="D18845" s="57" t="s">
        <v>373</v>
      </c>
      <c r="E18845" s="57" t="str">
        <f t="array" ref="E18845">E18844</f>
        <v>В</v>
      </c>
      <c r="F18845" s="58">
        <v>0.8699116723394712</v>
      </c>
    </row>
    <row r="18846">
      <c r="A18846" s="61">
        <v>1.513670012E9</v>
      </c>
      <c r="B18846" s="61">
        <v>0.0</v>
      </c>
      <c r="C18846" s="61">
        <v>1110.0</v>
      </c>
      <c r="D18846" s="57" t="s">
        <v>374</v>
      </c>
      <c r="E18846" s="57" t="str">
        <f t="array" ref="E18846">E18845</f>
        <v>В</v>
      </c>
      <c r="F18846" s="58">
        <v>0.8699206232042942</v>
      </c>
    </row>
    <row r="18847">
      <c r="A18847" s="61">
        <v>1.518340268E9</v>
      </c>
      <c r="B18847" s="61">
        <v>1.0</v>
      </c>
      <c r="C18847" s="61">
        <v>1504.0</v>
      </c>
      <c r="D18847" s="57" t="s">
        <v>373</v>
      </c>
      <c r="E18847" s="57" t="str">
        <f t="array" ref="E18847">E18846</f>
        <v>В</v>
      </c>
      <c r="F18847" s="58">
        <v>0.8699239244084884</v>
      </c>
    </row>
    <row r="18848">
      <c r="A18848" s="61">
        <v>1.518360791E9</v>
      </c>
      <c r="B18848" s="61">
        <v>0.0</v>
      </c>
      <c r="C18848" s="61">
        <v>950.0</v>
      </c>
      <c r="D18848" s="57" t="s">
        <v>374</v>
      </c>
      <c r="E18848" s="57" t="str">
        <f t="array" ref="E18848">E18847</f>
        <v>В</v>
      </c>
      <c r="F18848" s="58">
        <v>0.8699389126702657</v>
      </c>
    </row>
    <row r="18849">
      <c r="A18849" s="61">
        <v>1.518164684E9</v>
      </c>
      <c r="B18849" s="61">
        <v>1.0</v>
      </c>
      <c r="C18849" s="61">
        <v>1869.0</v>
      </c>
      <c r="D18849" s="57" t="s">
        <v>371</v>
      </c>
      <c r="E18849" s="57" t="str">
        <f t="array" ref="E18849">E18848</f>
        <v>В</v>
      </c>
      <c r="F18849" s="58">
        <v>0.8699764785104699</v>
      </c>
    </row>
    <row r="18850">
      <c r="A18850" s="61">
        <v>1.515488506E9</v>
      </c>
      <c r="B18850" s="61">
        <v>1.0</v>
      </c>
      <c r="C18850" s="61">
        <v>3577.0</v>
      </c>
      <c r="D18850" s="57" t="s">
        <v>371</v>
      </c>
      <c r="E18850" s="57" t="str">
        <f t="array" ref="E18850">E18849</f>
        <v>В</v>
      </c>
      <c r="F18850" s="58">
        <v>0.8700038026877202</v>
      </c>
    </row>
    <row r="18851">
      <c r="A18851" s="61">
        <v>1.515725924E9</v>
      </c>
      <c r="B18851" s="61">
        <v>1.0</v>
      </c>
      <c r="C18851" s="61">
        <v>3578.0</v>
      </c>
      <c r="D18851" s="57" t="s">
        <v>373</v>
      </c>
      <c r="E18851" s="57" t="str">
        <f t="array" ref="E18851">E18850</f>
        <v>В</v>
      </c>
      <c r="F18851" s="58">
        <v>0.8700211547915874</v>
      </c>
    </row>
    <row r="18852">
      <c r="A18852" s="61">
        <v>1.518457561E9</v>
      </c>
      <c r="B18852" s="61">
        <v>0.0</v>
      </c>
      <c r="C18852" s="61">
        <v>893.0</v>
      </c>
      <c r="D18852" s="57" t="s">
        <v>373</v>
      </c>
      <c r="E18852" s="57" t="str">
        <f t="array" ref="E18852">E18851</f>
        <v>В</v>
      </c>
      <c r="F18852" s="58">
        <v>0.870036406667426</v>
      </c>
    </row>
    <row r="18853">
      <c r="A18853" s="61">
        <v>1.518190253E9</v>
      </c>
      <c r="B18853" s="61">
        <v>1.0</v>
      </c>
      <c r="C18853" s="61">
        <v>2215.0</v>
      </c>
      <c r="D18853" s="57" t="s">
        <v>373</v>
      </c>
      <c r="E18853" s="57" t="str">
        <f t="array" ref="E18853">E18852</f>
        <v>В</v>
      </c>
      <c r="F18853" s="58">
        <v>0.8700811539076191</v>
      </c>
    </row>
    <row r="18854">
      <c r="A18854" s="61">
        <v>1.514349067E9</v>
      </c>
      <c r="B18854" s="61">
        <v>1.0</v>
      </c>
      <c r="C18854" s="61">
        <v>1283.0</v>
      </c>
      <c r="D18854" s="57" t="s">
        <v>374</v>
      </c>
      <c r="E18854" s="57" t="str">
        <f t="array" ref="E18854">E18853</f>
        <v>В</v>
      </c>
      <c r="F18854" s="58">
        <v>0.870139529442074</v>
      </c>
    </row>
    <row r="18855">
      <c r="A18855" s="61">
        <v>1.51382942E9</v>
      </c>
      <c r="B18855" s="61">
        <v>0.0</v>
      </c>
      <c r="C18855" s="61">
        <v>1429.0</v>
      </c>
      <c r="D18855" s="57" t="s">
        <v>374</v>
      </c>
      <c r="E18855" s="57" t="str">
        <f t="array" ref="E18855">E18854</f>
        <v>В</v>
      </c>
      <c r="F18855" s="58">
        <v>0.8701521189559785</v>
      </c>
    </row>
    <row r="18856">
      <c r="A18856" s="61">
        <v>1.518888988E9</v>
      </c>
      <c r="B18856" s="61">
        <v>1.0</v>
      </c>
      <c r="C18856" s="61">
        <v>2129.0</v>
      </c>
      <c r="D18856" s="57" t="s">
        <v>375</v>
      </c>
      <c r="E18856" s="57" t="str">
        <f t="array" ref="E18856">E18855</f>
        <v>В</v>
      </c>
      <c r="F18856" s="58">
        <v>0.87015905574286</v>
      </c>
    </row>
    <row r="18857">
      <c r="A18857" s="61">
        <v>1.51891963E9</v>
      </c>
      <c r="B18857" s="61">
        <v>0.0</v>
      </c>
      <c r="C18857" s="61">
        <v>821.0</v>
      </c>
      <c r="D18857" s="57" t="s">
        <v>371</v>
      </c>
      <c r="E18857" s="57" t="str">
        <f t="array" ref="E18857">E18856</f>
        <v>В</v>
      </c>
      <c r="F18857" s="58">
        <v>0.8701875822127692</v>
      </c>
    </row>
    <row r="18858">
      <c r="A18858" s="61">
        <v>1.514954013E9</v>
      </c>
      <c r="B18858" s="61">
        <v>1.0</v>
      </c>
      <c r="C18858" s="61">
        <v>2137.0</v>
      </c>
      <c r="D18858" s="57" t="s">
        <v>375</v>
      </c>
      <c r="E18858" s="57" t="str">
        <f t="array" ref="E18858">E18857</f>
        <v>В</v>
      </c>
      <c r="F18858" s="58">
        <v>0.8702238619138588</v>
      </c>
    </row>
    <row r="18859">
      <c r="A18859" s="61">
        <v>1.518513922E9</v>
      </c>
      <c r="B18859" s="61">
        <v>0.0</v>
      </c>
      <c r="C18859" s="61">
        <v>2045.0</v>
      </c>
      <c r="D18859" s="57" t="s">
        <v>374</v>
      </c>
      <c r="E18859" s="57" t="str">
        <f t="array" ref="E18859">E18858</f>
        <v>В</v>
      </c>
      <c r="F18859" s="58">
        <v>0.8702822374483137</v>
      </c>
    </row>
    <row r="18860">
      <c r="A18860" s="61">
        <v>1.519358829E9</v>
      </c>
      <c r="B18860" s="61">
        <v>1.0</v>
      </c>
      <c r="C18860" s="61">
        <v>2202.0</v>
      </c>
      <c r="D18860" s="57" t="s">
        <v>371</v>
      </c>
      <c r="E18860" s="57" t="str">
        <f t="array" ref="E18860">E18859</f>
        <v>В</v>
      </c>
      <c r="F18860" s="58">
        <v>0.8703027204647735</v>
      </c>
    </row>
    <row r="18861">
      <c r="A18861" s="61">
        <v>1.517301863E9</v>
      </c>
      <c r="B18861" s="61">
        <v>1.0</v>
      </c>
      <c r="C18861" s="61">
        <v>1761.0</v>
      </c>
      <c r="D18861" s="57" t="s">
        <v>373</v>
      </c>
      <c r="E18861" s="57" t="str">
        <f t="array" ref="E18861">E18860</f>
        <v>В</v>
      </c>
      <c r="F18861" s="58">
        <v>0.8703358174322606</v>
      </c>
    </row>
    <row r="18862">
      <c r="A18862" s="61">
        <v>1.518633689E9</v>
      </c>
      <c r="B18862" s="61">
        <v>1.0</v>
      </c>
      <c r="C18862" s="61">
        <v>3366.0</v>
      </c>
      <c r="D18862" s="57" t="s">
        <v>374</v>
      </c>
      <c r="E18862" s="57" t="str">
        <f t="array" ref="E18862">E18861</f>
        <v>В</v>
      </c>
      <c r="F18862" s="58">
        <v>0.8704394669474442</v>
      </c>
    </row>
    <row r="18863">
      <c r="A18863" s="61">
        <v>1.518167274E9</v>
      </c>
      <c r="B18863" s="61">
        <v>1.0</v>
      </c>
      <c r="C18863" s="61">
        <v>1587.0</v>
      </c>
      <c r="D18863" s="57" t="s">
        <v>374</v>
      </c>
      <c r="E18863" s="57" t="str">
        <f t="array" ref="E18863">E18862</f>
        <v>В</v>
      </c>
      <c r="F18863" s="58">
        <v>0.8705015939906426</v>
      </c>
    </row>
    <row r="18864">
      <c r="A18864" s="61">
        <v>1.516934778E9</v>
      </c>
      <c r="B18864" s="61">
        <v>1.0</v>
      </c>
      <c r="C18864" s="61">
        <v>1353.0</v>
      </c>
      <c r="D18864" s="57" t="s">
        <v>371</v>
      </c>
      <c r="E18864" s="57" t="str">
        <f t="array" ref="E18864">E18863</f>
        <v>В</v>
      </c>
      <c r="F18864" s="58">
        <v>0.8705030049900515</v>
      </c>
    </row>
    <row r="18865">
      <c r="A18865" s="61">
        <v>1.518319707E9</v>
      </c>
      <c r="B18865" s="61">
        <v>1.0</v>
      </c>
      <c r="C18865" s="61">
        <v>461.0</v>
      </c>
      <c r="D18865" s="57" t="s">
        <v>375</v>
      </c>
      <c r="E18865" s="57" t="str">
        <f t="array" ref="E18865">E18864</f>
        <v>В</v>
      </c>
      <c r="F18865" s="58">
        <v>0.870598179423401</v>
      </c>
    </row>
    <row r="18866">
      <c r="A18866" s="61">
        <v>1.51269991E9</v>
      </c>
      <c r="B18866" s="61">
        <v>0.0</v>
      </c>
      <c r="C18866" s="61">
        <v>747.0</v>
      </c>
      <c r="D18866" s="57" t="s">
        <v>371</v>
      </c>
      <c r="E18866" s="57" t="str">
        <f t="array" ref="E18866">E18865</f>
        <v>В</v>
      </c>
      <c r="F18866" s="58">
        <v>0.8707383847244976</v>
      </c>
    </row>
    <row r="18867">
      <c r="A18867" s="61">
        <v>1.513607172E9</v>
      </c>
      <c r="B18867" s="61">
        <v>0.0</v>
      </c>
      <c r="C18867" s="61">
        <v>1624.0</v>
      </c>
      <c r="D18867" s="57" t="s">
        <v>371</v>
      </c>
      <c r="E18867" s="57" t="str">
        <f t="array" ref="E18867">E18866</f>
        <v>В</v>
      </c>
      <c r="F18867" s="58">
        <v>0.8707806882268619</v>
      </c>
    </row>
    <row r="18868">
      <c r="A18868" s="61">
        <v>1.512190424E9</v>
      </c>
      <c r="B18868" s="61">
        <v>1.0</v>
      </c>
      <c r="C18868" s="61">
        <v>1612.0</v>
      </c>
      <c r="D18868" s="57" t="s">
        <v>375</v>
      </c>
      <c r="E18868" s="57" t="str">
        <f t="array" ref="E18868">E18867</f>
        <v>В</v>
      </c>
      <c r="F18868" s="58">
        <v>0.8708769989169757</v>
      </c>
    </row>
    <row r="18869">
      <c r="A18869" s="61">
        <v>1.515955902E9</v>
      </c>
      <c r="B18869" s="61">
        <v>0.0</v>
      </c>
      <c r="C18869" s="61">
        <v>667.0</v>
      </c>
      <c r="D18869" s="57" t="s">
        <v>371</v>
      </c>
      <c r="E18869" s="57" t="str">
        <f t="array" ref="E18869">E18868</f>
        <v>В</v>
      </c>
      <c r="F18869" s="58">
        <v>0.870893589917931</v>
      </c>
    </row>
    <row r="18870">
      <c r="A18870" s="61">
        <v>1.512673401E9</v>
      </c>
      <c r="B18870" s="61">
        <v>0.0</v>
      </c>
      <c r="C18870" s="61">
        <v>1001.0</v>
      </c>
      <c r="D18870" s="57" t="s">
        <v>374</v>
      </c>
      <c r="E18870" s="57" t="str">
        <f t="array" ref="E18870">E18869</f>
        <v>В</v>
      </c>
      <c r="F18870" s="58">
        <v>0.8709359412820018</v>
      </c>
    </row>
    <row r="18871">
      <c r="A18871" s="61">
        <v>1.516598257E9</v>
      </c>
      <c r="B18871" s="61">
        <v>1.0</v>
      </c>
      <c r="C18871" s="61">
        <v>1236.0</v>
      </c>
      <c r="D18871" s="57" t="s">
        <v>371</v>
      </c>
      <c r="E18871" s="57" t="str">
        <f t="array" ref="E18871">E18870</f>
        <v>В</v>
      </c>
      <c r="F18871" s="58">
        <v>0.8709405518607441</v>
      </c>
    </row>
    <row r="18872">
      <c r="A18872" s="61">
        <v>1.517680136E9</v>
      </c>
      <c r="B18872" s="61">
        <v>1.0</v>
      </c>
      <c r="C18872" s="61">
        <v>885.0</v>
      </c>
      <c r="D18872" s="57" t="s">
        <v>374</v>
      </c>
      <c r="E18872" s="57" t="str">
        <f t="array" ref="E18872">E18871</f>
        <v>В</v>
      </c>
      <c r="F18872" s="58">
        <v>0.8709636785996707</v>
      </c>
    </row>
    <row r="18873">
      <c r="A18873" s="61">
        <v>1.519012701E9</v>
      </c>
      <c r="B18873" s="61">
        <v>0.0</v>
      </c>
      <c r="C18873" s="61">
        <v>3681.0</v>
      </c>
      <c r="D18873" s="57" t="s">
        <v>374</v>
      </c>
      <c r="E18873" s="57" t="str">
        <f t="array" ref="E18873">E18872</f>
        <v>В</v>
      </c>
      <c r="F18873" s="58">
        <v>0.8710415268584827</v>
      </c>
    </row>
    <row r="18874">
      <c r="A18874" s="61">
        <v>1.519273481E9</v>
      </c>
      <c r="B18874" s="61">
        <v>0.0</v>
      </c>
      <c r="C18874" s="61">
        <v>4243.0</v>
      </c>
      <c r="D18874" s="57" t="s">
        <v>374</v>
      </c>
      <c r="E18874" s="57" t="str">
        <f t="array" ref="E18874">E18873</f>
        <v>В</v>
      </c>
      <c r="F18874" s="58">
        <v>0.871087646473903</v>
      </c>
    </row>
    <row r="18875">
      <c r="A18875" s="61">
        <v>1.519926153E9</v>
      </c>
      <c r="B18875" s="61">
        <v>1.0</v>
      </c>
      <c r="C18875" s="61">
        <v>642.0</v>
      </c>
      <c r="D18875" s="57" t="s">
        <v>374</v>
      </c>
      <c r="E18875" s="57" t="str">
        <f t="array" ref="E18875">E18874</f>
        <v>В</v>
      </c>
      <c r="F18875" s="58">
        <v>0.8711698318828806</v>
      </c>
    </row>
    <row r="18876">
      <c r="A18876" s="61">
        <v>1.514473789E9</v>
      </c>
      <c r="B18876" s="61">
        <v>1.0</v>
      </c>
      <c r="C18876" s="61">
        <v>1473.0</v>
      </c>
      <c r="D18876" s="57" t="s">
        <v>373</v>
      </c>
      <c r="E18876" s="57" t="str">
        <f t="array" ref="E18876">E18875</f>
        <v>В</v>
      </c>
      <c r="F18876" s="58">
        <v>0.8712195541317391</v>
      </c>
    </row>
    <row r="18877">
      <c r="A18877" s="61">
        <v>1.513885119E9</v>
      </c>
      <c r="B18877" s="61">
        <v>1.0</v>
      </c>
      <c r="C18877" s="61">
        <v>1629.0</v>
      </c>
      <c r="D18877" s="57" t="s">
        <v>371</v>
      </c>
      <c r="E18877" s="57" t="str">
        <f t="array" ref="E18877">E18876</f>
        <v>В</v>
      </c>
      <c r="F18877" s="58">
        <v>0.8712386936337243</v>
      </c>
    </row>
    <row r="18878">
      <c r="A18878" s="61">
        <v>1.519714599E9</v>
      </c>
      <c r="B18878" s="61">
        <v>1.0</v>
      </c>
      <c r="C18878" s="61">
        <v>1633.0</v>
      </c>
      <c r="D18878" s="57" t="s">
        <v>371</v>
      </c>
      <c r="E18878" s="57" t="str">
        <f t="array" ref="E18878">E18877</f>
        <v>В</v>
      </c>
      <c r="F18878" s="58">
        <v>0.8712988649005693</v>
      </c>
    </row>
    <row r="18879">
      <c r="A18879" s="61">
        <v>1.511360486E9</v>
      </c>
      <c r="B18879" s="61">
        <v>1.0</v>
      </c>
      <c r="C18879" s="61">
        <v>986.0</v>
      </c>
      <c r="D18879" s="57" t="s">
        <v>375</v>
      </c>
      <c r="E18879" s="57" t="str">
        <f t="array" ref="E18879">E18878</f>
        <v>В</v>
      </c>
      <c r="F18879" s="58">
        <v>0.8713658610098507</v>
      </c>
    </row>
    <row r="18880">
      <c r="A18880" s="61">
        <v>1.517153993E9</v>
      </c>
      <c r="B18880" s="61">
        <v>1.0</v>
      </c>
      <c r="C18880" s="61">
        <v>3581.0</v>
      </c>
      <c r="D18880" s="57" t="s">
        <v>374</v>
      </c>
      <c r="E18880" s="57" t="str">
        <f t="array" ref="E18880">E18879</f>
        <v>В</v>
      </c>
      <c r="F18880" s="58">
        <v>0.8713772182163632</v>
      </c>
    </row>
    <row r="18881">
      <c r="A18881" s="61">
        <v>1.517278682E9</v>
      </c>
      <c r="B18881" s="61">
        <v>0.0</v>
      </c>
      <c r="C18881" s="61">
        <v>2039.0</v>
      </c>
      <c r="D18881" s="57" t="s">
        <v>373</v>
      </c>
      <c r="E18881" s="57" t="str">
        <f t="array" ref="E18881">E18880</f>
        <v>В</v>
      </c>
      <c r="F18881" s="58">
        <v>0.8713954766783231</v>
      </c>
    </row>
    <row r="18882">
      <c r="A18882" s="61">
        <v>1.518678378E9</v>
      </c>
      <c r="B18882" s="61">
        <v>1.0</v>
      </c>
      <c r="C18882" s="61">
        <v>1495.0</v>
      </c>
      <c r="D18882" s="57" t="s">
        <v>374</v>
      </c>
      <c r="E18882" s="57" t="str">
        <f t="array" ref="E18882">E18881</f>
        <v>В</v>
      </c>
      <c r="F18882" s="58">
        <v>0.8714035402977185</v>
      </c>
    </row>
    <row r="18883">
      <c r="A18883" s="61">
        <v>1.512900262E9</v>
      </c>
      <c r="B18883" s="61">
        <v>0.0</v>
      </c>
      <c r="C18883" s="61">
        <v>761.0</v>
      </c>
      <c r="D18883" s="57" t="s">
        <v>375</v>
      </c>
      <c r="E18883" s="57" t="str">
        <f t="array" ref="E18883">E18882</f>
        <v>В</v>
      </c>
      <c r="F18883" s="58">
        <v>0.8714542837661486</v>
      </c>
    </row>
    <row r="18884">
      <c r="A18884" s="61">
        <v>1.514097643E9</v>
      </c>
      <c r="B18884" s="61">
        <v>1.0</v>
      </c>
      <c r="C18884" s="61">
        <v>1134.0</v>
      </c>
      <c r="D18884" s="57" t="s">
        <v>373</v>
      </c>
      <c r="E18884" s="57" t="str">
        <f t="array" ref="E18884">E18883</f>
        <v>В</v>
      </c>
      <c r="F18884" s="58">
        <v>0.8715190899371473</v>
      </c>
    </row>
    <row r="18885">
      <c r="A18885" s="61">
        <v>1.517575968E9</v>
      </c>
      <c r="B18885" s="61">
        <v>1.0</v>
      </c>
      <c r="C18885" s="61">
        <v>151.0</v>
      </c>
      <c r="D18885" s="57" t="s">
        <v>371</v>
      </c>
      <c r="E18885" s="57" t="str">
        <f t="array" ref="E18885">E18884</f>
        <v>В</v>
      </c>
      <c r="F18885" s="58">
        <v>0.8715194445525554</v>
      </c>
    </row>
    <row r="18886">
      <c r="A18886" s="61">
        <v>1.511761547E9</v>
      </c>
      <c r="B18886" s="61">
        <v>1.0</v>
      </c>
      <c r="C18886" s="61">
        <v>587.0</v>
      </c>
      <c r="D18886" s="57" t="s">
        <v>375</v>
      </c>
      <c r="E18886" s="57" t="str">
        <f t="array" ref="E18886">E18885</f>
        <v>В</v>
      </c>
      <c r="F18886" s="58">
        <v>0.8715481213899767</v>
      </c>
    </row>
    <row r="18887">
      <c r="A18887" s="61">
        <v>1.518304569E9</v>
      </c>
      <c r="B18887" s="61">
        <v>1.0</v>
      </c>
      <c r="C18887" s="61">
        <v>1890.0</v>
      </c>
      <c r="D18887" s="57" t="s">
        <v>374</v>
      </c>
      <c r="E18887" s="57" t="str">
        <f t="array" ref="E18887">E18886</f>
        <v>В</v>
      </c>
      <c r="F18887" s="58">
        <v>0.8715747747738674</v>
      </c>
    </row>
    <row r="18888">
      <c r="A18888" s="61">
        <v>1.511684554E9</v>
      </c>
      <c r="B18888" s="61">
        <v>1.0</v>
      </c>
      <c r="C18888" s="61">
        <v>2267.0</v>
      </c>
      <c r="D18888" s="57" t="s">
        <v>371</v>
      </c>
      <c r="E18888" s="57" t="str">
        <f t="array" ref="E18888">E18887</f>
        <v>В</v>
      </c>
      <c r="F18888" s="58">
        <v>0.8717903798074529</v>
      </c>
    </row>
    <row r="18889">
      <c r="A18889" s="61">
        <v>1.511736771E9</v>
      </c>
      <c r="B18889" s="61">
        <v>0.0</v>
      </c>
      <c r="C18889" s="61">
        <v>725.0</v>
      </c>
      <c r="D18889" s="57" t="s">
        <v>371</v>
      </c>
      <c r="E18889" s="57" t="str">
        <f t="array" ref="E18889">E18888</f>
        <v>В</v>
      </c>
      <c r="F18889" s="58">
        <v>0.871791187994919</v>
      </c>
    </row>
    <row r="18890">
      <c r="A18890" s="61">
        <v>1.519078585E9</v>
      </c>
      <c r="B18890" s="61">
        <v>1.0</v>
      </c>
      <c r="C18890" s="61">
        <v>2612.0</v>
      </c>
      <c r="D18890" s="57" t="s">
        <v>373</v>
      </c>
      <c r="E18890" s="57" t="str">
        <f t="array" ref="E18890">E18889</f>
        <v>В</v>
      </c>
      <c r="F18890" s="58">
        <v>0.8718266446073812</v>
      </c>
    </row>
    <row r="18891">
      <c r="A18891" s="61">
        <v>1.511928254E9</v>
      </c>
      <c r="B18891" s="61">
        <v>1.0</v>
      </c>
      <c r="C18891" s="61">
        <v>2789.0</v>
      </c>
      <c r="D18891" s="57" t="s">
        <v>371</v>
      </c>
      <c r="E18891" s="57" t="str">
        <f t="array" ref="E18891">E18890</f>
        <v>В</v>
      </c>
      <c r="F18891" s="58">
        <v>0.8719431448951459</v>
      </c>
    </row>
    <row r="18892">
      <c r="A18892" s="61">
        <v>1.511448597E9</v>
      </c>
      <c r="B18892" s="61">
        <v>1.0</v>
      </c>
      <c r="C18892" s="61">
        <v>76.0</v>
      </c>
      <c r="D18892" s="57" t="s">
        <v>371</v>
      </c>
      <c r="E18892" s="57" t="str">
        <f t="array" ref="E18892">E18891</f>
        <v>В</v>
      </c>
      <c r="F18892" s="58">
        <v>0.8719807107353501</v>
      </c>
    </row>
    <row r="18893">
      <c r="A18893" s="61">
        <v>1.515210954E9</v>
      </c>
      <c r="B18893" s="61">
        <v>1.0</v>
      </c>
      <c r="C18893" s="61">
        <v>2558.0</v>
      </c>
      <c r="D18893" s="57" t="s">
        <v>371</v>
      </c>
      <c r="E18893" s="57" t="str">
        <f t="array" ref="E18893">E18892</f>
        <v>В</v>
      </c>
      <c r="F18893" s="58">
        <v>0.8720104539347526</v>
      </c>
    </row>
    <row r="18894">
      <c r="A18894" s="61">
        <v>1.513717332E9</v>
      </c>
      <c r="B18894" s="61">
        <v>0.0</v>
      </c>
      <c r="C18894" s="61">
        <v>585.0</v>
      </c>
      <c r="D18894" s="57" t="s">
        <v>371</v>
      </c>
      <c r="E18894" s="57" t="str">
        <f t="array" ref="E18894">E18893</f>
        <v>В</v>
      </c>
      <c r="F18894" s="58">
        <v>0.8720671127693782</v>
      </c>
    </row>
    <row r="18895">
      <c r="A18895" s="61">
        <v>1.517227768E9</v>
      </c>
      <c r="B18895" s="61">
        <v>1.0</v>
      </c>
      <c r="C18895" s="61">
        <v>1244.0</v>
      </c>
      <c r="D18895" s="57" t="s">
        <v>375</v>
      </c>
      <c r="E18895" s="57" t="str">
        <f t="array" ref="E18895">E18894</f>
        <v>В</v>
      </c>
      <c r="F18895" s="58">
        <v>0.8720939552478026</v>
      </c>
    </row>
    <row r="18896">
      <c r="A18896" s="61">
        <v>1.511744827E9</v>
      </c>
      <c r="B18896" s="61">
        <v>1.0</v>
      </c>
      <c r="C18896" s="61">
        <v>1491.0</v>
      </c>
      <c r="D18896" s="57" t="s">
        <v>375</v>
      </c>
      <c r="E18896" s="57" t="str">
        <f t="array" ref="E18896">E18895</f>
        <v>В</v>
      </c>
      <c r="F18896" s="58">
        <v>0.8721103640737286</v>
      </c>
    </row>
    <row r="18897">
      <c r="A18897" s="61">
        <v>1.511713889E9</v>
      </c>
      <c r="B18897" s="61">
        <v>1.0</v>
      </c>
      <c r="C18897" s="61">
        <v>1777.0</v>
      </c>
      <c r="D18897" s="57" t="s">
        <v>374</v>
      </c>
      <c r="E18897" s="57" t="str">
        <f t="array" ref="E18897">E18896</f>
        <v>В</v>
      </c>
      <c r="F18897" s="58">
        <v>0.8721700803139579</v>
      </c>
    </row>
    <row r="18898">
      <c r="A18898" s="61">
        <v>1.516262941E9</v>
      </c>
      <c r="B18898" s="61">
        <v>0.0</v>
      </c>
      <c r="C18898" s="61">
        <v>715.0</v>
      </c>
      <c r="D18898" s="57" t="s">
        <v>373</v>
      </c>
      <c r="E18898" s="57" t="str">
        <f t="array" ref="E18898">E18897</f>
        <v>В</v>
      </c>
      <c r="F18898" s="58">
        <v>0.8722953882771846</v>
      </c>
    </row>
    <row r="18899">
      <c r="A18899" s="61">
        <v>1.514197816E9</v>
      </c>
      <c r="B18899" s="61">
        <v>1.0</v>
      </c>
      <c r="C18899" s="61">
        <v>3002.0</v>
      </c>
      <c r="D18899" s="57" t="s">
        <v>374</v>
      </c>
      <c r="E18899" s="57" t="str">
        <f t="array" ref="E18899">E18898</f>
        <v>В</v>
      </c>
      <c r="F18899" s="58">
        <v>0.8723164020932306</v>
      </c>
    </row>
    <row r="18900">
      <c r="A18900" s="61">
        <v>1.512885938E9</v>
      </c>
      <c r="B18900" s="61">
        <v>1.0</v>
      </c>
      <c r="C18900" s="61">
        <v>331.0</v>
      </c>
      <c r="D18900" s="57" t="s">
        <v>374</v>
      </c>
      <c r="E18900" s="57" t="str">
        <f t="array" ref="E18900">E18899</f>
        <v>В</v>
      </c>
      <c r="F18900" s="58">
        <v>0.8723185656865179</v>
      </c>
    </row>
    <row r="18901">
      <c r="A18901" s="61">
        <v>1.516901266E9</v>
      </c>
      <c r="B18901" s="61">
        <v>1.0</v>
      </c>
      <c r="C18901" s="61">
        <v>4666.0</v>
      </c>
      <c r="D18901" s="57" t="s">
        <v>374</v>
      </c>
      <c r="E18901" s="57" t="str">
        <f t="array" ref="E18901">E18900</f>
        <v>В</v>
      </c>
      <c r="F18901" s="58">
        <v>0.8723901395400965</v>
      </c>
    </row>
    <row r="18902">
      <c r="A18902" s="61">
        <v>1.51564445E9</v>
      </c>
      <c r="B18902" s="61">
        <v>0.0</v>
      </c>
      <c r="C18902" s="61">
        <v>1069.0</v>
      </c>
      <c r="D18902" s="57" t="s">
        <v>371</v>
      </c>
      <c r="E18902" s="57" t="str">
        <f t="array" ref="E18902">E18901</f>
        <v>В</v>
      </c>
      <c r="F18902" s="58">
        <v>0.872468759115187</v>
      </c>
    </row>
    <row r="18903">
      <c r="A18903" s="61">
        <v>1.518628623E9</v>
      </c>
      <c r="B18903" s="61">
        <v>1.0</v>
      </c>
      <c r="C18903" s="61">
        <v>1979.0</v>
      </c>
      <c r="D18903" s="57" t="s">
        <v>371</v>
      </c>
      <c r="E18903" s="57" t="str">
        <f t="array" ref="E18903">E18902</f>
        <v>В</v>
      </c>
      <c r="F18903" s="58">
        <v>0.8725042157276492</v>
      </c>
    </row>
    <row r="18904">
      <c r="A18904" s="61">
        <v>1.518914906E9</v>
      </c>
      <c r="B18904" s="61">
        <v>1.0</v>
      </c>
      <c r="C18904" s="61">
        <v>2442.0</v>
      </c>
      <c r="D18904" s="57" t="s">
        <v>374</v>
      </c>
      <c r="E18904" s="57" t="str">
        <f t="array" ref="E18904">E18903</f>
        <v>В</v>
      </c>
      <c r="F18904" s="58">
        <v>0.8725268952348916</v>
      </c>
    </row>
    <row r="18905">
      <c r="A18905" s="61">
        <v>1.515542245E9</v>
      </c>
      <c r="B18905" s="61">
        <v>1.0</v>
      </c>
      <c r="C18905" s="61">
        <v>167.0</v>
      </c>
      <c r="D18905" s="57" t="s">
        <v>371</v>
      </c>
      <c r="E18905" s="57" t="str">
        <f t="array" ref="E18905">E18904</f>
        <v>В</v>
      </c>
      <c r="F18905" s="58">
        <v>0.8725745313533773</v>
      </c>
    </row>
    <row r="18906">
      <c r="A18906" s="61">
        <v>1.515785796E9</v>
      </c>
      <c r="B18906" s="61">
        <v>1.0</v>
      </c>
      <c r="C18906" s="61">
        <v>614.0</v>
      </c>
      <c r="D18906" s="57" t="s">
        <v>375</v>
      </c>
      <c r="E18906" s="57" t="str">
        <f t="array" ref="E18906">E18905</f>
        <v>В</v>
      </c>
      <c r="F18906" s="58">
        <v>0.8726065622484486</v>
      </c>
    </row>
    <row r="18907">
      <c r="A18907" s="61">
        <v>1.51167522E9</v>
      </c>
      <c r="B18907" s="61">
        <v>0.0</v>
      </c>
      <c r="C18907" s="61">
        <v>4829.0</v>
      </c>
      <c r="D18907" s="57" t="s">
        <v>374</v>
      </c>
      <c r="E18907" s="57" t="str">
        <f t="array" ref="E18907">E18906</f>
        <v>В</v>
      </c>
      <c r="F18907" s="58">
        <v>0.8727271611638698</v>
      </c>
    </row>
    <row r="18908">
      <c r="A18908" s="61">
        <v>1.518195958E9</v>
      </c>
      <c r="B18908" s="61">
        <v>1.0</v>
      </c>
      <c r="C18908" s="61">
        <v>31.0</v>
      </c>
      <c r="D18908" s="57" t="s">
        <v>371</v>
      </c>
      <c r="E18908" s="57" t="str">
        <f t="array" ref="E18908">E18907</f>
        <v>В</v>
      </c>
      <c r="F18908" s="58">
        <v>0.8727607821406317</v>
      </c>
    </row>
    <row r="18909">
      <c r="A18909" s="61">
        <v>1.513838664E9</v>
      </c>
      <c r="B18909" s="61">
        <v>1.0</v>
      </c>
      <c r="C18909" s="61">
        <v>975.0</v>
      </c>
      <c r="D18909" s="57" t="s">
        <v>371</v>
      </c>
      <c r="E18909" s="57" t="str">
        <f t="array" ref="E18909">E18908</f>
        <v>В</v>
      </c>
      <c r="F18909" s="58">
        <v>0.8727840924717806</v>
      </c>
    </row>
    <row r="18910">
      <c r="A18910" s="61">
        <v>1.511379119E9</v>
      </c>
      <c r="B18910" s="61">
        <v>1.0</v>
      </c>
      <c r="C18910" s="61">
        <v>2373.0</v>
      </c>
      <c r="D18910" s="57" t="s">
        <v>374</v>
      </c>
      <c r="E18910" s="57" t="str">
        <f t="array" ref="E18910">E18909</f>
        <v>В</v>
      </c>
      <c r="F18910" s="58">
        <v>0.8727987283875093</v>
      </c>
    </row>
    <row r="18911">
      <c r="A18911" s="61">
        <v>1.514186022E9</v>
      </c>
      <c r="B18911" s="61">
        <v>0.0</v>
      </c>
      <c r="C18911" s="61">
        <v>2816.0</v>
      </c>
      <c r="D18911" s="57" t="s">
        <v>374</v>
      </c>
      <c r="E18911" s="57" t="str">
        <f t="array" ref="E18911">E18910</f>
        <v>В</v>
      </c>
      <c r="F18911" s="58">
        <v>0.8728069443563513</v>
      </c>
    </row>
    <row r="18912">
      <c r="A18912" s="61">
        <v>1.51668208E9</v>
      </c>
      <c r="B18912" s="61">
        <v>0.0</v>
      </c>
      <c r="C18912" s="61">
        <v>601.0</v>
      </c>
      <c r="D18912" s="57" t="s">
        <v>373</v>
      </c>
      <c r="E18912" s="57" t="str">
        <f t="array" ref="E18912">E18911</f>
        <v>В</v>
      </c>
      <c r="F18912" s="58">
        <v>0.8728073064394758</v>
      </c>
    </row>
    <row r="18913">
      <c r="A18913" s="61">
        <v>1.514156678E9</v>
      </c>
      <c r="B18913" s="61">
        <v>1.0</v>
      </c>
      <c r="C18913" s="61">
        <v>1008.0</v>
      </c>
      <c r="D18913" s="57" t="s">
        <v>371</v>
      </c>
      <c r="E18913" s="57" t="str">
        <f t="array" ref="E18913">E18912</f>
        <v>В</v>
      </c>
      <c r="F18913" s="58">
        <v>0.8729238330722358</v>
      </c>
    </row>
    <row r="18914">
      <c r="A18914" s="61">
        <v>1.512662296E9</v>
      </c>
      <c r="B18914" s="61">
        <v>1.0</v>
      </c>
      <c r="C18914" s="61">
        <v>1912.0</v>
      </c>
      <c r="D18914" s="57" t="s">
        <v>371</v>
      </c>
      <c r="E18914" s="57" t="str">
        <f t="array" ref="E18914">E18913</f>
        <v>В</v>
      </c>
      <c r="F18914" s="58">
        <v>0.872938794512727</v>
      </c>
    </row>
    <row r="18915">
      <c r="A18915" s="61">
        <v>1.516602832E9</v>
      </c>
      <c r="B18915" s="61">
        <v>0.0</v>
      </c>
      <c r="C18915" s="61">
        <v>929.0</v>
      </c>
      <c r="D18915" s="57" t="s">
        <v>374</v>
      </c>
      <c r="E18915" s="57" t="str">
        <f t="array" ref="E18915">E18914</f>
        <v>В</v>
      </c>
      <c r="F18915" s="58">
        <v>0.872949652362591</v>
      </c>
    </row>
    <row r="18916">
      <c r="A18916" s="61">
        <v>1.512672006E9</v>
      </c>
      <c r="B18916" s="61">
        <v>1.0</v>
      </c>
      <c r="C18916" s="61">
        <v>50.0</v>
      </c>
      <c r="D18916" s="57" t="s">
        <v>373</v>
      </c>
      <c r="E18916" s="57" t="str">
        <f t="array" ref="E18916">E18915</f>
        <v>В</v>
      </c>
      <c r="F18916" s="58">
        <v>0.8729596069526278</v>
      </c>
    </row>
    <row r="18917">
      <c r="A18917" s="61">
        <v>1.511328417E9</v>
      </c>
      <c r="B18917" s="61">
        <v>1.0</v>
      </c>
      <c r="C18917" s="61">
        <v>2172.0</v>
      </c>
      <c r="D18917" s="57" t="s">
        <v>373</v>
      </c>
      <c r="E18917" s="57" t="str">
        <f t="array" ref="E18917">E18916</f>
        <v>В</v>
      </c>
      <c r="F18917" s="58">
        <v>0.8730020219317329</v>
      </c>
    </row>
    <row r="18918">
      <c r="A18918" s="61">
        <v>1.519115271E9</v>
      </c>
      <c r="B18918" s="61">
        <v>0.0</v>
      </c>
      <c r="C18918" s="61">
        <v>1678.0</v>
      </c>
      <c r="D18918" s="57" t="s">
        <v>371</v>
      </c>
      <c r="E18918" s="57" t="str">
        <f t="array" ref="E18918">E18917</f>
        <v>В</v>
      </c>
      <c r="F18918" s="58">
        <v>0.873010522569446</v>
      </c>
    </row>
    <row r="18919">
      <c r="A18919" s="61">
        <v>1.513457267E9</v>
      </c>
      <c r="B18919" s="61">
        <v>1.0</v>
      </c>
      <c r="C18919" s="61">
        <v>3425.0</v>
      </c>
      <c r="D18919" s="57" t="s">
        <v>371</v>
      </c>
      <c r="E18919" s="57" t="str">
        <f t="array" ref="E18919">E18918</f>
        <v>В</v>
      </c>
      <c r="F18919" s="58">
        <v>0.873018738538288</v>
      </c>
    </row>
    <row r="18920">
      <c r="A18920" s="61">
        <v>1.512855017E9</v>
      </c>
      <c r="B18920" s="61">
        <v>1.0</v>
      </c>
      <c r="C18920" s="61">
        <v>1187.0</v>
      </c>
      <c r="D18920" s="57" t="s">
        <v>371</v>
      </c>
      <c r="E18920" s="57" t="str">
        <f t="array" ref="E18920">E18919</f>
        <v>В</v>
      </c>
      <c r="F18920" s="58">
        <v>0.8730598885359282</v>
      </c>
    </row>
    <row r="18921">
      <c r="A18921" s="61">
        <v>1.518913904E9</v>
      </c>
      <c r="B18921" s="61">
        <v>1.0</v>
      </c>
      <c r="C18921" s="61">
        <v>4145.0</v>
      </c>
      <c r="D18921" s="57" t="s">
        <v>371</v>
      </c>
      <c r="E18921" s="57" t="str">
        <f t="array" ref="E18921">E18920</f>
        <v>В</v>
      </c>
      <c r="F18921" s="58">
        <v>0.8730701599782291</v>
      </c>
    </row>
    <row r="18922">
      <c r="A18922" s="61">
        <v>1.513982575E9</v>
      </c>
      <c r="B18922" s="61">
        <v>1.0</v>
      </c>
      <c r="C18922" s="61">
        <v>385.0</v>
      </c>
      <c r="D18922" s="57" t="s">
        <v>374</v>
      </c>
      <c r="E18922" s="57" t="str">
        <f t="array" ref="E18922">E18921</f>
        <v>В</v>
      </c>
      <c r="F18922" s="58">
        <v>0.8730918786987832</v>
      </c>
    </row>
    <row r="18923">
      <c r="A18923" s="61">
        <v>1.518757765E9</v>
      </c>
      <c r="B18923" s="61">
        <v>1.0</v>
      </c>
      <c r="C18923" s="61">
        <v>964.0</v>
      </c>
      <c r="D18923" s="57" t="s">
        <v>371</v>
      </c>
      <c r="E18923" s="57" t="str">
        <f t="array" ref="E18923">E18922</f>
        <v>В</v>
      </c>
      <c r="F18923" s="58">
        <v>0.8732871548559991</v>
      </c>
    </row>
    <row r="18924">
      <c r="A18924" s="61">
        <v>1.513005281E9</v>
      </c>
      <c r="B18924" s="61">
        <v>0.0</v>
      </c>
      <c r="C18924" s="61">
        <v>2634.0</v>
      </c>
      <c r="D18924" s="57" t="s">
        <v>373</v>
      </c>
      <c r="E18924" s="57" t="str">
        <f t="array" ref="E18924">E18923</f>
        <v>В</v>
      </c>
      <c r="F18924" s="58">
        <v>0.8733964118817347</v>
      </c>
    </row>
    <row r="18925">
      <c r="A18925" s="61">
        <v>1.514343088E9</v>
      </c>
      <c r="B18925" s="61">
        <v>1.0</v>
      </c>
      <c r="C18925" s="61">
        <v>4040.0</v>
      </c>
      <c r="D18925" s="57" t="s">
        <v>374</v>
      </c>
      <c r="E18925" s="57" t="str">
        <f t="array" ref="E18925">E18924</f>
        <v>В</v>
      </c>
      <c r="F18925" s="58">
        <v>0.8734487445796889</v>
      </c>
    </row>
    <row r="18926">
      <c r="A18926" s="61">
        <v>1.519117497E9</v>
      </c>
      <c r="B18926" s="61">
        <v>1.0</v>
      </c>
      <c r="C18926" s="61">
        <v>259.0</v>
      </c>
      <c r="D18926" s="57" t="s">
        <v>373</v>
      </c>
      <c r="E18926" s="57" t="str">
        <f t="array" ref="E18926">E18925</f>
        <v>В</v>
      </c>
      <c r="F18926" s="58">
        <v>0.8734668257411394</v>
      </c>
    </row>
    <row r="18927">
      <c r="A18927" s="61">
        <v>1.51368543E9</v>
      </c>
      <c r="B18927" s="61">
        <v>0.0</v>
      </c>
      <c r="C18927" s="61">
        <v>2030.0</v>
      </c>
      <c r="D18927" s="57" t="s">
        <v>375</v>
      </c>
      <c r="E18927" s="57" t="str">
        <f t="array" ref="E18927">E18926</f>
        <v>В</v>
      </c>
      <c r="F18927" s="58">
        <v>0.8735249524996439</v>
      </c>
    </row>
    <row r="18928">
      <c r="A18928" s="61">
        <v>1.518025487E9</v>
      </c>
      <c r="B18928" s="61">
        <v>1.0</v>
      </c>
      <c r="C18928" s="61">
        <v>651.0</v>
      </c>
      <c r="D18928" s="57" t="s">
        <v>371</v>
      </c>
      <c r="E18928" s="57" t="str">
        <f t="array" ref="E18928">E18927</f>
        <v>В</v>
      </c>
      <c r="F18928" s="58">
        <v>0.873534095152897</v>
      </c>
    </row>
    <row r="18929">
      <c r="A18929" s="61">
        <v>1.516820068E9</v>
      </c>
      <c r="B18929" s="61">
        <v>1.0</v>
      </c>
      <c r="C18929" s="61">
        <v>3670.0</v>
      </c>
      <c r="D18929" s="57" t="s">
        <v>373</v>
      </c>
      <c r="E18929" s="57" t="str">
        <f t="array" ref="E18929">E18928</f>
        <v>В</v>
      </c>
      <c r="F18929" s="58">
        <v>0.873717803578381</v>
      </c>
    </row>
    <row r="18930">
      <c r="A18930" s="61">
        <v>1.51956995E9</v>
      </c>
      <c r="B18930" s="61">
        <v>0.0</v>
      </c>
      <c r="C18930" s="61">
        <v>450.0</v>
      </c>
      <c r="D18930" s="57" t="s">
        <v>371</v>
      </c>
      <c r="E18930" s="57" t="str">
        <f t="array" ref="E18930">E18929</f>
        <v>В</v>
      </c>
      <c r="F18930" s="58">
        <v>0.8738043239226286</v>
      </c>
    </row>
    <row r="18931">
      <c r="A18931" s="61">
        <v>1.511692171E9</v>
      </c>
      <c r="B18931" s="61">
        <v>0.0</v>
      </c>
      <c r="C18931" s="61">
        <v>33.0</v>
      </c>
      <c r="D18931" s="57" t="s">
        <v>374</v>
      </c>
      <c r="E18931" s="57" t="str">
        <f t="array" ref="E18931">E18930</f>
        <v>В</v>
      </c>
      <c r="F18931" s="58">
        <v>0.8738199617307126</v>
      </c>
    </row>
    <row r="18932">
      <c r="A18932" s="61">
        <v>1.516406656E9</v>
      </c>
      <c r="B18932" s="61">
        <v>1.0</v>
      </c>
      <c r="C18932" s="61">
        <v>2159.0</v>
      </c>
      <c r="D18932" s="57" t="s">
        <v>374</v>
      </c>
      <c r="E18932" s="57" t="str">
        <f t="array" ref="E18932">E18931</f>
        <v>В</v>
      </c>
      <c r="F18932" s="58">
        <v>0.8738282024152311</v>
      </c>
    </row>
    <row r="18933">
      <c r="A18933" s="61">
        <v>1.519373062E9</v>
      </c>
      <c r="B18933" s="61">
        <v>0.0</v>
      </c>
      <c r="C18933" s="61">
        <v>3724.0</v>
      </c>
      <c r="D18933" s="57" t="s">
        <v>371</v>
      </c>
      <c r="E18933" s="57" t="str">
        <f t="array" ref="E18933">E18932</f>
        <v>В</v>
      </c>
      <c r="F18933" s="58">
        <v>0.8738311664010532</v>
      </c>
    </row>
    <row r="18934">
      <c r="A18934" s="61">
        <v>1.519735706E9</v>
      </c>
      <c r="B18934" s="61">
        <v>1.0</v>
      </c>
      <c r="C18934" s="61">
        <v>1048.0</v>
      </c>
      <c r="D18934" s="57" t="s">
        <v>374</v>
      </c>
      <c r="E18934" s="57" t="str">
        <f t="array" ref="E18934">E18933</f>
        <v>В</v>
      </c>
      <c r="F18934" s="58">
        <v>0.8738320761414587</v>
      </c>
    </row>
    <row r="18935">
      <c r="A18935" s="61">
        <v>1.515366153E9</v>
      </c>
      <c r="B18935" s="61">
        <v>1.0</v>
      </c>
      <c r="C18935" s="61">
        <v>1149.0</v>
      </c>
      <c r="D18935" s="57" t="s">
        <v>374</v>
      </c>
      <c r="E18935" s="57" t="str">
        <f t="array" ref="E18935">E18934</f>
        <v>В</v>
      </c>
      <c r="F18935" s="58">
        <v>0.8740038279595786</v>
      </c>
    </row>
    <row r="18936">
      <c r="A18936" s="61">
        <v>1.519133805E9</v>
      </c>
      <c r="B18936" s="61">
        <v>1.0</v>
      </c>
      <c r="C18936" s="61">
        <v>3130.0</v>
      </c>
      <c r="D18936" s="57" t="s">
        <v>374</v>
      </c>
      <c r="E18936" s="57" t="str">
        <f t="array" ref="E18936">E18935</f>
        <v>В</v>
      </c>
      <c r="F18936" s="58">
        <v>0.8740159304502</v>
      </c>
    </row>
    <row r="18937">
      <c r="A18937" s="61">
        <v>1.512784484E9</v>
      </c>
      <c r="B18937" s="61">
        <v>1.0</v>
      </c>
      <c r="C18937" s="61">
        <v>2704.0</v>
      </c>
      <c r="D18937" s="57" t="s">
        <v>371</v>
      </c>
      <c r="E18937" s="57" t="str">
        <f t="array" ref="E18937">E18936</f>
        <v>В</v>
      </c>
      <c r="F18937" s="58">
        <v>0.8740422850045136</v>
      </c>
    </row>
    <row r="18938">
      <c r="A18938" s="61">
        <v>1.51435564E9</v>
      </c>
      <c r="B18938" s="61">
        <v>0.0</v>
      </c>
      <c r="C18938" s="61">
        <v>3314.0</v>
      </c>
      <c r="D18938" s="57" t="s">
        <v>374</v>
      </c>
      <c r="E18938" s="57" t="str">
        <f t="array" ref="E18938">E18937</f>
        <v>В</v>
      </c>
      <c r="F18938" s="58">
        <v>0.8741070911755123</v>
      </c>
    </row>
    <row r="18939">
      <c r="A18939" s="61">
        <v>1.51918896E9</v>
      </c>
      <c r="B18939" s="61">
        <v>0.0</v>
      </c>
      <c r="C18939" s="61">
        <v>2101.0</v>
      </c>
      <c r="D18939" s="57" t="s">
        <v>375</v>
      </c>
      <c r="E18939" s="57" t="str">
        <f t="array" ref="E18939">E18938</f>
        <v>В</v>
      </c>
      <c r="F18939" s="58">
        <v>0.874111284375979</v>
      </c>
    </row>
    <row r="18940">
      <c r="A18940" s="61">
        <v>1.519777764E9</v>
      </c>
      <c r="B18940" s="61">
        <v>1.0</v>
      </c>
      <c r="C18940" s="61">
        <v>997.0</v>
      </c>
      <c r="D18940" s="57" t="s">
        <v>371</v>
      </c>
      <c r="E18940" s="57" t="str">
        <f t="array" ref="E18940">E18939</f>
        <v>В</v>
      </c>
      <c r="F18940" s="58">
        <v>0.8741220607635505</v>
      </c>
    </row>
    <row r="18941">
      <c r="A18941" s="61">
        <v>1.518737686E9</v>
      </c>
      <c r="B18941" s="61">
        <v>1.0</v>
      </c>
      <c r="C18941" s="61">
        <v>884.0</v>
      </c>
      <c r="D18941" s="57" t="s">
        <v>375</v>
      </c>
      <c r="E18941" s="57" t="str">
        <f t="array" ref="E18941">E18940</f>
        <v>В</v>
      </c>
      <c r="F18941" s="58">
        <v>0.8741663764503728</v>
      </c>
    </row>
    <row r="18942">
      <c r="A18942" s="61">
        <v>1.514034567E9</v>
      </c>
      <c r="B18942" s="61">
        <v>1.0</v>
      </c>
      <c r="C18942" s="61">
        <v>1956.0</v>
      </c>
      <c r="D18942" s="57" t="s">
        <v>371</v>
      </c>
      <c r="E18942" s="57" t="str">
        <f t="array" ref="E18942">E18941</f>
        <v>В</v>
      </c>
      <c r="F18942" s="58">
        <v>0.8742070013144883</v>
      </c>
    </row>
    <row r="18943">
      <c r="A18943" s="61">
        <v>1.514401156E9</v>
      </c>
      <c r="B18943" s="61">
        <v>1.0</v>
      </c>
      <c r="C18943" s="61">
        <v>2617.0</v>
      </c>
      <c r="D18943" s="57" t="s">
        <v>371</v>
      </c>
      <c r="E18943" s="57" t="str">
        <f t="array" ref="E18943">E18942</f>
        <v>В</v>
      </c>
      <c r="F18943" s="58">
        <v>0.8742713287214617</v>
      </c>
    </row>
    <row r="18944">
      <c r="A18944" s="61">
        <v>1.518651184E9</v>
      </c>
      <c r="B18944" s="61">
        <v>1.0</v>
      </c>
      <c r="C18944" s="61">
        <v>377.0</v>
      </c>
      <c r="D18944" s="57" t="s">
        <v>371</v>
      </c>
      <c r="E18944" s="57" t="str">
        <f t="array" ref="E18944">E18943</f>
        <v>В</v>
      </c>
      <c r="F18944" s="58">
        <v>0.8743165847802031</v>
      </c>
    </row>
    <row r="18945">
      <c r="A18945" s="61">
        <v>1.512064163E9</v>
      </c>
      <c r="B18945" s="61">
        <v>1.0</v>
      </c>
      <c r="C18945" s="61">
        <v>409.0</v>
      </c>
      <c r="D18945" s="57" t="s">
        <v>371</v>
      </c>
      <c r="E18945" s="57" t="str">
        <f t="array" ref="E18945">E18944</f>
        <v>В</v>
      </c>
      <c r="F18945" s="58">
        <v>0.8743226813079367</v>
      </c>
    </row>
    <row r="18946">
      <c r="A18946" s="61">
        <v>1.518316478E9</v>
      </c>
      <c r="B18946" s="61">
        <v>1.0</v>
      </c>
      <c r="C18946" s="61">
        <v>2336.0</v>
      </c>
      <c r="D18946" s="57" t="s">
        <v>375</v>
      </c>
      <c r="E18946" s="57" t="str">
        <f t="array" ref="E18946">E18945</f>
        <v>В</v>
      </c>
      <c r="F18946" s="58">
        <v>0.8743262685725094</v>
      </c>
    </row>
    <row r="18947">
      <c r="A18947" s="61">
        <v>1.519820511E9</v>
      </c>
      <c r="B18947" s="61">
        <v>0.0</v>
      </c>
      <c r="C18947" s="61">
        <v>2119.0</v>
      </c>
      <c r="D18947" s="57" t="s">
        <v>371</v>
      </c>
      <c r="E18947" s="57" t="str">
        <f t="array" ref="E18947">E18946</f>
        <v>В</v>
      </c>
      <c r="F18947" s="58">
        <v>0.8743781706323096</v>
      </c>
    </row>
    <row r="18948">
      <c r="A18948" s="61">
        <v>1.516419334E9</v>
      </c>
      <c r="B18948" s="61">
        <v>1.0</v>
      </c>
      <c r="C18948" s="61">
        <v>2855.0</v>
      </c>
      <c r="D18948" s="57" t="s">
        <v>373</v>
      </c>
      <c r="E18948" s="57" t="str">
        <f t="array" ref="E18948">E18947</f>
        <v>В</v>
      </c>
      <c r="F18948" s="58">
        <v>0.8744189313010025</v>
      </c>
    </row>
    <row r="18949">
      <c r="A18949" s="61">
        <v>1.519089196E9</v>
      </c>
      <c r="B18949" s="61">
        <v>1.0</v>
      </c>
      <c r="C18949" s="61">
        <v>2926.0</v>
      </c>
      <c r="D18949" s="57" t="s">
        <v>375</v>
      </c>
      <c r="E18949" s="57" t="str">
        <f t="array" ref="E18949">E18948</f>
        <v>В</v>
      </c>
      <c r="F18949" s="58">
        <v>0.874548798271737</v>
      </c>
    </row>
    <row r="18950">
      <c r="A18950" s="61">
        <v>1.51660318E9</v>
      </c>
      <c r="B18950" s="61">
        <v>0.0</v>
      </c>
      <c r="C18950" s="61">
        <v>524.0</v>
      </c>
      <c r="D18950" s="57" t="s">
        <v>371</v>
      </c>
      <c r="E18950" s="57" t="str">
        <f t="array" ref="E18950">E18949</f>
        <v>В</v>
      </c>
      <c r="F18950" s="58">
        <v>0.8745541405762733</v>
      </c>
    </row>
    <row r="18951">
      <c r="A18951" s="61">
        <v>1.516876526E9</v>
      </c>
      <c r="B18951" s="61">
        <v>1.0</v>
      </c>
      <c r="C18951" s="61">
        <v>1277.0</v>
      </c>
      <c r="D18951" s="57" t="s">
        <v>371</v>
      </c>
      <c r="E18951" s="57" t="str">
        <f t="array" ref="E18951">E18950</f>
        <v>В</v>
      </c>
      <c r="F18951" s="58">
        <v>0.874610756497774</v>
      </c>
    </row>
    <row r="18952">
      <c r="A18952" s="61">
        <v>1.519162755E9</v>
      </c>
      <c r="B18952" s="61">
        <v>1.0</v>
      </c>
      <c r="C18952" s="61">
        <v>2725.0</v>
      </c>
      <c r="D18952" s="57" t="s">
        <v>373</v>
      </c>
      <c r="E18952" s="57" t="str">
        <f t="array" ref="E18952">E18951</f>
        <v>В</v>
      </c>
      <c r="F18952" s="58">
        <v>0.8746497410860826</v>
      </c>
    </row>
    <row r="18953">
      <c r="A18953" s="61">
        <v>1.512647363E9</v>
      </c>
      <c r="B18953" s="61">
        <v>1.0</v>
      </c>
      <c r="C18953" s="61">
        <v>1064.0</v>
      </c>
      <c r="D18953" s="57" t="s">
        <v>371</v>
      </c>
      <c r="E18953" s="57" t="str">
        <f t="array" ref="E18953">E18952</f>
        <v>В</v>
      </c>
      <c r="F18953" s="58">
        <v>0.8747853032093783</v>
      </c>
    </row>
    <row r="18954">
      <c r="A18954" s="61">
        <v>1.514885507E9</v>
      </c>
      <c r="B18954" s="61">
        <v>1.0</v>
      </c>
      <c r="C18954" s="61">
        <v>1342.0</v>
      </c>
      <c r="D18954" s="57" t="s">
        <v>373</v>
      </c>
      <c r="E18954" s="57" t="str">
        <f t="array" ref="E18954">E18953</f>
        <v>В</v>
      </c>
      <c r="F18954" s="58">
        <v>0.874833610295985</v>
      </c>
    </row>
    <row r="18955">
      <c r="A18955" s="61">
        <v>1.515868481E9</v>
      </c>
      <c r="B18955" s="61">
        <v>0.0</v>
      </c>
      <c r="C18955" s="61">
        <v>1598.0</v>
      </c>
      <c r="D18955" s="57" t="s">
        <v>371</v>
      </c>
      <c r="E18955" s="57" t="str">
        <f t="array" ref="E18955">E18954</f>
        <v>В</v>
      </c>
      <c r="F18955" s="58">
        <v>0.8748402080827219</v>
      </c>
    </row>
    <row r="18956">
      <c r="A18956" s="61">
        <v>1.51585942E9</v>
      </c>
      <c r="B18956" s="61">
        <v>0.0</v>
      </c>
      <c r="C18956" s="61">
        <v>3576.0</v>
      </c>
      <c r="D18956" s="57" t="s">
        <v>373</v>
      </c>
      <c r="E18956" s="57" t="str">
        <f t="array" ref="E18956">E18955</f>
        <v>В</v>
      </c>
      <c r="F18956" s="58">
        <v>0.8748815256437955</v>
      </c>
    </row>
    <row r="18957">
      <c r="A18957" s="61">
        <v>1.518748743E9</v>
      </c>
      <c r="B18957" s="61">
        <v>1.0</v>
      </c>
      <c r="C18957" s="61">
        <v>1478.0</v>
      </c>
      <c r="D18957" s="57" t="s">
        <v>373</v>
      </c>
      <c r="E18957" s="57" t="str">
        <f t="array" ref="E18957">E18956</f>
        <v>В</v>
      </c>
      <c r="F18957" s="58">
        <v>0.8749045503908566</v>
      </c>
    </row>
    <row r="18958">
      <c r="A18958" s="61">
        <v>1.519660177E9</v>
      </c>
      <c r="B18958" s="61">
        <v>1.0</v>
      </c>
      <c r="C18958" s="61">
        <v>253.0</v>
      </c>
      <c r="D18958" s="57" t="s">
        <v>371</v>
      </c>
      <c r="E18958" s="57" t="str">
        <f t="array" ref="E18958">E18957</f>
        <v>В</v>
      </c>
      <c r="F18958" s="58">
        <v>0.8749246331851722</v>
      </c>
    </row>
    <row r="18959">
      <c r="A18959" s="61">
        <v>1.516146256E9</v>
      </c>
      <c r="B18959" s="61">
        <v>1.0</v>
      </c>
      <c r="C18959" s="61">
        <v>2579.0</v>
      </c>
      <c r="D18959" s="57" t="s">
        <v>371</v>
      </c>
      <c r="E18959" s="57" t="str">
        <f t="array" ref="E18959">E18958</f>
        <v>В</v>
      </c>
      <c r="F18959" s="58">
        <v>0.8749919273236177</v>
      </c>
    </row>
    <row r="18960">
      <c r="A18960" s="61">
        <v>1.517292962E9</v>
      </c>
      <c r="B18960" s="61">
        <v>0.0</v>
      </c>
      <c r="C18960" s="61">
        <v>2201.0</v>
      </c>
      <c r="D18960" s="57" t="s">
        <v>373</v>
      </c>
      <c r="E18960" s="57" t="str">
        <f t="array" ref="E18960">E18959</f>
        <v>В</v>
      </c>
      <c r="F18960" s="58">
        <v>0.8750002524282047</v>
      </c>
    </row>
    <row r="18961">
      <c r="A18961" s="61">
        <v>1.518526802E9</v>
      </c>
      <c r="B18961" s="61">
        <v>0.0</v>
      </c>
      <c r="C18961" s="61">
        <v>2405.0</v>
      </c>
      <c r="D18961" s="57" t="s">
        <v>374</v>
      </c>
      <c r="E18961" s="57" t="str">
        <f t="array" ref="E18961">E18960</f>
        <v>В</v>
      </c>
      <c r="F18961" s="58">
        <v>0.8750858831946152</v>
      </c>
    </row>
    <row r="18962">
      <c r="A18962" s="61">
        <v>1.516824463E9</v>
      </c>
      <c r="B18962" s="61">
        <v>1.0</v>
      </c>
      <c r="C18962" s="61">
        <v>4332.0</v>
      </c>
      <c r="D18962" s="57" t="s">
        <v>371</v>
      </c>
      <c r="E18962" s="57" t="str">
        <f t="array" ref="E18962">E18961</f>
        <v>В</v>
      </c>
      <c r="F18962" s="58">
        <v>0.8751872724261281</v>
      </c>
    </row>
    <row r="18963">
      <c r="A18963" s="61">
        <v>1.517213331E9</v>
      </c>
      <c r="B18963" s="61">
        <v>0.0</v>
      </c>
      <c r="C18963" s="61">
        <v>457.0</v>
      </c>
      <c r="D18963" s="57" t="s">
        <v>371</v>
      </c>
      <c r="E18963" s="57" t="str">
        <f t="array" ref="E18963">E18962</f>
        <v>В</v>
      </c>
      <c r="F18963" s="58">
        <v>0.8751897237091127</v>
      </c>
    </row>
    <row r="18964">
      <c r="A18964" s="61">
        <v>1.519638248E9</v>
      </c>
      <c r="B18964" s="61">
        <v>1.0</v>
      </c>
      <c r="C18964" s="61">
        <v>2822.0</v>
      </c>
      <c r="D18964" s="57" t="s">
        <v>371</v>
      </c>
      <c r="E18964" s="57" t="str">
        <f t="array" ref="E18964">E18963</f>
        <v>В</v>
      </c>
      <c r="F18964" s="58">
        <v>0.875204051795551</v>
      </c>
    </row>
    <row r="18965">
      <c r="A18965" s="61">
        <v>1.514386609E9</v>
      </c>
      <c r="B18965" s="61">
        <v>1.0</v>
      </c>
      <c r="C18965" s="61">
        <v>1630.0</v>
      </c>
      <c r="D18965" s="57" t="s">
        <v>374</v>
      </c>
      <c r="E18965" s="57" t="str">
        <f t="array" ref="E18965">E18964</f>
        <v>В</v>
      </c>
      <c r="F18965" s="58">
        <v>0.8752692745557091</v>
      </c>
    </row>
    <row r="18966">
      <c r="A18966" s="61">
        <v>1.516319736E9</v>
      </c>
      <c r="B18966" s="61">
        <v>1.0</v>
      </c>
      <c r="C18966" s="61">
        <v>61.0</v>
      </c>
      <c r="D18966" s="57" t="s">
        <v>375</v>
      </c>
      <c r="E18966" s="57" t="str">
        <f t="array" ref="E18966">E18965</f>
        <v>В</v>
      </c>
      <c r="F18966" s="58">
        <v>0.8752839929493617</v>
      </c>
    </row>
    <row r="18967">
      <c r="A18967" s="61">
        <v>1.513378352E9</v>
      </c>
      <c r="B18967" s="61">
        <v>0.0</v>
      </c>
      <c r="C18967" s="61">
        <v>4176.0</v>
      </c>
      <c r="D18967" s="57" t="s">
        <v>374</v>
      </c>
      <c r="E18967" s="57" t="str">
        <f t="array" ref="E18967">E18966</f>
        <v>В</v>
      </c>
      <c r="F18967" s="58">
        <v>0.8753289122773179</v>
      </c>
    </row>
    <row r="18968">
      <c r="A18968" s="61">
        <v>1.511691128E9</v>
      </c>
      <c r="B18968" s="61">
        <v>1.0</v>
      </c>
      <c r="C18968" s="61">
        <v>315.0</v>
      </c>
      <c r="D18968" s="57" t="s">
        <v>375</v>
      </c>
      <c r="E18968" s="57" t="str">
        <f t="array" ref="E18968">E18967</f>
        <v>В</v>
      </c>
      <c r="F18968" s="58">
        <v>0.8753422035885938</v>
      </c>
    </row>
    <row r="18969">
      <c r="A18969" s="61">
        <v>1.518940996E9</v>
      </c>
      <c r="B18969" s="61">
        <v>1.0</v>
      </c>
      <c r="C18969" s="61">
        <v>2593.0</v>
      </c>
      <c r="D18969" s="57" t="s">
        <v>375</v>
      </c>
      <c r="E18969" s="57" t="str">
        <f t="array" ref="E18969">E18968</f>
        <v>В</v>
      </c>
      <c r="F18969" s="58">
        <v>0.8753962213169246</v>
      </c>
    </row>
    <row r="18970">
      <c r="A18970" s="61">
        <v>1.514595029E9</v>
      </c>
      <c r="B18970" s="61">
        <v>1.0</v>
      </c>
      <c r="C18970" s="61">
        <v>3440.0</v>
      </c>
      <c r="D18970" s="57" t="s">
        <v>374</v>
      </c>
      <c r="E18970" s="57" t="str">
        <f t="array" ref="E18970">E18969</f>
        <v>В</v>
      </c>
      <c r="F18970" s="58">
        <v>0.8755499403746414</v>
      </c>
    </row>
    <row r="18971">
      <c r="A18971" s="61">
        <v>1.517007003E9</v>
      </c>
      <c r="B18971" s="61">
        <v>1.0</v>
      </c>
      <c r="C18971" s="61">
        <v>1146.0</v>
      </c>
      <c r="D18971" s="57" t="s">
        <v>373</v>
      </c>
      <c r="E18971" s="57" t="str">
        <f t="array" ref="E18971">E18970</f>
        <v>В</v>
      </c>
      <c r="F18971" s="58">
        <v>0.8755571728839631</v>
      </c>
    </row>
    <row r="18972">
      <c r="A18972" s="61">
        <v>1.51379845E9</v>
      </c>
      <c r="B18972" s="61">
        <v>0.0</v>
      </c>
      <c r="C18972" s="61">
        <v>1867.0</v>
      </c>
      <c r="D18972" s="57" t="s">
        <v>371</v>
      </c>
      <c r="E18972" s="57" t="str">
        <f t="array" ref="E18972">E18971</f>
        <v>В</v>
      </c>
      <c r="F18972" s="58">
        <v>0.8755624505321481</v>
      </c>
    </row>
    <row r="18973">
      <c r="A18973" s="61">
        <v>1.519955839E9</v>
      </c>
      <c r="B18973" s="61">
        <v>1.0</v>
      </c>
      <c r="C18973" s="61">
        <v>1758.0</v>
      </c>
      <c r="D18973" s="57" t="s">
        <v>373</v>
      </c>
      <c r="E18973" s="57" t="str">
        <f t="array" ref="E18973">E18972</f>
        <v>В</v>
      </c>
      <c r="F18973" s="58">
        <v>0.8755677928366844</v>
      </c>
    </row>
    <row r="18974">
      <c r="A18974" s="61">
        <v>1.517376222E9</v>
      </c>
      <c r="B18974" s="61">
        <v>0.0</v>
      </c>
      <c r="C18974" s="61">
        <v>616.0</v>
      </c>
      <c r="D18974" s="57" t="s">
        <v>375</v>
      </c>
      <c r="E18974" s="57" t="str">
        <f t="array" ref="E18974">E18973</f>
        <v>В</v>
      </c>
      <c r="F18974" s="58">
        <v>0.8756811407581954</v>
      </c>
    </row>
    <row r="18975">
      <c r="A18975" s="61">
        <v>1.519426212E9</v>
      </c>
      <c r="B18975" s="61">
        <v>0.0</v>
      </c>
      <c r="C18975" s="61">
        <v>991.0</v>
      </c>
      <c r="D18975" s="57" t="s">
        <v>371</v>
      </c>
      <c r="E18975" s="57" t="str">
        <f t="array" ref="E18975">E18974</f>
        <v>В</v>
      </c>
      <c r="F18975" s="58">
        <v>0.8758485104303906</v>
      </c>
    </row>
    <row r="18976">
      <c r="A18976" s="61">
        <v>1.513410861E9</v>
      </c>
      <c r="B18976" s="61">
        <v>0.0</v>
      </c>
      <c r="C18976" s="61">
        <v>1576.0</v>
      </c>
      <c r="D18976" s="57" t="s">
        <v>375</v>
      </c>
      <c r="E18976" s="57" t="str">
        <f t="array" ref="E18976">E18975</f>
        <v>В</v>
      </c>
      <c r="F18976" s="58">
        <v>0.8758941749705343</v>
      </c>
    </row>
    <row r="18977">
      <c r="A18977" s="61">
        <v>1.513329768E9</v>
      </c>
      <c r="B18977" s="61">
        <v>1.0</v>
      </c>
      <c r="C18977" s="61">
        <v>1190.0</v>
      </c>
      <c r="D18977" s="57" t="s">
        <v>374</v>
      </c>
      <c r="E18977" s="57" t="str">
        <f t="array" ref="E18977">E18976</f>
        <v>В</v>
      </c>
      <c r="F18977" s="58">
        <v>0.8759123182924615</v>
      </c>
    </row>
    <row r="18978">
      <c r="A18978" s="61">
        <v>1.516528301E9</v>
      </c>
      <c r="B18978" s="61">
        <v>0.0</v>
      </c>
      <c r="C18978" s="61">
        <v>3193.0</v>
      </c>
      <c r="D18978" s="57" t="s">
        <v>374</v>
      </c>
      <c r="E18978" s="57" t="str">
        <f t="array" ref="E18978">E18977</f>
        <v>В</v>
      </c>
      <c r="F18978" s="58">
        <v>0.8759559866248973</v>
      </c>
    </row>
    <row r="18979">
      <c r="A18979" s="61">
        <v>1.519542928E9</v>
      </c>
      <c r="B18979" s="61">
        <v>1.0</v>
      </c>
      <c r="C18979" s="61">
        <v>1285.0</v>
      </c>
      <c r="D18979" s="57" t="s">
        <v>374</v>
      </c>
      <c r="E18979" s="57" t="str">
        <f t="array" ref="E18979">E18978</f>
        <v>В</v>
      </c>
      <c r="F18979" s="58">
        <v>0.8760562472164382</v>
      </c>
    </row>
    <row r="18980">
      <c r="A18980" s="61">
        <v>1.519297985E9</v>
      </c>
      <c r="B18980" s="61">
        <v>1.0</v>
      </c>
      <c r="C18980" s="61">
        <v>1916.0</v>
      </c>
      <c r="D18980" s="57" t="s">
        <v>371</v>
      </c>
      <c r="E18980" s="57" t="str">
        <f t="array" ref="E18980">E18979</f>
        <v>В</v>
      </c>
      <c r="F18980" s="58">
        <v>0.8760667194468825</v>
      </c>
    </row>
    <row r="18981">
      <c r="A18981" s="61">
        <v>1.515970141E9</v>
      </c>
      <c r="B18981" s="61">
        <v>0.0</v>
      </c>
      <c r="C18981" s="61">
        <v>668.0</v>
      </c>
      <c r="D18981" s="57" t="s">
        <v>373</v>
      </c>
      <c r="E18981" s="57" t="str">
        <f t="array" ref="E18981">E18980</f>
        <v>В</v>
      </c>
      <c r="F18981" s="58">
        <v>0.876127923326047</v>
      </c>
    </row>
    <row r="18982">
      <c r="A18982" s="61">
        <v>1.516588286E9</v>
      </c>
      <c r="B18982" s="61">
        <v>1.0</v>
      </c>
      <c r="C18982" s="61">
        <v>720.0</v>
      </c>
      <c r="D18982" s="57" t="s">
        <v>374</v>
      </c>
      <c r="E18982" s="57" t="str">
        <f t="array" ref="E18982">E18981</f>
        <v>В</v>
      </c>
      <c r="F18982" s="58">
        <v>0.8761393779859912</v>
      </c>
    </row>
    <row r="18983">
      <c r="A18983" s="61">
        <v>1.519967563E9</v>
      </c>
      <c r="B18983" s="61">
        <v>1.0</v>
      </c>
      <c r="C18983" s="61">
        <v>1346.0</v>
      </c>
      <c r="D18983" s="57" t="s">
        <v>371</v>
      </c>
      <c r="E18983" s="57" t="str">
        <f t="array" ref="E18983">E18982</f>
        <v>В</v>
      </c>
      <c r="F18983" s="58">
        <v>0.8761923674139213</v>
      </c>
    </row>
    <row r="18984">
      <c r="A18984" s="61">
        <v>1.519389927E9</v>
      </c>
      <c r="B18984" s="61">
        <v>1.0</v>
      </c>
      <c r="C18984" s="61">
        <v>4080.0</v>
      </c>
      <c r="D18984" s="57" t="s">
        <v>374</v>
      </c>
      <c r="E18984" s="57" t="str">
        <f t="array" ref="E18984">E18983</f>
        <v>В</v>
      </c>
      <c r="F18984" s="58">
        <v>0.8762134041008213</v>
      </c>
    </row>
    <row r="18985">
      <c r="A18985" s="61">
        <v>1.511573132E9</v>
      </c>
      <c r="B18985" s="61">
        <v>0.0</v>
      </c>
      <c r="C18985" s="61">
        <v>2257.0</v>
      </c>
      <c r="D18985" s="57" t="s">
        <v>373</v>
      </c>
      <c r="E18985" s="57" t="str">
        <f t="array" ref="E18985">E18984</f>
        <v>В</v>
      </c>
      <c r="F18985" s="58">
        <v>0.876275560946342</v>
      </c>
    </row>
    <row r="18986">
      <c r="A18986" s="61">
        <v>1.51265531E9</v>
      </c>
      <c r="B18986" s="61">
        <v>0.0</v>
      </c>
      <c r="C18986" s="61">
        <v>1582.0</v>
      </c>
      <c r="D18986" s="57" t="s">
        <v>371</v>
      </c>
      <c r="E18986" s="57" t="str">
        <f t="array" ref="E18986">E18985</f>
        <v>В</v>
      </c>
      <c r="F18986" s="58">
        <v>0.8762775769033778</v>
      </c>
    </row>
    <row r="18987">
      <c r="A18987" s="61">
        <v>1.518383587E9</v>
      </c>
      <c r="B18987" s="61">
        <v>1.0</v>
      </c>
      <c r="C18987" s="61">
        <v>2216.0</v>
      </c>
      <c r="D18987" s="57" t="s">
        <v>374</v>
      </c>
      <c r="E18987" s="57" t="str">
        <f t="array" ref="E18987">E18986</f>
        <v>В</v>
      </c>
      <c r="F18987" s="58">
        <v>0.8764098698821972</v>
      </c>
    </row>
    <row r="18988">
      <c r="A18988" s="61">
        <v>1.518134042E9</v>
      </c>
      <c r="B18988" s="61">
        <v>0.0</v>
      </c>
      <c r="C18988" s="61">
        <v>1222.0</v>
      </c>
      <c r="D18988" s="57" t="s">
        <v>374</v>
      </c>
      <c r="E18988" s="57" t="str">
        <f t="array" ref="E18988">E18987</f>
        <v>В</v>
      </c>
      <c r="F18988" s="58">
        <v>0.8764197891905754</v>
      </c>
    </row>
    <row r="18989">
      <c r="A18989" s="61">
        <v>1.514154259E9</v>
      </c>
      <c r="B18989" s="61">
        <v>1.0</v>
      </c>
      <c r="C18989" s="61">
        <v>2885.0</v>
      </c>
      <c r="D18989" s="57" t="s">
        <v>375</v>
      </c>
      <c r="E18989" s="57" t="str">
        <f t="array" ref="E18989">E18988</f>
        <v>В</v>
      </c>
      <c r="F18989" s="58">
        <v>0.8765708214492355</v>
      </c>
    </row>
    <row r="18990">
      <c r="A18990" s="61">
        <v>1.518742218E9</v>
      </c>
      <c r="B18990" s="61">
        <v>1.0</v>
      </c>
      <c r="C18990" s="61">
        <v>2780.0</v>
      </c>
      <c r="D18990" s="57" t="s">
        <v>371</v>
      </c>
      <c r="E18990" s="57" t="str">
        <f t="array" ref="E18990">E18989</f>
        <v>В</v>
      </c>
      <c r="F18990" s="58">
        <v>0.8765721533187616</v>
      </c>
    </row>
    <row r="18991">
      <c r="A18991" s="61">
        <v>1.512566351E9</v>
      </c>
      <c r="B18991" s="61">
        <v>0.0</v>
      </c>
      <c r="C18991" s="61">
        <v>1607.0</v>
      </c>
      <c r="D18991" s="57" t="s">
        <v>371</v>
      </c>
      <c r="E18991" s="57" t="str">
        <f t="array" ref="E18991">E18990</f>
        <v>В</v>
      </c>
      <c r="F18991" s="58">
        <v>0.8766572383844248</v>
      </c>
    </row>
    <row r="18992">
      <c r="A18992" s="61">
        <v>1.511805633E9</v>
      </c>
      <c r="B18992" s="61">
        <v>1.0</v>
      </c>
      <c r="C18992" s="61">
        <v>979.0</v>
      </c>
      <c r="D18992" s="57" t="s">
        <v>375</v>
      </c>
      <c r="E18992" s="57" t="str">
        <f t="array" ref="E18992">E18991</f>
        <v>В</v>
      </c>
      <c r="F18992" s="58">
        <v>0.8766599327772983</v>
      </c>
    </row>
    <row r="18993">
      <c r="A18993" s="61">
        <v>1.518057349E9</v>
      </c>
      <c r="B18993" s="61">
        <v>1.0</v>
      </c>
      <c r="C18993" s="61">
        <v>3316.0</v>
      </c>
      <c r="D18993" s="57" t="s">
        <v>373</v>
      </c>
      <c r="E18993" s="57" t="str">
        <f t="array" ref="E18993">E18992</f>
        <v>В</v>
      </c>
      <c r="F18993" s="58">
        <v>0.8767112103049048</v>
      </c>
    </row>
    <row r="18994">
      <c r="A18994" s="61">
        <v>1.516873929E9</v>
      </c>
      <c r="B18994" s="61">
        <v>1.0</v>
      </c>
      <c r="C18994" s="61">
        <v>1906.0</v>
      </c>
      <c r="D18994" s="57" t="s">
        <v>373</v>
      </c>
      <c r="E18994" s="57" t="str">
        <f t="array" ref="E18994">E18993</f>
        <v>В</v>
      </c>
      <c r="F18994" s="58">
        <v>0.8767112111570714</v>
      </c>
    </row>
    <row r="18995">
      <c r="A18995" s="61">
        <v>1.511942244E9</v>
      </c>
      <c r="B18995" s="61">
        <v>1.0</v>
      </c>
      <c r="C18995" s="61">
        <v>2151.0</v>
      </c>
      <c r="D18995" s="57" t="s">
        <v>374</v>
      </c>
      <c r="E18995" s="57" t="str">
        <f t="array" ref="E18995">E18994</f>
        <v>В</v>
      </c>
      <c r="F18995" s="58">
        <v>0.8767225415422979</v>
      </c>
    </row>
    <row r="18996">
      <c r="A18996" s="61">
        <v>1.516237032E9</v>
      </c>
      <c r="B18996" s="61">
        <v>0.0</v>
      </c>
      <c r="C18996" s="61">
        <v>730.0</v>
      </c>
      <c r="D18996" s="57" t="s">
        <v>374</v>
      </c>
      <c r="E18996" s="57" t="str">
        <f t="array" ref="E18996">E18995</f>
        <v>В</v>
      </c>
      <c r="F18996" s="58">
        <v>0.8768539332123058</v>
      </c>
    </row>
    <row r="18997">
      <c r="A18997" s="61">
        <v>1.519088985E9</v>
      </c>
      <c r="B18997" s="61">
        <v>1.0</v>
      </c>
      <c r="C18997" s="61">
        <v>2004.0</v>
      </c>
      <c r="D18997" s="57" t="s">
        <v>374</v>
      </c>
      <c r="E18997" s="57" t="str">
        <f t="array" ref="E18997">E18996</f>
        <v>В</v>
      </c>
      <c r="F18997" s="58">
        <v>0.87691728325345</v>
      </c>
    </row>
    <row r="18998">
      <c r="A18998" s="61">
        <v>1.512430256E9</v>
      </c>
      <c r="B18998" s="61">
        <v>1.0</v>
      </c>
      <c r="C18998" s="61">
        <v>1683.0</v>
      </c>
      <c r="D18998" s="57" t="s">
        <v>371</v>
      </c>
      <c r="E18998" s="57" t="str">
        <f t="array" ref="E18998">E18997</f>
        <v>В</v>
      </c>
      <c r="F18998" s="58">
        <v>0.8769530371059601</v>
      </c>
    </row>
    <row r="18999">
      <c r="A18999" s="61">
        <v>1.519098817E9</v>
      </c>
      <c r="B18999" s="61">
        <v>1.0</v>
      </c>
      <c r="C18999" s="61">
        <v>846.0</v>
      </c>
      <c r="D18999" s="57" t="s">
        <v>371</v>
      </c>
      <c r="E18999" s="57" t="str">
        <f t="array" ref="E18999">E18998</f>
        <v>В</v>
      </c>
      <c r="F18999" s="58">
        <v>0.8769748421400662</v>
      </c>
    </row>
    <row r="19000">
      <c r="A19000" s="61">
        <v>1.513540873E9</v>
      </c>
      <c r="B19000" s="61">
        <v>1.0</v>
      </c>
      <c r="C19000" s="61">
        <v>2166.0</v>
      </c>
      <c r="D19000" s="57" t="s">
        <v>374</v>
      </c>
      <c r="E19000" s="57" t="str">
        <f t="array" ref="E19000">E18999</f>
        <v>В</v>
      </c>
      <c r="F19000" s="58">
        <v>0.8770092789125002</v>
      </c>
    </row>
    <row r="19001">
      <c r="A19001" s="61">
        <v>1.516422163E9</v>
      </c>
      <c r="B19001" s="61">
        <v>1.0</v>
      </c>
      <c r="C19001" s="61">
        <v>865.0</v>
      </c>
      <c r="D19001" s="57" t="s">
        <v>371</v>
      </c>
      <c r="E19001" s="57" t="str">
        <f t="array" ref="E19001">E19000</f>
        <v>В</v>
      </c>
      <c r="F19001" s="58">
        <v>0.8770422866460239</v>
      </c>
    </row>
    <row r="19002">
      <c r="A19002" s="61">
        <v>1.515769772E9</v>
      </c>
      <c r="B19002" s="61">
        <v>0.0</v>
      </c>
      <c r="C19002" s="61">
        <v>41.0</v>
      </c>
      <c r="D19002" s="57" t="s">
        <v>375</v>
      </c>
      <c r="E19002" s="57" t="str">
        <f t="array" ref="E19002">E19001</f>
        <v>В</v>
      </c>
      <c r="F19002" s="58">
        <v>0.8770540261526933</v>
      </c>
    </row>
    <row r="19003">
      <c r="A19003" s="61">
        <v>1.519679796E9</v>
      </c>
      <c r="B19003" s="61">
        <v>1.0</v>
      </c>
      <c r="C19003" s="61">
        <v>110.0</v>
      </c>
      <c r="D19003" s="57" t="s">
        <v>371</v>
      </c>
      <c r="E19003" s="57" t="str">
        <f t="array" ref="E19003">E19002</f>
        <v>В</v>
      </c>
      <c r="F19003" s="58">
        <v>0.877121295564451</v>
      </c>
    </row>
    <row r="19004">
      <c r="A19004" s="61">
        <v>1.517494682E9</v>
      </c>
      <c r="B19004" s="61">
        <v>0.0</v>
      </c>
      <c r="C19004" s="61">
        <v>2714.0</v>
      </c>
      <c r="D19004" s="57" t="s">
        <v>374</v>
      </c>
      <c r="E19004" s="57" t="str">
        <f t="array" ref="E19004">E19003</f>
        <v>В</v>
      </c>
      <c r="F19004" s="58">
        <v>0.8771274868517198</v>
      </c>
    </row>
    <row r="19005">
      <c r="A19005" s="61">
        <v>1.51705136E9</v>
      </c>
      <c r="B19005" s="61">
        <v>0.0</v>
      </c>
      <c r="C19005" s="61">
        <v>2443.0</v>
      </c>
      <c r="D19005" s="57" t="s">
        <v>371</v>
      </c>
      <c r="E19005" s="57" t="str">
        <f t="array" ref="E19005">E19004</f>
        <v>В</v>
      </c>
      <c r="F19005" s="58">
        <v>0.8771343295157288</v>
      </c>
    </row>
    <row r="19006">
      <c r="A19006" s="61">
        <v>1.512644609E9</v>
      </c>
      <c r="B19006" s="61">
        <v>1.0</v>
      </c>
      <c r="C19006" s="61">
        <v>4203.0</v>
      </c>
      <c r="D19006" s="57" t="s">
        <v>374</v>
      </c>
      <c r="E19006" s="57" t="str">
        <f t="array" ref="E19006">E19005</f>
        <v>В</v>
      </c>
      <c r="F19006" s="58">
        <v>0.877262853603158</v>
      </c>
    </row>
    <row r="19007">
      <c r="A19007" s="61">
        <v>1.511876288E9</v>
      </c>
      <c r="B19007" s="61">
        <v>1.0</v>
      </c>
      <c r="C19007" s="61">
        <v>1471.0</v>
      </c>
      <c r="D19007" s="57" t="s">
        <v>374</v>
      </c>
      <c r="E19007" s="57" t="str">
        <f t="array" ref="E19007">E19006</f>
        <v>В</v>
      </c>
      <c r="F19007" s="58">
        <v>0.8773272209884558</v>
      </c>
    </row>
    <row r="19008">
      <c r="A19008" s="61">
        <v>1.512961016E9</v>
      </c>
      <c r="B19008" s="61">
        <v>1.0</v>
      </c>
      <c r="C19008" s="61">
        <v>2481.0</v>
      </c>
      <c r="D19008" s="57" t="s">
        <v>375</v>
      </c>
      <c r="E19008" s="57" t="str">
        <f t="array" ref="E19008">E19007</f>
        <v>В</v>
      </c>
      <c r="F19008" s="58">
        <v>0.8773301230149156</v>
      </c>
    </row>
    <row r="19009">
      <c r="A19009" s="61">
        <v>1.519044262E9</v>
      </c>
      <c r="B19009" s="61">
        <v>0.0</v>
      </c>
      <c r="C19009" s="61">
        <v>2672.0</v>
      </c>
      <c r="D19009" s="57" t="s">
        <v>371</v>
      </c>
      <c r="E19009" s="57" t="str">
        <f t="array" ref="E19009">E19008</f>
        <v>В</v>
      </c>
      <c r="F19009" s="58">
        <v>0.8773685651586896</v>
      </c>
    </row>
    <row r="19010">
      <c r="A19010" s="61">
        <v>1.512137214E9</v>
      </c>
      <c r="B19010" s="61">
        <v>1.0</v>
      </c>
      <c r="C19010" s="61">
        <v>763.0</v>
      </c>
      <c r="D19010" s="57" t="s">
        <v>374</v>
      </c>
      <c r="E19010" s="57" t="str">
        <f t="array" ref="E19010">E19009</f>
        <v>В</v>
      </c>
      <c r="F19010" s="58">
        <v>0.8773949658703767</v>
      </c>
    </row>
    <row r="19011">
      <c r="A19011" s="61">
        <v>1.515476952E9</v>
      </c>
      <c r="B19011" s="61">
        <v>0.0</v>
      </c>
      <c r="C19011" s="61">
        <v>1768.0</v>
      </c>
      <c r="D19011" s="57" t="s">
        <v>371</v>
      </c>
      <c r="E19011" s="57" t="str">
        <f t="array" ref="E19011">E19010</f>
        <v>В</v>
      </c>
      <c r="F19011" s="58">
        <v>0.8773974320545224</v>
      </c>
    </row>
    <row r="19012">
      <c r="A19012" s="61">
        <v>1.519248318E9</v>
      </c>
      <c r="B19012" s="61">
        <v>1.0</v>
      </c>
      <c r="C19012" s="61">
        <v>1843.0</v>
      </c>
      <c r="D19012" s="57" t="s">
        <v>373</v>
      </c>
      <c r="E19012" s="57" t="str">
        <f t="array" ref="E19012">E19011</f>
        <v>В</v>
      </c>
      <c r="F19012" s="58">
        <v>0.8774004386406437</v>
      </c>
    </row>
    <row r="19013">
      <c r="A19013" s="61">
        <v>1.519516059E9</v>
      </c>
      <c r="B19013" s="61">
        <v>1.0</v>
      </c>
      <c r="C19013" s="61">
        <v>2030.0</v>
      </c>
      <c r="D19013" s="57" t="s">
        <v>371</v>
      </c>
      <c r="E19013" s="57" t="str">
        <f t="array" ref="E19013">E19012</f>
        <v>В</v>
      </c>
      <c r="F19013" s="58">
        <v>0.8776241595789611</v>
      </c>
    </row>
    <row r="19014">
      <c r="A19014" s="61">
        <v>1.516931078E9</v>
      </c>
      <c r="B19014" s="61">
        <v>1.0</v>
      </c>
      <c r="C19014" s="61">
        <v>3124.0</v>
      </c>
      <c r="D19014" s="57" t="s">
        <v>375</v>
      </c>
      <c r="E19014" s="57" t="str">
        <f t="array" ref="E19014">E19013</f>
        <v>В</v>
      </c>
      <c r="F19014" s="58">
        <v>0.877696730189588</v>
      </c>
    </row>
    <row r="19015">
      <c r="A19015" s="61">
        <v>1.51239572E9</v>
      </c>
      <c r="B19015" s="61">
        <v>0.0</v>
      </c>
      <c r="C19015" s="61">
        <v>1883.0</v>
      </c>
      <c r="D19015" s="57" t="s">
        <v>373</v>
      </c>
      <c r="E19015" s="57" t="str">
        <f t="array" ref="E19015">E19014</f>
        <v>В</v>
      </c>
      <c r="F19015" s="58">
        <v>0.8777019929366119</v>
      </c>
    </row>
    <row r="19016">
      <c r="A19016" s="61">
        <v>1.515090401E9</v>
      </c>
      <c r="B19016" s="61">
        <v>0.0</v>
      </c>
      <c r="C19016" s="61">
        <v>1891.0</v>
      </c>
      <c r="D19016" s="57" t="s">
        <v>371</v>
      </c>
      <c r="E19016" s="57" t="str">
        <f t="array" ref="E19016">E19015</f>
        <v>В</v>
      </c>
      <c r="F19016" s="58">
        <v>0.8777407606051483</v>
      </c>
    </row>
    <row r="19017">
      <c r="A19017" s="61">
        <v>1.517948142E9</v>
      </c>
      <c r="B19017" s="61">
        <v>0.0</v>
      </c>
      <c r="C19017" s="61">
        <v>494.0</v>
      </c>
      <c r="D19017" s="57" t="s">
        <v>373</v>
      </c>
      <c r="E19017" s="57" t="str">
        <f t="array" ref="E19017">E19016</f>
        <v>В</v>
      </c>
      <c r="F19017" s="58">
        <v>0.8777432544884322</v>
      </c>
    </row>
    <row r="19018">
      <c r="A19018" s="61">
        <v>1.511418621E9</v>
      </c>
      <c r="B19018" s="61">
        <v>0.0</v>
      </c>
      <c r="C19018" s="61">
        <v>926.0</v>
      </c>
      <c r="D19018" s="57" t="s">
        <v>371</v>
      </c>
      <c r="E19018" s="57" t="str">
        <f t="array" ref="E19018">E19017</f>
        <v>В</v>
      </c>
      <c r="F19018" s="58">
        <v>0.8778043543585724</v>
      </c>
    </row>
    <row r="19019">
      <c r="A19019" s="61">
        <v>1.513362578E9</v>
      </c>
      <c r="B19019" s="61">
        <v>1.0</v>
      </c>
      <c r="C19019" s="61">
        <v>1354.0</v>
      </c>
      <c r="D19019" s="57" t="s">
        <v>375</v>
      </c>
      <c r="E19019" s="57" t="str">
        <f t="array" ref="E19019">E19018</f>
        <v>В</v>
      </c>
      <c r="F19019" s="58">
        <v>0.8778572459917517</v>
      </c>
    </row>
    <row r="19020">
      <c r="A19020" s="61">
        <v>1.518990414E9</v>
      </c>
      <c r="B19020" s="61">
        <v>1.0</v>
      </c>
      <c r="C19020" s="61">
        <v>2218.0</v>
      </c>
      <c r="D19020" s="57" t="s">
        <v>374</v>
      </c>
      <c r="E19020" s="57" t="str">
        <f t="array" ref="E19020">E19019</f>
        <v>В</v>
      </c>
      <c r="F19020" s="58">
        <v>0.8779033827146425</v>
      </c>
    </row>
    <row r="19021">
      <c r="A19021" s="61">
        <v>1.516717596E9</v>
      </c>
      <c r="B19021" s="61">
        <v>1.0</v>
      </c>
      <c r="C19021" s="61">
        <v>3960.0</v>
      </c>
      <c r="D19021" s="57" t="s">
        <v>371</v>
      </c>
      <c r="E19021" s="57" t="str">
        <f t="array" ref="E19021">E19020</f>
        <v>В</v>
      </c>
      <c r="F19021" s="58">
        <v>0.8779615094731471</v>
      </c>
    </row>
    <row r="19022">
      <c r="A19022" s="61">
        <v>1.517995635E9</v>
      </c>
      <c r="B19022" s="61">
        <v>1.0</v>
      </c>
      <c r="C19022" s="61">
        <v>825.0</v>
      </c>
      <c r="D19022" s="57" t="s">
        <v>375</v>
      </c>
      <c r="E19022" s="57" t="str">
        <f t="array" ref="E19022">E19021</f>
        <v>В</v>
      </c>
      <c r="F19022" s="58">
        <v>0.8779669754267496</v>
      </c>
    </row>
    <row r="19023">
      <c r="A19023" s="61">
        <v>1.512557339E9</v>
      </c>
      <c r="B19023" s="61">
        <v>1.0</v>
      </c>
      <c r="C19023" s="61">
        <v>1582.0</v>
      </c>
      <c r="D19023" s="57" t="s">
        <v>371</v>
      </c>
      <c r="E19023" s="57" t="str">
        <f t="array" ref="E19023">E19022</f>
        <v>В</v>
      </c>
      <c r="F19023" s="58">
        <v>0.8780455941496735</v>
      </c>
    </row>
    <row r="19024">
      <c r="A19024" s="61">
        <v>1.513983979E9</v>
      </c>
      <c r="B19024" s="61">
        <v>1.0</v>
      </c>
      <c r="C19024" s="61">
        <v>947.0</v>
      </c>
      <c r="D19024" s="57" t="s">
        <v>371</v>
      </c>
      <c r="E19024" s="57" t="str">
        <f t="array" ref="E19024">E19023</f>
        <v>В</v>
      </c>
      <c r="F19024" s="58">
        <v>0.8783390469743666</v>
      </c>
    </row>
    <row r="19025">
      <c r="A19025" s="61">
        <v>1.513156369E9</v>
      </c>
      <c r="B19025" s="61">
        <v>1.0</v>
      </c>
      <c r="C19025" s="61">
        <v>1739.0</v>
      </c>
      <c r="D19025" s="57" t="s">
        <v>371</v>
      </c>
      <c r="E19025" s="57" t="str">
        <f t="array" ref="E19025">E19024</f>
        <v>В</v>
      </c>
      <c r="F19025" s="58">
        <v>0.878420810707539</v>
      </c>
    </row>
    <row r="19026">
      <c r="A19026" s="61">
        <v>1.518599775E9</v>
      </c>
      <c r="B19026" s="61">
        <v>1.0</v>
      </c>
      <c r="C19026" s="61">
        <v>241.0</v>
      </c>
      <c r="D19026" s="57" t="s">
        <v>375</v>
      </c>
      <c r="E19026" s="57" t="str">
        <f t="array" ref="E19026">E19025</f>
        <v>В</v>
      </c>
      <c r="F19026" s="58">
        <v>0.8784290486464075</v>
      </c>
    </row>
    <row r="19027">
      <c r="A19027" s="61">
        <v>1.512307171E9</v>
      </c>
      <c r="B19027" s="61">
        <v>0.0</v>
      </c>
      <c r="C19027" s="61">
        <v>303.0</v>
      </c>
      <c r="D19027" s="57" t="s">
        <v>374</v>
      </c>
      <c r="E19027" s="57" t="str">
        <f t="array" ref="E19027">E19026</f>
        <v>В</v>
      </c>
      <c r="F19027" s="58">
        <v>0.8784816710998787</v>
      </c>
    </row>
    <row r="19028">
      <c r="A19028" s="61">
        <v>1.516020837E9</v>
      </c>
      <c r="B19028" s="61">
        <v>1.0</v>
      </c>
      <c r="C19028" s="61">
        <v>1187.0</v>
      </c>
      <c r="D19028" s="57" t="s">
        <v>375</v>
      </c>
      <c r="E19028" s="57" t="str">
        <f t="array" ref="E19028">E19027</f>
        <v>В</v>
      </c>
      <c r="F19028" s="58">
        <v>0.8784858698403064</v>
      </c>
    </row>
    <row r="19029">
      <c r="A19029" s="61">
        <v>1.519432027E9</v>
      </c>
      <c r="B19029" s="61">
        <v>1.0</v>
      </c>
      <c r="C19029" s="61">
        <v>2361.0</v>
      </c>
      <c r="D19029" s="57" t="s">
        <v>371</v>
      </c>
      <c r="E19029" s="57" t="str">
        <f t="array" ref="E19029">E19028</f>
        <v>В</v>
      </c>
      <c r="F19029" s="58">
        <v>0.8784865866649393</v>
      </c>
    </row>
    <row r="19030">
      <c r="A19030" s="61">
        <v>1.517299252E9</v>
      </c>
      <c r="B19030" s="61">
        <v>0.0</v>
      </c>
      <c r="C19030" s="61">
        <v>2188.0</v>
      </c>
      <c r="D19030" s="57" t="s">
        <v>371</v>
      </c>
      <c r="E19030" s="57" t="str">
        <f t="array" ref="E19030">E19029</f>
        <v>В</v>
      </c>
      <c r="F19030" s="58">
        <v>0.8785868439858785</v>
      </c>
    </row>
    <row r="19031">
      <c r="A19031" s="61">
        <v>1.519381916E9</v>
      </c>
      <c r="B19031" s="61">
        <v>1.0</v>
      </c>
      <c r="C19031" s="61">
        <v>580.0</v>
      </c>
      <c r="D19031" s="57" t="s">
        <v>371</v>
      </c>
      <c r="E19031" s="57" t="str">
        <f t="array" ref="E19031">E19030</f>
        <v>В</v>
      </c>
      <c r="F19031" s="58">
        <v>0.8786892079269739</v>
      </c>
    </row>
    <row r="19032">
      <c r="A19032" s="61">
        <v>1.514969889E9</v>
      </c>
      <c r="B19032" s="61">
        <v>1.0</v>
      </c>
      <c r="C19032" s="61">
        <v>2627.0</v>
      </c>
      <c r="D19032" s="57" t="s">
        <v>375</v>
      </c>
      <c r="E19032" s="57" t="str">
        <f t="array" ref="E19032">E19031</f>
        <v>В</v>
      </c>
      <c r="F19032" s="58">
        <v>0.8787267737671781</v>
      </c>
    </row>
    <row r="19033">
      <c r="A19033" s="61">
        <v>1.512118085E9</v>
      </c>
      <c r="B19033" s="61">
        <v>1.0</v>
      </c>
      <c r="C19033" s="61">
        <v>4308.0</v>
      </c>
      <c r="D19033" s="57" t="s">
        <v>375</v>
      </c>
      <c r="E19033" s="57" t="str">
        <f t="array" ref="E19033">E19032</f>
        <v>В</v>
      </c>
      <c r="F19033" s="58">
        <v>0.8787565020654194</v>
      </c>
    </row>
    <row r="19034">
      <c r="A19034" s="61">
        <v>1.512120398E9</v>
      </c>
      <c r="B19034" s="61">
        <v>1.0</v>
      </c>
      <c r="C19034" s="61">
        <v>1441.0</v>
      </c>
      <c r="D19034" s="57" t="s">
        <v>374</v>
      </c>
      <c r="E19034" s="57" t="str">
        <f t="array" ref="E19034">E19033</f>
        <v>В</v>
      </c>
      <c r="F19034" s="58">
        <v>0.8788547911018787</v>
      </c>
    </row>
    <row r="19035">
      <c r="A19035" s="61">
        <v>1.514674453E9</v>
      </c>
      <c r="B19035" s="61">
        <v>1.0</v>
      </c>
      <c r="C19035" s="61">
        <v>3030.0</v>
      </c>
      <c r="D19035" s="57" t="s">
        <v>371</v>
      </c>
      <c r="E19035" s="57" t="str">
        <f t="array" ref="E19035">E19034</f>
        <v>В</v>
      </c>
      <c r="F19035" s="58">
        <v>0.8788657290510211</v>
      </c>
    </row>
    <row r="19036">
      <c r="A19036" s="61">
        <v>1.518720358E9</v>
      </c>
      <c r="B19036" s="61">
        <v>1.0</v>
      </c>
      <c r="C19036" s="61">
        <v>4566.0</v>
      </c>
      <c r="D19036" s="57" t="s">
        <v>371</v>
      </c>
      <c r="E19036" s="57" t="str">
        <f t="array" ref="E19036">E19035</f>
        <v>В</v>
      </c>
      <c r="F19036" s="58">
        <v>0.8788946501633236</v>
      </c>
    </row>
    <row r="19037">
      <c r="A19037" s="61">
        <v>1.513494159E9</v>
      </c>
      <c r="B19037" s="61">
        <v>1.0</v>
      </c>
      <c r="C19037" s="61">
        <v>154.0</v>
      </c>
      <c r="D19037" s="57" t="s">
        <v>375</v>
      </c>
      <c r="E19037" s="57" t="str">
        <f t="array" ref="E19037">E19036</f>
        <v>В</v>
      </c>
      <c r="F19037" s="58">
        <v>0.8789091467770731</v>
      </c>
    </row>
    <row r="19038">
      <c r="A19038" s="61">
        <v>1.514648322E9</v>
      </c>
      <c r="B19038" s="61">
        <v>0.0</v>
      </c>
      <c r="C19038" s="61">
        <v>3534.0</v>
      </c>
      <c r="D19038" s="57" t="s">
        <v>371</v>
      </c>
      <c r="E19038" s="57" t="str">
        <f t="array" ref="E19038">E19037</f>
        <v>В</v>
      </c>
      <c r="F19038" s="58">
        <v>0.8789426147413725</v>
      </c>
    </row>
    <row r="19039">
      <c r="A19039" s="61">
        <v>1.515630661E9</v>
      </c>
      <c r="B19039" s="61">
        <v>0.0</v>
      </c>
      <c r="C19039" s="61">
        <v>1982.0</v>
      </c>
      <c r="D19039" s="57" t="s">
        <v>374</v>
      </c>
      <c r="E19039" s="57" t="str">
        <f t="array" ref="E19039">E19038</f>
        <v>В</v>
      </c>
      <c r="F19039" s="58">
        <v>0.8789687130862911</v>
      </c>
    </row>
    <row r="19040">
      <c r="A19040" s="61">
        <v>1.514053452E9</v>
      </c>
      <c r="B19040" s="61">
        <v>0.0</v>
      </c>
      <c r="C19040" s="61">
        <v>1445.0</v>
      </c>
      <c r="D19040" s="57" t="s">
        <v>371</v>
      </c>
      <c r="E19040" s="57" t="str">
        <f t="array" ref="E19040">E19039</f>
        <v>В</v>
      </c>
      <c r="F19040" s="58">
        <v>0.878971171013604</v>
      </c>
    </row>
    <row r="19041">
      <c r="A19041" s="61">
        <v>1.51803618E9</v>
      </c>
      <c r="B19041" s="61">
        <v>0.0</v>
      </c>
      <c r="C19041" s="61">
        <v>2184.0</v>
      </c>
      <c r="D19041" s="57" t="s">
        <v>373</v>
      </c>
      <c r="E19041" s="57" t="str">
        <f t="array" ref="E19041">E19040</f>
        <v>В</v>
      </c>
      <c r="F19041" s="58">
        <v>0.8790074209123713</v>
      </c>
    </row>
    <row r="19042">
      <c r="A19042" s="61">
        <v>1.517536924E9</v>
      </c>
      <c r="B19042" s="61">
        <v>1.0</v>
      </c>
      <c r="C19042" s="61">
        <v>2721.0</v>
      </c>
      <c r="D19042" s="57" t="s">
        <v>371</v>
      </c>
      <c r="E19042" s="57" t="str">
        <f t="array" ref="E19042">E19041</f>
        <v>В</v>
      </c>
      <c r="F19042" s="58">
        <v>0.8791873613130208</v>
      </c>
    </row>
    <row r="19043">
      <c r="A19043" s="61">
        <v>1.519660375E9</v>
      </c>
      <c r="B19043" s="61">
        <v>1.0</v>
      </c>
      <c r="C19043" s="61">
        <v>5308.0</v>
      </c>
      <c r="D19043" s="57" t="s">
        <v>375</v>
      </c>
      <c r="E19043" s="57" t="str">
        <f t="array" ref="E19043">E19042</f>
        <v>В</v>
      </c>
      <c r="F19043" s="58">
        <v>0.8792185395158317</v>
      </c>
    </row>
    <row r="19044">
      <c r="A19044" s="61">
        <v>1.512842726E9</v>
      </c>
      <c r="B19044" s="61">
        <v>1.0</v>
      </c>
      <c r="C19044" s="61">
        <v>699.0</v>
      </c>
      <c r="D19044" s="57" t="s">
        <v>375</v>
      </c>
      <c r="E19044" s="57" t="str">
        <f t="array" ref="E19044">E19043</f>
        <v>В</v>
      </c>
      <c r="F19044" s="58">
        <v>0.8792479191145021</v>
      </c>
    </row>
    <row r="19045">
      <c r="A19045" s="61">
        <v>1.517974879E9</v>
      </c>
      <c r="B19045" s="61">
        <v>1.0</v>
      </c>
      <c r="C19045" s="61">
        <v>3364.0</v>
      </c>
      <c r="D19045" s="57" t="s">
        <v>374</v>
      </c>
      <c r="E19045" s="57" t="str">
        <f t="array" ref="E19045">E19044</f>
        <v>В</v>
      </c>
      <c r="F19045" s="58">
        <v>0.8793141402610274</v>
      </c>
    </row>
    <row r="19046">
      <c r="A19046" s="61">
        <v>1.51592336E9</v>
      </c>
      <c r="B19046" s="61">
        <v>0.0</v>
      </c>
      <c r="C19046" s="61">
        <v>3539.0</v>
      </c>
      <c r="D19046" s="57" t="s">
        <v>375</v>
      </c>
      <c r="E19046" s="57" t="str">
        <f t="array" ref="E19046">E19045</f>
        <v>В</v>
      </c>
      <c r="F19046" s="58">
        <v>0.8793343799664838</v>
      </c>
    </row>
    <row r="19047">
      <c r="A19047" s="61">
        <v>1.51877821E9</v>
      </c>
      <c r="B19047" s="61">
        <v>0.0</v>
      </c>
      <c r="C19047" s="61">
        <v>3216.0</v>
      </c>
      <c r="D19047" s="57" t="s">
        <v>373</v>
      </c>
      <c r="E19047" s="57" t="str">
        <f t="array" ref="E19047">E19046</f>
        <v>В</v>
      </c>
      <c r="F19047" s="58">
        <v>0.8793417361224465</v>
      </c>
    </row>
    <row r="19048">
      <c r="A19048" s="61">
        <v>1.516232011E9</v>
      </c>
      <c r="B19048" s="61">
        <v>0.0</v>
      </c>
      <c r="C19048" s="61">
        <v>5414.0</v>
      </c>
      <c r="D19048" s="57" t="s">
        <v>375</v>
      </c>
      <c r="E19048" s="57" t="str">
        <f t="array" ref="E19048">E19047</f>
        <v>В</v>
      </c>
      <c r="F19048" s="58">
        <v>0.8793530061632405</v>
      </c>
    </row>
    <row r="19049">
      <c r="A19049" s="61">
        <v>1.514956144E9</v>
      </c>
      <c r="B19049" s="61">
        <v>1.0</v>
      </c>
      <c r="C19049" s="61">
        <v>3404.0</v>
      </c>
      <c r="D19049" s="57" t="s">
        <v>374</v>
      </c>
      <c r="E19049" s="57" t="str">
        <f t="array" ref="E19049">E19048</f>
        <v>В</v>
      </c>
      <c r="F19049" s="58">
        <v>0.8794016493782415</v>
      </c>
    </row>
    <row r="19050">
      <c r="A19050" s="61">
        <v>1.516606952E9</v>
      </c>
      <c r="B19050" s="61">
        <v>0.0</v>
      </c>
      <c r="C19050" s="61">
        <v>202.0</v>
      </c>
      <c r="D19050" s="57" t="s">
        <v>375</v>
      </c>
      <c r="E19050" s="57" t="str">
        <f t="array" ref="E19050">E19049</f>
        <v>В</v>
      </c>
      <c r="F19050" s="58">
        <v>0.8794392189910236</v>
      </c>
    </row>
    <row r="19051">
      <c r="A19051" s="61">
        <v>1.512369079E9</v>
      </c>
      <c r="B19051" s="61">
        <v>1.0</v>
      </c>
      <c r="C19051" s="61">
        <v>3307.0</v>
      </c>
      <c r="D19051" s="57" t="s">
        <v>373</v>
      </c>
      <c r="E19051" s="57" t="str">
        <f t="array" ref="E19051">E19050</f>
        <v>В</v>
      </c>
      <c r="F19051" s="58">
        <v>0.8794732390968589</v>
      </c>
    </row>
    <row r="19052">
      <c r="A19052" s="61">
        <v>1.517626451E9</v>
      </c>
      <c r="B19052" s="61">
        <v>0.0</v>
      </c>
      <c r="C19052" s="61">
        <v>1475.0</v>
      </c>
      <c r="D19052" s="57" t="s">
        <v>371</v>
      </c>
      <c r="E19052" s="57" t="str">
        <f t="array" ref="E19052">E19051</f>
        <v>В</v>
      </c>
      <c r="F19052" s="58">
        <v>0.8794989358192548</v>
      </c>
    </row>
    <row r="19053">
      <c r="A19053" s="61">
        <v>1.511697662E9</v>
      </c>
      <c r="B19053" s="61">
        <v>0.0</v>
      </c>
      <c r="C19053" s="61">
        <v>4146.0</v>
      </c>
      <c r="D19053" s="57" t="s">
        <v>374</v>
      </c>
      <c r="E19053" s="57" t="str">
        <f t="array" ref="E19053">E19052</f>
        <v>В</v>
      </c>
      <c r="F19053" s="58">
        <v>0.8795509181883192</v>
      </c>
    </row>
    <row r="19054">
      <c r="A19054" s="61">
        <v>1.518972195E9</v>
      </c>
      <c r="B19054" s="61">
        <v>1.0</v>
      </c>
      <c r="C19054" s="61">
        <v>330.0</v>
      </c>
      <c r="D19054" s="57" t="s">
        <v>371</v>
      </c>
      <c r="E19054" s="57" t="str">
        <f t="array" ref="E19054">E19053</f>
        <v>В</v>
      </c>
      <c r="F19054" s="58">
        <v>0.8795533545701426</v>
      </c>
    </row>
    <row r="19055">
      <c r="A19055" s="61">
        <v>1.51799026E9</v>
      </c>
      <c r="B19055" s="61">
        <v>0.0</v>
      </c>
      <c r="C19055" s="61">
        <v>2288.0</v>
      </c>
      <c r="D19055" s="57" t="s">
        <v>373</v>
      </c>
      <c r="E19055" s="57" t="str">
        <f t="array" ref="E19055">E19054</f>
        <v>В</v>
      </c>
      <c r="F19055" s="58">
        <v>0.8796034714381341</v>
      </c>
    </row>
    <row r="19056">
      <c r="A19056" s="61">
        <v>1.51421139E9</v>
      </c>
      <c r="B19056" s="61">
        <v>0.0</v>
      </c>
      <c r="C19056" s="61">
        <v>78.0</v>
      </c>
      <c r="D19056" s="57" t="s">
        <v>371</v>
      </c>
      <c r="E19056" s="57" t="str">
        <f t="array" ref="E19056">E19055</f>
        <v>В</v>
      </c>
      <c r="F19056" s="58">
        <v>0.8796406087690543</v>
      </c>
    </row>
    <row r="19057">
      <c r="A19057" s="61">
        <v>1.517953914E9</v>
      </c>
      <c r="B19057" s="61">
        <v>1.0</v>
      </c>
      <c r="C19057" s="61">
        <v>1900.0</v>
      </c>
      <c r="D19057" s="57" t="s">
        <v>374</v>
      </c>
      <c r="E19057" s="57" t="str">
        <f t="array" ref="E19057">E19056</f>
        <v>В</v>
      </c>
      <c r="F19057" s="58">
        <v>0.879662398901999</v>
      </c>
    </row>
    <row r="19058">
      <c r="A19058" s="61">
        <v>1.515248821E9</v>
      </c>
      <c r="B19058" s="61">
        <v>0.0</v>
      </c>
      <c r="C19058" s="61">
        <v>3287.0</v>
      </c>
      <c r="D19058" s="57" t="s">
        <v>373</v>
      </c>
      <c r="E19058" s="57" t="str">
        <f t="array" ref="E19058">E19057</f>
        <v>В</v>
      </c>
      <c r="F19058" s="58">
        <v>0.8798093053358408</v>
      </c>
    </row>
    <row r="19059">
      <c r="A19059" s="61">
        <v>1.51525961E9</v>
      </c>
      <c r="B19059" s="61">
        <v>0.0</v>
      </c>
      <c r="C19059" s="61">
        <v>1259.0</v>
      </c>
      <c r="D19059" s="57" t="s">
        <v>371</v>
      </c>
      <c r="E19059" s="57" t="str">
        <f t="array" ref="E19059">E19058</f>
        <v>В</v>
      </c>
      <c r="F19059" s="58">
        <v>0.8798162230100571</v>
      </c>
    </row>
    <row r="19060">
      <c r="A19060" s="61">
        <v>1.511488374E9</v>
      </c>
      <c r="B19060" s="61">
        <v>1.0</v>
      </c>
      <c r="C19060" s="61">
        <v>3442.0</v>
      </c>
      <c r="D19060" s="57" t="s">
        <v>374</v>
      </c>
      <c r="E19060" s="57" t="str">
        <f t="array" ref="E19060">E19059</f>
        <v>В</v>
      </c>
      <c r="F19060" s="58">
        <v>0.8799740365469766</v>
      </c>
    </row>
    <row r="19061">
      <c r="A19061" s="61">
        <v>1.514688923E9</v>
      </c>
      <c r="B19061" s="61">
        <v>1.0</v>
      </c>
      <c r="C19061" s="61">
        <v>932.0</v>
      </c>
      <c r="D19061" s="57" t="s">
        <v>373</v>
      </c>
      <c r="E19061" s="57" t="str">
        <f t="array" ref="E19061">E19060</f>
        <v>В</v>
      </c>
      <c r="F19061" s="58">
        <v>0.8801292896021164</v>
      </c>
    </row>
    <row r="19062">
      <c r="A19062" s="61">
        <v>1.519991231E9</v>
      </c>
      <c r="B19062" s="61">
        <v>0.0</v>
      </c>
      <c r="C19062" s="61">
        <v>2757.0</v>
      </c>
      <c r="D19062" s="57" t="s">
        <v>374</v>
      </c>
      <c r="E19062" s="57" t="str">
        <f t="array" ref="E19062">E19061</f>
        <v>В</v>
      </c>
      <c r="F19062" s="58">
        <v>0.8801400659896881</v>
      </c>
    </row>
    <row r="19063">
      <c r="A19063" s="61">
        <v>1.518804045E9</v>
      </c>
      <c r="B19063" s="61">
        <v>1.0</v>
      </c>
      <c r="C19063" s="61">
        <v>2786.0</v>
      </c>
      <c r="D19063" s="57" t="s">
        <v>374</v>
      </c>
      <c r="E19063" s="57" t="str">
        <f t="array" ref="E19063">E19062</f>
        <v>В</v>
      </c>
      <c r="F19063" s="58">
        <v>0.8802118726280778</v>
      </c>
    </row>
    <row r="19064">
      <c r="A19064" s="61">
        <v>1.516517094E9</v>
      </c>
      <c r="B19064" s="61">
        <v>1.0</v>
      </c>
      <c r="C19064" s="61">
        <v>164.0</v>
      </c>
      <c r="D19064" s="57" t="s">
        <v>374</v>
      </c>
      <c r="E19064" s="57" t="str">
        <f t="array" ref="E19064">E19063</f>
        <v>В</v>
      </c>
      <c r="F19064" s="58">
        <v>0.8802237978181897</v>
      </c>
    </row>
    <row r="19065">
      <c r="A19065" s="61">
        <v>1.517558615E9</v>
      </c>
      <c r="B19065" s="61">
        <v>1.0</v>
      </c>
      <c r="C19065" s="61">
        <v>1725.0</v>
      </c>
      <c r="D19065" s="57" t="s">
        <v>371</v>
      </c>
      <c r="E19065" s="57" t="str">
        <f t="array" ref="E19065">E19064</f>
        <v>В</v>
      </c>
      <c r="F19065" s="58">
        <v>0.8802449844967261</v>
      </c>
    </row>
    <row r="19066">
      <c r="A19066" s="61">
        <v>1.518299542E9</v>
      </c>
      <c r="B19066" s="61">
        <v>0.0</v>
      </c>
      <c r="C19066" s="61">
        <v>2909.0</v>
      </c>
      <c r="D19066" s="57" t="s">
        <v>371</v>
      </c>
      <c r="E19066" s="57" t="str">
        <f t="array" ref="E19066">E19065</f>
        <v>В</v>
      </c>
      <c r="F19066" s="58">
        <v>0.8802546063296701</v>
      </c>
    </row>
    <row r="19067">
      <c r="A19067" s="61">
        <v>1.517674469E9</v>
      </c>
      <c r="B19067" s="61">
        <v>1.0</v>
      </c>
      <c r="C19067" s="61">
        <v>3906.0</v>
      </c>
      <c r="D19067" s="57" t="s">
        <v>371</v>
      </c>
      <c r="E19067" s="57" t="str">
        <f t="array" ref="E19067">E19066</f>
        <v>В</v>
      </c>
      <c r="F19067" s="58">
        <v>0.8802893198986046</v>
      </c>
    </row>
    <row r="19068">
      <c r="A19068" s="61">
        <v>1.513497537E9</v>
      </c>
      <c r="B19068" s="61">
        <v>1.0</v>
      </c>
      <c r="C19068" s="61">
        <v>615.0</v>
      </c>
      <c r="D19068" s="57" t="s">
        <v>373</v>
      </c>
      <c r="E19068" s="57" t="str">
        <f t="array" ref="E19068">E19067</f>
        <v>В</v>
      </c>
      <c r="F19068" s="58">
        <v>0.8802918137818885</v>
      </c>
    </row>
    <row r="19069">
      <c r="A19069" s="61">
        <v>1.515746707E9</v>
      </c>
      <c r="B19069" s="61">
        <v>1.0</v>
      </c>
      <c r="C19069" s="61">
        <v>421.0</v>
      </c>
      <c r="D19069" s="57" t="s">
        <v>374</v>
      </c>
      <c r="E19069" s="57" t="str">
        <f t="array" ref="E19069">E19068</f>
        <v>В</v>
      </c>
      <c r="F19069" s="58">
        <v>0.880303018452229</v>
      </c>
    </row>
    <row r="19070">
      <c r="A19070" s="61">
        <v>1.51751343E9</v>
      </c>
      <c r="B19070" s="61">
        <v>0.0</v>
      </c>
      <c r="C19070" s="61">
        <v>902.0</v>
      </c>
      <c r="D19070" s="57" t="s">
        <v>375</v>
      </c>
      <c r="E19070" s="57" t="str">
        <f t="array" ref="E19070">E19069</f>
        <v>В</v>
      </c>
      <c r="F19070" s="58">
        <v>0.8803665058244294</v>
      </c>
    </row>
    <row r="19071">
      <c r="A19071" s="61">
        <v>1.516755467E9</v>
      </c>
      <c r="B19071" s="61">
        <v>1.0</v>
      </c>
      <c r="C19071" s="61">
        <v>1045.0</v>
      </c>
      <c r="D19071" s="57" t="s">
        <v>373</v>
      </c>
      <c r="E19071" s="57" t="str">
        <f t="array" ref="E19071">E19070</f>
        <v>В</v>
      </c>
      <c r="F19071" s="58">
        <v>0.8804081606182644</v>
      </c>
    </row>
    <row r="19072">
      <c r="A19072" s="61">
        <v>1.517561117E9</v>
      </c>
      <c r="B19072" s="61">
        <v>1.0</v>
      </c>
      <c r="C19072" s="61">
        <v>1863.0</v>
      </c>
      <c r="D19072" s="57" t="s">
        <v>371</v>
      </c>
      <c r="E19072" s="57" t="str">
        <f t="array" ref="E19072">E19071</f>
        <v>В</v>
      </c>
      <c r="F19072" s="58">
        <v>0.8805503869544566</v>
      </c>
    </row>
    <row r="19073">
      <c r="A19073" s="61">
        <v>1.512404808E9</v>
      </c>
      <c r="B19073" s="61">
        <v>1.0</v>
      </c>
      <c r="C19073" s="61">
        <v>1783.0</v>
      </c>
      <c r="D19073" s="57" t="s">
        <v>371</v>
      </c>
      <c r="E19073" s="57" t="str">
        <f t="array" ref="E19073">E19072</f>
        <v>В</v>
      </c>
      <c r="F19073" s="58">
        <v>0.8805980127821365</v>
      </c>
    </row>
    <row r="19074">
      <c r="A19074" s="61">
        <v>1.517998876E9</v>
      </c>
      <c r="B19074" s="61">
        <v>1.0</v>
      </c>
      <c r="C19074" s="61">
        <v>1872.0</v>
      </c>
      <c r="D19074" s="57" t="s">
        <v>371</v>
      </c>
      <c r="E19074" s="57" t="str">
        <f t="array" ref="E19074">E19073</f>
        <v>В</v>
      </c>
      <c r="F19074" s="58">
        <v>0.8806568450619292</v>
      </c>
    </row>
    <row r="19075">
      <c r="A19075" s="61">
        <v>1.518127332E9</v>
      </c>
      <c r="B19075" s="61">
        <v>0.0</v>
      </c>
      <c r="C19075" s="61">
        <v>3466.0</v>
      </c>
      <c r="D19075" s="57" t="s">
        <v>374</v>
      </c>
      <c r="E19075" s="57" t="str">
        <f t="array" ref="E19075">E19074</f>
        <v>В</v>
      </c>
      <c r="F19075" s="58">
        <v>0.8806681778655909</v>
      </c>
    </row>
    <row r="19076">
      <c r="A19076" s="61">
        <v>1.518655606E9</v>
      </c>
      <c r="B19076" s="61">
        <v>1.0</v>
      </c>
      <c r="C19076" s="61">
        <v>1531.0</v>
      </c>
      <c r="D19076" s="57" t="s">
        <v>375</v>
      </c>
      <c r="E19076" s="57" t="str">
        <f t="array" ref="E19076">E19075</f>
        <v>В</v>
      </c>
      <c r="F19076" s="58">
        <v>0.8806750056284386</v>
      </c>
    </row>
    <row r="19077">
      <c r="A19077" s="61">
        <v>1.513133188E9</v>
      </c>
      <c r="B19077" s="61">
        <v>1.0</v>
      </c>
      <c r="C19077" s="61">
        <v>1507.0</v>
      </c>
      <c r="D19077" s="57" t="s">
        <v>375</v>
      </c>
      <c r="E19077" s="57" t="str">
        <f t="array" ref="E19077">E19076</f>
        <v>В</v>
      </c>
      <c r="F19077" s="58">
        <v>0.8807981206236852</v>
      </c>
    </row>
    <row r="19078">
      <c r="A19078" s="61">
        <v>1.518512772E9</v>
      </c>
      <c r="B19078" s="61">
        <v>0.0</v>
      </c>
      <c r="C19078" s="61">
        <v>1121.0</v>
      </c>
      <c r="D19078" s="57" t="s">
        <v>371</v>
      </c>
      <c r="E19078" s="57" t="str">
        <f t="array" ref="E19078">E19077</f>
        <v>В</v>
      </c>
      <c r="F19078" s="58">
        <v>0.8808049632876942</v>
      </c>
    </row>
    <row r="19079">
      <c r="A19079" s="61">
        <v>1.513353179E9</v>
      </c>
      <c r="B19079" s="61">
        <v>1.0</v>
      </c>
      <c r="C19079" s="61">
        <v>2935.0</v>
      </c>
      <c r="D19079" s="57" t="s">
        <v>371</v>
      </c>
      <c r="E19079" s="57" t="str">
        <f t="array" ref="E19079">E19078</f>
        <v>В</v>
      </c>
      <c r="F19079" s="58">
        <v>0.8809659331039348</v>
      </c>
    </row>
    <row r="19080">
      <c r="A19080" s="61">
        <v>1.514311658E9</v>
      </c>
      <c r="B19080" s="61">
        <v>1.0</v>
      </c>
      <c r="C19080" s="61">
        <v>644.0</v>
      </c>
      <c r="D19080" s="57" t="s">
        <v>371</v>
      </c>
      <c r="E19080" s="57" t="str">
        <f t="array" ref="E19080">E19079</f>
        <v>В</v>
      </c>
      <c r="F19080" s="58">
        <v>0.8809860385193288</v>
      </c>
    </row>
    <row r="19081">
      <c r="A19081" s="61">
        <v>1.515457913E9</v>
      </c>
      <c r="B19081" s="61">
        <v>1.0</v>
      </c>
      <c r="C19081" s="61">
        <v>2435.0</v>
      </c>
      <c r="D19081" s="57" t="s">
        <v>374</v>
      </c>
      <c r="E19081" s="57" t="str">
        <f t="array" ref="E19081">E19080</f>
        <v>В</v>
      </c>
      <c r="F19081" s="58">
        <v>0.8810042590057339</v>
      </c>
    </row>
    <row r="19082">
      <c r="A19082" s="61">
        <v>1.515420635E9</v>
      </c>
      <c r="B19082" s="61">
        <v>1.0</v>
      </c>
      <c r="C19082" s="61">
        <v>1955.0</v>
      </c>
      <c r="D19082" s="57" t="s">
        <v>374</v>
      </c>
      <c r="E19082" s="57" t="str">
        <f t="array" ref="E19082">E19081</f>
        <v>В</v>
      </c>
      <c r="F19082" s="58">
        <v>0.8811469819131348</v>
      </c>
    </row>
    <row r="19083">
      <c r="A19083" s="61">
        <v>1.518046264E9</v>
      </c>
      <c r="B19083" s="61">
        <v>1.0</v>
      </c>
      <c r="C19083" s="61">
        <v>3736.0</v>
      </c>
      <c r="D19083" s="57" t="s">
        <v>371</v>
      </c>
      <c r="E19083" s="57" t="str">
        <f t="array" ref="E19083">E19082</f>
        <v>В</v>
      </c>
      <c r="F19083" s="58">
        <v>0.8811633732303138</v>
      </c>
    </row>
    <row r="19084">
      <c r="A19084" s="61">
        <v>1.519611083E9</v>
      </c>
      <c r="B19084" s="61">
        <v>1.0</v>
      </c>
      <c r="C19084" s="61">
        <v>1335.0</v>
      </c>
      <c r="D19084" s="57" t="s">
        <v>374</v>
      </c>
      <c r="E19084" s="57" t="str">
        <f t="array" ref="E19084">E19083</f>
        <v>В</v>
      </c>
      <c r="F19084" s="58">
        <v>0.8812104502501095</v>
      </c>
    </row>
    <row r="19085">
      <c r="A19085" s="61">
        <v>1.516366413E9</v>
      </c>
      <c r="B19085" s="61">
        <v>1.0</v>
      </c>
      <c r="C19085" s="61">
        <v>2976.0</v>
      </c>
      <c r="D19085" s="57" t="s">
        <v>375</v>
      </c>
      <c r="E19085" s="57" t="str">
        <f t="array" ref="E19085">E19084</f>
        <v>В</v>
      </c>
      <c r="F19085" s="58">
        <v>0.8812493284339341</v>
      </c>
    </row>
    <row r="19086">
      <c r="A19086" s="61">
        <v>1.514949412E9</v>
      </c>
      <c r="B19086" s="61">
        <v>0.0</v>
      </c>
      <c r="C19086" s="61">
        <v>3413.0</v>
      </c>
      <c r="D19086" s="57" t="s">
        <v>373</v>
      </c>
      <c r="E19086" s="57" t="str">
        <f t="array" ref="E19086">E19085</f>
        <v>В</v>
      </c>
      <c r="F19086" s="58">
        <v>0.8812881293415697</v>
      </c>
    </row>
    <row r="19087">
      <c r="A19087" s="61">
        <v>1.515181605E9</v>
      </c>
      <c r="B19087" s="61">
        <v>1.0</v>
      </c>
      <c r="C19087" s="61">
        <v>4010.0</v>
      </c>
      <c r="D19087" s="57" t="s">
        <v>375</v>
      </c>
      <c r="E19087" s="57" t="str">
        <f t="array" ref="E19087">E19086</f>
        <v>В</v>
      </c>
      <c r="F19087" s="58">
        <v>0.8812891933481658</v>
      </c>
    </row>
    <row r="19088">
      <c r="A19088" s="61">
        <v>1.516273566E9</v>
      </c>
      <c r="B19088" s="61">
        <v>1.0</v>
      </c>
      <c r="C19088" s="61">
        <v>1826.0</v>
      </c>
      <c r="D19088" s="57" t="s">
        <v>373</v>
      </c>
      <c r="E19088" s="57" t="str">
        <f t="array" ref="E19088">E19087</f>
        <v>В</v>
      </c>
      <c r="F19088" s="58">
        <v>0.8813169306658346</v>
      </c>
    </row>
    <row r="19089">
      <c r="A19089" s="61">
        <v>1.513748923E9</v>
      </c>
      <c r="B19089" s="61">
        <v>1.0</v>
      </c>
      <c r="C19089" s="61">
        <v>866.0</v>
      </c>
      <c r="D19089" s="57" t="s">
        <v>371</v>
      </c>
      <c r="E19089" s="57" t="str">
        <f t="array" ref="E19089">E19088</f>
        <v>В</v>
      </c>
      <c r="F19089" s="58">
        <v>0.8813711327148791</v>
      </c>
    </row>
    <row r="19090">
      <c r="A19090" s="61">
        <v>1.516239263E9</v>
      </c>
      <c r="B19090" s="61">
        <v>1.0</v>
      </c>
      <c r="C19090" s="61">
        <v>5118.0</v>
      </c>
      <c r="D19090" s="57" t="s">
        <v>373</v>
      </c>
      <c r="E19090" s="57" t="str">
        <f t="array" ref="E19090">E19089</f>
        <v>В</v>
      </c>
      <c r="F19090" s="58">
        <v>0.8814440588273523</v>
      </c>
    </row>
    <row r="19091">
      <c r="A19091" s="61">
        <v>1.516673331E9</v>
      </c>
      <c r="B19091" s="61">
        <v>0.0</v>
      </c>
      <c r="C19091" s="61">
        <v>1434.0</v>
      </c>
      <c r="D19091" s="57" t="s">
        <v>373</v>
      </c>
      <c r="E19091" s="57" t="str">
        <f t="array" ref="E19091">E19090</f>
        <v>В</v>
      </c>
      <c r="F19091" s="58">
        <v>0.881482519506801</v>
      </c>
    </row>
    <row r="19092">
      <c r="A19092" s="61">
        <v>1.512886075E9</v>
      </c>
      <c r="B19092" s="61">
        <v>1.0</v>
      </c>
      <c r="C19092" s="61">
        <v>1717.0</v>
      </c>
      <c r="D19092" s="57" t="s">
        <v>375</v>
      </c>
      <c r="E19092" s="57" t="str">
        <f t="array" ref="E19092">E19091</f>
        <v>В</v>
      </c>
      <c r="F19092" s="58">
        <v>0.8815145636737146</v>
      </c>
    </row>
    <row r="19093">
      <c r="A19093" s="61">
        <v>1.51322368E9</v>
      </c>
      <c r="B19093" s="61">
        <v>0.0</v>
      </c>
      <c r="C19093" s="61">
        <v>1405.0</v>
      </c>
      <c r="D19093" s="57" t="s">
        <v>374</v>
      </c>
      <c r="E19093" s="57" t="str">
        <f t="array" ref="E19093">E19092</f>
        <v>В</v>
      </c>
      <c r="F19093" s="58">
        <v>0.8817244551307754</v>
      </c>
    </row>
    <row r="19094">
      <c r="A19094" s="61">
        <v>1.513609827E9</v>
      </c>
      <c r="B19094" s="61">
        <v>1.0</v>
      </c>
      <c r="C19094" s="61">
        <v>168.0</v>
      </c>
      <c r="D19094" s="57" t="s">
        <v>373</v>
      </c>
      <c r="E19094" s="57" t="str">
        <f t="array" ref="E19094">E19093</f>
        <v>В</v>
      </c>
      <c r="F19094" s="58">
        <v>0.8817275466763059</v>
      </c>
    </row>
    <row r="19095">
      <c r="A19095" s="61">
        <v>1.517539263E9</v>
      </c>
      <c r="B19095" s="61">
        <v>1.0</v>
      </c>
      <c r="C19095" s="61">
        <v>1548.0</v>
      </c>
      <c r="D19095" s="57" t="s">
        <v>374</v>
      </c>
      <c r="E19095" s="57" t="str">
        <f t="array" ref="E19095">E19094</f>
        <v>В</v>
      </c>
      <c r="F19095" s="58">
        <v>0.8818082909683014</v>
      </c>
    </row>
    <row r="19096">
      <c r="A19096" s="61">
        <v>1.511319932E9</v>
      </c>
      <c r="B19096" s="61">
        <v>0.0</v>
      </c>
      <c r="C19096" s="61">
        <v>3061.0</v>
      </c>
      <c r="D19096" s="57" t="s">
        <v>375</v>
      </c>
      <c r="E19096" s="57" t="str">
        <f t="array" ref="E19096">E19095</f>
        <v>В</v>
      </c>
      <c r="F19096" s="58">
        <v>0.8818147368699183</v>
      </c>
    </row>
    <row r="19097">
      <c r="A19097" s="61">
        <v>1.517597036E9</v>
      </c>
      <c r="B19097" s="61">
        <v>1.0</v>
      </c>
      <c r="C19097" s="61">
        <v>3460.0</v>
      </c>
      <c r="D19097" s="57" t="s">
        <v>371</v>
      </c>
      <c r="E19097" s="57" t="str">
        <f t="array" ref="E19097">E19096</f>
        <v>В</v>
      </c>
      <c r="F19097" s="58">
        <v>0.8818391727712669</v>
      </c>
    </row>
    <row r="19098">
      <c r="A19098" s="61">
        <v>1.519429466E9</v>
      </c>
      <c r="B19098" s="61">
        <v>1.0</v>
      </c>
      <c r="C19098" s="61">
        <v>324.0</v>
      </c>
      <c r="D19098" s="57" t="s">
        <v>374</v>
      </c>
      <c r="E19098" s="57" t="str">
        <f t="array" ref="E19098">E19097</f>
        <v>В</v>
      </c>
      <c r="F19098" s="58">
        <v>0.8819434863837281</v>
      </c>
    </row>
    <row r="19099">
      <c r="A19099" s="61">
        <v>1.518958928E9</v>
      </c>
      <c r="B19099" s="61">
        <v>1.0</v>
      </c>
      <c r="C19099" s="61">
        <v>2561.0</v>
      </c>
      <c r="D19099" s="57" t="s">
        <v>375</v>
      </c>
      <c r="E19099" s="57" t="str">
        <f t="array" ref="E19099">E19098</f>
        <v>В</v>
      </c>
      <c r="F19099" s="58">
        <v>0.8819528998689836</v>
      </c>
    </row>
    <row r="19100">
      <c r="A19100" s="61">
        <v>1.515689837E9</v>
      </c>
      <c r="B19100" s="61">
        <v>1.0</v>
      </c>
      <c r="C19100" s="61">
        <v>2175.0</v>
      </c>
      <c r="D19100" s="57" t="s">
        <v>374</v>
      </c>
      <c r="E19100" s="57" t="str">
        <f t="array" ref="E19100">E19099</f>
        <v>В</v>
      </c>
      <c r="F19100" s="58">
        <v>0.8819731395744401</v>
      </c>
    </row>
    <row r="19101">
      <c r="A19101" s="61">
        <v>1.519301897E9</v>
      </c>
      <c r="B19101" s="61">
        <v>1.0</v>
      </c>
      <c r="C19101" s="61">
        <v>2490.0</v>
      </c>
      <c r="D19101" s="57" t="s">
        <v>371</v>
      </c>
      <c r="E19101" s="57" t="str">
        <f t="array" ref="E19101">E19100</f>
        <v>В</v>
      </c>
      <c r="F19101" s="58">
        <v>0.8819905642556903</v>
      </c>
    </row>
    <row r="19102">
      <c r="A19102" s="61">
        <v>1.515333024E9</v>
      </c>
      <c r="B19102" s="61">
        <v>1.0</v>
      </c>
      <c r="C19102" s="61">
        <v>1370.0</v>
      </c>
      <c r="D19102" s="57" t="s">
        <v>371</v>
      </c>
      <c r="E19102" s="57" t="str">
        <f t="array" ref="E19102">E19101</f>
        <v>В</v>
      </c>
      <c r="F19102" s="58">
        <v>0.8820250945596174</v>
      </c>
    </row>
    <row r="19103">
      <c r="A19103" s="61">
        <v>1.511305148E9</v>
      </c>
      <c r="B19103" s="61">
        <v>1.0</v>
      </c>
      <c r="C19103" s="61">
        <v>3146.0</v>
      </c>
      <c r="D19103" s="57" t="s">
        <v>374</v>
      </c>
      <c r="E19103" s="57" t="str">
        <f t="array" ref="E19103">E19102</f>
        <v>В</v>
      </c>
      <c r="F19103" s="58">
        <v>0.8820290398363001</v>
      </c>
    </row>
    <row r="19104">
      <c r="A19104" s="61">
        <v>1.513619989E9</v>
      </c>
      <c r="B19104" s="61">
        <v>1.0</v>
      </c>
      <c r="C19104" s="61">
        <v>1480.0</v>
      </c>
      <c r="D19104" s="57" t="s">
        <v>373</v>
      </c>
      <c r="E19104" s="57" t="str">
        <f t="array" ref="E19104">E19103</f>
        <v>В</v>
      </c>
      <c r="F19104" s="58">
        <v>0.8820882666204218</v>
      </c>
    </row>
    <row r="19105">
      <c r="A19105" s="61">
        <v>1.513789119E9</v>
      </c>
      <c r="B19105" s="61">
        <v>1.0</v>
      </c>
      <c r="C19105" s="61">
        <v>261.0</v>
      </c>
      <c r="D19105" s="57" t="s">
        <v>371</v>
      </c>
      <c r="E19105" s="57" t="str">
        <f t="array" ref="E19105">E19104</f>
        <v>В</v>
      </c>
      <c r="F19105" s="58">
        <v>0.8821453125920746</v>
      </c>
    </row>
    <row r="19106">
      <c r="A19106" s="61">
        <v>1.517419783E9</v>
      </c>
      <c r="B19106" s="61">
        <v>1.0</v>
      </c>
      <c r="C19106" s="61">
        <v>1174.0</v>
      </c>
      <c r="D19106" s="57" t="s">
        <v>371</v>
      </c>
      <c r="E19106" s="57" t="str">
        <f t="array" ref="E19106">E19105</f>
        <v>В</v>
      </c>
      <c r="F19106" s="58">
        <v>0.8822321955443985</v>
      </c>
    </row>
    <row r="19107">
      <c r="A19107" s="61">
        <v>1.511283752E9</v>
      </c>
      <c r="B19107" s="61">
        <v>0.0</v>
      </c>
      <c r="C19107" s="61">
        <v>4057.0</v>
      </c>
      <c r="D19107" s="57" t="s">
        <v>373</v>
      </c>
      <c r="E19107" s="57" t="str">
        <f t="array" ref="E19107">E19106</f>
        <v>В</v>
      </c>
      <c r="F19107" s="58">
        <v>0.8822528365221874</v>
      </c>
    </row>
    <row r="19108">
      <c r="A19108" s="61">
        <v>1.516962105E9</v>
      </c>
      <c r="B19108" s="61">
        <v>1.0</v>
      </c>
      <c r="C19108" s="61">
        <v>1942.0</v>
      </c>
      <c r="D19108" s="57" t="s">
        <v>371</v>
      </c>
      <c r="E19108" s="57" t="str">
        <f t="array" ref="E19108">E19107</f>
        <v>В</v>
      </c>
      <c r="F19108" s="58">
        <v>0.8822679694247905</v>
      </c>
    </row>
    <row r="19109">
      <c r="A19109" s="61">
        <v>1.513803614E9</v>
      </c>
      <c r="B19109" s="61">
        <v>1.0</v>
      </c>
      <c r="C19109" s="61">
        <v>369.0</v>
      </c>
      <c r="D19109" s="57" t="s">
        <v>374</v>
      </c>
      <c r="E19109" s="57" t="str">
        <f t="array" ref="E19109">E19108</f>
        <v>В</v>
      </c>
      <c r="F19109" s="58">
        <v>0.8823333801034787</v>
      </c>
    </row>
    <row r="19110">
      <c r="A19110" s="61">
        <v>1.519480126E9</v>
      </c>
      <c r="B19110" s="61">
        <v>1.0</v>
      </c>
      <c r="C19110" s="61">
        <v>1546.0</v>
      </c>
      <c r="D19110" s="57" t="s">
        <v>375</v>
      </c>
      <c r="E19110" s="57" t="str">
        <f t="array" ref="E19110">E19109</f>
        <v>В</v>
      </c>
      <c r="F19110" s="58">
        <v>0.8823514187276802</v>
      </c>
    </row>
    <row r="19111">
      <c r="A19111" s="61">
        <v>1.516394093E9</v>
      </c>
      <c r="B19111" s="61">
        <v>1.0</v>
      </c>
      <c r="C19111" s="61">
        <v>2322.0</v>
      </c>
      <c r="D19111" s="57" t="s">
        <v>374</v>
      </c>
      <c r="E19111" s="57" t="str">
        <f t="array" ref="E19111">E19110</f>
        <v>В</v>
      </c>
      <c r="F19111" s="58">
        <v>0.8824136834665143</v>
      </c>
    </row>
    <row r="19112">
      <c r="A19112" s="61">
        <v>1.519264447E9</v>
      </c>
      <c r="B19112" s="61">
        <v>1.0</v>
      </c>
      <c r="C19112" s="61">
        <v>3276.0</v>
      </c>
      <c r="D19112" s="57" t="s">
        <v>373</v>
      </c>
      <c r="E19112" s="57" t="str">
        <f t="array" ref="E19112">E19111</f>
        <v>В</v>
      </c>
      <c r="F19112" s="58">
        <v>0.8824796869815903</v>
      </c>
    </row>
    <row r="19113">
      <c r="A19113" s="61">
        <v>1.516868116E9</v>
      </c>
      <c r="B19113" s="61">
        <v>1.0</v>
      </c>
      <c r="C19113" s="61">
        <v>2984.0</v>
      </c>
      <c r="D19113" s="57" t="s">
        <v>371</v>
      </c>
      <c r="E19113" s="57" t="str">
        <f t="array" ref="E19113">E19112</f>
        <v>В</v>
      </c>
      <c r="F19113" s="58">
        <v>0.8825045423150704</v>
      </c>
    </row>
    <row r="19114">
      <c r="A19114" s="61">
        <v>1.516770435E9</v>
      </c>
      <c r="B19114" s="61">
        <v>1.0</v>
      </c>
      <c r="C19114" s="61">
        <v>1871.0</v>
      </c>
      <c r="D19114" s="57" t="s">
        <v>375</v>
      </c>
      <c r="E19114" s="57" t="str">
        <f t="array" ref="E19114">E19113</f>
        <v>В</v>
      </c>
      <c r="F19114" s="58">
        <v>0.8825353525795447</v>
      </c>
    </row>
    <row r="19115">
      <c r="A19115" s="61">
        <v>1.51437505E9</v>
      </c>
      <c r="B19115" s="61">
        <v>0.0</v>
      </c>
      <c r="C19115" s="61">
        <v>1577.0</v>
      </c>
      <c r="D19115" s="57" t="s">
        <v>374</v>
      </c>
      <c r="E19115" s="57" t="str">
        <f t="array" ref="E19115">E19114</f>
        <v>В</v>
      </c>
      <c r="F19115" s="58">
        <v>0.8825558206948434</v>
      </c>
    </row>
    <row r="19116">
      <c r="A19116" s="61">
        <v>1.517020884E9</v>
      </c>
      <c r="B19116" s="61">
        <v>1.0</v>
      </c>
      <c r="C19116" s="61">
        <v>1975.0</v>
      </c>
      <c r="D19116" s="57" t="s">
        <v>374</v>
      </c>
      <c r="E19116" s="57" t="str">
        <f t="array" ref="E19116">E19115</f>
        <v>В</v>
      </c>
      <c r="F19116" s="58">
        <v>0.8825558949015453</v>
      </c>
    </row>
    <row r="19117">
      <c r="A19117" s="61">
        <v>1.515101106E9</v>
      </c>
      <c r="B19117" s="61">
        <v>1.0</v>
      </c>
      <c r="C19117" s="61">
        <v>1607.0</v>
      </c>
      <c r="D19117" s="57" t="s">
        <v>375</v>
      </c>
      <c r="E19117" s="57" t="str">
        <f t="array" ref="E19117">E19116</f>
        <v>В</v>
      </c>
      <c r="F19117" s="58">
        <v>0.8825742141698392</v>
      </c>
    </row>
    <row r="19118">
      <c r="A19118" s="61">
        <v>1.512851768E9</v>
      </c>
      <c r="B19118" s="61">
        <v>1.0</v>
      </c>
      <c r="C19118" s="61">
        <v>98.0</v>
      </c>
      <c r="D19118" s="57" t="s">
        <v>374</v>
      </c>
      <c r="E19118" s="57" t="str">
        <f t="array" ref="E19118">E19117</f>
        <v>В</v>
      </c>
      <c r="F19118" s="58">
        <v>0.8825833215956127</v>
      </c>
    </row>
    <row r="19119">
      <c r="A19119" s="61">
        <v>1.519968527E9</v>
      </c>
      <c r="B19119" s="61">
        <v>1.0</v>
      </c>
      <c r="C19119" s="61">
        <v>46.0</v>
      </c>
      <c r="D19119" s="57" t="s">
        <v>375</v>
      </c>
      <c r="E19119" s="57" t="str">
        <f t="array" ref="E19119">E19118</f>
        <v>В</v>
      </c>
      <c r="F19119" s="58">
        <v>0.88264685963822</v>
      </c>
    </row>
    <row r="19120">
      <c r="A19120" s="61">
        <v>1.516217345E9</v>
      </c>
      <c r="B19120" s="61">
        <v>1.0</v>
      </c>
      <c r="C19120" s="61">
        <v>391.0</v>
      </c>
      <c r="D19120" s="57" t="s">
        <v>371</v>
      </c>
      <c r="E19120" s="57" t="str">
        <f t="array" ref="E19120">E19119</f>
        <v>В</v>
      </c>
      <c r="F19120" s="58">
        <v>0.8826597962223767</v>
      </c>
    </row>
    <row r="19121">
      <c r="A19121" s="61">
        <v>1.51550597E9</v>
      </c>
      <c r="B19121" s="61">
        <v>0.0</v>
      </c>
      <c r="C19121" s="61">
        <v>2315.0</v>
      </c>
      <c r="D19121" s="57" t="s">
        <v>371</v>
      </c>
      <c r="E19121" s="57" t="str">
        <f t="array" ref="E19121">E19120</f>
        <v>В</v>
      </c>
      <c r="F19121" s="58">
        <v>0.8826765606906384</v>
      </c>
    </row>
    <row r="19122">
      <c r="A19122" s="61">
        <v>1.512456737E9</v>
      </c>
      <c r="B19122" s="61">
        <v>1.0</v>
      </c>
      <c r="C19122" s="61">
        <v>2053.0</v>
      </c>
      <c r="D19122" s="57" t="s">
        <v>371</v>
      </c>
      <c r="E19122" s="57" t="str">
        <f t="array" ref="E19122">E19121</f>
        <v>В</v>
      </c>
      <c r="F19122" s="58">
        <v>0.8826889212210882</v>
      </c>
    </row>
    <row r="19123">
      <c r="A19123" s="61">
        <v>1.516753769E9</v>
      </c>
      <c r="B19123" s="61">
        <v>1.0</v>
      </c>
      <c r="C19123" s="61">
        <v>293.0</v>
      </c>
      <c r="D19123" s="57" t="s">
        <v>371</v>
      </c>
      <c r="E19123" s="57" t="str">
        <f t="array" ref="E19123">E19122</f>
        <v>В</v>
      </c>
      <c r="F19123" s="58">
        <v>0.8827895034787882</v>
      </c>
    </row>
    <row r="19124">
      <c r="A19124" s="61">
        <v>1.518935564E9</v>
      </c>
      <c r="B19124" s="61">
        <v>1.0</v>
      </c>
      <c r="C19124" s="61">
        <v>3925.0</v>
      </c>
      <c r="D19124" s="57" t="s">
        <v>371</v>
      </c>
      <c r="E19124" s="57" t="str">
        <f t="array" ref="E19124">E19123</f>
        <v>В</v>
      </c>
      <c r="F19124" s="58">
        <v>0.8828159074610771</v>
      </c>
    </row>
    <row r="19125">
      <c r="A19125" s="61">
        <v>1.516177673E9</v>
      </c>
      <c r="B19125" s="61">
        <v>1.0</v>
      </c>
      <c r="C19125" s="61">
        <v>77.0</v>
      </c>
      <c r="D19125" s="57" t="s">
        <v>373</v>
      </c>
      <c r="E19125" s="57" t="str">
        <f t="array" ref="E19125">E19124</f>
        <v>В</v>
      </c>
      <c r="F19125" s="58">
        <v>0.8828241003812111</v>
      </c>
    </row>
    <row r="19126">
      <c r="A19126" s="61">
        <v>1.51957342E9</v>
      </c>
      <c r="B19126" s="61">
        <v>0.0</v>
      </c>
      <c r="C19126" s="61">
        <v>61.0</v>
      </c>
      <c r="D19126" s="57" t="s">
        <v>371</v>
      </c>
      <c r="E19126" s="57" t="str">
        <f t="array" ref="E19126">E19125</f>
        <v>В</v>
      </c>
      <c r="F19126" s="58">
        <v>0.8828267537434317</v>
      </c>
    </row>
    <row r="19127">
      <c r="A19127" s="61">
        <v>1.512286421E9</v>
      </c>
      <c r="B19127" s="61">
        <v>0.0</v>
      </c>
      <c r="C19127" s="61">
        <v>3665.0</v>
      </c>
      <c r="D19127" s="57" t="s">
        <v>374</v>
      </c>
      <c r="E19127" s="57" t="str">
        <f t="array" ref="E19127">E19126</f>
        <v>В</v>
      </c>
      <c r="F19127" s="58">
        <v>0.882857725569477</v>
      </c>
    </row>
    <row r="19128">
      <c r="A19128" s="61">
        <v>1.517064769E9</v>
      </c>
      <c r="B19128" s="61">
        <v>1.0</v>
      </c>
      <c r="C19128" s="61">
        <v>1262.0</v>
      </c>
      <c r="D19128" s="57" t="s">
        <v>374</v>
      </c>
      <c r="E19128" s="57" t="str">
        <f t="array" ref="E19128">E19127</f>
        <v>В</v>
      </c>
      <c r="F19128" s="58">
        <v>0.8828593874880953</v>
      </c>
    </row>
    <row r="19129">
      <c r="A19129" s="61">
        <v>1.515097002E9</v>
      </c>
      <c r="B19129" s="61">
        <v>0.0</v>
      </c>
      <c r="C19129" s="61">
        <v>3598.0</v>
      </c>
      <c r="D19129" s="57" t="s">
        <v>374</v>
      </c>
      <c r="E19129" s="57" t="str">
        <f t="array" ref="E19129">E19128</f>
        <v>В</v>
      </c>
      <c r="F19129" s="58">
        <v>0.8829402065747944</v>
      </c>
    </row>
    <row r="19130">
      <c r="A19130" s="61">
        <v>1.51741991E9</v>
      </c>
      <c r="B19130" s="61">
        <v>0.0</v>
      </c>
      <c r="C19130" s="61">
        <v>2798.0</v>
      </c>
      <c r="D19130" s="57" t="s">
        <v>375</v>
      </c>
      <c r="E19130" s="57" t="str">
        <f t="array" ref="E19130">E19129</f>
        <v>В</v>
      </c>
      <c r="F19130" s="58">
        <v>0.8830277016430138</v>
      </c>
    </row>
    <row r="19131">
      <c r="A19131" s="61">
        <v>1.51340556E9</v>
      </c>
      <c r="B19131" s="61">
        <v>0.0</v>
      </c>
      <c r="C19131" s="61">
        <v>1376.0</v>
      </c>
      <c r="D19131" s="57" t="s">
        <v>371</v>
      </c>
      <c r="E19131" s="57" t="str">
        <f t="array" ref="E19131">E19130</f>
        <v>В</v>
      </c>
      <c r="F19131" s="58">
        <v>0.8830912396856211</v>
      </c>
    </row>
    <row r="19132">
      <c r="A19132" s="61">
        <v>1.518069503E9</v>
      </c>
      <c r="B19132" s="61">
        <v>1.0</v>
      </c>
      <c r="C19132" s="61">
        <v>1247.0</v>
      </c>
      <c r="D19132" s="57" t="s">
        <v>374</v>
      </c>
      <c r="E19132" s="57" t="str">
        <f t="array" ref="E19132">E19131</f>
        <v>В</v>
      </c>
      <c r="F19132" s="58">
        <v>0.8830940306828524</v>
      </c>
    </row>
    <row r="19133">
      <c r="A19133" s="61">
        <v>1.515613637E9</v>
      </c>
      <c r="B19133" s="61">
        <v>1.0</v>
      </c>
      <c r="C19133" s="61">
        <v>2563.0</v>
      </c>
      <c r="D19133" s="57" t="s">
        <v>374</v>
      </c>
      <c r="E19133" s="57" t="str">
        <f t="array" ref="E19133">E19132</f>
        <v>В</v>
      </c>
      <c r="F19133" s="58">
        <v>0.883186698475016</v>
      </c>
    </row>
    <row r="19134">
      <c r="A19134" s="61">
        <v>1.513325943E9</v>
      </c>
      <c r="B19134" s="61">
        <v>1.0</v>
      </c>
      <c r="C19134" s="61">
        <v>866.0</v>
      </c>
      <c r="D19134" s="57" t="s">
        <v>374</v>
      </c>
      <c r="E19134" s="57" t="str">
        <f t="array" ref="E19134">E19133</f>
        <v>В</v>
      </c>
      <c r="F19134" s="58">
        <v>0.8831973337534353</v>
      </c>
    </row>
    <row r="19135">
      <c r="A19135" s="61">
        <v>1.512662546E9</v>
      </c>
      <c r="B19135" s="61">
        <v>1.0</v>
      </c>
      <c r="C19135" s="61">
        <v>5011.0</v>
      </c>
      <c r="D19135" s="57" t="s">
        <v>374</v>
      </c>
      <c r="E19135" s="57" t="str">
        <f t="array" ref="E19135">E19134</f>
        <v>В</v>
      </c>
      <c r="F19135" s="58">
        <v>0.8832498870032502</v>
      </c>
    </row>
    <row r="19136">
      <c r="A19136" s="61">
        <v>1.51240102E9</v>
      </c>
      <c r="B19136" s="61">
        <v>0.0</v>
      </c>
      <c r="C19136" s="61">
        <v>703.0</v>
      </c>
      <c r="D19136" s="57" t="s">
        <v>375</v>
      </c>
      <c r="E19136" s="57" t="str">
        <f t="array" ref="E19136">E19135</f>
        <v>В</v>
      </c>
      <c r="F19136" s="58">
        <v>0.8833018395699923</v>
      </c>
    </row>
    <row r="19137">
      <c r="A19137" s="61">
        <v>1.511246303E9</v>
      </c>
      <c r="B19137" s="61">
        <v>1.0</v>
      </c>
      <c r="C19137" s="61">
        <v>449.0</v>
      </c>
      <c r="D19137" s="57" t="s">
        <v>373</v>
      </c>
      <c r="E19137" s="57" t="str">
        <f t="array" ref="E19137">E19136</f>
        <v>В</v>
      </c>
      <c r="F19137" s="58">
        <v>0.8833728482342825</v>
      </c>
    </row>
    <row r="19138">
      <c r="A19138" s="61">
        <v>1.518802035E9</v>
      </c>
      <c r="B19138" s="61">
        <v>1.0</v>
      </c>
      <c r="C19138" s="61">
        <v>3783.0</v>
      </c>
      <c r="D19138" s="57" t="s">
        <v>371</v>
      </c>
      <c r="E19138" s="57" t="str">
        <f t="array" ref="E19138">E19137</f>
        <v>В</v>
      </c>
      <c r="F19138" s="58">
        <v>0.8833857523454811</v>
      </c>
    </row>
    <row r="19139">
      <c r="A19139" s="61">
        <v>1.518225224E9</v>
      </c>
      <c r="B19139" s="61">
        <v>1.0</v>
      </c>
      <c r="C19139" s="61">
        <v>2404.0</v>
      </c>
      <c r="D19139" s="57" t="s">
        <v>371</v>
      </c>
      <c r="E19139" s="57" t="str">
        <f t="array" ref="E19139">E19138</f>
        <v>В</v>
      </c>
      <c r="F19139" s="58">
        <v>0.8835147126596865</v>
      </c>
    </row>
    <row r="19140">
      <c r="A19140" s="61">
        <v>1.514917472E9</v>
      </c>
      <c r="B19140" s="61">
        <v>0.0</v>
      </c>
      <c r="C19140" s="61">
        <v>1933.0</v>
      </c>
      <c r="D19140" s="57" t="s">
        <v>375</v>
      </c>
      <c r="E19140" s="57" t="str">
        <f t="array" ref="E19140">E19139</f>
        <v>В</v>
      </c>
      <c r="F19140" s="58">
        <v>0.8835744294879176</v>
      </c>
    </row>
    <row r="19141">
      <c r="A19141" s="61">
        <v>1.512287761E9</v>
      </c>
      <c r="B19141" s="61">
        <v>0.0</v>
      </c>
      <c r="C19141" s="61">
        <v>2925.0</v>
      </c>
      <c r="D19141" s="57" t="s">
        <v>374</v>
      </c>
      <c r="E19141" s="57" t="str">
        <f t="array" ref="E19141">E19140</f>
        <v>В</v>
      </c>
      <c r="F19141" s="58">
        <v>0.8836134289773875</v>
      </c>
    </row>
    <row r="19142">
      <c r="A19142" s="61">
        <v>1.516773949E9</v>
      </c>
      <c r="B19142" s="61">
        <v>1.0</v>
      </c>
      <c r="C19142" s="61">
        <v>2845.0</v>
      </c>
      <c r="D19142" s="57" t="s">
        <v>371</v>
      </c>
      <c r="E19142" s="57" t="str">
        <f t="array" ref="E19142">E19141</f>
        <v>В</v>
      </c>
      <c r="F19142" s="58">
        <v>0.8836568467034395</v>
      </c>
    </row>
    <row r="19143">
      <c r="A19143" s="61">
        <v>1.511791288E9</v>
      </c>
      <c r="B19143" s="61">
        <v>1.0</v>
      </c>
      <c r="C19143" s="61">
        <v>506.0</v>
      </c>
      <c r="D19143" s="57" t="s">
        <v>373</v>
      </c>
      <c r="E19143" s="57" t="str">
        <f t="array" ref="E19143">E19142</f>
        <v>В</v>
      </c>
      <c r="F19143" s="58">
        <v>0.8836806983891451</v>
      </c>
    </row>
    <row r="19144">
      <c r="A19144" s="61">
        <v>1.519525931E9</v>
      </c>
      <c r="B19144" s="61">
        <v>0.0</v>
      </c>
      <c r="C19144" s="61">
        <v>2887.0</v>
      </c>
      <c r="D19144" s="57" t="s">
        <v>373</v>
      </c>
      <c r="E19144" s="57" t="str">
        <f t="array" ref="E19144">E19143</f>
        <v>В</v>
      </c>
      <c r="F19144" s="58">
        <v>0.8837286873556557</v>
      </c>
    </row>
    <row r="19145">
      <c r="A19145" s="61">
        <v>1.511836628E9</v>
      </c>
      <c r="B19145" s="61">
        <v>1.0</v>
      </c>
      <c r="C19145" s="61">
        <v>1423.0</v>
      </c>
      <c r="D19145" s="57" t="s">
        <v>374</v>
      </c>
      <c r="E19145" s="57" t="str">
        <f t="array" ref="E19145">E19144</f>
        <v>В</v>
      </c>
      <c r="F19145" s="58">
        <v>0.8837959814941012</v>
      </c>
    </row>
    <row r="19146">
      <c r="A19146" s="61">
        <v>1.511324705E9</v>
      </c>
      <c r="B19146" s="61">
        <v>1.0</v>
      </c>
      <c r="C19146" s="61">
        <v>1310.0</v>
      </c>
      <c r="D19146" s="57" t="s">
        <v>375</v>
      </c>
      <c r="E19146" s="57" t="str">
        <f t="array" ref="E19146">E19145</f>
        <v>В</v>
      </c>
      <c r="F19146" s="58">
        <v>0.8840125197159366</v>
      </c>
    </row>
    <row r="19147">
      <c r="A19147" s="61">
        <v>1.514123345E9</v>
      </c>
      <c r="B19147" s="61">
        <v>1.0</v>
      </c>
      <c r="C19147" s="61">
        <v>196.0</v>
      </c>
      <c r="D19147" s="57" t="s">
        <v>373</v>
      </c>
      <c r="E19147" s="57" t="str">
        <f t="array" ref="E19147">E19146</f>
        <v>В</v>
      </c>
      <c r="F19147" s="58">
        <v>0.8840149986980592</v>
      </c>
    </row>
    <row r="19148">
      <c r="A19148" s="61">
        <v>1.516353466E9</v>
      </c>
      <c r="B19148" s="61">
        <v>1.0</v>
      </c>
      <c r="C19148" s="61">
        <v>2100.0</v>
      </c>
      <c r="D19148" s="57" t="s">
        <v>374</v>
      </c>
      <c r="E19148" s="57" t="str">
        <f t="array" ref="E19148">E19147</f>
        <v>В</v>
      </c>
      <c r="F19148" s="58">
        <v>0.8840275033529694</v>
      </c>
    </row>
    <row r="19149">
      <c r="A19149" s="61">
        <v>1.515109063E9</v>
      </c>
      <c r="B19149" s="61">
        <v>1.0</v>
      </c>
      <c r="C19149" s="61">
        <v>2058.0</v>
      </c>
      <c r="D19149" s="57" t="s">
        <v>375</v>
      </c>
      <c r="E19149" s="57" t="str">
        <f t="array" ref="E19149">E19148</f>
        <v>В</v>
      </c>
      <c r="F19149" s="58">
        <v>0.8840886447820918</v>
      </c>
    </row>
    <row r="19150">
      <c r="A19150" s="61">
        <v>1.512765519E9</v>
      </c>
      <c r="B19150" s="61">
        <v>1.0</v>
      </c>
      <c r="C19150" s="61">
        <v>313.0</v>
      </c>
      <c r="D19150" s="57" t="s">
        <v>371</v>
      </c>
      <c r="E19150" s="57" t="str">
        <f t="array" ref="E19150">E19149</f>
        <v>В</v>
      </c>
      <c r="F19150" s="58">
        <v>0.8841199546642867</v>
      </c>
    </row>
    <row r="19151">
      <c r="A19151" s="61">
        <v>1.51763497E9</v>
      </c>
      <c r="B19151" s="61">
        <v>0.0</v>
      </c>
      <c r="C19151" s="61">
        <v>2144.0</v>
      </c>
      <c r="D19151" s="57" t="s">
        <v>371</v>
      </c>
      <c r="E19151" s="57" t="str">
        <f t="array" ref="E19151">E19150</f>
        <v>В</v>
      </c>
      <c r="F19151" s="58">
        <v>0.8842112929423093</v>
      </c>
    </row>
    <row r="19152">
      <c r="A19152" s="61">
        <v>1.513546349E9</v>
      </c>
      <c r="B19152" s="61">
        <v>1.0</v>
      </c>
      <c r="C19152" s="61">
        <v>2003.0</v>
      </c>
      <c r="D19152" s="57" t="s">
        <v>374</v>
      </c>
      <c r="E19152" s="57" t="str">
        <f t="array" ref="E19152">E19151</f>
        <v>В</v>
      </c>
      <c r="F19152" s="58">
        <v>0.8842267928799961</v>
      </c>
    </row>
    <row r="19153">
      <c r="A19153" s="61">
        <v>1.51883307E9</v>
      </c>
      <c r="B19153" s="61">
        <v>0.0</v>
      </c>
      <c r="C19153" s="61">
        <v>2164.0</v>
      </c>
      <c r="D19153" s="57" t="s">
        <v>374</v>
      </c>
      <c r="E19153" s="57" t="str">
        <f t="array" ref="E19153">E19152</f>
        <v>В</v>
      </c>
      <c r="F19153" s="58">
        <v>0.8842412894937456</v>
      </c>
    </row>
    <row r="19154">
      <c r="A19154" s="61">
        <v>1.517454133E9</v>
      </c>
      <c r="B19154" s="61">
        <v>1.0</v>
      </c>
      <c r="C19154" s="61">
        <v>399.0</v>
      </c>
      <c r="D19154" s="57" t="s">
        <v>373</v>
      </c>
      <c r="E19154" s="57" t="str">
        <f t="array" ref="E19154">E19153</f>
        <v>В</v>
      </c>
      <c r="F19154" s="58">
        <v>0.8843002169576105</v>
      </c>
    </row>
    <row r="19155">
      <c r="A19155" s="61">
        <v>1.513743054E9</v>
      </c>
      <c r="B19155" s="61">
        <v>1.0</v>
      </c>
      <c r="C19155" s="61">
        <v>95.0</v>
      </c>
      <c r="D19155" s="57" t="s">
        <v>375</v>
      </c>
      <c r="E19155" s="57" t="str">
        <f t="array" ref="E19155">E19154</f>
        <v>В</v>
      </c>
      <c r="F19155" s="58">
        <v>0.8843112030812851</v>
      </c>
    </row>
    <row r="19156">
      <c r="A19156" s="61">
        <v>1.513490232E9</v>
      </c>
      <c r="B19156" s="61">
        <v>0.0</v>
      </c>
      <c r="C19156" s="61">
        <v>2024.0</v>
      </c>
      <c r="D19156" s="57" t="s">
        <v>373</v>
      </c>
      <c r="E19156" s="57" t="str">
        <f t="array" ref="E19156">E19155</f>
        <v>В</v>
      </c>
      <c r="F19156" s="58">
        <v>0.8843124227942402</v>
      </c>
    </row>
    <row r="19157">
      <c r="A19157" s="61">
        <v>1.513340728E9</v>
      </c>
      <c r="B19157" s="61">
        <v>1.0</v>
      </c>
      <c r="C19157" s="61">
        <v>2520.0</v>
      </c>
      <c r="D19157" s="57" t="s">
        <v>373</v>
      </c>
      <c r="E19157" s="57" t="str">
        <f t="array" ref="E19157">E19156</f>
        <v>В</v>
      </c>
      <c r="F19157" s="58">
        <v>0.884314935351263</v>
      </c>
    </row>
    <row r="19158">
      <c r="A19158" s="61">
        <v>1.518971678E9</v>
      </c>
      <c r="B19158" s="61">
        <v>1.0</v>
      </c>
      <c r="C19158" s="61">
        <v>1106.0</v>
      </c>
      <c r="D19158" s="57" t="s">
        <v>371</v>
      </c>
      <c r="E19158" s="57" t="str">
        <f t="array" ref="E19158">E19157</f>
        <v>В</v>
      </c>
      <c r="F19158" s="58">
        <v>0.8843243488365186</v>
      </c>
    </row>
    <row r="19159">
      <c r="A19159" s="61">
        <v>1.518221956E9</v>
      </c>
      <c r="B19159" s="61">
        <v>1.0</v>
      </c>
      <c r="C19159" s="61">
        <v>4699.0</v>
      </c>
      <c r="D19159" s="57" t="s">
        <v>371</v>
      </c>
      <c r="E19159" s="57" t="str">
        <f t="array" ref="E19159">E19158</f>
        <v>В</v>
      </c>
      <c r="F19159" s="58">
        <v>0.8844519370506728</v>
      </c>
    </row>
    <row r="19160">
      <c r="A19160" s="61">
        <v>1.517922276E9</v>
      </c>
      <c r="B19160" s="61">
        <v>1.0</v>
      </c>
      <c r="C19160" s="61">
        <v>2644.0</v>
      </c>
      <c r="D19160" s="57" t="s">
        <v>371</v>
      </c>
      <c r="E19160" s="57" t="str">
        <f t="array" ref="E19160">E19159</f>
        <v>В</v>
      </c>
      <c r="F19160" s="58">
        <v>0.8845136282659463</v>
      </c>
    </row>
    <row r="19161">
      <c r="A19161" s="61">
        <v>1.511964974E9</v>
      </c>
      <c r="B19161" s="61">
        <v>1.0</v>
      </c>
      <c r="C19161" s="61">
        <v>185.0</v>
      </c>
      <c r="D19161" s="57" t="s">
        <v>371</v>
      </c>
      <c r="E19161" s="57" t="str">
        <f t="array" ref="E19161">E19160</f>
        <v>В</v>
      </c>
      <c r="F19161" s="58">
        <v>0.8846170112723427</v>
      </c>
    </row>
    <row r="19162">
      <c r="A19162" s="61">
        <v>1.517581008E9</v>
      </c>
      <c r="B19162" s="61">
        <v>1.0</v>
      </c>
      <c r="C19162" s="61">
        <v>1.0</v>
      </c>
      <c r="D19162" s="57" t="s">
        <v>375</v>
      </c>
      <c r="E19162" s="57" t="str">
        <f t="array" ref="E19162">E19161</f>
        <v>В</v>
      </c>
      <c r="F19162" s="58">
        <v>0.8847040493430236</v>
      </c>
    </row>
    <row r="19163">
      <c r="A19163" s="61">
        <v>1.516866456E9</v>
      </c>
      <c r="B19163" s="61">
        <v>1.0</v>
      </c>
      <c r="C19163" s="61">
        <v>2181.0</v>
      </c>
      <c r="D19163" s="57" t="s">
        <v>371</v>
      </c>
      <c r="E19163" s="57" t="str">
        <f t="array" ref="E19163">E19162</f>
        <v>В</v>
      </c>
      <c r="F19163" s="58">
        <v>0.8847534153095058</v>
      </c>
    </row>
    <row r="19164">
      <c r="A19164" s="61">
        <v>1.515486959E9</v>
      </c>
      <c r="B19164" s="61">
        <v>1.0</v>
      </c>
      <c r="C19164" s="61">
        <v>732.0</v>
      </c>
      <c r="D19164" s="57" t="s">
        <v>373</v>
      </c>
      <c r="E19164" s="57" t="str">
        <f t="array" ref="E19164">E19163</f>
        <v>В</v>
      </c>
      <c r="F19164" s="58">
        <v>0.8847880322398105</v>
      </c>
    </row>
    <row r="19165">
      <c r="A19165" s="61">
        <v>1.513154617E9</v>
      </c>
      <c r="B19165" s="61">
        <v>1.0</v>
      </c>
      <c r="C19165" s="61">
        <v>3425.0</v>
      </c>
      <c r="D19165" s="57" t="s">
        <v>373</v>
      </c>
      <c r="E19165" s="57" t="str">
        <f t="array" ref="E19165">E19164</f>
        <v>В</v>
      </c>
      <c r="F19165" s="58">
        <v>0.884840534670143</v>
      </c>
    </row>
    <row r="19166">
      <c r="A19166" s="61">
        <v>1.514477878E9</v>
      </c>
      <c r="B19166" s="61">
        <v>1.0</v>
      </c>
      <c r="C19166" s="61">
        <v>2619.0</v>
      </c>
      <c r="D19166" s="57" t="s">
        <v>375</v>
      </c>
      <c r="E19166" s="57" t="str">
        <f t="array" ref="E19166">E19165</f>
        <v>В</v>
      </c>
      <c r="F19166" s="58">
        <v>0.8848760061837664</v>
      </c>
    </row>
    <row r="19167">
      <c r="A19167" s="61">
        <v>1.51514783E9</v>
      </c>
      <c r="B19167" s="61">
        <v>0.0</v>
      </c>
      <c r="C19167" s="61">
        <v>820.0</v>
      </c>
      <c r="D19167" s="57" t="s">
        <v>375</v>
      </c>
      <c r="E19167" s="57" t="str">
        <f t="array" ref="E19167">E19166</f>
        <v>В</v>
      </c>
      <c r="F19167" s="58">
        <v>0.8849444247506799</v>
      </c>
    </row>
    <row r="19168">
      <c r="A19168" s="61">
        <v>1.512419606E9</v>
      </c>
      <c r="B19168" s="61">
        <v>1.0</v>
      </c>
      <c r="C19168" s="61">
        <v>278.0</v>
      </c>
      <c r="D19168" s="57" t="s">
        <v>374</v>
      </c>
      <c r="E19168" s="57" t="str">
        <f t="array" ref="E19168">E19167</f>
        <v>В</v>
      </c>
      <c r="F19168" s="58">
        <v>0.8850401304831667</v>
      </c>
    </row>
    <row r="19169">
      <c r="A19169" s="61">
        <v>1.515635289E9</v>
      </c>
      <c r="B19169" s="61">
        <v>1.0</v>
      </c>
      <c r="C19169" s="61">
        <v>2530.0</v>
      </c>
      <c r="D19169" s="57" t="s">
        <v>371</v>
      </c>
      <c r="E19169" s="57" t="str">
        <f t="array" ref="E19169">E19168</f>
        <v>В</v>
      </c>
      <c r="F19169" s="58">
        <v>0.8850414267725977</v>
      </c>
    </row>
    <row r="19170">
      <c r="A19170" s="61">
        <v>1.519211507E9</v>
      </c>
      <c r="B19170" s="61">
        <v>1.0</v>
      </c>
      <c r="C19170" s="61">
        <v>3227.0</v>
      </c>
      <c r="D19170" s="57" t="s">
        <v>374</v>
      </c>
      <c r="E19170" s="57" t="str">
        <f t="array" ref="E19170">E19169</f>
        <v>В</v>
      </c>
      <c r="F19170" s="58">
        <v>0.8850593975448603</v>
      </c>
    </row>
    <row r="19171">
      <c r="A19171" s="61">
        <v>1.516035088E9</v>
      </c>
      <c r="B19171" s="61">
        <v>1.0</v>
      </c>
      <c r="C19171" s="61">
        <v>113.0</v>
      </c>
      <c r="D19171" s="57" t="s">
        <v>374</v>
      </c>
      <c r="E19171" s="57" t="str">
        <f t="array" ref="E19171">E19170</f>
        <v>В</v>
      </c>
      <c r="F19171" s="58">
        <v>0.8851301213137643</v>
      </c>
    </row>
    <row r="19172">
      <c r="A19172" s="61">
        <v>1.513923308E9</v>
      </c>
      <c r="B19172" s="61">
        <v>1.0</v>
      </c>
      <c r="C19172" s="61">
        <v>2004.0</v>
      </c>
      <c r="D19172" s="57" t="s">
        <v>371</v>
      </c>
      <c r="E19172" s="57" t="str">
        <f t="array" ref="E19172">E19171</f>
        <v>В</v>
      </c>
      <c r="F19172" s="58">
        <v>0.8851766307114471</v>
      </c>
    </row>
    <row r="19173">
      <c r="A19173" s="61">
        <v>1.519941064E9</v>
      </c>
      <c r="B19173" s="61">
        <v>1.0</v>
      </c>
      <c r="C19173" s="61">
        <v>2072.0</v>
      </c>
      <c r="D19173" s="57" t="s">
        <v>375</v>
      </c>
      <c r="E19173" s="57" t="str">
        <f t="array" ref="E19173">E19172</f>
        <v>В</v>
      </c>
      <c r="F19173" s="58">
        <v>0.8851836382076287</v>
      </c>
    </row>
    <row r="19174">
      <c r="A19174" s="61">
        <v>1.519030354E9</v>
      </c>
      <c r="B19174" s="61">
        <v>1.0</v>
      </c>
      <c r="C19174" s="61">
        <v>3792.0</v>
      </c>
      <c r="D19174" s="57" t="s">
        <v>374</v>
      </c>
      <c r="E19174" s="57" t="str">
        <f t="array" ref="E19174">E19173</f>
        <v>В</v>
      </c>
      <c r="F19174" s="58">
        <v>0.8851924131116958</v>
      </c>
    </row>
    <row r="19175">
      <c r="A19175" s="61">
        <v>1.518516115E9</v>
      </c>
      <c r="B19175" s="61">
        <v>1.0</v>
      </c>
      <c r="C19175" s="61">
        <v>348.0</v>
      </c>
      <c r="D19175" s="57" t="s">
        <v>375</v>
      </c>
      <c r="E19175" s="57" t="str">
        <f t="array" ref="E19175">E19174</f>
        <v>В</v>
      </c>
      <c r="F19175" s="58">
        <v>0.8853116555423293</v>
      </c>
    </row>
    <row r="19176">
      <c r="A19176" s="61">
        <v>1.518777378E9</v>
      </c>
      <c r="B19176" s="61">
        <v>1.0</v>
      </c>
      <c r="C19176" s="61">
        <v>872.0</v>
      </c>
      <c r="D19176" s="57" t="s">
        <v>371</v>
      </c>
      <c r="E19176" s="57" t="str">
        <f t="array" ref="E19176">E19175</f>
        <v>В</v>
      </c>
      <c r="F19176" s="58">
        <v>0.8853729480044052</v>
      </c>
    </row>
    <row r="19177">
      <c r="A19177" s="61">
        <v>1.514962327E9</v>
      </c>
      <c r="B19177" s="61">
        <v>1.0</v>
      </c>
      <c r="C19177" s="61">
        <v>1490.0</v>
      </c>
      <c r="D19177" s="57" t="s">
        <v>373</v>
      </c>
      <c r="E19177" s="57" t="str">
        <f t="array" ref="E19177">E19176</f>
        <v>В</v>
      </c>
      <c r="F19177" s="58">
        <v>0.8853737983388553</v>
      </c>
    </row>
    <row r="19178">
      <c r="A19178" s="61">
        <v>1.516830595E9</v>
      </c>
      <c r="B19178" s="61">
        <v>1.0</v>
      </c>
      <c r="C19178" s="61">
        <v>1017.0</v>
      </c>
      <c r="D19178" s="57" t="s">
        <v>371</v>
      </c>
      <c r="E19178" s="57" t="str">
        <f t="array" ref="E19178">E19177</f>
        <v>В</v>
      </c>
      <c r="F19178" s="58">
        <v>0.8853810902541325</v>
      </c>
    </row>
    <row r="19179">
      <c r="A19179" s="61">
        <v>1.517477857E9</v>
      </c>
      <c r="B19179" s="61">
        <v>1.0</v>
      </c>
      <c r="C19179" s="61">
        <v>3205.0</v>
      </c>
      <c r="D19179" s="57" t="s">
        <v>371</v>
      </c>
      <c r="E19179" s="57" t="str">
        <f t="array" ref="E19179">E19178</f>
        <v>В</v>
      </c>
      <c r="F19179" s="58">
        <v>0.8853857157340359</v>
      </c>
    </row>
    <row r="19180">
      <c r="A19180" s="61">
        <v>1.512668886E9</v>
      </c>
      <c r="B19180" s="61">
        <v>1.0</v>
      </c>
      <c r="C19180" s="61">
        <v>3728.0</v>
      </c>
      <c r="D19180" s="57" t="s">
        <v>373</v>
      </c>
      <c r="E19180" s="57" t="str">
        <f t="array" ref="E19180">E19179</f>
        <v>В</v>
      </c>
      <c r="F19180" s="58">
        <v>0.8853916149079776</v>
      </c>
    </row>
    <row r="19181">
      <c r="A19181" s="61">
        <v>1.511355968E9</v>
      </c>
      <c r="B19181" s="61">
        <v>1.0</v>
      </c>
      <c r="C19181" s="61">
        <v>2342.0</v>
      </c>
      <c r="D19181" s="57" t="s">
        <v>375</v>
      </c>
      <c r="E19181" s="57" t="str">
        <f t="array" ref="E19181">E19180</f>
        <v>В</v>
      </c>
      <c r="F19181" s="58">
        <v>0.8853950889027408</v>
      </c>
    </row>
    <row r="19182">
      <c r="A19182" s="61">
        <v>1.517210006E9</v>
      </c>
      <c r="B19182" s="61">
        <v>1.0</v>
      </c>
      <c r="C19182" s="61">
        <v>4111.0</v>
      </c>
      <c r="D19182" s="57" t="s">
        <v>374</v>
      </c>
      <c r="E19182" s="57" t="str">
        <f t="array" ref="E19182">E19181</f>
        <v>В</v>
      </c>
      <c r="F19182" s="58">
        <v>0.8854685496017674</v>
      </c>
    </row>
    <row r="19183">
      <c r="A19183" s="61">
        <v>1.5130839E9</v>
      </c>
      <c r="B19183" s="61">
        <v>0.0</v>
      </c>
      <c r="C19183" s="61">
        <v>367.0</v>
      </c>
      <c r="D19183" s="57" t="s">
        <v>375</v>
      </c>
      <c r="E19183" s="57" t="str">
        <f t="array" ref="E19183">E19182</f>
        <v>В</v>
      </c>
      <c r="F19183" s="58">
        <v>0.8854747724844274</v>
      </c>
    </row>
    <row r="19184">
      <c r="A19184" s="61">
        <v>1.519694136E9</v>
      </c>
      <c r="B19184" s="61">
        <v>1.0</v>
      </c>
      <c r="C19184" s="61">
        <v>195.0</v>
      </c>
      <c r="D19184" s="57" t="s">
        <v>375</v>
      </c>
      <c r="E19184" s="57" t="str">
        <f t="array" ref="E19184">E19183</f>
        <v>В</v>
      </c>
      <c r="F19184" s="58">
        <v>0.8854793830631696</v>
      </c>
    </row>
    <row r="19185">
      <c r="A19185" s="61">
        <v>1.512519348E9</v>
      </c>
      <c r="B19185" s="61">
        <v>1.0</v>
      </c>
      <c r="C19185" s="61">
        <v>299.0</v>
      </c>
      <c r="D19185" s="57" t="s">
        <v>371</v>
      </c>
      <c r="E19185" s="57" t="str">
        <f t="array" ref="E19185">E19184</f>
        <v>В</v>
      </c>
      <c r="F19185" s="58">
        <v>0.8854841484474433</v>
      </c>
    </row>
    <row r="19186">
      <c r="A19186" s="61">
        <v>1.517300473E9</v>
      </c>
      <c r="B19186" s="61">
        <v>1.0</v>
      </c>
      <c r="C19186" s="61">
        <v>2715.0</v>
      </c>
      <c r="D19186" s="57" t="s">
        <v>374</v>
      </c>
      <c r="E19186" s="57" t="str">
        <f t="array" ref="E19186">E19185</f>
        <v>В</v>
      </c>
      <c r="F19186" s="58">
        <v>0.8855379366872503</v>
      </c>
    </row>
    <row r="19187">
      <c r="A19187" s="61">
        <v>1.512731009E9</v>
      </c>
      <c r="B19187" s="61">
        <v>1.0</v>
      </c>
      <c r="C19187" s="61">
        <v>2217.0</v>
      </c>
      <c r="D19187" s="57" t="s">
        <v>371</v>
      </c>
      <c r="E19187" s="57" t="str">
        <f t="array" ref="E19187">E19186</f>
        <v>В</v>
      </c>
      <c r="F19187" s="58">
        <v>0.885557174798788</v>
      </c>
    </row>
    <row r="19188">
      <c r="A19188" s="61">
        <v>1.519162175E9</v>
      </c>
      <c r="B19188" s="61">
        <v>1.0</v>
      </c>
      <c r="C19188" s="61">
        <v>2150.0</v>
      </c>
      <c r="D19188" s="57" t="s">
        <v>371</v>
      </c>
      <c r="E19188" s="57" t="str">
        <f t="array" ref="E19188">E19187</f>
        <v>В</v>
      </c>
      <c r="F19188" s="58">
        <v>0.8855832722915401</v>
      </c>
    </row>
    <row r="19189">
      <c r="A19189" s="61">
        <v>1.512603715E9</v>
      </c>
      <c r="B19189" s="61">
        <v>1.0</v>
      </c>
      <c r="C19189" s="61">
        <v>2118.0</v>
      </c>
      <c r="D19189" s="57" t="s">
        <v>375</v>
      </c>
      <c r="E19189" s="57" t="str">
        <f t="array" ref="E19189">E19188</f>
        <v>В</v>
      </c>
      <c r="F19189" s="58">
        <v>0.8857534839441992</v>
      </c>
    </row>
    <row r="19190">
      <c r="A19190" s="61">
        <v>1.518347833E9</v>
      </c>
      <c r="B19190" s="61">
        <v>1.0</v>
      </c>
      <c r="C19190" s="61">
        <v>1624.0</v>
      </c>
      <c r="D19190" s="57" t="s">
        <v>374</v>
      </c>
      <c r="E19190" s="57" t="str">
        <f t="array" ref="E19190">E19189</f>
        <v>В</v>
      </c>
      <c r="F19190" s="58">
        <v>0.885837600052367</v>
      </c>
    </row>
    <row r="19191">
      <c r="A19191" s="61">
        <v>1.516263013E9</v>
      </c>
      <c r="B19191" s="61">
        <v>1.0</v>
      </c>
      <c r="C19191" s="61">
        <v>1503.0</v>
      </c>
      <c r="D19191" s="57" t="s">
        <v>371</v>
      </c>
      <c r="E19191" s="57" t="str">
        <f t="array" ref="E19191">E19190</f>
        <v>В</v>
      </c>
      <c r="F19191" s="58">
        <v>0.885847738283287</v>
      </c>
    </row>
    <row r="19192">
      <c r="A19192" s="61">
        <v>1.519286077E9</v>
      </c>
      <c r="B19192" s="61">
        <v>1.0</v>
      </c>
      <c r="C19192" s="61">
        <v>2284.0</v>
      </c>
      <c r="D19192" s="57" t="s">
        <v>371</v>
      </c>
      <c r="E19192" s="57" t="str">
        <f t="array" ref="E19192">E19191</f>
        <v>В</v>
      </c>
      <c r="F19192" s="58">
        <v>0.8858571658175373</v>
      </c>
    </row>
    <row r="19193">
      <c r="A19193" s="61">
        <v>1.518007201E9</v>
      </c>
      <c r="B19193" s="61">
        <v>0.0</v>
      </c>
      <c r="C19193" s="61">
        <v>1903.0</v>
      </c>
      <c r="D19193" s="57" t="s">
        <v>374</v>
      </c>
      <c r="E19193" s="57" t="str">
        <f t="array" ref="E19193">E19192</f>
        <v>В</v>
      </c>
      <c r="F19193" s="58">
        <v>0.8858656746027972</v>
      </c>
    </row>
    <row r="19194">
      <c r="A19194" s="61">
        <v>1.519362607E9</v>
      </c>
      <c r="B19194" s="61">
        <v>1.0</v>
      </c>
      <c r="C19194" s="61">
        <v>3361.0</v>
      </c>
      <c r="D19194" s="57" t="s">
        <v>371</v>
      </c>
      <c r="E19194" s="57" t="str">
        <f t="array" ref="E19194">E19193</f>
        <v>В</v>
      </c>
      <c r="F19194" s="58">
        <v>0.8859146852397692</v>
      </c>
    </row>
    <row r="19195">
      <c r="A19195" s="61">
        <v>1.51542304E9</v>
      </c>
      <c r="B19195" s="61">
        <v>0.0</v>
      </c>
      <c r="C19195" s="61">
        <v>1982.0</v>
      </c>
      <c r="D19195" s="57" t="s">
        <v>371</v>
      </c>
      <c r="E19195" s="57" t="str">
        <f t="array" ref="E19195">E19194</f>
        <v>В</v>
      </c>
      <c r="F19195" s="58">
        <v>0.8859150473228937</v>
      </c>
    </row>
    <row r="19196">
      <c r="A19196" s="61">
        <v>1.515002367E9</v>
      </c>
      <c r="B19196" s="61">
        <v>1.0</v>
      </c>
      <c r="C19196" s="61">
        <v>3797.0</v>
      </c>
      <c r="D19196" s="57" t="s">
        <v>374</v>
      </c>
      <c r="E19196" s="57" t="str">
        <f t="array" ref="E19196">E19195</f>
        <v>В</v>
      </c>
      <c r="F19196" s="58">
        <v>0.8859468570781025</v>
      </c>
    </row>
    <row r="19197">
      <c r="A19197" s="61">
        <v>1.515996925E9</v>
      </c>
      <c r="B19197" s="61">
        <v>1.0</v>
      </c>
      <c r="C19197" s="61">
        <v>2082.0</v>
      </c>
      <c r="D19197" s="57" t="s">
        <v>374</v>
      </c>
      <c r="E19197" s="57" t="str">
        <f t="array" ref="E19197">E19196</f>
        <v>В</v>
      </c>
      <c r="F19197" s="58">
        <v>0.8860402362155628</v>
      </c>
    </row>
    <row r="19198">
      <c r="A19198" s="61">
        <v>1.511304183E9</v>
      </c>
      <c r="B19198" s="61">
        <v>1.0</v>
      </c>
      <c r="C19198" s="61">
        <v>2169.0</v>
      </c>
      <c r="D19198" s="57" t="s">
        <v>371</v>
      </c>
      <c r="E19198" s="57" t="str">
        <f t="array" ref="E19198">E19197</f>
        <v>В</v>
      </c>
      <c r="F19198" s="58">
        <v>0.8860760137910934</v>
      </c>
    </row>
    <row r="19199">
      <c r="A19199" s="61">
        <v>1.517201751E9</v>
      </c>
      <c r="B19199" s="61">
        <v>0.0</v>
      </c>
      <c r="C19199" s="61">
        <v>2328.0</v>
      </c>
      <c r="D19199" s="57" t="s">
        <v>374</v>
      </c>
      <c r="E19199" s="57" t="str">
        <f t="array" ref="E19199">E19198</f>
        <v>В</v>
      </c>
      <c r="F19199" s="58">
        <v>0.8860877991542745</v>
      </c>
    </row>
    <row r="19200">
      <c r="A19200" s="61">
        <v>1.51508555E9</v>
      </c>
      <c r="B19200" s="61">
        <v>0.0</v>
      </c>
      <c r="C19200" s="61">
        <v>1196.0</v>
      </c>
      <c r="D19200" s="57" t="s">
        <v>374</v>
      </c>
      <c r="E19200" s="57" t="str">
        <f t="array" ref="E19200">E19199</f>
        <v>В</v>
      </c>
      <c r="F19200" s="58">
        <v>0.8861891333027622</v>
      </c>
    </row>
    <row r="19201">
      <c r="A19201" s="61">
        <v>1.51428056E9</v>
      </c>
      <c r="B19201" s="61">
        <v>0.0</v>
      </c>
      <c r="C19201" s="61">
        <v>1046.0</v>
      </c>
      <c r="D19201" s="57" t="s">
        <v>371</v>
      </c>
      <c r="E19201" s="57" t="str">
        <f t="array" ref="E19201">E19200</f>
        <v>В</v>
      </c>
      <c r="F19201" s="58">
        <v>0.8861999816653257</v>
      </c>
    </row>
    <row r="19202">
      <c r="A19202" s="61">
        <v>1.512925533E9</v>
      </c>
      <c r="B19202" s="61">
        <v>1.0</v>
      </c>
      <c r="C19202" s="61">
        <v>3290.0</v>
      </c>
      <c r="D19202" s="57" t="s">
        <v>373</v>
      </c>
      <c r="E19202" s="57" t="str">
        <f t="array" ref="E19202">E19201</f>
        <v>В</v>
      </c>
      <c r="F19202" s="58">
        <v>0.8862448330406433</v>
      </c>
    </row>
    <row r="19203">
      <c r="A19203" s="61">
        <v>1.515950311E9</v>
      </c>
      <c r="B19203" s="61">
        <v>0.0</v>
      </c>
      <c r="C19203" s="61">
        <v>2002.0</v>
      </c>
      <c r="D19203" s="57" t="s">
        <v>371</v>
      </c>
      <c r="E19203" s="57" t="str">
        <f t="array" ref="E19203">E19202</f>
        <v>В</v>
      </c>
      <c r="F19203" s="58">
        <v>0.8862623658561112</v>
      </c>
    </row>
    <row r="19204">
      <c r="A19204" s="61">
        <v>1.516606792E9</v>
      </c>
      <c r="B19204" s="61">
        <v>0.0</v>
      </c>
      <c r="C19204" s="61">
        <v>2576.0</v>
      </c>
      <c r="D19204" s="57" t="s">
        <v>374</v>
      </c>
      <c r="E19204" s="57" t="str">
        <f t="array" ref="E19204">E19203</f>
        <v>В</v>
      </c>
      <c r="F19204" s="58">
        <v>0.8863938476752992</v>
      </c>
    </row>
    <row r="19205">
      <c r="A19205" s="61">
        <v>1.516153051E9</v>
      </c>
      <c r="B19205" s="61">
        <v>0.0</v>
      </c>
      <c r="C19205" s="61">
        <v>1143.0</v>
      </c>
      <c r="D19205" s="57" t="s">
        <v>371</v>
      </c>
      <c r="E19205" s="57" t="str">
        <f t="array" ref="E19205">E19204</f>
        <v>В</v>
      </c>
      <c r="F19205" s="58">
        <v>0.8864811989285061</v>
      </c>
    </row>
    <row r="19206">
      <c r="A19206" s="61">
        <v>1.515767148E9</v>
      </c>
      <c r="B19206" s="61">
        <v>1.0</v>
      </c>
      <c r="C19206" s="61">
        <v>860.0</v>
      </c>
      <c r="D19206" s="57" t="s">
        <v>373</v>
      </c>
      <c r="E19206" s="57" t="str">
        <f t="array" ref="E19206">E19205</f>
        <v>В</v>
      </c>
      <c r="F19206" s="58">
        <v>0.8865252293440663</v>
      </c>
    </row>
    <row r="19207">
      <c r="A19207" s="61">
        <v>1.514361274E9</v>
      </c>
      <c r="B19207" s="61">
        <v>1.0</v>
      </c>
      <c r="C19207" s="61">
        <v>2012.0</v>
      </c>
      <c r="D19207" s="57" t="s">
        <v>374</v>
      </c>
      <c r="E19207" s="57" t="str">
        <f t="array" ref="E19207">E19206</f>
        <v>В</v>
      </c>
      <c r="F19207" s="58">
        <v>0.886550377319203</v>
      </c>
    </row>
    <row r="19208">
      <c r="A19208" s="61">
        <v>1.519969269E9</v>
      </c>
      <c r="B19208" s="61">
        <v>1.0</v>
      </c>
      <c r="C19208" s="61">
        <v>1969.0</v>
      </c>
      <c r="D19208" s="57" t="s">
        <v>375</v>
      </c>
      <c r="E19208" s="57" t="str">
        <f t="array" ref="E19208">E19207</f>
        <v>В</v>
      </c>
      <c r="F19208" s="58">
        <v>0.8866091912236932</v>
      </c>
    </row>
    <row r="19209">
      <c r="A19209" s="61">
        <v>1.517342537E9</v>
      </c>
      <c r="B19209" s="61">
        <v>1.0</v>
      </c>
      <c r="C19209" s="61">
        <v>1357.0</v>
      </c>
      <c r="D19209" s="57" t="s">
        <v>371</v>
      </c>
      <c r="E19209" s="57" t="str">
        <f t="array" ref="E19209">E19208</f>
        <v>В</v>
      </c>
      <c r="F19209" s="58">
        <v>0.8866826669499812</v>
      </c>
    </row>
    <row r="19210">
      <c r="A19210" s="61">
        <v>1.511816133E9</v>
      </c>
      <c r="B19210" s="61">
        <v>1.0</v>
      </c>
      <c r="C19210" s="61">
        <v>204.0</v>
      </c>
      <c r="D19210" s="57" t="s">
        <v>374</v>
      </c>
      <c r="E19210" s="57" t="str">
        <f t="array" ref="E19210">E19209</f>
        <v>В</v>
      </c>
      <c r="F19210" s="58">
        <v>0.8866883603351591</v>
      </c>
    </row>
    <row r="19211">
      <c r="A19211" s="61">
        <v>1.514153832E9</v>
      </c>
      <c r="B19211" s="61">
        <v>0.0</v>
      </c>
      <c r="C19211" s="61">
        <v>4.0</v>
      </c>
      <c r="D19211" s="57" t="s">
        <v>375</v>
      </c>
      <c r="E19211" s="57" t="str">
        <f t="array" ref="E19211">E19210</f>
        <v>В</v>
      </c>
      <c r="F19211" s="58">
        <v>0.8867786379258482</v>
      </c>
    </row>
    <row r="19212">
      <c r="A19212" s="61">
        <v>1.519019156E9</v>
      </c>
      <c r="B19212" s="61">
        <v>1.0</v>
      </c>
      <c r="C19212" s="61">
        <v>2470.0</v>
      </c>
      <c r="D19212" s="57" t="s">
        <v>374</v>
      </c>
      <c r="E19212" s="57" t="str">
        <f t="array" ref="E19212">E19211</f>
        <v>В</v>
      </c>
      <c r="F19212" s="58">
        <v>0.8868352967604737</v>
      </c>
    </row>
    <row r="19213">
      <c r="A19213" s="61">
        <v>1.518087101E9</v>
      </c>
      <c r="B19213" s="61">
        <v>0.0</v>
      </c>
      <c r="C19213" s="61">
        <v>1645.0</v>
      </c>
      <c r="D19213" s="57" t="s">
        <v>371</v>
      </c>
      <c r="E19213" s="57" t="str">
        <f t="array" ref="E19213">E19212</f>
        <v>В</v>
      </c>
      <c r="F19213" s="58">
        <v>0.8868964292128583</v>
      </c>
    </row>
    <row r="19214">
      <c r="A19214" s="61">
        <v>1.519811942E9</v>
      </c>
      <c r="B19214" s="61">
        <v>0.0</v>
      </c>
      <c r="C19214" s="61">
        <v>222.0</v>
      </c>
      <c r="D19214" s="57" t="s">
        <v>371</v>
      </c>
      <c r="E19214" s="57" t="str">
        <f t="array" ref="E19214">E19213</f>
        <v>В</v>
      </c>
      <c r="F19214" s="58">
        <v>0.8869001545170959</v>
      </c>
    </row>
    <row r="19215">
      <c r="A19215" s="61">
        <v>1.514441252E9</v>
      </c>
      <c r="B19215" s="61">
        <v>0.0</v>
      </c>
      <c r="C19215" s="61">
        <v>3984.0</v>
      </c>
      <c r="D19215" s="57" t="s">
        <v>371</v>
      </c>
      <c r="E19215" s="57" t="str">
        <f t="array" ref="E19215">E19214</f>
        <v>В</v>
      </c>
      <c r="F19215" s="58">
        <v>0.8869270641964071</v>
      </c>
    </row>
    <row r="19216">
      <c r="A19216" s="61">
        <v>1.517595882E9</v>
      </c>
      <c r="B19216" s="61">
        <v>0.0</v>
      </c>
      <c r="C19216" s="61">
        <v>1912.0</v>
      </c>
      <c r="D19216" s="57" t="s">
        <v>375</v>
      </c>
      <c r="E19216" s="57" t="str">
        <f t="array" ref="E19216">E19215</f>
        <v>В</v>
      </c>
      <c r="F19216" s="58">
        <v>0.8869844031568141</v>
      </c>
    </row>
    <row r="19217">
      <c r="A19217" s="61">
        <v>1.513980667E9</v>
      </c>
      <c r="B19217" s="61">
        <v>1.0</v>
      </c>
      <c r="C19217" s="61">
        <v>3504.0</v>
      </c>
      <c r="D19217" s="57" t="s">
        <v>375</v>
      </c>
      <c r="E19217" s="57" t="str">
        <f t="array" ref="E19217">E19216</f>
        <v>В</v>
      </c>
      <c r="F19217" s="58">
        <v>0.8869897156590281</v>
      </c>
    </row>
    <row r="19218">
      <c r="A19218" s="61">
        <v>1.51400372E9</v>
      </c>
      <c r="B19218" s="61">
        <v>0.0</v>
      </c>
      <c r="C19218" s="61">
        <v>2235.0</v>
      </c>
      <c r="D19218" s="57" t="s">
        <v>374</v>
      </c>
      <c r="E19218" s="57" t="str">
        <f t="array" ref="E19218">E19217</f>
        <v>В</v>
      </c>
      <c r="F19218" s="58">
        <v>0.8871557638385287</v>
      </c>
    </row>
    <row r="19219">
      <c r="A19219" s="61">
        <v>1.517455515E9</v>
      </c>
      <c r="B19219" s="61">
        <v>1.0</v>
      </c>
      <c r="C19219" s="61">
        <v>365.0</v>
      </c>
      <c r="D19219" s="57" t="s">
        <v>375</v>
      </c>
      <c r="E19219" s="57" t="str">
        <f t="array" ref="E19219">E19218</f>
        <v>В</v>
      </c>
      <c r="F19219" s="58">
        <v>0.887180805434867</v>
      </c>
    </row>
    <row r="19220">
      <c r="A19220" s="61">
        <v>1.516056243E9</v>
      </c>
      <c r="B19220" s="61">
        <v>1.0</v>
      </c>
      <c r="C19220" s="61">
        <v>157.0</v>
      </c>
      <c r="D19220" s="57" t="s">
        <v>374</v>
      </c>
      <c r="E19220" s="57" t="str">
        <f t="array" ref="E19220">E19219</f>
        <v>В</v>
      </c>
      <c r="F19220" s="58">
        <v>0.8871952690880711</v>
      </c>
    </row>
    <row r="19221">
      <c r="A19221" s="61">
        <v>1.515157649E9</v>
      </c>
      <c r="B19221" s="61">
        <v>1.0</v>
      </c>
      <c r="C19221" s="61">
        <v>576.0</v>
      </c>
      <c r="D19221" s="57" t="s">
        <v>374</v>
      </c>
      <c r="E19221" s="57" t="str">
        <f t="array" ref="E19221">E19220</f>
        <v>В</v>
      </c>
      <c r="F19221" s="58">
        <v>0.8872230183491252</v>
      </c>
    </row>
    <row r="19222">
      <c r="A19222" s="61">
        <v>1.513825277E9</v>
      </c>
      <c r="B19222" s="61">
        <v>1.0</v>
      </c>
      <c r="C19222" s="61">
        <v>2088.0</v>
      </c>
      <c r="D19222" s="57" t="s">
        <v>374</v>
      </c>
      <c r="E19222" s="57" t="str">
        <f t="array" ref="E19222">E19221</f>
        <v>В</v>
      </c>
      <c r="F19222" s="58">
        <v>0.8872474618442907</v>
      </c>
    </row>
    <row r="19223">
      <c r="A19223" s="61">
        <v>1.513671513E9</v>
      </c>
      <c r="B19223" s="61">
        <v>1.0</v>
      </c>
      <c r="C19223" s="61">
        <v>2544.0</v>
      </c>
      <c r="D19223" s="57" t="s">
        <v>371</v>
      </c>
      <c r="E19223" s="57" t="str">
        <f t="array" ref="E19223">E19222</f>
        <v>В</v>
      </c>
      <c r="F19223" s="58">
        <v>0.8872541816507749</v>
      </c>
    </row>
    <row r="19224">
      <c r="A19224" s="61">
        <v>1.512226457E9</v>
      </c>
      <c r="B19224" s="61">
        <v>1.0</v>
      </c>
      <c r="C19224" s="61">
        <v>1281.0</v>
      </c>
      <c r="D19224" s="57" t="s">
        <v>375</v>
      </c>
      <c r="E19224" s="57" t="str">
        <f t="array" ref="E19224">E19223</f>
        <v>В</v>
      </c>
      <c r="F19224" s="58">
        <v>0.8872588071306784</v>
      </c>
    </row>
    <row r="19225">
      <c r="A19225" s="61">
        <v>1.519390915E9</v>
      </c>
      <c r="B19225" s="61">
        <v>1.0</v>
      </c>
      <c r="C19225" s="61">
        <v>1302.0</v>
      </c>
      <c r="D19225" s="57" t="s">
        <v>371</v>
      </c>
      <c r="E19225" s="57" t="str">
        <f t="array" ref="E19225">E19224</f>
        <v>В</v>
      </c>
      <c r="F19225" s="58">
        <v>0.8872860438293845</v>
      </c>
    </row>
    <row r="19226">
      <c r="A19226" s="61">
        <v>1.517817112E9</v>
      </c>
      <c r="B19226" s="61">
        <v>0.0</v>
      </c>
      <c r="C19226" s="61">
        <v>2147.0</v>
      </c>
      <c r="D19226" s="57" t="s">
        <v>374</v>
      </c>
      <c r="E19226" s="57" t="str">
        <f t="array" ref="E19226">E19225</f>
        <v>В</v>
      </c>
      <c r="F19226" s="58">
        <v>0.8873147708838974</v>
      </c>
    </row>
    <row r="19227">
      <c r="A19227" s="61">
        <v>1.515995707E9</v>
      </c>
      <c r="B19227" s="61">
        <v>1.0</v>
      </c>
      <c r="C19227" s="61">
        <v>241.0</v>
      </c>
      <c r="D19227" s="57" t="s">
        <v>375</v>
      </c>
      <c r="E19227" s="57" t="str">
        <f t="array" ref="E19227">E19226</f>
        <v>В</v>
      </c>
      <c r="F19227" s="58">
        <v>0.887334499062805</v>
      </c>
    </row>
    <row r="19228">
      <c r="A19228" s="61">
        <v>1.517100372E9</v>
      </c>
      <c r="B19228" s="61">
        <v>0.0</v>
      </c>
      <c r="C19228" s="61">
        <v>114.0</v>
      </c>
      <c r="D19228" s="57" t="s">
        <v>373</v>
      </c>
      <c r="E19228" s="57" t="str">
        <f t="array" ref="E19228">E19227</f>
        <v>В</v>
      </c>
      <c r="F19228" s="58">
        <v>0.8873413867455484</v>
      </c>
    </row>
    <row r="19229">
      <c r="A19229" s="61">
        <v>1.511414754E9</v>
      </c>
      <c r="B19229" s="61">
        <v>1.0</v>
      </c>
      <c r="C19229" s="61">
        <v>3240.0</v>
      </c>
      <c r="D19229" s="57" t="s">
        <v>371</v>
      </c>
      <c r="E19229" s="57" t="str">
        <f t="array" ref="E19229">E19228</f>
        <v>В</v>
      </c>
      <c r="F19229" s="58">
        <v>0.8873928256455753</v>
      </c>
    </row>
    <row r="19230">
      <c r="A19230" s="61">
        <v>1.516609173E9</v>
      </c>
      <c r="B19230" s="61">
        <v>1.0</v>
      </c>
      <c r="C19230" s="61">
        <v>917.0</v>
      </c>
      <c r="D19230" s="57" t="s">
        <v>375</v>
      </c>
      <c r="E19230" s="57" t="str">
        <f t="array" ref="E19230">E19229</f>
        <v>В</v>
      </c>
      <c r="F19230" s="58">
        <v>0.8874210835614278</v>
      </c>
    </row>
    <row r="19231">
      <c r="A19231" s="61">
        <v>1.519345328E9</v>
      </c>
      <c r="B19231" s="61">
        <v>1.0</v>
      </c>
      <c r="C19231" s="61">
        <v>1138.0</v>
      </c>
      <c r="D19231" s="57" t="s">
        <v>375</v>
      </c>
      <c r="E19231" s="57" t="str">
        <f t="array" ref="E19231">E19230</f>
        <v>В</v>
      </c>
      <c r="F19231" s="58">
        <v>0.8874727669254864</v>
      </c>
    </row>
    <row r="19232">
      <c r="A19232" s="61">
        <v>1.517376285E9</v>
      </c>
      <c r="B19232" s="61">
        <v>1.0</v>
      </c>
      <c r="C19232" s="61">
        <v>3151.0</v>
      </c>
      <c r="D19232" s="57" t="s">
        <v>373</v>
      </c>
      <c r="E19232" s="57" t="str">
        <f t="array" ref="E19232">E19231</f>
        <v>В</v>
      </c>
      <c r="F19232" s="58">
        <v>0.8875400759650931</v>
      </c>
    </row>
    <row r="19233">
      <c r="A19233" s="61">
        <v>1.513071141E9</v>
      </c>
      <c r="B19233" s="61">
        <v>0.0</v>
      </c>
      <c r="C19233" s="61">
        <v>1404.0</v>
      </c>
      <c r="D19233" s="57" t="s">
        <v>375</v>
      </c>
      <c r="E19233" s="57" t="str">
        <f t="array" ref="E19233">E19232</f>
        <v>В</v>
      </c>
      <c r="F19233" s="58">
        <v>0.8875611126519931</v>
      </c>
    </row>
    <row r="19234">
      <c r="A19234" s="61">
        <v>1.516414399E9</v>
      </c>
      <c r="B19234" s="61">
        <v>1.0</v>
      </c>
      <c r="C19234" s="61">
        <v>1069.0</v>
      </c>
      <c r="D19234" s="57" t="s">
        <v>371</v>
      </c>
      <c r="E19234" s="57" t="str">
        <f t="array" ref="E19234">E19233</f>
        <v>В</v>
      </c>
      <c r="F19234" s="58">
        <v>0.8875849643376987</v>
      </c>
    </row>
    <row r="19235">
      <c r="A19235" s="61">
        <v>1.519440095E9</v>
      </c>
      <c r="B19235" s="61">
        <v>1.0</v>
      </c>
      <c r="C19235" s="61">
        <v>4201.0</v>
      </c>
      <c r="D19235" s="57" t="s">
        <v>374</v>
      </c>
      <c r="E19235" s="57" t="str">
        <f t="array" ref="E19235">E19234</f>
        <v>В</v>
      </c>
      <c r="F19235" s="58">
        <v>0.8875967497008799</v>
      </c>
    </row>
    <row r="19236">
      <c r="A19236" s="61">
        <v>1.51302615E9</v>
      </c>
      <c r="B19236" s="61">
        <v>0.0</v>
      </c>
      <c r="C19236" s="61">
        <v>3270.0</v>
      </c>
      <c r="D19236" s="57" t="s">
        <v>371</v>
      </c>
      <c r="E19236" s="57" t="str">
        <f t="array" ref="E19236">E19235</f>
        <v>В</v>
      </c>
      <c r="F19236" s="58">
        <v>0.8876177863877798</v>
      </c>
    </row>
    <row r="19237">
      <c r="A19237" s="61">
        <v>1.518045577E9</v>
      </c>
      <c r="B19237" s="61">
        <v>1.0</v>
      </c>
      <c r="C19237" s="61">
        <v>1871.0</v>
      </c>
      <c r="D19237" s="57" t="s">
        <v>373</v>
      </c>
      <c r="E19237" s="57" t="str">
        <f t="array" ref="E19237">E19236</f>
        <v>В</v>
      </c>
      <c r="F19237" s="58">
        <v>0.8876217979501326</v>
      </c>
    </row>
    <row r="19238">
      <c r="A19238" s="61">
        <v>1.51174099E9</v>
      </c>
      <c r="B19238" s="61">
        <v>0.0</v>
      </c>
      <c r="C19238" s="61">
        <v>2760.0</v>
      </c>
      <c r="D19238" s="57" t="s">
        <v>375</v>
      </c>
      <c r="E19238" s="57" t="str">
        <f t="array" ref="E19238">E19237</f>
        <v>В</v>
      </c>
      <c r="F19238" s="58">
        <v>0.8876343303041809</v>
      </c>
    </row>
    <row r="19239">
      <c r="A19239" s="61">
        <v>1.518990656E9</v>
      </c>
      <c r="B19239" s="61">
        <v>1.0</v>
      </c>
      <c r="C19239" s="61">
        <v>456.0</v>
      </c>
      <c r="D19239" s="57" t="s">
        <v>371</v>
      </c>
      <c r="E19239" s="57" t="str">
        <f t="array" ref="E19239">E19238</f>
        <v>В</v>
      </c>
      <c r="F19239" s="58">
        <v>0.8876410650118263</v>
      </c>
    </row>
    <row r="19240">
      <c r="A19240" s="61">
        <v>1.512335568E9</v>
      </c>
      <c r="B19240" s="61">
        <v>1.0</v>
      </c>
      <c r="C19240" s="61">
        <v>1610.0</v>
      </c>
      <c r="D19240" s="57" t="s">
        <v>371</v>
      </c>
      <c r="E19240" s="57" t="str">
        <f t="array" ref="E19240">E19239</f>
        <v>В</v>
      </c>
      <c r="F19240" s="58">
        <v>0.8876773149105935</v>
      </c>
    </row>
    <row r="19241">
      <c r="A19241" s="61">
        <v>1.514714119E9</v>
      </c>
      <c r="B19241" s="61">
        <v>1.0</v>
      </c>
      <c r="C19241" s="61">
        <v>387.0</v>
      </c>
      <c r="D19241" s="57" t="s">
        <v>373</v>
      </c>
      <c r="E19241" s="57" t="str">
        <f t="array" ref="E19241">E19240</f>
        <v>В</v>
      </c>
      <c r="F19241" s="58">
        <v>0.8877217080891086</v>
      </c>
    </row>
    <row r="19242">
      <c r="A19242" s="61">
        <v>1.514345259E9</v>
      </c>
      <c r="B19242" s="61">
        <v>1.0</v>
      </c>
      <c r="C19242" s="61">
        <v>4684.0</v>
      </c>
      <c r="D19242" s="57" t="s">
        <v>371</v>
      </c>
      <c r="E19242" s="57" t="str">
        <f t="array" ref="E19242">E19241</f>
        <v>В</v>
      </c>
      <c r="F19242" s="58">
        <v>0.8877503220375619</v>
      </c>
    </row>
    <row r="19243">
      <c r="A19243" s="61">
        <v>1.519954166E9</v>
      </c>
      <c r="B19243" s="61">
        <v>1.0</v>
      </c>
      <c r="C19243" s="61">
        <v>1481.0</v>
      </c>
      <c r="D19243" s="57" t="s">
        <v>374</v>
      </c>
      <c r="E19243" s="57" t="str">
        <f t="array" ref="E19243">E19242</f>
        <v>В</v>
      </c>
      <c r="F19243" s="58">
        <v>0.8878155827732748</v>
      </c>
    </row>
    <row r="19244">
      <c r="A19244" s="61">
        <v>1.512954885E9</v>
      </c>
      <c r="B19244" s="61">
        <v>1.0</v>
      </c>
      <c r="C19244" s="61">
        <v>1116.0</v>
      </c>
      <c r="D19244" s="57" t="s">
        <v>371</v>
      </c>
      <c r="E19244" s="57" t="str">
        <f t="array" ref="E19244">E19243</f>
        <v>В</v>
      </c>
      <c r="F19244" s="58">
        <v>0.8878250252086862</v>
      </c>
    </row>
    <row r="19245">
      <c r="A19245" s="61">
        <v>1.517029331E9</v>
      </c>
      <c r="B19245" s="61">
        <v>0.0</v>
      </c>
      <c r="C19245" s="61">
        <v>108.0</v>
      </c>
      <c r="D19245" s="57" t="s">
        <v>371</v>
      </c>
      <c r="E19245" s="57" t="str">
        <f t="array" ref="E19245">E19244</f>
        <v>В</v>
      </c>
      <c r="F19245" s="58">
        <v>0.8878436862738609</v>
      </c>
    </row>
    <row r="19246">
      <c r="A19246" s="61">
        <v>1.512477365E9</v>
      </c>
      <c r="B19246" s="61">
        <v>1.0</v>
      </c>
      <c r="C19246" s="61">
        <v>2858.0</v>
      </c>
      <c r="D19246" s="57" t="s">
        <v>374</v>
      </c>
      <c r="E19246" s="57" t="str">
        <f t="array" ref="E19246">E19245</f>
        <v>В</v>
      </c>
      <c r="F19246" s="58">
        <v>0.8878498924622911</v>
      </c>
    </row>
    <row r="19247">
      <c r="A19247" s="61">
        <v>1.516713864E9</v>
      </c>
      <c r="B19247" s="61">
        <v>1.0</v>
      </c>
      <c r="C19247" s="61">
        <v>819.0</v>
      </c>
      <c r="D19247" s="57" t="s">
        <v>374</v>
      </c>
      <c r="E19247" s="57" t="str">
        <f t="array" ref="E19247">E19246</f>
        <v>В</v>
      </c>
      <c r="F19247" s="58">
        <v>0.8878920279479067</v>
      </c>
    </row>
    <row r="19248">
      <c r="A19248" s="61">
        <v>1.515604723E9</v>
      </c>
      <c r="B19248" s="61">
        <v>1.0</v>
      </c>
      <c r="C19248" s="61">
        <v>9.0</v>
      </c>
      <c r="D19248" s="57" t="s">
        <v>375</v>
      </c>
      <c r="E19248" s="57" t="str">
        <f t="array" ref="E19248">E19247</f>
        <v>В</v>
      </c>
      <c r="F19248" s="58">
        <v>0.887915895977367</v>
      </c>
    </row>
    <row r="19249">
      <c r="A19249" s="61">
        <v>1.518923372E9</v>
      </c>
      <c r="B19249" s="61">
        <v>0.0</v>
      </c>
      <c r="C19249" s="61">
        <v>1537.0</v>
      </c>
      <c r="D19249" s="57" t="s">
        <v>371</v>
      </c>
      <c r="E19249" s="57" t="str">
        <f t="array" ref="E19249">E19248</f>
        <v>В</v>
      </c>
      <c r="F19249" s="58">
        <v>0.8879192646466127</v>
      </c>
    </row>
    <row r="19250">
      <c r="A19250" s="61">
        <v>1.519261732E9</v>
      </c>
      <c r="B19250" s="61">
        <v>0.0</v>
      </c>
      <c r="C19250" s="61">
        <v>52.0</v>
      </c>
      <c r="D19250" s="57" t="s">
        <v>374</v>
      </c>
      <c r="E19250" s="57" t="str">
        <f t="array" ref="E19250">E19249</f>
        <v>В</v>
      </c>
      <c r="F19250" s="58">
        <v>0.8879764390013622</v>
      </c>
    </row>
    <row r="19251">
      <c r="A19251" s="61">
        <v>1.513082544E9</v>
      </c>
      <c r="B19251" s="61">
        <v>1.0</v>
      </c>
      <c r="C19251" s="61">
        <v>1695.0</v>
      </c>
      <c r="D19251" s="57" t="s">
        <v>373</v>
      </c>
      <c r="E19251" s="57" t="str">
        <f t="array" ref="E19251">E19250</f>
        <v>В</v>
      </c>
      <c r="F19251" s="58">
        <v>0.8879961993404025</v>
      </c>
    </row>
    <row r="19252">
      <c r="A19252" s="61">
        <v>1.51622261E9</v>
      </c>
      <c r="B19252" s="61">
        <v>0.0</v>
      </c>
      <c r="C19252" s="61">
        <v>964.0</v>
      </c>
      <c r="D19252" s="57" t="s">
        <v>374</v>
      </c>
      <c r="E19252" s="57" t="str">
        <f t="array" ref="E19252">E19251</f>
        <v>В</v>
      </c>
      <c r="F19252" s="58">
        <v>0.8880709847396752</v>
      </c>
    </row>
    <row r="19253">
      <c r="A19253" s="61">
        <v>1.512409355E9</v>
      </c>
      <c r="B19253" s="61">
        <v>1.0</v>
      </c>
      <c r="C19253" s="61">
        <v>657.0</v>
      </c>
      <c r="D19253" s="57" t="s">
        <v>374</v>
      </c>
      <c r="E19253" s="57" t="str">
        <f t="array" ref="E19253">E19252</f>
        <v>В</v>
      </c>
      <c r="F19253" s="58">
        <v>0.8881164322740209</v>
      </c>
    </row>
    <row r="19254">
      <c r="A19254" s="61">
        <v>1.51184631E9</v>
      </c>
      <c r="B19254" s="61">
        <v>0.0</v>
      </c>
      <c r="C19254" s="61">
        <v>962.0</v>
      </c>
      <c r="D19254" s="57" t="s">
        <v>371</v>
      </c>
      <c r="E19254" s="57" t="str">
        <f t="array" ref="E19254">E19253</f>
        <v>В</v>
      </c>
      <c r="F19254" s="58">
        <v>0.8881611063488293</v>
      </c>
    </row>
    <row r="19255">
      <c r="A19255" s="61">
        <v>1.511418237E9</v>
      </c>
      <c r="B19255" s="61">
        <v>1.0</v>
      </c>
      <c r="C19255" s="61">
        <v>2900.0</v>
      </c>
      <c r="D19255" s="57" t="s">
        <v>375</v>
      </c>
      <c r="E19255" s="57" t="str">
        <f t="array" ref="E19255">E19254</f>
        <v>В</v>
      </c>
      <c r="F19255" s="58">
        <v>0.8881734552973806</v>
      </c>
    </row>
    <row r="19256">
      <c r="A19256" s="61">
        <v>1.511747449E9</v>
      </c>
      <c r="B19256" s="61">
        <v>1.0</v>
      </c>
      <c r="C19256" s="61">
        <v>682.0</v>
      </c>
      <c r="D19256" s="57" t="s">
        <v>373</v>
      </c>
      <c r="E19256" s="57" t="str">
        <f t="array" ref="E19256">E19255</f>
        <v>В</v>
      </c>
      <c r="F19256" s="58">
        <v>0.8881954011366843</v>
      </c>
    </row>
    <row r="19257">
      <c r="A19257" s="61">
        <v>1.517972634E9</v>
      </c>
      <c r="B19257" s="61">
        <v>1.0</v>
      </c>
      <c r="C19257" s="61">
        <v>181.0</v>
      </c>
      <c r="D19257" s="57" t="s">
        <v>374</v>
      </c>
      <c r="E19257" s="57" t="str">
        <f t="array" ref="E19257">E19256</f>
        <v>В</v>
      </c>
      <c r="F19257" s="58">
        <v>0.8882512470329988</v>
      </c>
    </row>
    <row r="19258">
      <c r="A19258" s="61">
        <v>1.51715438E9</v>
      </c>
      <c r="B19258" s="61">
        <v>0.0</v>
      </c>
      <c r="C19258" s="61">
        <v>2566.0</v>
      </c>
      <c r="D19258" s="57" t="s">
        <v>375</v>
      </c>
      <c r="E19258" s="57" t="str">
        <f t="array" ref="E19258">E19257</f>
        <v>В</v>
      </c>
      <c r="F19258" s="58">
        <v>0.8882558576117412</v>
      </c>
    </row>
    <row r="19259">
      <c r="A19259" s="61">
        <v>1.512557072E9</v>
      </c>
      <c r="B19259" s="61">
        <v>0.0</v>
      </c>
      <c r="C19259" s="61">
        <v>522.0</v>
      </c>
      <c r="D19259" s="57" t="s">
        <v>371</v>
      </c>
      <c r="E19259" s="57" t="str">
        <f t="array" ref="E19259">E19258</f>
        <v>В</v>
      </c>
      <c r="F19259" s="58">
        <v>0.8884803354791162</v>
      </c>
    </row>
    <row r="19260">
      <c r="A19260" s="61">
        <v>1.51742285E9</v>
      </c>
      <c r="B19260" s="61">
        <v>0.0</v>
      </c>
      <c r="C19260" s="61">
        <v>834.0</v>
      </c>
      <c r="D19260" s="57" t="s">
        <v>374</v>
      </c>
      <c r="E19260" s="57" t="str">
        <f t="array" ref="E19260">E19259</f>
        <v>В</v>
      </c>
      <c r="F19260" s="58">
        <v>0.8885031535365858</v>
      </c>
    </row>
    <row r="19261">
      <c r="A19261" s="61">
        <v>1.512209707E9</v>
      </c>
      <c r="B19261" s="61">
        <v>1.0</v>
      </c>
      <c r="C19261" s="61">
        <v>4986.0</v>
      </c>
      <c r="D19261" s="57" t="s">
        <v>375</v>
      </c>
      <c r="E19261" s="57" t="str">
        <f t="array" ref="E19261">E19260</f>
        <v>В</v>
      </c>
      <c r="F19261" s="58">
        <v>0.8885539993847213</v>
      </c>
    </row>
    <row r="19262">
      <c r="A19262" s="61">
        <v>1.515717544E9</v>
      </c>
      <c r="B19262" s="61">
        <v>1.0</v>
      </c>
      <c r="C19262" s="61">
        <v>3691.0</v>
      </c>
      <c r="D19262" s="57" t="s">
        <v>374</v>
      </c>
      <c r="E19262" s="57" t="str">
        <f t="array" ref="E19262">E19261</f>
        <v>В</v>
      </c>
      <c r="F19262" s="58">
        <v>0.8885704761632858</v>
      </c>
    </row>
    <row r="19263">
      <c r="A19263" s="61">
        <v>1.516670902E9</v>
      </c>
      <c r="B19263" s="61">
        <v>0.0</v>
      </c>
      <c r="C19263" s="61">
        <v>1448.0</v>
      </c>
      <c r="D19263" s="57" t="s">
        <v>371</v>
      </c>
      <c r="E19263" s="57" t="str">
        <f t="array" ref="E19263">E19262</f>
        <v>В</v>
      </c>
      <c r="F19263" s="58">
        <v>0.8885914718051438</v>
      </c>
    </row>
    <row r="19264">
      <c r="A19264" s="61">
        <v>1.519530901E9</v>
      </c>
      <c r="B19264" s="61">
        <v>0.0</v>
      </c>
      <c r="C19264" s="61">
        <v>1025.0</v>
      </c>
      <c r="D19264" s="57" t="s">
        <v>371</v>
      </c>
      <c r="E19264" s="57" t="str">
        <f t="array" ref="E19264">E19263</f>
        <v>В</v>
      </c>
      <c r="F19264" s="58">
        <v>0.8886051243131059</v>
      </c>
    </row>
    <row r="19265">
      <c r="A19265" s="61">
        <v>1.516562138E9</v>
      </c>
      <c r="B19265" s="61">
        <v>1.0</v>
      </c>
      <c r="C19265" s="61">
        <v>3434.0</v>
      </c>
      <c r="D19265" s="57" t="s">
        <v>374</v>
      </c>
      <c r="E19265" s="57" t="str">
        <f t="array" ref="E19265">E19264</f>
        <v>В</v>
      </c>
      <c r="F19265" s="58">
        <v>0.8886286271841516</v>
      </c>
    </row>
    <row r="19266">
      <c r="A19266" s="61">
        <v>1.514541871E9</v>
      </c>
      <c r="B19266" s="61">
        <v>0.0</v>
      </c>
      <c r="C19266" s="61">
        <v>1341.0</v>
      </c>
      <c r="D19266" s="57" t="s">
        <v>371</v>
      </c>
      <c r="E19266" s="57" t="str">
        <f t="array" ref="E19266">E19265</f>
        <v>В</v>
      </c>
      <c r="F19266" s="58">
        <v>0.8886326330088066</v>
      </c>
    </row>
    <row r="19267">
      <c r="A19267" s="61">
        <v>1.516133738E9</v>
      </c>
      <c r="B19267" s="61">
        <v>1.0</v>
      </c>
      <c r="C19267" s="61">
        <v>2700.0</v>
      </c>
      <c r="D19267" s="57" t="s">
        <v>373</v>
      </c>
      <c r="E19267" s="57" t="str">
        <f t="array" ref="E19267">E19266</f>
        <v>В</v>
      </c>
      <c r="F19267" s="58">
        <v>0.8886868462981454</v>
      </c>
    </row>
    <row r="19268">
      <c r="A19268" s="61">
        <v>1.51559696E9</v>
      </c>
      <c r="B19268" s="61">
        <v>0.0</v>
      </c>
      <c r="C19268" s="61">
        <v>1685.0</v>
      </c>
      <c r="D19268" s="57" t="s">
        <v>375</v>
      </c>
      <c r="E19268" s="57" t="str">
        <f t="array" ref="E19268">E19267</f>
        <v>В</v>
      </c>
      <c r="F19268" s="58">
        <v>0.8886894910132681</v>
      </c>
    </row>
    <row r="19269">
      <c r="A19269" s="61">
        <v>1.516843797E9</v>
      </c>
      <c r="B19269" s="61">
        <v>1.0</v>
      </c>
      <c r="C19269" s="61">
        <v>2856.0</v>
      </c>
      <c r="D19269" s="57" t="s">
        <v>374</v>
      </c>
      <c r="E19269" s="57" t="str">
        <f t="array" ref="E19269">E19268</f>
        <v>В</v>
      </c>
      <c r="F19269" s="58">
        <v>0.8886939423628492</v>
      </c>
    </row>
    <row r="19270">
      <c r="A19270" s="61">
        <v>1.514921551E9</v>
      </c>
      <c r="B19270" s="61">
        <v>0.0</v>
      </c>
      <c r="C19270" s="61">
        <v>1203.0</v>
      </c>
      <c r="D19270" s="57" t="s">
        <v>371</v>
      </c>
      <c r="E19270" s="57" t="str">
        <f t="array" ref="E19270">E19269</f>
        <v>В</v>
      </c>
      <c r="F19270" s="58">
        <v>0.8887711575914453</v>
      </c>
    </row>
    <row r="19271">
      <c r="A19271" s="61">
        <v>1.513682761E9</v>
      </c>
      <c r="B19271" s="61">
        <v>0.0</v>
      </c>
      <c r="C19271" s="61">
        <v>816.0</v>
      </c>
      <c r="D19271" s="57" t="s">
        <v>374</v>
      </c>
      <c r="E19271" s="57" t="str">
        <f t="array" ref="E19271">E19270</f>
        <v>В</v>
      </c>
      <c r="F19271" s="58">
        <v>0.888832213920669</v>
      </c>
    </row>
    <row r="19272">
      <c r="A19272" s="61">
        <v>1.513839082E9</v>
      </c>
      <c r="B19272" s="61">
        <v>0.0</v>
      </c>
      <c r="C19272" s="61">
        <v>2491.0</v>
      </c>
      <c r="D19272" s="57" t="s">
        <v>374</v>
      </c>
      <c r="E19272" s="57" t="str">
        <f t="array" ref="E19272">E19271</f>
        <v>В</v>
      </c>
      <c r="F19272" s="58">
        <v>0.8888673816784418</v>
      </c>
    </row>
    <row r="19273">
      <c r="A19273" s="61">
        <v>1.517919485E9</v>
      </c>
      <c r="B19273" s="61">
        <v>1.0</v>
      </c>
      <c r="C19273" s="61">
        <v>1573.0</v>
      </c>
      <c r="D19273" s="57" t="s">
        <v>371</v>
      </c>
      <c r="E19273" s="57" t="str">
        <f t="array" ref="E19273">E19272</f>
        <v>В</v>
      </c>
      <c r="F19273" s="58">
        <v>0.88890657220459</v>
      </c>
    </row>
    <row r="19274">
      <c r="A19274" s="61">
        <v>1.515286269E9</v>
      </c>
      <c r="B19274" s="61">
        <v>1.0</v>
      </c>
      <c r="C19274" s="61">
        <v>1314.0</v>
      </c>
      <c r="D19274" s="57" t="s">
        <v>375</v>
      </c>
      <c r="E19274" s="57" t="str">
        <f t="array" ref="E19274">E19273</f>
        <v>В</v>
      </c>
      <c r="F19274" s="58">
        <v>0.8889687141489496</v>
      </c>
    </row>
    <row r="19275">
      <c r="A19275" s="61">
        <v>1.516946908E9</v>
      </c>
      <c r="B19275" s="61">
        <v>1.0</v>
      </c>
      <c r="C19275" s="61">
        <v>2986.0</v>
      </c>
      <c r="D19275" s="57" t="s">
        <v>373</v>
      </c>
      <c r="E19275" s="57" t="str">
        <f t="array" ref="E19275">E19274</f>
        <v>В</v>
      </c>
      <c r="F19275" s="58">
        <v>0.8889994181980905</v>
      </c>
    </row>
    <row r="19276">
      <c r="A19276" s="61">
        <v>1.514225541E9</v>
      </c>
      <c r="B19276" s="61">
        <v>0.0</v>
      </c>
      <c r="C19276" s="61">
        <v>2882.0</v>
      </c>
      <c r="D19276" s="57" t="s">
        <v>374</v>
      </c>
      <c r="E19276" s="57" t="str">
        <f t="array" ref="E19276">E19275</f>
        <v>В</v>
      </c>
      <c r="F19276" s="58">
        <v>0.8890829867120273</v>
      </c>
    </row>
    <row r="19277">
      <c r="A19277" s="61">
        <v>1.515252575E9</v>
      </c>
      <c r="B19277" s="61">
        <v>1.0</v>
      </c>
      <c r="C19277" s="61">
        <v>184.0</v>
      </c>
      <c r="D19277" s="57" t="s">
        <v>371</v>
      </c>
      <c r="E19277" s="57" t="str">
        <f t="array" ref="E19277">E19276</f>
        <v>В</v>
      </c>
      <c r="F19277" s="58">
        <v>0.8891255608572435</v>
      </c>
    </row>
    <row r="19278">
      <c r="A19278" s="61">
        <v>1.515441119E9</v>
      </c>
      <c r="B19278" s="61">
        <v>1.0</v>
      </c>
      <c r="C19278" s="61">
        <v>1171.0</v>
      </c>
      <c r="D19278" s="57" t="s">
        <v>374</v>
      </c>
      <c r="E19278" s="57" t="str">
        <f t="array" ref="E19278">E19277</f>
        <v>В</v>
      </c>
      <c r="F19278" s="58">
        <v>0.889320262300506</v>
      </c>
    </row>
    <row r="19279">
      <c r="A19279" s="61">
        <v>1.515882745E9</v>
      </c>
      <c r="B19279" s="61">
        <v>1.0</v>
      </c>
      <c r="C19279" s="61">
        <v>3147.0</v>
      </c>
      <c r="D19279" s="57" t="s">
        <v>371</v>
      </c>
      <c r="E19279" s="57" t="str">
        <f t="array" ref="E19279">E19278</f>
        <v>В</v>
      </c>
      <c r="F19279" s="58">
        <v>0.889323103365753</v>
      </c>
    </row>
    <row r="19280">
      <c r="A19280" s="61">
        <v>1.517266185E9</v>
      </c>
      <c r="B19280" s="61">
        <v>1.0</v>
      </c>
      <c r="C19280" s="61">
        <v>1623.0</v>
      </c>
      <c r="D19280" s="57" t="s">
        <v>374</v>
      </c>
      <c r="E19280" s="57" t="str">
        <f t="array" ref="E19280">E19279</f>
        <v>В</v>
      </c>
      <c r="F19280" s="58">
        <v>0.8893376853291769</v>
      </c>
    </row>
    <row r="19281">
      <c r="A19281" s="61">
        <v>1.516072491E9</v>
      </c>
      <c r="B19281" s="61">
        <v>0.0</v>
      </c>
      <c r="C19281" s="61">
        <v>863.0</v>
      </c>
      <c r="D19281" s="57" t="s">
        <v>373</v>
      </c>
      <c r="E19281" s="57" t="str">
        <f t="array" ref="E19281">E19280</f>
        <v>В</v>
      </c>
      <c r="F19281" s="58">
        <v>0.8894043784086737</v>
      </c>
    </row>
    <row r="19282">
      <c r="A19282" s="61">
        <v>1.514479414E9</v>
      </c>
      <c r="B19282" s="61">
        <v>1.0</v>
      </c>
      <c r="C19282" s="61">
        <v>727.0</v>
      </c>
      <c r="D19282" s="57" t="s">
        <v>374</v>
      </c>
      <c r="E19282" s="57" t="str">
        <f t="array" ref="E19282">E19281</f>
        <v>В</v>
      </c>
      <c r="F19282" s="58">
        <v>0.8894626872185324</v>
      </c>
    </row>
    <row r="19283">
      <c r="A19283" s="61">
        <v>1.519290847E9</v>
      </c>
      <c r="B19283" s="61">
        <v>1.0</v>
      </c>
      <c r="C19283" s="61">
        <v>1279.0</v>
      </c>
      <c r="D19283" s="57" t="s">
        <v>374</v>
      </c>
      <c r="E19283" s="57" t="str">
        <f t="array" ref="E19283">E19282</f>
        <v>В</v>
      </c>
      <c r="F19283" s="58">
        <v>0.889466972272512</v>
      </c>
    </row>
    <row r="19284">
      <c r="A19284" s="61">
        <v>1.519854631E9</v>
      </c>
      <c r="B19284" s="61">
        <v>0.0</v>
      </c>
      <c r="C19284" s="61">
        <v>464.0</v>
      </c>
      <c r="D19284" s="57" t="s">
        <v>374</v>
      </c>
      <c r="E19284" s="57" t="str">
        <f t="array" ref="E19284">E19283</f>
        <v>В</v>
      </c>
      <c r="F19284" s="58">
        <v>0.8894993851381002</v>
      </c>
    </row>
    <row r="19285">
      <c r="A19285" s="61">
        <v>1.51908245E9</v>
      </c>
      <c r="B19285" s="61">
        <v>0.0</v>
      </c>
      <c r="C19285" s="61">
        <v>2090.0</v>
      </c>
      <c r="D19285" s="57" t="s">
        <v>375</v>
      </c>
      <c r="E19285" s="57" t="str">
        <f t="array" ref="E19285">E19284</f>
        <v>В</v>
      </c>
      <c r="F19285" s="58">
        <v>0.8895470864149134</v>
      </c>
    </row>
    <row r="19286">
      <c r="A19286" s="61">
        <v>1.517786519E9</v>
      </c>
      <c r="B19286" s="61">
        <v>1.0</v>
      </c>
      <c r="C19286" s="61">
        <v>479.0</v>
      </c>
      <c r="D19286" s="57" t="s">
        <v>375</v>
      </c>
      <c r="E19286" s="57" t="str">
        <f t="array" ref="E19286">E19285</f>
        <v>В</v>
      </c>
      <c r="F19286" s="58">
        <v>0.8895582025167317</v>
      </c>
    </row>
    <row r="19287">
      <c r="A19287" s="61">
        <v>1.515268785E9</v>
      </c>
      <c r="B19287" s="61">
        <v>1.0</v>
      </c>
      <c r="C19287" s="61">
        <v>2757.0</v>
      </c>
      <c r="D19287" s="57" t="s">
        <v>374</v>
      </c>
      <c r="E19287" s="57" t="str">
        <f t="array" ref="E19287">E19286</f>
        <v>В</v>
      </c>
      <c r="F19287" s="58">
        <v>0.8895871185167027</v>
      </c>
    </row>
    <row r="19288">
      <c r="A19288" s="61">
        <v>1.518365418E9</v>
      </c>
      <c r="B19288" s="61">
        <v>1.0</v>
      </c>
      <c r="C19288" s="61">
        <v>12.0</v>
      </c>
      <c r="D19288" s="57" t="s">
        <v>371</v>
      </c>
      <c r="E19288" s="57" t="str">
        <f t="array" ref="E19288">E19287</f>
        <v>В</v>
      </c>
      <c r="F19288" s="58">
        <v>0.889621740559339</v>
      </c>
    </row>
    <row r="19289">
      <c r="A19289" s="61">
        <v>1.516007176E9</v>
      </c>
      <c r="B19289" s="61">
        <v>1.0</v>
      </c>
      <c r="C19289" s="61">
        <v>619.0</v>
      </c>
      <c r="D19289" s="57" t="s">
        <v>374</v>
      </c>
      <c r="E19289" s="57" t="str">
        <f t="array" ref="E19289">E19288</f>
        <v>В</v>
      </c>
      <c r="F19289" s="58">
        <v>0.8896696981315728</v>
      </c>
    </row>
    <row r="19290">
      <c r="A19290" s="61">
        <v>1.518552785E9</v>
      </c>
      <c r="B19290" s="61">
        <v>1.0</v>
      </c>
      <c r="C19290" s="61">
        <v>546.0</v>
      </c>
      <c r="D19290" s="57" t="s">
        <v>371</v>
      </c>
      <c r="E19290" s="57" t="str">
        <f t="array" ref="E19290">E19289</f>
        <v>В</v>
      </c>
      <c r="F19290" s="58">
        <v>0.8897006699576181</v>
      </c>
    </row>
    <row r="19291">
      <c r="A19291" s="61">
        <v>1.514476117E9</v>
      </c>
      <c r="B19291" s="61">
        <v>1.0</v>
      </c>
      <c r="C19291" s="61">
        <v>903.0</v>
      </c>
      <c r="D19291" s="57" t="s">
        <v>374</v>
      </c>
      <c r="E19291" s="57" t="str">
        <f t="array" ref="E19291">E19290</f>
        <v>В</v>
      </c>
      <c r="F19291" s="58">
        <v>0.8897071307603962</v>
      </c>
    </row>
    <row r="19292">
      <c r="A19292" s="61">
        <v>1.515994619E9</v>
      </c>
      <c r="B19292" s="61">
        <v>1.0</v>
      </c>
      <c r="C19292" s="61">
        <v>1760.0</v>
      </c>
      <c r="D19292" s="57" t="s">
        <v>371</v>
      </c>
      <c r="E19292" s="57" t="str">
        <f t="array" ref="E19292">E19291</f>
        <v>В</v>
      </c>
      <c r="F19292" s="58">
        <v>0.8897864568693136</v>
      </c>
    </row>
    <row r="19293">
      <c r="A19293" s="61">
        <v>1.518152066E9</v>
      </c>
      <c r="B19293" s="61">
        <v>1.0</v>
      </c>
      <c r="C19293" s="61">
        <v>304.0</v>
      </c>
      <c r="D19293" s="57" t="s">
        <v>375</v>
      </c>
      <c r="E19293" s="57" t="str">
        <f t="array" ref="E19293">E19292</f>
        <v>В</v>
      </c>
      <c r="F19293" s="58">
        <v>0.8898421860847274</v>
      </c>
    </row>
    <row r="19294">
      <c r="A19294" s="61">
        <v>1.512837956E9</v>
      </c>
      <c r="B19294" s="61">
        <v>1.0</v>
      </c>
      <c r="C19294" s="61">
        <v>1882.0</v>
      </c>
      <c r="D19294" s="57" t="s">
        <v>371</v>
      </c>
      <c r="E19294" s="57" t="str">
        <f t="array" ref="E19294">E19293</f>
        <v>В</v>
      </c>
      <c r="F19294" s="58">
        <v>0.8898461885987059</v>
      </c>
    </row>
    <row r="19295">
      <c r="A19295" s="61">
        <v>1.512669085E9</v>
      </c>
      <c r="B19295" s="61">
        <v>1.0</v>
      </c>
      <c r="C19295" s="61">
        <v>2848.0</v>
      </c>
      <c r="D19295" s="57" t="s">
        <v>371</v>
      </c>
      <c r="E19295" s="57" t="str">
        <f t="array" ref="E19295">E19294</f>
        <v>В</v>
      </c>
      <c r="F19295" s="58">
        <v>0.8899214188256168</v>
      </c>
    </row>
    <row r="19296">
      <c r="A19296" s="61">
        <v>1.516370874E9</v>
      </c>
      <c r="B19296" s="61">
        <v>1.0</v>
      </c>
      <c r="C19296" s="61">
        <v>2497.0</v>
      </c>
      <c r="D19296" s="57" t="s">
        <v>375</v>
      </c>
      <c r="E19296" s="57" t="str">
        <f t="array" ref="E19296">E19295</f>
        <v>В</v>
      </c>
      <c r="F19296" s="58">
        <v>0.8899813357765503</v>
      </c>
    </row>
    <row r="19297">
      <c r="A19297" s="61">
        <v>1.516762145E9</v>
      </c>
      <c r="B19297" s="61">
        <v>1.0</v>
      </c>
      <c r="C19297" s="61">
        <v>3549.0</v>
      </c>
      <c r="D19297" s="57" t="s">
        <v>371</v>
      </c>
      <c r="E19297" s="57" t="str">
        <f t="array" ref="E19297">E19296</f>
        <v>В</v>
      </c>
      <c r="F19297" s="58">
        <v>0.8900020619028991</v>
      </c>
    </row>
    <row r="19298">
      <c r="A19298" s="61">
        <v>1.515348255E9</v>
      </c>
      <c r="B19298" s="61">
        <v>1.0</v>
      </c>
      <c r="C19298" s="61">
        <v>1615.0</v>
      </c>
      <c r="D19298" s="57" t="s">
        <v>374</v>
      </c>
      <c r="E19298" s="57" t="str">
        <f t="array" ref="E19298">E19297</f>
        <v>В</v>
      </c>
      <c r="F19298" s="58">
        <v>0.8900762412426027</v>
      </c>
    </row>
    <row r="19299">
      <c r="A19299" s="61">
        <v>1.511302592E9</v>
      </c>
      <c r="B19299" s="61">
        <v>0.0</v>
      </c>
      <c r="C19299" s="61">
        <v>218.0</v>
      </c>
      <c r="D19299" s="57" t="s">
        <v>371</v>
      </c>
      <c r="E19299" s="57" t="str">
        <f t="array" ref="E19299">E19298</f>
        <v>В</v>
      </c>
      <c r="F19299" s="58">
        <v>0.8901172011187811</v>
      </c>
    </row>
    <row r="19300">
      <c r="A19300" s="61">
        <v>1.517237483E9</v>
      </c>
      <c r="B19300" s="61">
        <v>1.0</v>
      </c>
      <c r="C19300" s="61">
        <v>112.0</v>
      </c>
      <c r="D19300" s="57" t="s">
        <v>373</v>
      </c>
      <c r="E19300" s="57" t="str">
        <f t="array" ref="E19300">E19299</f>
        <v>В</v>
      </c>
      <c r="F19300" s="58">
        <v>0.8901547066145528</v>
      </c>
    </row>
    <row r="19301">
      <c r="A19301" s="61">
        <v>1.519188549E9</v>
      </c>
      <c r="B19301" s="61">
        <v>1.0</v>
      </c>
      <c r="C19301" s="61">
        <v>960.0</v>
      </c>
      <c r="D19301" s="57" t="s">
        <v>371</v>
      </c>
      <c r="E19301" s="57" t="str">
        <f t="array" ref="E19301">E19300</f>
        <v>В</v>
      </c>
      <c r="F19301" s="58">
        <v>0.8902276178258648</v>
      </c>
    </row>
    <row r="19302">
      <c r="A19302" s="61">
        <v>1.511954041E9</v>
      </c>
      <c r="B19302" s="61">
        <v>0.0</v>
      </c>
      <c r="C19302" s="61">
        <v>5192.0</v>
      </c>
      <c r="D19302" s="57" t="s">
        <v>375</v>
      </c>
      <c r="E19302" s="57" t="str">
        <f t="array" ref="E19302">E19301</f>
        <v>В</v>
      </c>
      <c r="F19302" s="58">
        <v>0.8902522287583634</v>
      </c>
    </row>
    <row r="19303">
      <c r="A19303" s="61">
        <v>1.517737849E9</v>
      </c>
      <c r="B19303" s="61">
        <v>1.0</v>
      </c>
      <c r="C19303" s="61">
        <v>2385.0</v>
      </c>
      <c r="D19303" s="57" t="s">
        <v>371</v>
      </c>
      <c r="E19303" s="57" t="str">
        <f t="array" ref="E19303">E19302</f>
        <v>В</v>
      </c>
      <c r="F19303" s="58">
        <v>0.8903173127815688</v>
      </c>
    </row>
    <row r="19304">
      <c r="A19304" s="61">
        <v>1.518283705E9</v>
      </c>
      <c r="B19304" s="61">
        <v>1.0</v>
      </c>
      <c r="C19304" s="61">
        <v>2616.0</v>
      </c>
      <c r="D19304" s="57" t="s">
        <v>374</v>
      </c>
      <c r="E19304" s="57" t="str">
        <f t="array" ref="E19304">E19303</f>
        <v>В</v>
      </c>
      <c r="F19304" s="58">
        <v>0.8904378638983337</v>
      </c>
    </row>
    <row r="19305">
      <c r="A19305" s="61">
        <v>1.513267894E9</v>
      </c>
      <c r="B19305" s="61">
        <v>1.0</v>
      </c>
      <c r="C19305" s="61">
        <v>1137.0</v>
      </c>
      <c r="D19305" s="57" t="s">
        <v>371</v>
      </c>
      <c r="E19305" s="57" t="str">
        <f t="array" ref="E19305">E19304</f>
        <v>В</v>
      </c>
      <c r="F19305" s="58">
        <v>0.890449771266873</v>
      </c>
    </row>
    <row r="19306">
      <c r="A19306" s="61">
        <v>1.512714065E9</v>
      </c>
      <c r="B19306" s="61">
        <v>1.0</v>
      </c>
      <c r="C19306" s="61">
        <v>737.0</v>
      </c>
      <c r="D19306" s="57" t="s">
        <v>375</v>
      </c>
      <c r="E19306" s="57" t="str">
        <f t="array" ref="E19306">E19305</f>
        <v>В</v>
      </c>
      <c r="F19306" s="58">
        <v>0.8904763394789434</v>
      </c>
    </row>
    <row r="19307">
      <c r="A19307" s="61">
        <v>1.519602067E9</v>
      </c>
      <c r="B19307" s="61">
        <v>1.0</v>
      </c>
      <c r="C19307" s="61">
        <v>1869.0</v>
      </c>
      <c r="D19307" s="57" t="s">
        <v>374</v>
      </c>
      <c r="E19307" s="57" t="str">
        <f t="array" ref="E19307">E19306</f>
        <v>В</v>
      </c>
      <c r="F19307" s="58">
        <v>0.890523627876125</v>
      </c>
    </row>
    <row r="19308">
      <c r="A19308" s="61">
        <v>1.511385695E9</v>
      </c>
      <c r="B19308" s="61">
        <v>1.0</v>
      </c>
      <c r="C19308" s="61">
        <v>1216.0</v>
      </c>
      <c r="D19308" s="57" t="s">
        <v>373</v>
      </c>
      <c r="E19308" s="57" t="str">
        <f t="array" ref="E19308">E19307</f>
        <v>В</v>
      </c>
      <c r="F19308" s="58">
        <v>0.8905610605049484</v>
      </c>
    </row>
    <row r="19309">
      <c r="A19309" s="61">
        <v>1.51151358E9</v>
      </c>
      <c r="B19309" s="61">
        <v>0.0</v>
      </c>
      <c r="C19309" s="61">
        <v>931.0</v>
      </c>
      <c r="D19309" s="57" t="s">
        <v>374</v>
      </c>
      <c r="E19309" s="57" t="str">
        <f t="array" ref="E19309">E19308</f>
        <v>В</v>
      </c>
      <c r="F19309" s="58">
        <v>0.8906090481173162</v>
      </c>
    </row>
    <row r="19310">
      <c r="A19310" s="61">
        <v>1.513343904E9</v>
      </c>
      <c r="B19310" s="61">
        <v>1.0</v>
      </c>
      <c r="C19310" s="61">
        <v>380.0</v>
      </c>
      <c r="D19310" s="57" t="s">
        <v>374</v>
      </c>
      <c r="E19310" s="57" t="str">
        <f t="array" ref="E19310">E19309</f>
        <v>В</v>
      </c>
      <c r="F19310" s="58">
        <v>0.8908732442409384</v>
      </c>
    </row>
    <row r="19311">
      <c r="A19311" s="61">
        <v>1.51402988E9</v>
      </c>
      <c r="B19311" s="61">
        <v>0.0</v>
      </c>
      <c r="C19311" s="61">
        <v>2636.0</v>
      </c>
      <c r="D19311" s="57" t="s">
        <v>371</v>
      </c>
      <c r="E19311" s="57" t="str">
        <f t="array" ref="E19311">E19310</f>
        <v>В</v>
      </c>
      <c r="F19311" s="58">
        <v>0.8909147375362527</v>
      </c>
    </row>
    <row r="19312">
      <c r="A19312" s="61">
        <v>1.519634291E9</v>
      </c>
      <c r="B19312" s="61">
        <v>0.0</v>
      </c>
      <c r="C19312" s="61">
        <v>457.0</v>
      </c>
      <c r="D19312" s="57" t="s">
        <v>374</v>
      </c>
      <c r="E19312" s="57" t="str">
        <f t="array" ref="E19312">E19311</f>
        <v>В</v>
      </c>
      <c r="F19312" s="58">
        <v>0.8910525754118319</v>
      </c>
    </row>
    <row r="19313">
      <c r="A19313" s="61">
        <v>1.515692913E9</v>
      </c>
      <c r="B19313" s="61">
        <v>1.0</v>
      </c>
      <c r="C19313" s="61">
        <v>4106.0</v>
      </c>
      <c r="D19313" s="57" t="s">
        <v>374</v>
      </c>
      <c r="E19313" s="57" t="str">
        <f t="array" ref="E19313">E19312</f>
        <v>В</v>
      </c>
      <c r="F19313" s="58">
        <v>0.8910599673370403</v>
      </c>
    </row>
    <row r="19314">
      <c r="A19314" s="61">
        <v>1.512926573E9</v>
      </c>
      <c r="B19314" s="61">
        <v>1.0</v>
      </c>
      <c r="C19314" s="61">
        <v>4316.0</v>
      </c>
      <c r="D19314" s="57" t="s">
        <v>371</v>
      </c>
      <c r="E19314" s="57" t="str">
        <f t="array" ref="E19314">E19313</f>
        <v>В</v>
      </c>
      <c r="F19314" s="58">
        <v>0.891068291988312</v>
      </c>
    </row>
    <row r="19315">
      <c r="A19315" s="61">
        <v>1.516217048E9</v>
      </c>
      <c r="B19315" s="61">
        <v>1.0</v>
      </c>
      <c r="C19315" s="61">
        <v>2721.0</v>
      </c>
      <c r="D19315" s="57" t="s">
        <v>371</v>
      </c>
      <c r="E19315" s="57" t="str">
        <f t="array" ref="E19315">E19314</f>
        <v>В</v>
      </c>
      <c r="F19315" s="58">
        <v>0.8911374109124285</v>
      </c>
    </row>
    <row r="19316">
      <c r="A19316" s="61">
        <v>1.519070789E9</v>
      </c>
      <c r="B19316" s="61">
        <v>1.0</v>
      </c>
      <c r="C19316" s="61">
        <v>2447.0</v>
      </c>
      <c r="D19316" s="57" t="s">
        <v>373</v>
      </c>
      <c r="E19316" s="57" t="str">
        <f t="array" ref="E19316">E19315</f>
        <v>В</v>
      </c>
      <c r="F19316" s="58">
        <v>0.8911477503933936</v>
      </c>
    </row>
    <row r="19317">
      <c r="A19317" s="61">
        <v>1.515496992E9</v>
      </c>
      <c r="B19317" s="61">
        <v>0.0</v>
      </c>
      <c r="C19317" s="61">
        <v>3791.0</v>
      </c>
      <c r="D19317" s="57" t="s">
        <v>374</v>
      </c>
      <c r="E19317" s="57" t="str">
        <f t="array" ref="E19317">E19316</f>
        <v>В</v>
      </c>
      <c r="F19317" s="58">
        <v>0.891182332282944</v>
      </c>
    </row>
    <row r="19318">
      <c r="A19318" s="61">
        <v>1.513041088E9</v>
      </c>
      <c r="B19318" s="61">
        <v>1.0</v>
      </c>
      <c r="C19318" s="61">
        <v>2418.0</v>
      </c>
      <c r="D19318" s="57" t="s">
        <v>373</v>
      </c>
      <c r="E19318" s="57" t="str">
        <f t="array" ref="E19318">E19317</f>
        <v>В</v>
      </c>
      <c r="F19318" s="58">
        <v>0.8913823611295816</v>
      </c>
    </row>
    <row r="19319">
      <c r="A19319" s="61">
        <v>1.51782749E9</v>
      </c>
      <c r="B19319" s="61">
        <v>0.0</v>
      </c>
      <c r="C19319" s="61">
        <v>1899.0</v>
      </c>
      <c r="D19319" s="57" t="s">
        <v>374</v>
      </c>
      <c r="E19319" s="57" t="str">
        <f t="array" ref="E19319">E19318</f>
        <v>В</v>
      </c>
      <c r="F19319" s="58">
        <v>0.8913919872456659</v>
      </c>
    </row>
    <row r="19320">
      <c r="A19320" s="61">
        <v>1.511681808E9</v>
      </c>
      <c r="B19320" s="61">
        <v>1.0</v>
      </c>
      <c r="C19320" s="61">
        <v>20.0</v>
      </c>
      <c r="D19320" s="57" t="s">
        <v>371</v>
      </c>
      <c r="E19320" s="57" t="str">
        <f t="array" ref="E19320">E19319</f>
        <v>В</v>
      </c>
      <c r="F19320" s="58">
        <v>0.891397264893851</v>
      </c>
    </row>
    <row r="19321">
      <c r="A19321" s="61">
        <v>1.513837671E9</v>
      </c>
      <c r="B19321" s="61">
        <v>0.0</v>
      </c>
      <c r="C19321" s="61">
        <v>4547.0</v>
      </c>
      <c r="D19321" s="57" t="s">
        <v>371</v>
      </c>
      <c r="E19321" s="57" t="str">
        <f t="array" ref="E19321">E19320</f>
        <v>В</v>
      </c>
      <c r="F19321" s="58">
        <v>0.8914318521598977</v>
      </c>
    </row>
    <row r="19322">
      <c r="A19322" s="61">
        <v>1.51871195E9</v>
      </c>
      <c r="B19322" s="61">
        <v>0.0</v>
      </c>
      <c r="C19322" s="61">
        <v>3059.0</v>
      </c>
      <c r="D19322" s="57" t="s">
        <v>374</v>
      </c>
      <c r="E19322" s="57" t="str">
        <f t="array" ref="E19322">E19321</f>
        <v>В</v>
      </c>
      <c r="F19322" s="58">
        <v>0.8914349292805577</v>
      </c>
    </row>
    <row r="19323">
      <c r="A19323" s="61">
        <v>1.511544043E9</v>
      </c>
      <c r="B19323" s="61">
        <v>1.0</v>
      </c>
      <c r="C19323" s="61">
        <v>2229.0</v>
      </c>
      <c r="D19323" s="57" t="s">
        <v>374</v>
      </c>
      <c r="E19323" s="57" t="str">
        <f t="array" ref="E19323">E19322</f>
        <v>В</v>
      </c>
      <c r="F19323" s="58">
        <v>0.8914443419136466</v>
      </c>
    </row>
    <row r="19324">
      <c r="A19324" s="61">
        <v>1.516919577E9</v>
      </c>
      <c r="B19324" s="61">
        <v>1.0</v>
      </c>
      <c r="C19324" s="61">
        <v>864.0</v>
      </c>
      <c r="D19324" s="57" t="s">
        <v>375</v>
      </c>
      <c r="E19324" s="57" t="str">
        <f t="array" ref="E19324">E19323</f>
        <v>В</v>
      </c>
      <c r="F19324" s="58">
        <v>0.8914735069537327</v>
      </c>
    </row>
    <row r="19325">
      <c r="A19325" s="61">
        <v>1.511321648E9</v>
      </c>
      <c r="B19325" s="61">
        <v>1.0</v>
      </c>
      <c r="C19325" s="61">
        <v>5017.0</v>
      </c>
      <c r="D19325" s="57" t="s">
        <v>375</v>
      </c>
      <c r="E19325" s="57" t="str">
        <f t="array" ref="E19325">E19324</f>
        <v>В</v>
      </c>
      <c r="F19325" s="58">
        <v>0.8915730773784618</v>
      </c>
    </row>
    <row r="19326">
      <c r="A19326" s="61">
        <v>1.513804447E9</v>
      </c>
      <c r="B19326" s="61">
        <v>1.0</v>
      </c>
      <c r="C19326" s="61">
        <v>1855.0</v>
      </c>
      <c r="D19326" s="57" t="s">
        <v>371</v>
      </c>
      <c r="E19326" s="57" t="str">
        <f t="array" ref="E19326">E19325</f>
        <v>В</v>
      </c>
      <c r="F19326" s="58">
        <v>0.8915833997519564</v>
      </c>
    </row>
    <row r="19327">
      <c r="A19327" s="61">
        <v>1.515036391E9</v>
      </c>
      <c r="B19327" s="61">
        <v>0.0</v>
      </c>
      <c r="C19327" s="61">
        <v>1906.0</v>
      </c>
      <c r="D19327" s="57" t="s">
        <v>371</v>
      </c>
      <c r="E19327" s="57" t="str">
        <f t="array" ref="E19327">E19326</f>
        <v>В</v>
      </c>
      <c r="F19327" s="58">
        <v>0.8916633591176047</v>
      </c>
    </row>
    <row r="19328">
      <c r="A19328" s="61">
        <v>1.518108413E9</v>
      </c>
      <c r="B19328" s="61">
        <v>1.0</v>
      </c>
      <c r="C19328" s="61">
        <v>224.0</v>
      </c>
      <c r="D19328" s="57" t="s">
        <v>374</v>
      </c>
      <c r="E19328" s="57" t="str">
        <f t="array" ref="E19328">E19327</f>
        <v>В</v>
      </c>
      <c r="F19328" s="58">
        <v>0.8917198487218284</v>
      </c>
    </row>
    <row r="19329">
      <c r="A19329" s="61">
        <v>1.518920467E9</v>
      </c>
      <c r="B19329" s="61">
        <v>1.0</v>
      </c>
      <c r="C19329" s="61">
        <v>3346.0</v>
      </c>
      <c r="D19329" s="57" t="s">
        <v>371</v>
      </c>
      <c r="E19329" s="57" t="str">
        <f t="array" ref="E19329">E19328</f>
        <v>В</v>
      </c>
      <c r="F19329" s="58">
        <v>0.8917403519639069</v>
      </c>
    </row>
    <row r="19330">
      <c r="A19330" s="61">
        <v>1.517800278E9</v>
      </c>
      <c r="B19330" s="61">
        <v>1.0</v>
      </c>
      <c r="C19330" s="61">
        <v>1708.0</v>
      </c>
      <c r="D19330" s="57" t="s">
        <v>373</v>
      </c>
      <c r="E19330" s="57" t="str">
        <f t="array" ref="E19330">E19329</f>
        <v>В</v>
      </c>
      <c r="F19330" s="58">
        <v>0.8917430410323228</v>
      </c>
    </row>
    <row r="19331">
      <c r="A19331" s="61">
        <v>1.512095592E9</v>
      </c>
      <c r="B19331" s="61">
        <v>0.0</v>
      </c>
      <c r="C19331" s="61">
        <v>1742.0</v>
      </c>
      <c r="D19331" s="57" t="s">
        <v>375</v>
      </c>
      <c r="E19331" s="57" t="str">
        <f t="array" ref="E19331">E19330</f>
        <v>В</v>
      </c>
      <c r="F19331" s="58">
        <v>0.8918374485962842</v>
      </c>
    </row>
    <row r="19332">
      <c r="A19332" s="61">
        <v>1.514559699E9</v>
      </c>
      <c r="B19332" s="61">
        <v>1.0</v>
      </c>
      <c r="C19332" s="61">
        <v>3584.0</v>
      </c>
      <c r="D19332" s="57" t="s">
        <v>375</v>
      </c>
      <c r="E19332" s="57" t="str">
        <f t="array" ref="E19332">E19331</f>
        <v>В</v>
      </c>
      <c r="F19332" s="58">
        <v>0.8919226937432752</v>
      </c>
    </row>
    <row r="19333">
      <c r="A19333" s="61">
        <v>1.512243846E9</v>
      </c>
      <c r="B19333" s="61">
        <v>1.0</v>
      </c>
      <c r="C19333" s="61">
        <v>3324.0</v>
      </c>
      <c r="D19333" s="57" t="s">
        <v>371</v>
      </c>
      <c r="E19333" s="57" t="str">
        <f t="array" ref="E19333">E19332</f>
        <v>В</v>
      </c>
      <c r="F19333" s="58">
        <v>0.8920046958728561</v>
      </c>
    </row>
    <row r="19334">
      <c r="A19334" s="61">
        <v>1.511542566E9</v>
      </c>
      <c r="B19334" s="61">
        <v>1.0</v>
      </c>
      <c r="C19334" s="61">
        <v>2608.0</v>
      </c>
      <c r="D19334" s="57" t="s">
        <v>375</v>
      </c>
      <c r="E19334" s="57" t="str">
        <f t="array" ref="E19334">E19333</f>
        <v>В</v>
      </c>
      <c r="F19334" s="58">
        <v>0.8920187814000429</v>
      </c>
    </row>
    <row r="19335">
      <c r="A19335" s="61">
        <v>1.515526511E9</v>
      </c>
      <c r="B19335" s="61">
        <v>0.0</v>
      </c>
      <c r="C19335" s="61">
        <v>3478.0</v>
      </c>
      <c r="D19335" s="57" t="s">
        <v>374</v>
      </c>
      <c r="E19335" s="57" t="str">
        <f t="array" ref="E19335">E19334</f>
        <v>В</v>
      </c>
      <c r="F19335" s="58">
        <v>0.8920776070841683</v>
      </c>
    </row>
    <row r="19336">
      <c r="A19336" s="61">
        <v>1.513407108E9</v>
      </c>
      <c r="B19336" s="61">
        <v>1.0</v>
      </c>
      <c r="C19336" s="61">
        <v>1021.0</v>
      </c>
      <c r="D19336" s="57" t="s">
        <v>371</v>
      </c>
      <c r="E19336" s="57" t="str">
        <f t="array" ref="E19336">E19335</f>
        <v>В</v>
      </c>
      <c r="F19336" s="58">
        <v>0.8920831088070164</v>
      </c>
    </row>
    <row r="19337">
      <c r="A19337" s="61">
        <v>1.519804769E9</v>
      </c>
      <c r="B19337" s="61">
        <v>1.0</v>
      </c>
      <c r="C19337" s="61">
        <v>1742.0</v>
      </c>
      <c r="D19337" s="57" t="s">
        <v>375</v>
      </c>
      <c r="E19337" s="57" t="str">
        <f t="array" ref="E19337">E19336</f>
        <v>В</v>
      </c>
      <c r="F19337" s="58">
        <v>0.8921318266275704</v>
      </c>
    </row>
    <row r="19338">
      <c r="A19338" s="61">
        <v>1.519048781E9</v>
      </c>
      <c r="B19338" s="61">
        <v>0.0</v>
      </c>
      <c r="C19338" s="61">
        <v>952.0</v>
      </c>
      <c r="D19338" s="57" t="s">
        <v>374</v>
      </c>
      <c r="E19338" s="57" t="str">
        <f t="array" ref="E19338">E19337</f>
        <v>В</v>
      </c>
      <c r="F19338" s="58">
        <v>0.8921582650626118</v>
      </c>
    </row>
    <row r="19339">
      <c r="A19339" s="61">
        <v>1.512185145E9</v>
      </c>
      <c r="B19339" s="61">
        <v>1.0</v>
      </c>
      <c r="C19339" s="61">
        <v>658.0</v>
      </c>
      <c r="D19339" s="57" t="s">
        <v>373</v>
      </c>
      <c r="E19339" s="57" t="str">
        <f t="array" ref="E19339">E19338</f>
        <v>В</v>
      </c>
      <c r="F19339" s="58">
        <v>0.8922176557780785</v>
      </c>
    </row>
    <row r="19340">
      <c r="A19340" s="61">
        <v>1.519528016E9</v>
      </c>
      <c r="B19340" s="61">
        <v>1.0</v>
      </c>
      <c r="C19340" s="61">
        <v>125.0</v>
      </c>
      <c r="D19340" s="57" t="s">
        <v>371</v>
      </c>
      <c r="E19340" s="57" t="str">
        <f t="array" ref="E19340">E19339</f>
        <v>В</v>
      </c>
      <c r="F19340" s="58">
        <v>0.8922418971940079</v>
      </c>
    </row>
    <row r="19341">
      <c r="A19341" s="61">
        <v>1.517560236E9</v>
      </c>
      <c r="B19341" s="61">
        <v>1.0</v>
      </c>
      <c r="C19341" s="61">
        <v>2448.0</v>
      </c>
      <c r="D19341" s="57" t="s">
        <v>374</v>
      </c>
      <c r="E19341" s="57" t="str">
        <f t="array" ref="E19341">E19340</f>
        <v>В</v>
      </c>
      <c r="F19341" s="58">
        <v>0.8922982865593602</v>
      </c>
    </row>
    <row r="19342">
      <c r="A19342" s="61">
        <v>1.513264651E9</v>
      </c>
      <c r="B19342" s="61">
        <v>0.0</v>
      </c>
      <c r="C19342" s="61">
        <v>4513.0</v>
      </c>
      <c r="D19342" s="57" t="s">
        <v>371</v>
      </c>
      <c r="E19342" s="57" t="str">
        <f t="array" ref="E19342">E19341</f>
        <v>В</v>
      </c>
      <c r="F19342" s="58">
        <v>0.8923580182887525</v>
      </c>
    </row>
    <row r="19343">
      <c r="A19343" s="61">
        <v>1.511446219E9</v>
      </c>
      <c r="B19343" s="61">
        <v>1.0</v>
      </c>
      <c r="C19343" s="61">
        <v>154.0</v>
      </c>
      <c r="D19343" s="57" t="s">
        <v>374</v>
      </c>
      <c r="E19343" s="57" t="str">
        <f t="array" ref="E19343">E19342</f>
        <v>В</v>
      </c>
      <c r="F19343" s="58">
        <v>0.8923613382441252</v>
      </c>
    </row>
    <row r="19344">
      <c r="A19344" s="61">
        <v>1.514351546E9</v>
      </c>
      <c r="B19344" s="61">
        <v>1.0</v>
      </c>
      <c r="C19344" s="61">
        <v>2245.0</v>
      </c>
      <c r="D19344" s="57" t="s">
        <v>375</v>
      </c>
      <c r="E19344" s="57" t="str">
        <f t="array" ref="E19344">E19343</f>
        <v>В</v>
      </c>
      <c r="F19344" s="58">
        <v>0.8923725382266712</v>
      </c>
    </row>
    <row r="19345">
      <c r="A19345" s="61">
        <v>1.518893191E9</v>
      </c>
      <c r="B19345" s="61">
        <v>0.0</v>
      </c>
      <c r="C19345" s="61">
        <v>16.0</v>
      </c>
      <c r="D19345" s="57" t="s">
        <v>374</v>
      </c>
      <c r="E19345" s="57" t="str">
        <f t="array" ref="E19345">E19344</f>
        <v>В</v>
      </c>
      <c r="F19345" s="58">
        <v>0.8923835701438074</v>
      </c>
    </row>
    <row r="19346">
      <c r="A19346" s="61">
        <v>1.519741907E9</v>
      </c>
      <c r="B19346" s="61">
        <v>1.0</v>
      </c>
      <c r="C19346" s="61">
        <v>1278.0</v>
      </c>
      <c r="D19346" s="57" t="s">
        <v>374</v>
      </c>
      <c r="E19346" s="57" t="str">
        <f t="array" ref="E19346">E19345</f>
        <v>В</v>
      </c>
      <c r="F19346" s="58">
        <v>0.8924218960456065</v>
      </c>
    </row>
    <row r="19347">
      <c r="A19347" s="61">
        <v>1.516906884E9</v>
      </c>
      <c r="B19347" s="61">
        <v>1.0</v>
      </c>
      <c r="C19347" s="61">
        <v>129.0</v>
      </c>
      <c r="D19347" s="57" t="s">
        <v>371</v>
      </c>
      <c r="E19347" s="57" t="str">
        <f t="array" ref="E19347">E19346</f>
        <v>В</v>
      </c>
      <c r="F19347" s="58">
        <v>0.8924622983407026</v>
      </c>
    </row>
    <row r="19348">
      <c r="A19348" s="61">
        <v>1.518555617E9</v>
      </c>
      <c r="B19348" s="61">
        <v>1.0</v>
      </c>
      <c r="C19348" s="61">
        <v>604.0</v>
      </c>
      <c r="D19348" s="57" t="s">
        <v>374</v>
      </c>
      <c r="E19348" s="57" t="str">
        <f t="array" ref="E19348">E19347</f>
        <v>В</v>
      </c>
      <c r="F19348" s="58">
        <v>0.8925093902616594</v>
      </c>
    </row>
    <row r="19349">
      <c r="A19349" s="61">
        <v>1.511865948E9</v>
      </c>
      <c r="B19349" s="61">
        <v>1.0</v>
      </c>
      <c r="C19349" s="61">
        <v>1851.0</v>
      </c>
      <c r="D19349" s="57" t="s">
        <v>374</v>
      </c>
      <c r="E19349" s="57" t="str">
        <f t="array" ref="E19349">E19348</f>
        <v>В</v>
      </c>
      <c r="F19349" s="58">
        <v>0.8925836630841949</v>
      </c>
    </row>
    <row r="19350">
      <c r="A19350" s="61">
        <v>1.518652243E9</v>
      </c>
      <c r="B19350" s="61">
        <v>1.0</v>
      </c>
      <c r="C19350" s="61">
        <v>344.0</v>
      </c>
      <c r="D19350" s="57" t="s">
        <v>373</v>
      </c>
      <c r="E19350" s="57" t="str">
        <f t="array" ref="E19350">E19349</f>
        <v>В</v>
      </c>
      <c r="F19350" s="58">
        <v>0.8926752905783937</v>
      </c>
    </row>
    <row r="19351">
      <c r="A19351" s="61">
        <v>1.513350864E9</v>
      </c>
      <c r="B19351" s="61">
        <v>1.0</v>
      </c>
      <c r="C19351" s="61">
        <v>495.0</v>
      </c>
      <c r="D19351" s="57" t="s">
        <v>373</v>
      </c>
      <c r="E19351" s="57" t="str">
        <f t="array" ref="E19351">E19350</f>
        <v>В</v>
      </c>
      <c r="F19351" s="58">
        <v>0.8927898014662436</v>
      </c>
    </row>
    <row r="19352">
      <c r="A19352" s="61">
        <v>1.518093829E9</v>
      </c>
      <c r="B19352" s="61">
        <v>1.0</v>
      </c>
      <c r="C19352" s="61">
        <v>486.0</v>
      </c>
      <c r="D19352" s="57" t="s">
        <v>374</v>
      </c>
      <c r="E19352" s="57" t="str">
        <f t="array" ref="E19352">E19351</f>
        <v>В</v>
      </c>
      <c r="F19352" s="58">
        <v>0.8928192195023703</v>
      </c>
    </row>
    <row r="19353">
      <c r="A19353" s="61">
        <v>1.517386583E9</v>
      </c>
      <c r="B19353" s="61">
        <v>1.0</v>
      </c>
      <c r="C19353" s="61">
        <v>2145.0</v>
      </c>
      <c r="D19353" s="57" t="s">
        <v>371</v>
      </c>
      <c r="E19353" s="57" t="str">
        <f t="array" ref="E19353">E19352</f>
        <v>В</v>
      </c>
      <c r="F19353" s="58">
        <v>0.8928332191922956</v>
      </c>
    </row>
    <row r="19354">
      <c r="A19354" s="61">
        <v>1.514994335E9</v>
      </c>
      <c r="B19354" s="61">
        <v>1.0</v>
      </c>
      <c r="C19354" s="61">
        <v>961.0</v>
      </c>
      <c r="D19354" s="57" t="s">
        <v>371</v>
      </c>
      <c r="E19354" s="57" t="str">
        <f t="array" ref="E19354">E19353</f>
        <v>В</v>
      </c>
      <c r="F19354" s="58">
        <v>0.8928753984199423</v>
      </c>
    </row>
    <row r="19355">
      <c r="A19355" s="61">
        <v>1.511922174E9</v>
      </c>
      <c r="B19355" s="61">
        <v>1.0</v>
      </c>
      <c r="C19355" s="61">
        <v>3479.0</v>
      </c>
      <c r="D19355" s="57" t="s">
        <v>375</v>
      </c>
      <c r="E19355" s="57" t="str">
        <f t="array" ref="E19355">E19354</f>
        <v>В</v>
      </c>
      <c r="F19355" s="58">
        <v>0.8930294804760003</v>
      </c>
    </row>
    <row r="19356">
      <c r="A19356" s="61">
        <v>1.511432168E9</v>
      </c>
      <c r="B19356" s="61">
        <v>1.0</v>
      </c>
      <c r="C19356" s="61">
        <v>2421.0</v>
      </c>
      <c r="D19356" s="57" t="s">
        <v>371</v>
      </c>
      <c r="E19356" s="57" t="str">
        <f t="array" ref="E19356">E19355</f>
        <v>В</v>
      </c>
      <c r="F19356" s="58">
        <v>0.8930828653865263</v>
      </c>
    </row>
    <row r="19357">
      <c r="A19357" s="61">
        <v>1.514151635E9</v>
      </c>
      <c r="B19357" s="61">
        <v>1.0</v>
      </c>
      <c r="C19357" s="61">
        <v>2664.0</v>
      </c>
      <c r="D19357" s="57" t="s">
        <v>371</v>
      </c>
      <c r="E19357" s="57" t="str">
        <f t="array" ref="E19357">E19356</f>
        <v>В</v>
      </c>
      <c r="F19357" s="58">
        <v>0.8930832041855564</v>
      </c>
    </row>
    <row r="19358">
      <c r="A19358" s="61">
        <v>1.511705885E9</v>
      </c>
      <c r="B19358" s="61">
        <v>1.0</v>
      </c>
      <c r="C19358" s="61">
        <v>3767.0</v>
      </c>
      <c r="D19358" s="57" t="s">
        <v>371</v>
      </c>
      <c r="E19358" s="57" t="str">
        <f t="array" ref="E19358">E19357</f>
        <v>В</v>
      </c>
      <c r="F19358" s="58">
        <v>0.8930932791516325</v>
      </c>
    </row>
    <row r="19359">
      <c r="A19359" s="61">
        <v>1.513410295E9</v>
      </c>
      <c r="B19359" s="61">
        <v>1.0</v>
      </c>
      <c r="C19359" s="61">
        <v>4066.0</v>
      </c>
      <c r="D19359" s="57" t="s">
        <v>371</v>
      </c>
      <c r="E19359" s="57" t="str">
        <f t="array" ref="E19359">E19358</f>
        <v>В</v>
      </c>
      <c r="F19359" s="58">
        <v>0.8931232825827835</v>
      </c>
    </row>
    <row r="19360">
      <c r="A19360" s="61">
        <v>1.511430687E9</v>
      </c>
      <c r="B19360" s="61">
        <v>1.0</v>
      </c>
      <c r="C19360" s="61">
        <v>5060.0</v>
      </c>
      <c r="D19360" s="57" t="s">
        <v>371</v>
      </c>
      <c r="E19360" s="57" t="str">
        <f t="array" ref="E19360">E19359</f>
        <v>В</v>
      </c>
      <c r="F19360" s="58">
        <v>0.8931535980547288</v>
      </c>
    </row>
    <row r="19361">
      <c r="A19361" s="61">
        <v>1.515078373E9</v>
      </c>
      <c r="B19361" s="61">
        <v>1.0</v>
      </c>
      <c r="C19361" s="61">
        <v>1554.0</v>
      </c>
      <c r="D19361" s="57" t="s">
        <v>375</v>
      </c>
      <c r="E19361" s="57" t="str">
        <f t="array" ref="E19361">E19360</f>
        <v>В</v>
      </c>
      <c r="F19361" s="58">
        <v>0.8931620353501587</v>
      </c>
    </row>
    <row r="19362">
      <c r="A19362" s="61">
        <v>1.514355778E9</v>
      </c>
      <c r="B19362" s="61">
        <v>1.0</v>
      </c>
      <c r="C19362" s="61">
        <v>4228.0</v>
      </c>
      <c r="D19362" s="57" t="s">
        <v>373</v>
      </c>
      <c r="E19362" s="57" t="str">
        <f t="array" ref="E19362">E19361</f>
        <v>В</v>
      </c>
      <c r="F19362" s="58">
        <v>0.8931703455535845</v>
      </c>
    </row>
    <row r="19363">
      <c r="A19363" s="61">
        <v>1.518723541E9</v>
      </c>
      <c r="B19363" s="61">
        <v>0.0</v>
      </c>
      <c r="C19363" s="61">
        <v>379.0</v>
      </c>
      <c r="D19363" s="57" t="s">
        <v>375</v>
      </c>
      <c r="E19363" s="57" t="str">
        <f t="array" ref="E19363">E19362</f>
        <v>В</v>
      </c>
      <c r="F19363" s="58">
        <v>0.8932270229845098</v>
      </c>
    </row>
    <row r="19364">
      <c r="A19364" s="61">
        <v>1.512724385E9</v>
      </c>
      <c r="B19364" s="61">
        <v>1.0</v>
      </c>
      <c r="C19364" s="61">
        <v>2844.0</v>
      </c>
      <c r="D19364" s="57" t="s">
        <v>374</v>
      </c>
      <c r="E19364" s="57" t="str">
        <f t="array" ref="E19364">E19363</f>
        <v>В</v>
      </c>
      <c r="F19364" s="58">
        <v>0.8933062427663826</v>
      </c>
    </row>
    <row r="19365">
      <c r="A19365" s="61">
        <v>1.519961944E9</v>
      </c>
      <c r="B19365" s="61">
        <v>1.0</v>
      </c>
      <c r="C19365" s="61">
        <v>2993.0</v>
      </c>
      <c r="D19365" s="57" t="s">
        <v>374</v>
      </c>
      <c r="E19365" s="57" t="str">
        <f t="array" ref="E19365">E19364</f>
        <v>В</v>
      </c>
      <c r="F19365" s="58">
        <v>0.8933681737322074</v>
      </c>
    </row>
    <row r="19366">
      <c r="A19366" s="61">
        <v>1.516576979E9</v>
      </c>
      <c r="B19366" s="61">
        <v>1.0</v>
      </c>
      <c r="C19366" s="61">
        <v>455.0</v>
      </c>
      <c r="D19366" s="57" t="s">
        <v>374</v>
      </c>
      <c r="E19366" s="57" t="str">
        <f t="array" ref="E19366">E19365</f>
        <v>В</v>
      </c>
      <c r="F19366" s="58">
        <v>0.893370701755418</v>
      </c>
    </row>
    <row r="19367">
      <c r="A19367" s="61">
        <v>1.516900048E9</v>
      </c>
      <c r="B19367" s="61">
        <v>1.0</v>
      </c>
      <c r="C19367" s="61">
        <v>1601.0</v>
      </c>
      <c r="D19367" s="57" t="s">
        <v>371</v>
      </c>
      <c r="E19367" s="57" t="str">
        <f t="array" ref="E19367">E19366</f>
        <v>В</v>
      </c>
      <c r="F19367" s="58">
        <v>0.8934094545227932</v>
      </c>
    </row>
    <row r="19368">
      <c r="A19368" s="61">
        <v>1.517458236E9</v>
      </c>
      <c r="B19368" s="61">
        <v>1.0</v>
      </c>
      <c r="C19368" s="61">
        <v>22.0</v>
      </c>
      <c r="D19368" s="57" t="s">
        <v>371</v>
      </c>
      <c r="E19368" s="57" t="str">
        <f t="array" ref="E19368">E19367</f>
        <v>В</v>
      </c>
      <c r="F19368" s="58">
        <v>0.8934230517356041</v>
      </c>
    </row>
    <row r="19369">
      <c r="A19369" s="61">
        <v>1.514642941E9</v>
      </c>
      <c r="B19369" s="61">
        <v>0.0</v>
      </c>
      <c r="C19369" s="61">
        <v>2508.0</v>
      </c>
      <c r="D19369" s="57" t="s">
        <v>374</v>
      </c>
      <c r="E19369" s="57" t="str">
        <f t="array" ref="E19369">E19368</f>
        <v>В</v>
      </c>
      <c r="F19369" s="58">
        <v>0.8934303156765669</v>
      </c>
    </row>
    <row r="19370">
      <c r="A19370" s="61">
        <v>1.512986751E9</v>
      </c>
      <c r="B19370" s="61">
        <v>0.0</v>
      </c>
      <c r="C19370" s="61">
        <v>551.0</v>
      </c>
      <c r="D19370" s="57" t="s">
        <v>374</v>
      </c>
      <c r="E19370" s="57" t="str">
        <f t="array" ref="E19370">E19369</f>
        <v>В</v>
      </c>
      <c r="F19370" s="58">
        <v>0.8934402498861065</v>
      </c>
    </row>
    <row r="19371">
      <c r="A19371" s="61">
        <v>1.513150297E9</v>
      </c>
      <c r="B19371" s="61">
        <v>1.0</v>
      </c>
      <c r="C19371" s="61">
        <v>1170.0</v>
      </c>
      <c r="D19371" s="57" t="s">
        <v>375</v>
      </c>
      <c r="E19371" s="57" t="str">
        <f t="array" ref="E19371">E19370</f>
        <v>В</v>
      </c>
      <c r="F19371" s="58">
        <v>0.8934760386676597</v>
      </c>
    </row>
    <row r="19372">
      <c r="A19372" s="61">
        <v>1.511794389E9</v>
      </c>
      <c r="B19372" s="61">
        <v>1.0</v>
      </c>
      <c r="C19372" s="61">
        <v>1830.0</v>
      </c>
      <c r="D19372" s="57" t="s">
        <v>374</v>
      </c>
      <c r="E19372" s="57" t="str">
        <f t="array" ref="E19372">E19371</f>
        <v>В</v>
      </c>
      <c r="F19372" s="58">
        <v>0.8934837576496274</v>
      </c>
    </row>
    <row r="19373">
      <c r="A19373" s="61">
        <v>1.517613964E9</v>
      </c>
      <c r="B19373" s="61">
        <v>1.0</v>
      </c>
      <c r="C19373" s="61">
        <v>1310.0</v>
      </c>
      <c r="D19373" s="57" t="s">
        <v>371</v>
      </c>
      <c r="E19373" s="57" t="str">
        <f t="array" ref="E19373">E19372</f>
        <v>В</v>
      </c>
      <c r="F19373" s="58">
        <v>0.8937251276566838</v>
      </c>
    </row>
    <row r="19374">
      <c r="A19374" s="61">
        <v>1.511289726E9</v>
      </c>
      <c r="B19374" s="61">
        <v>1.0</v>
      </c>
      <c r="C19374" s="61">
        <v>2843.0</v>
      </c>
      <c r="D19374" s="57" t="s">
        <v>375</v>
      </c>
      <c r="E19374" s="57" t="str">
        <f t="array" ref="E19374">E19373</f>
        <v>В</v>
      </c>
      <c r="F19374" s="58">
        <v>0.8937254153463811</v>
      </c>
    </row>
    <row r="19375">
      <c r="A19375" s="61">
        <v>1.516115026E9</v>
      </c>
      <c r="B19375" s="61">
        <v>1.0</v>
      </c>
      <c r="C19375" s="61">
        <v>2468.0</v>
      </c>
      <c r="D19375" s="57" t="s">
        <v>371</v>
      </c>
      <c r="E19375" s="57" t="str">
        <f t="array" ref="E19375">E19374</f>
        <v>В</v>
      </c>
      <c r="F19375" s="58">
        <v>0.8937419070261067</v>
      </c>
    </row>
    <row r="19376">
      <c r="A19376" s="61">
        <v>1.512161361E9</v>
      </c>
      <c r="B19376" s="61">
        <v>0.0</v>
      </c>
      <c r="C19376" s="61">
        <v>3719.0</v>
      </c>
      <c r="D19376" s="57" t="s">
        <v>374</v>
      </c>
      <c r="E19376" s="57" t="str">
        <f t="array" ref="E19376">E19375</f>
        <v>В</v>
      </c>
      <c r="F19376" s="58">
        <v>0.8937843577114072</v>
      </c>
    </row>
    <row r="19377">
      <c r="A19377" s="61">
        <v>1.512631075E9</v>
      </c>
      <c r="B19377" s="61">
        <v>1.0</v>
      </c>
      <c r="C19377" s="61">
        <v>1799.0</v>
      </c>
      <c r="D19377" s="57" t="s">
        <v>371</v>
      </c>
      <c r="E19377" s="57" t="str">
        <f t="array" ref="E19377">E19376</f>
        <v>В</v>
      </c>
      <c r="F19377" s="58">
        <v>0.8938109259234777</v>
      </c>
    </row>
    <row r="19378">
      <c r="A19378" s="61">
        <v>1.518901247E9</v>
      </c>
      <c r="B19378" s="61">
        <v>1.0</v>
      </c>
      <c r="C19378" s="61">
        <v>1119.0</v>
      </c>
      <c r="D19378" s="57" t="s">
        <v>374</v>
      </c>
      <c r="E19378" s="57" t="str">
        <f t="array" ref="E19378">E19377</f>
        <v>В</v>
      </c>
      <c r="F19378" s="58">
        <v>0.8938253254853569</v>
      </c>
    </row>
    <row r="19379">
      <c r="A19379" s="61">
        <v>1.518672088E9</v>
      </c>
      <c r="B19379" s="61">
        <v>1.0</v>
      </c>
      <c r="C19379" s="61">
        <v>2023.0</v>
      </c>
      <c r="D19379" s="57" t="s">
        <v>371</v>
      </c>
      <c r="E19379" s="57" t="str">
        <f t="array" ref="E19379">E19378</f>
        <v>В</v>
      </c>
      <c r="F19379" s="58">
        <v>0.8938634432549712</v>
      </c>
    </row>
    <row r="19380">
      <c r="A19380" s="61">
        <v>1.51871284E9</v>
      </c>
      <c r="B19380" s="61">
        <v>0.0</v>
      </c>
      <c r="C19380" s="61">
        <v>3651.0</v>
      </c>
      <c r="D19380" s="57" t="s">
        <v>371</v>
      </c>
      <c r="E19380" s="57" t="str">
        <f t="array" ref="E19380">E19379</f>
        <v>В</v>
      </c>
      <c r="F19380" s="58">
        <v>0.8938842678503831</v>
      </c>
    </row>
    <row r="19381">
      <c r="A19381" s="61">
        <v>1.513030796E9</v>
      </c>
      <c r="B19381" s="61">
        <v>1.0</v>
      </c>
      <c r="C19381" s="61">
        <v>563.0</v>
      </c>
      <c r="D19381" s="57" t="s">
        <v>374</v>
      </c>
      <c r="E19381" s="57" t="str">
        <f t="array" ref="E19381">E19380</f>
        <v>В</v>
      </c>
      <c r="F19381" s="58">
        <v>0.8938846150323464</v>
      </c>
    </row>
    <row r="19382">
      <c r="A19382" s="61">
        <v>1.516205231E9</v>
      </c>
      <c r="B19382" s="61">
        <v>0.0</v>
      </c>
      <c r="C19382" s="61">
        <v>1623.0</v>
      </c>
      <c r="D19382" s="57" t="s">
        <v>371</v>
      </c>
      <c r="E19382" s="57" t="str">
        <f t="array" ref="E19382">E19381</f>
        <v>В</v>
      </c>
      <c r="F19382" s="58">
        <v>0.8938901316563557</v>
      </c>
    </row>
    <row r="19383">
      <c r="A19383" s="61">
        <v>1.517082851E9</v>
      </c>
      <c r="B19383" s="61">
        <v>0.0</v>
      </c>
      <c r="C19383" s="61">
        <v>128.0</v>
      </c>
      <c r="D19383" s="57" t="s">
        <v>374</v>
      </c>
      <c r="E19383" s="57" t="str">
        <f t="array" ref="E19383">E19382</f>
        <v>В</v>
      </c>
      <c r="F19383" s="58">
        <v>0.8939490740213818</v>
      </c>
    </row>
    <row r="19384">
      <c r="A19384" s="61">
        <v>1.512795269E9</v>
      </c>
      <c r="B19384" s="61">
        <v>1.0</v>
      </c>
      <c r="C19384" s="61">
        <v>2814.0</v>
      </c>
      <c r="D19384" s="57" t="s">
        <v>371</v>
      </c>
      <c r="E19384" s="57" t="str">
        <f t="array" ref="E19384">E19383</f>
        <v>В</v>
      </c>
      <c r="F19384" s="58">
        <v>0.8939607549996628</v>
      </c>
    </row>
    <row r="19385">
      <c r="A19385" s="61">
        <v>1.51471743E9</v>
      </c>
      <c r="B19385" s="61">
        <v>0.0</v>
      </c>
      <c r="C19385" s="61">
        <v>4850.0</v>
      </c>
      <c r="D19385" s="57" t="s">
        <v>375</v>
      </c>
      <c r="E19385" s="57" t="str">
        <f t="array" ref="E19385">E19384</f>
        <v>В</v>
      </c>
      <c r="F19385" s="58">
        <v>0.894032154722919</v>
      </c>
    </row>
    <row r="19386">
      <c r="A19386" s="61">
        <v>1.516026974E9</v>
      </c>
      <c r="B19386" s="61">
        <v>1.0</v>
      </c>
      <c r="C19386" s="61">
        <v>343.0</v>
      </c>
      <c r="D19386" s="57" t="s">
        <v>373</v>
      </c>
      <c r="E19386" s="57" t="str">
        <f t="array" ref="E19386">E19385</f>
        <v>В</v>
      </c>
      <c r="F19386" s="58">
        <v>0.8940348080851396</v>
      </c>
    </row>
    <row r="19387">
      <c r="A19387" s="61">
        <v>1.518533477E9</v>
      </c>
      <c r="B19387" s="61">
        <v>1.0</v>
      </c>
      <c r="C19387" s="61">
        <v>2550.0</v>
      </c>
      <c r="D19387" s="57" t="s">
        <v>373</v>
      </c>
      <c r="E19387" s="57" t="str">
        <f t="array" ref="E19387">E19386</f>
        <v>В</v>
      </c>
      <c r="F19387" s="58">
        <v>0.8940352318435789</v>
      </c>
    </row>
    <row r="19388">
      <c r="A19388" s="61">
        <v>1.514480442E9</v>
      </c>
      <c r="B19388" s="61">
        <v>0.0</v>
      </c>
      <c r="C19388" s="61">
        <v>6180.0</v>
      </c>
      <c r="D19388" s="57" t="s">
        <v>373</v>
      </c>
      <c r="E19388" s="57" t="str">
        <f t="array" ref="E19388">E19387</f>
        <v>В</v>
      </c>
      <c r="F19388" s="58">
        <v>0.8940889713695129</v>
      </c>
    </row>
    <row r="19389">
      <c r="A19389" s="61">
        <v>1.512996757E9</v>
      </c>
      <c r="B19389" s="61">
        <v>1.0</v>
      </c>
      <c r="C19389" s="61">
        <v>1808.0</v>
      </c>
      <c r="D19389" s="57" t="s">
        <v>374</v>
      </c>
      <c r="E19389" s="57" t="str">
        <f t="array" ref="E19389">E19388</f>
        <v>В</v>
      </c>
      <c r="F19389" s="58">
        <v>0.8941204537527114</v>
      </c>
    </row>
    <row r="19390">
      <c r="A19390" s="61">
        <v>1.519930327E9</v>
      </c>
      <c r="B19390" s="61">
        <v>1.0</v>
      </c>
      <c r="C19390" s="61">
        <v>2784.0</v>
      </c>
      <c r="D19390" s="57" t="s">
        <v>374</v>
      </c>
      <c r="E19390" s="57" t="str">
        <f t="array" ref="E19390">E19389</f>
        <v>В</v>
      </c>
      <c r="F19390" s="58">
        <v>0.8941482609165023</v>
      </c>
    </row>
    <row r="19391">
      <c r="A19391" s="61">
        <v>1.51130286E9</v>
      </c>
      <c r="B19391" s="61">
        <v>0.0</v>
      </c>
      <c r="C19391" s="61">
        <v>920.0</v>
      </c>
      <c r="D19391" s="57" t="s">
        <v>371</v>
      </c>
      <c r="E19391" s="57" t="str">
        <f t="array" ref="E19391">E19390</f>
        <v>В</v>
      </c>
      <c r="F19391" s="58">
        <v>0.8941646790549673</v>
      </c>
    </row>
    <row r="19392">
      <c r="A19392" s="61">
        <v>1.516180586E9</v>
      </c>
      <c r="B19392" s="61">
        <v>1.0</v>
      </c>
      <c r="C19392" s="61">
        <v>4025.0</v>
      </c>
      <c r="D19392" s="57" t="s">
        <v>371</v>
      </c>
      <c r="E19392" s="57" t="str">
        <f t="array" ref="E19392">E19391</f>
        <v>В</v>
      </c>
      <c r="F19392" s="58">
        <v>0.8941756876105698</v>
      </c>
    </row>
    <row r="19393">
      <c r="A19393" s="61">
        <v>1.514948818E9</v>
      </c>
      <c r="B19393" s="61">
        <v>1.0</v>
      </c>
      <c r="C19393" s="61">
        <v>1385.0</v>
      </c>
      <c r="D19393" s="57" t="s">
        <v>374</v>
      </c>
      <c r="E19393" s="57" t="str">
        <f t="array" ref="E19393">E19392</f>
        <v>В</v>
      </c>
      <c r="F19393" s="58">
        <v>0.8941995243951143</v>
      </c>
    </row>
    <row r="19394">
      <c r="A19394" s="61">
        <v>1.51647821E9</v>
      </c>
      <c r="B19394" s="61">
        <v>0.0</v>
      </c>
      <c r="C19394" s="61">
        <v>1375.0</v>
      </c>
      <c r="D19394" s="57" t="s">
        <v>373</v>
      </c>
      <c r="E19394" s="57" t="str">
        <f t="array" ref="E19394">E19393</f>
        <v>В</v>
      </c>
      <c r="F19394" s="58">
        <v>0.8942203638916874</v>
      </c>
    </row>
    <row r="19395">
      <c r="A19395" s="61">
        <v>1.517578876E9</v>
      </c>
      <c r="B19395" s="61">
        <v>1.0</v>
      </c>
      <c r="C19395" s="61">
        <v>1370.0</v>
      </c>
      <c r="D19395" s="57" t="s">
        <v>375</v>
      </c>
      <c r="E19395" s="57" t="str">
        <f t="array" ref="E19395">E19394</f>
        <v>В</v>
      </c>
      <c r="F19395" s="58">
        <v>0.8942297765247763</v>
      </c>
    </row>
    <row r="19396">
      <c r="A19396" s="61">
        <v>1.511273519E9</v>
      </c>
      <c r="B19396" s="61">
        <v>1.0</v>
      </c>
      <c r="C19396" s="61">
        <v>1797.0</v>
      </c>
      <c r="D19396" s="57" t="s">
        <v>371</v>
      </c>
      <c r="E19396" s="57" t="str">
        <f t="array" ref="E19396">E19395</f>
        <v>В</v>
      </c>
      <c r="F19396" s="58">
        <v>0.8942335445009496</v>
      </c>
    </row>
    <row r="19397">
      <c r="A19397" s="61">
        <v>1.514437626E9</v>
      </c>
      <c r="B19397" s="61">
        <v>1.0</v>
      </c>
      <c r="C19397" s="61">
        <v>264.0</v>
      </c>
      <c r="D19397" s="57" t="s">
        <v>375</v>
      </c>
      <c r="E19397" s="57" t="str">
        <f t="array" ref="E19397">E19396</f>
        <v>В</v>
      </c>
      <c r="F19397" s="58">
        <v>0.8943803933360088</v>
      </c>
    </row>
    <row r="19398">
      <c r="A19398" s="61">
        <v>1.516571895E9</v>
      </c>
      <c r="B19398" s="61">
        <v>1.0</v>
      </c>
      <c r="C19398" s="61">
        <v>133.0</v>
      </c>
      <c r="D19398" s="57" t="s">
        <v>374</v>
      </c>
      <c r="E19398" s="57" t="str">
        <f t="array" ref="E19398">E19397</f>
        <v>В</v>
      </c>
      <c r="F19398" s="58">
        <v>0.8944166581359373</v>
      </c>
    </row>
    <row r="19399">
      <c r="A19399" s="61">
        <v>1.512921128E9</v>
      </c>
      <c r="B19399" s="61">
        <v>1.0</v>
      </c>
      <c r="C19399" s="61">
        <v>1984.0</v>
      </c>
      <c r="D19399" s="57" t="s">
        <v>374</v>
      </c>
      <c r="E19399" s="57" t="str">
        <f t="array" ref="E19399">E19398</f>
        <v>В</v>
      </c>
      <c r="F19399" s="58">
        <v>0.8944396679818372</v>
      </c>
    </row>
    <row r="19400">
      <c r="A19400" s="61">
        <v>1.515142201E9</v>
      </c>
      <c r="B19400" s="61">
        <v>0.0</v>
      </c>
      <c r="C19400" s="61">
        <v>656.0</v>
      </c>
      <c r="D19400" s="57" t="s">
        <v>373</v>
      </c>
      <c r="E19400" s="57" t="str">
        <f t="array" ref="E19400">E19399</f>
        <v>В</v>
      </c>
      <c r="F19400" s="58">
        <v>0.8944853872777913</v>
      </c>
    </row>
    <row r="19401">
      <c r="A19401" s="61">
        <v>1.519382542E9</v>
      </c>
      <c r="B19401" s="61">
        <v>0.0</v>
      </c>
      <c r="C19401" s="61">
        <v>2325.0</v>
      </c>
      <c r="D19401" s="57" t="s">
        <v>374</v>
      </c>
      <c r="E19401" s="57" t="str">
        <f t="array" ref="E19401">E19400</f>
        <v>В</v>
      </c>
      <c r="F19401" s="58">
        <v>0.894593266425703</v>
      </c>
    </row>
    <row r="19402">
      <c r="A19402" s="61">
        <v>1.519368809E9</v>
      </c>
      <c r="B19402" s="61">
        <v>1.0</v>
      </c>
      <c r="C19402" s="61">
        <v>1284.0</v>
      </c>
      <c r="D19402" s="57" t="s">
        <v>375</v>
      </c>
      <c r="E19402" s="57" t="str">
        <f t="array" ref="E19402">E19401</f>
        <v>В</v>
      </c>
      <c r="F19402" s="58">
        <v>0.8946460530715913</v>
      </c>
    </row>
    <row r="19403">
      <c r="A19403" s="61">
        <v>1.513691122E9</v>
      </c>
      <c r="B19403" s="61">
        <v>0.0</v>
      </c>
      <c r="C19403" s="61">
        <v>3158.0</v>
      </c>
      <c r="D19403" s="57" t="s">
        <v>375</v>
      </c>
      <c r="E19403" s="57" t="str">
        <f t="array" ref="E19403">E19402</f>
        <v>В</v>
      </c>
      <c r="F19403" s="58">
        <v>0.894665342579602</v>
      </c>
    </row>
    <row r="19404">
      <c r="A19404" s="61">
        <v>1.514867179E9</v>
      </c>
      <c r="B19404" s="61">
        <v>1.0</v>
      </c>
      <c r="C19404" s="61">
        <v>3161.0</v>
      </c>
      <c r="D19404" s="57" t="s">
        <v>371</v>
      </c>
      <c r="E19404" s="57" t="str">
        <f t="array" ref="E19404">E19403</f>
        <v>В</v>
      </c>
      <c r="F19404" s="58">
        <v>0.8946673436354767</v>
      </c>
    </row>
    <row r="19405">
      <c r="A19405" s="61">
        <v>1.518289373E9</v>
      </c>
      <c r="B19405" s="61">
        <v>1.0</v>
      </c>
      <c r="C19405" s="61">
        <v>2307.0</v>
      </c>
      <c r="D19405" s="57" t="s">
        <v>373</v>
      </c>
      <c r="E19405" s="57" t="str">
        <f t="array" ref="E19405">E19404</f>
        <v>В</v>
      </c>
      <c r="F19405" s="58">
        <v>0.8947904636943937</v>
      </c>
    </row>
    <row r="19406">
      <c r="A19406" s="61">
        <v>1.518575418E9</v>
      </c>
      <c r="B19406" s="61">
        <v>1.0</v>
      </c>
      <c r="C19406" s="61">
        <v>709.0</v>
      </c>
      <c r="D19406" s="57" t="s">
        <v>371</v>
      </c>
      <c r="E19406" s="57" t="str">
        <f t="array" ref="E19406">E19405</f>
        <v>В</v>
      </c>
      <c r="F19406" s="58">
        <v>0.894820430239968</v>
      </c>
    </row>
    <row r="19407">
      <c r="A19407" s="61">
        <v>1.517927327E9</v>
      </c>
      <c r="B19407" s="61">
        <v>1.0</v>
      </c>
      <c r="C19407" s="61">
        <v>4618.0</v>
      </c>
      <c r="D19407" s="57" t="s">
        <v>371</v>
      </c>
      <c r="E19407" s="57" t="str">
        <f t="array" ref="E19407">E19406</f>
        <v>В</v>
      </c>
      <c r="F19407" s="58">
        <v>0.8949422044033398</v>
      </c>
    </row>
    <row r="19408">
      <c r="A19408" s="61">
        <v>1.513087344E9</v>
      </c>
      <c r="B19408" s="61">
        <v>1.0</v>
      </c>
      <c r="C19408" s="61">
        <v>1966.0</v>
      </c>
      <c r="D19408" s="57" t="s">
        <v>373</v>
      </c>
      <c r="E19408" s="57" t="str">
        <f t="array" ref="E19408">E19407</f>
        <v>В</v>
      </c>
      <c r="F19408" s="58">
        <v>0.8949459897247951</v>
      </c>
    </row>
    <row r="19409">
      <c r="A19409" s="61">
        <v>1.516075786E9</v>
      </c>
      <c r="B19409" s="61">
        <v>1.0</v>
      </c>
      <c r="C19409" s="61">
        <v>2531.0</v>
      </c>
      <c r="D19409" s="57" t="s">
        <v>375</v>
      </c>
      <c r="E19409" s="57" t="str">
        <f t="array" ref="E19409">E19408</f>
        <v>В</v>
      </c>
      <c r="F19409" s="58">
        <v>0.8949835555649993</v>
      </c>
    </row>
    <row r="19410">
      <c r="A19410" s="61">
        <v>1.517993096E9</v>
      </c>
      <c r="B19410" s="61">
        <v>1.0</v>
      </c>
      <c r="C19410" s="61">
        <v>2014.0</v>
      </c>
      <c r="D19410" s="57" t="s">
        <v>373</v>
      </c>
      <c r="E19410" s="57" t="str">
        <f t="array" ref="E19410">E19409</f>
        <v>В</v>
      </c>
      <c r="F19410" s="58">
        <v>0.8949891566090771</v>
      </c>
    </row>
    <row r="19411">
      <c r="A19411" s="61">
        <v>1.516402056E9</v>
      </c>
      <c r="B19411" s="61">
        <v>1.0</v>
      </c>
      <c r="C19411" s="61">
        <v>3169.0</v>
      </c>
      <c r="D19411" s="57" t="s">
        <v>371</v>
      </c>
      <c r="E19411" s="57" t="str">
        <f t="array" ref="E19411">E19410</f>
        <v>В</v>
      </c>
      <c r="F19411" s="58">
        <v>0.8951006522239181</v>
      </c>
    </row>
    <row r="19412">
      <c r="A19412" s="61">
        <v>1.518114004E9</v>
      </c>
      <c r="B19412" s="61">
        <v>1.0</v>
      </c>
      <c r="C19412" s="61">
        <v>2968.0</v>
      </c>
      <c r="D19412" s="57" t="s">
        <v>375</v>
      </c>
      <c r="E19412" s="57" t="str">
        <f t="array" ref="E19412">E19411</f>
        <v>В</v>
      </c>
      <c r="F19412" s="58">
        <v>0.8951602777900157</v>
      </c>
    </row>
    <row r="19413">
      <c r="A19413" s="61">
        <v>1.516025814E9</v>
      </c>
      <c r="B19413" s="61">
        <v>1.0</v>
      </c>
      <c r="C19413" s="61">
        <v>2055.0</v>
      </c>
      <c r="D19413" s="57" t="s">
        <v>373</v>
      </c>
      <c r="E19413" s="57" t="str">
        <f t="array" ref="E19413">E19412</f>
        <v>В</v>
      </c>
      <c r="F19413" s="58">
        <v>0.8951783313153784</v>
      </c>
    </row>
    <row r="19414">
      <c r="A19414" s="61">
        <v>1.512740202E9</v>
      </c>
      <c r="B19414" s="61">
        <v>0.0</v>
      </c>
      <c r="C19414" s="61">
        <v>304.0</v>
      </c>
      <c r="D19414" s="57" t="s">
        <v>371</v>
      </c>
      <c r="E19414" s="57" t="str">
        <f t="array" ref="E19414">E19413</f>
        <v>В</v>
      </c>
      <c r="F19414" s="58">
        <v>0.8952437148455658</v>
      </c>
    </row>
    <row r="19415">
      <c r="A19415" s="61">
        <v>1.511836392E9</v>
      </c>
      <c r="B19415" s="61">
        <v>0.0</v>
      </c>
      <c r="C19415" s="61">
        <v>1472.0</v>
      </c>
      <c r="D19415" s="57" t="s">
        <v>375</v>
      </c>
      <c r="E19415" s="57" t="str">
        <f t="array" ref="E19415">E19414</f>
        <v>В</v>
      </c>
      <c r="F19415" s="58">
        <v>0.8952489738974511</v>
      </c>
    </row>
    <row r="19416">
      <c r="A19416" s="61">
        <v>1.512134526E9</v>
      </c>
      <c r="B19416" s="61">
        <v>1.0</v>
      </c>
      <c r="C19416" s="61">
        <v>2054.0</v>
      </c>
      <c r="D19416" s="57" t="s">
        <v>374</v>
      </c>
      <c r="E19416" s="57" t="str">
        <f t="array" ref="E19416">E19415</f>
        <v>В</v>
      </c>
      <c r="F19416" s="58">
        <v>0.8952519527844343</v>
      </c>
    </row>
    <row r="19417">
      <c r="A19417" s="61">
        <v>1.519492925E9</v>
      </c>
      <c r="B19417" s="61">
        <v>1.0</v>
      </c>
      <c r="C19417" s="61">
        <v>1813.0</v>
      </c>
      <c r="D19417" s="57" t="s">
        <v>375</v>
      </c>
      <c r="E19417" s="57" t="str">
        <f t="array" ref="E19417">E19416</f>
        <v>В</v>
      </c>
      <c r="F19417" s="58">
        <v>0.8952572652866482</v>
      </c>
    </row>
    <row r="19418">
      <c r="A19418" s="61">
        <v>1.512132249E9</v>
      </c>
      <c r="B19418" s="61">
        <v>1.0</v>
      </c>
      <c r="C19418" s="61">
        <v>85.0</v>
      </c>
      <c r="D19418" s="57" t="s">
        <v>373</v>
      </c>
      <c r="E19418" s="57" t="str">
        <f t="array" ref="E19418">E19417</f>
        <v>В</v>
      </c>
      <c r="F19418" s="58">
        <v>0.895427241360185</v>
      </c>
    </row>
    <row r="19419">
      <c r="A19419" s="61">
        <v>1.518798348E9</v>
      </c>
      <c r="B19419" s="61">
        <v>1.0</v>
      </c>
      <c r="C19419" s="61">
        <v>2172.0</v>
      </c>
      <c r="D19419" s="57" t="s">
        <v>374</v>
      </c>
      <c r="E19419" s="57" t="str">
        <f t="array" ref="E19419">E19418</f>
        <v>В</v>
      </c>
      <c r="F19419" s="58">
        <v>0.8954423891639492</v>
      </c>
    </row>
    <row r="19420">
      <c r="A19420" s="61">
        <v>1.515086002E9</v>
      </c>
      <c r="B19420" s="61">
        <v>0.0</v>
      </c>
      <c r="C19420" s="61">
        <v>2488.0</v>
      </c>
      <c r="D19420" s="57" t="s">
        <v>374</v>
      </c>
      <c r="E19420" s="57" t="str">
        <f t="array" ref="E19420">E19419</f>
        <v>В</v>
      </c>
      <c r="F19420" s="58">
        <v>0.895652635236418</v>
      </c>
    </row>
    <row r="19421">
      <c r="A19421" s="61">
        <v>1.51562267E9</v>
      </c>
      <c r="B19421" s="61">
        <v>0.0</v>
      </c>
      <c r="C19421" s="61">
        <v>1592.0</v>
      </c>
      <c r="D19421" s="57" t="s">
        <v>374</v>
      </c>
      <c r="E19421" s="57" t="str">
        <f t="array" ref="E19421">E19420</f>
        <v>В</v>
      </c>
      <c r="F19421" s="58">
        <v>0.8956846381571751</v>
      </c>
    </row>
    <row r="19422">
      <c r="A19422" s="61">
        <v>1.514234564E9</v>
      </c>
      <c r="B19422" s="61">
        <v>1.0</v>
      </c>
      <c r="C19422" s="61">
        <v>2127.0</v>
      </c>
      <c r="D19422" s="57" t="s">
        <v>373</v>
      </c>
      <c r="E19422" s="57" t="str">
        <f t="array" ref="E19422">E19421</f>
        <v>В</v>
      </c>
      <c r="F19422" s="58">
        <v>0.8957112540188261</v>
      </c>
    </row>
    <row r="19423">
      <c r="A19423" s="61">
        <v>1.517446065E9</v>
      </c>
      <c r="B19423" s="61">
        <v>1.0</v>
      </c>
      <c r="C19423" s="61">
        <v>923.0</v>
      </c>
      <c r="D19423" s="57" t="s">
        <v>371</v>
      </c>
      <c r="E19423" s="57" t="str">
        <f t="array" ref="E19423">E19422</f>
        <v>В</v>
      </c>
      <c r="F19423" s="58">
        <v>0.8957500067862014</v>
      </c>
    </row>
    <row r="19424">
      <c r="A19424" s="61">
        <v>1.512567715E9</v>
      </c>
      <c r="B19424" s="61">
        <v>1.0</v>
      </c>
      <c r="C19424" s="61">
        <v>1042.0</v>
      </c>
      <c r="D19424" s="57" t="s">
        <v>371</v>
      </c>
      <c r="E19424" s="57" t="str">
        <f t="array" ref="E19424">E19423</f>
        <v>В</v>
      </c>
      <c r="F19424" s="58">
        <v>0.895763654669419</v>
      </c>
    </row>
    <row r="19425">
      <c r="A19425" s="61">
        <v>1.513765591E9</v>
      </c>
      <c r="B19425" s="61">
        <v>0.0</v>
      </c>
      <c r="C19425" s="61">
        <v>4633.0</v>
      </c>
      <c r="D19425" s="57" t="s">
        <v>374</v>
      </c>
      <c r="E19425" s="57" t="str">
        <f t="array" ref="E19425">E19424</f>
        <v>В</v>
      </c>
      <c r="F19425" s="58">
        <v>0.8959393228370411</v>
      </c>
    </row>
    <row r="19426">
      <c r="A19426" s="61">
        <v>1.514603325E9</v>
      </c>
      <c r="B19426" s="61">
        <v>1.0</v>
      </c>
      <c r="C19426" s="61">
        <v>3186.0</v>
      </c>
      <c r="D19426" s="57" t="s">
        <v>374</v>
      </c>
      <c r="E19426" s="57" t="str">
        <f t="array" ref="E19426">E19425</f>
        <v>В</v>
      </c>
      <c r="F19426" s="58">
        <v>0.8959549365838784</v>
      </c>
    </row>
    <row r="19427">
      <c r="A19427" s="61">
        <v>1.517660562E9</v>
      </c>
      <c r="B19427" s="61">
        <v>0.0</v>
      </c>
      <c r="C19427" s="61">
        <v>1118.0</v>
      </c>
      <c r="D19427" s="57" t="s">
        <v>371</v>
      </c>
      <c r="E19427" s="57" t="str">
        <f t="array" ref="E19427">E19426</f>
        <v>В</v>
      </c>
      <c r="F19427" s="58">
        <v>0.8959835356311705</v>
      </c>
    </row>
    <row r="19428">
      <c r="A19428" s="61">
        <v>1.516509582E9</v>
      </c>
      <c r="B19428" s="61">
        <v>0.0</v>
      </c>
      <c r="C19428" s="61">
        <v>1024.0</v>
      </c>
      <c r="D19428" s="57" t="s">
        <v>371</v>
      </c>
      <c r="E19428" s="57" t="str">
        <f t="array" ref="E19428">E19427</f>
        <v>В</v>
      </c>
      <c r="F19428" s="58">
        <v>0.8959873905088976</v>
      </c>
    </row>
    <row r="19429">
      <c r="A19429" s="61">
        <v>1.517065147E9</v>
      </c>
      <c r="B19429" s="61">
        <v>1.0</v>
      </c>
      <c r="C19429" s="61">
        <v>1042.0</v>
      </c>
      <c r="D19429" s="57" t="s">
        <v>375</v>
      </c>
      <c r="E19429" s="57" t="str">
        <f t="array" ref="E19429">E19428</f>
        <v>В</v>
      </c>
      <c r="F19429" s="58">
        <v>0.8960192639908519</v>
      </c>
    </row>
    <row r="19430">
      <c r="A19430" s="61">
        <v>1.511624887E9</v>
      </c>
      <c r="B19430" s="61">
        <v>1.0</v>
      </c>
      <c r="C19430" s="61">
        <v>1433.0</v>
      </c>
      <c r="D19430" s="57" t="s">
        <v>371</v>
      </c>
      <c r="E19430" s="57" t="str">
        <f t="array" ref="E19430">E19429</f>
        <v>В</v>
      </c>
      <c r="F19430" s="58">
        <v>0.8961067582069048</v>
      </c>
    </row>
    <row r="19431">
      <c r="A19431" s="61">
        <v>1.51921383E9</v>
      </c>
      <c r="B19431" s="61">
        <v>0.0</v>
      </c>
      <c r="C19431" s="61">
        <v>396.0</v>
      </c>
      <c r="D19431" s="57" t="s">
        <v>371</v>
      </c>
      <c r="E19431" s="57" t="str">
        <f t="array" ref="E19431">E19430</f>
        <v>В</v>
      </c>
      <c r="F19431" s="58">
        <v>0.8961176193904206</v>
      </c>
    </row>
    <row r="19432">
      <c r="A19432" s="61">
        <v>1.519562254E9</v>
      </c>
      <c r="B19432" s="61">
        <v>1.0</v>
      </c>
      <c r="C19432" s="61">
        <v>1484.0</v>
      </c>
      <c r="D19432" s="57" t="s">
        <v>374</v>
      </c>
      <c r="E19432" s="57" t="str">
        <f t="array" ref="E19432">E19431</f>
        <v>В</v>
      </c>
      <c r="F19432" s="58">
        <v>0.8961504265393405</v>
      </c>
    </row>
    <row r="19433">
      <c r="A19433" s="61">
        <v>1.513614607E9</v>
      </c>
      <c r="B19433" s="61">
        <v>1.0</v>
      </c>
      <c r="C19433" s="61">
        <v>468.0</v>
      </c>
      <c r="D19433" s="57" t="s">
        <v>371</v>
      </c>
      <c r="E19433" s="57" t="str">
        <f t="array" ref="E19433">E19432</f>
        <v>В</v>
      </c>
      <c r="F19433" s="58">
        <v>0.8962016636729571</v>
      </c>
    </row>
    <row r="19434">
      <c r="A19434" s="61">
        <v>1.519601922E9</v>
      </c>
      <c r="B19434" s="61">
        <v>0.0</v>
      </c>
      <c r="C19434" s="61">
        <v>120.0</v>
      </c>
      <c r="D19434" s="57" t="s">
        <v>371</v>
      </c>
      <c r="E19434" s="57" t="str">
        <f t="array" ref="E19434">E19433</f>
        <v>В</v>
      </c>
      <c r="F19434" s="58">
        <v>0.8962152327103392</v>
      </c>
    </row>
    <row r="19435">
      <c r="A19435" s="61">
        <v>1.512844051E9</v>
      </c>
      <c r="B19435" s="61">
        <v>0.0</v>
      </c>
      <c r="C19435" s="61">
        <v>4455.0</v>
      </c>
      <c r="D19435" s="57" t="s">
        <v>375</v>
      </c>
      <c r="E19435" s="57" t="str">
        <f t="array" ref="E19435">E19434</f>
        <v>В</v>
      </c>
      <c r="F19435" s="58">
        <v>0.8962603273966603</v>
      </c>
    </row>
    <row r="19436">
      <c r="A19436" s="61">
        <v>1.512639885E9</v>
      </c>
      <c r="B19436" s="61">
        <v>1.0</v>
      </c>
      <c r="C19436" s="61">
        <v>994.0</v>
      </c>
      <c r="D19436" s="57" t="s">
        <v>375</v>
      </c>
      <c r="E19436" s="57" t="str">
        <f t="array" ref="E19436">E19435</f>
        <v>В</v>
      </c>
      <c r="F19436" s="58">
        <v>0.8962931494467414</v>
      </c>
    </row>
    <row r="19437">
      <c r="A19437" s="61">
        <v>1.518217672E9</v>
      </c>
      <c r="B19437" s="61">
        <v>0.0</v>
      </c>
      <c r="C19437" s="61">
        <v>1953.0</v>
      </c>
      <c r="D19437" s="57" t="s">
        <v>375</v>
      </c>
      <c r="E19437" s="57" t="str">
        <f t="array" ref="E19437">E19436</f>
        <v>В</v>
      </c>
      <c r="F19437" s="58">
        <v>0.8963136377876587</v>
      </c>
    </row>
    <row r="19438">
      <c r="A19438" s="61">
        <v>1.515846177E9</v>
      </c>
      <c r="B19438" s="61">
        <v>1.0</v>
      </c>
      <c r="C19438" s="61">
        <v>718.0</v>
      </c>
      <c r="D19438" s="57" t="s">
        <v>371</v>
      </c>
      <c r="E19438" s="57" t="str">
        <f t="array" ref="E19438">E19437</f>
        <v>В</v>
      </c>
      <c r="F19438" s="58">
        <v>0.8963986389725943</v>
      </c>
    </row>
    <row r="19439">
      <c r="A19439" s="61">
        <v>1.516759869E9</v>
      </c>
      <c r="B19439" s="61">
        <v>1.0</v>
      </c>
      <c r="C19439" s="61">
        <v>1440.0</v>
      </c>
      <c r="D19439" s="57" t="s">
        <v>375</v>
      </c>
      <c r="E19439" s="57" t="str">
        <f t="array" ref="E19439">E19438</f>
        <v>В</v>
      </c>
      <c r="F19439" s="58">
        <v>0.8964129721083139</v>
      </c>
    </row>
    <row r="19440">
      <c r="A19440" s="61">
        <v>1.513082018E9</v>
      </c>
      <c r="B19440" s="61">
        <v>1.0</v>
      </c>
      <c r="C19440" s="61">
        <v>1007.0</v>
      </c>
      <c r="D19440" s="57" t="s">
        <v>373</v>
      </c>
      <c r="E19440" s="57" t="str">
        <f t="array" ref="E19440">E19439</f>
        <v>В</v>
      </c>
      <c r="F19440" s="58">
        <v>0.8964604203370478</v>
      </c>
    </row>
    <row r="19441">
      <c r="A19441" s="61">
        <v>1.514328631E9</v>
      </c>
      <c r="B19441" s="61">
        <v>0.0</v>
      </c>
      <c r="C19441" s="61">
        <v>1258.0</v>
      </c>
      <c r="D19441" s="57" t="s">
        <v>375</v>
      </c>
      <c r="E19441" s="57" t="str">
        <f t="array" ref="E19441">E19440</f>
        <v>В</v>
      </c>
      <c r="F19441" s="58">
        <v>0.896488184499263</v>
      </c>
    </row>
    <row r="19442">
      <c r="A19442" s="61">
        <v>1.518936487E9</v>
      </c>
      <c r="B19442" s="61">
        <v>1.0</v>
      </c>
      <c r="C19442" s="61">
        <v>980.0</v>
      </c>
      <c r="D19442" s="57" t="s">
        <v>374</v>
      </c>
      <c r="E19442" s="57" t="str">
        <f t="array" ref="E19442">E19441</f>
        <v>В</v>
      </c>
      <c r="F19442" s="58">
        <v>0.8965338810360743</v>
      </c>
    </row>
    <row r="19443">
      <c r="A19443" s="61">
        <v>1.517084871E9</v>
      </c>
      <c r="B19443" s="61">
        <v>0.0</v>
      </c>
      <c r="C19443" s="61">
        <v>3655.0</v>
      </c>
      <c r="D19443" s="57" t="s">
        <v>371</v>
      </c>
      <c r="E19443" s="57" t="str">
        <f t="array" ref="E19443">E19442</f>
        <v>В</v>
      </c>
      <c r="F19443" s="58">
        <v>0.8966408292109167</v>
      </c>
    </row>
    <row r="19444">
      <c r="A19444" s="61">
        <v>1.518795454E9</v>
      </c>
      <c r="B19444" s="61">
        <v>1.0</v>
      </c>
      <c r="C19444" s="61">
        <v>863.0</v>
      </c>
      <c r="D19444" s="57" t="s">
        <v>375</v>
      </c>
      <c r="E19444" s="57" t="str">
        <f t="array" ref="E19444">E19443</f>
        <v>В</v>
      </c>
      <c r="F19444" s="58">
        <v>0.8967811918620803</v>
      </c>
    </row>
    <row r="19445">
      <c r="A19445" s="61">
        <v>1.513239001E9</v>
      </c>
      <c r="B19445" s="61">
        <v>0.0</v>
      </c>
      <c r="C19445" s="61">
        <v>679.0</v>
      </c>
      <c r="D19445" s="57" t="s">
        <v>374</v>
      </c>
      <c r="E19445" s="57" t="str">
        <f t="array" ref="E19445">E19444</f>
        <v>В</v>
      </c>
      <c r="F19445" s="58">
        <v>0.8969325645466641</v>
      </c>
    </row>
    <row r="19446">
      <c r="A19446" s="61">
        <v>1.514593504E9</v>
      </c>
      <c r="B19446" s="61">
        <v>1.0</v>
      </c>
      <c r="C19446" s="61">
        <v>2574.0</v>
      </c>
      <c r="D19446" s="57" t="s">
        <v>374</v>
      </c>
      <c r="E19446" s="57" t="str">
        <f t="array" ref="E19446">E19445</f>
        <v>В</v>
      </c>
      <c r="F19446" s="58">
        <v>0.8969476974492672</v>
      </c>
    </row>
    <row r="19447">
      <c r="A19447" s="61">
        <v>1.519356821E9</v>
      </c>
      <c r="B19447" s="61">
        <v>0.0</v>
      </c>
      <c r="C19447" s="61">
        <v>2717.0</v>
      </c>
      <c r="D19447" s="57" t="s">
        <v>371</v>
      </c>
      <c r="E19447" s="57" t="str">
        <f t="array" ref="E19447">E19446</f>
        <v>В</v>
      </c>
      <c r="F19447" s="58">
        <v>0.8969599763395705</v>
      </c>
    </row>
    <row r="19448">
      <c r="A19448" s="61">
        <v>1.514840598E9</v>
      </c>
      <c r="B19448" s="61">
        <v>1.0</v>
      </c>
      <c r="C19448" s="61">
        <v>585.0</v>
      </c>
      <c r="D19448" s="57" t="s">
        <v>375</v>
      </c>
      <c r="E19448" s="57" t="str">
        <f t="array" ref="E19448">E19447</f>
        <v>В</v>
      </c>
      <c r="F19448" s="58">
        <v>0.8969715491349728</v>
      </c>
    </row>
    <row r="19449">
      <c r="A19449" s="61">
        <v>1.51683848E9</v>
      </c>
      <c r="B19449" s="61">
        <v>0.0</v>
      </c>
      <c r="C19449" s="61">
        <v>18.0</v>
      </c>
      <c r="D19449" s="57" t="s">
        <v>374</v>
      </c>
      <c r="E19449" s="57" t="str">
        <f t="array" ref="E19449">E19448</f>
        <v>В</v>
      </c>
      <c r="F19449" s="58">
        <v>0.8969779741685053</v>
      </c>
    </row>
    <row r="19450">
      <c r="A19450" s="61">
        <v>1.517582141E9</v>
      </c>
      <c r="B19450" s="61">
        <v>0.0</v>
      </c>
      <c r="C19450" s="61">
        <v>2057.0</v>
      </c>
      <c r="D19450" s="57" t="s">
        <v>373</v>
      </c>
      <c r="E19450" s="57" t="str">
        <f t="array" ref="E19450">E19449</f>
        <v>В</v>
      </c>
      <c r="F19450" s="58">
        <v>0.8970043711850539</v>
      </c>
    </row>
    <row r="19451">
      <c r="A19451" s="61">
        <v>1.512765429E9</v>
      </c>
      <c r="B19451" s="61">
        <v>1.0</v>
      </c>
      <c r="C19451" s="61">
        <v>2131.0</v>
      </c>
      <c r="D19451" s="57" t="s">
        <v>375</v>
      </c>
      <c r="E19451" s="57" t="str">
        <f t="array" ref="E19451">E19450</f>
        <v>В</v>
      </c>
      <c r="F19451" s="58">
        <v>0.8971019271415764</v>
      </c>
    </row>
    <row r="19452">
      <c r="A19452" s="61">
        <v>1.519315526E9</v>
      </c>
      <c r="B19452" s="61">
        <v>1.0</v>
      </c>
      <c r="C19452" s="61">
        <v>118.0</v>
      </c>
      <c r="D19452" s="57" t="s">
        <v>371</v>
      </c>
      <c r="E19452" s="57" t="str">
        <f t="array" ref="E19452">E19451</f>
        <v>В</v>
      </c>
      <c r="F19452" s="58">
        <v>0.8971102522461635</v>
      </c>
    </row>
    <row r="19453">
      <c r="A19453" s="61">
        <v>1.513395545E9</v>
      </c>
      <c r="B19453" s="61">
        <v>1.0</v>
      </c>
      <c r="C19453" s="61">
        <v>2897.0</v>
      </c>
      <c r="D19453" s="57" t="s">
        <v>374</v>
      </c>
      <c r="E19453" s="57" t="str">
        <f t="array" ref="E19453">E19452</f>
        <v>В</v>
      </c>
      <c r="F19453" s="58">
        <v>0.8971122533020381</v>
      </c>
    </row>
    <row r="19454">
      <c r="A19454" s="61">
        <v>1.514327595E9</v>
      </c>
      <c r="B19454" s="61">
        <v>1.0</v>
      </c>
      <c r="C19454" s="61">
        <v>3191.0</v>
      </c>
      <c r="D19454" s="57" t="s">
        <v>374</v>
      </c>
      <c r="E19454" s="57" t="str">
        <f t="array" ref="E19454">E19453</f>
        <v>В</v>
      </c>
      <c r="F19454" s="58">
        <v>0.8971227544826385</v>
      </c>
    </row>
    <row r="19455">
      <c r="A19455" s="61">
        <v>1.515432197E9</v>
      </c>
      <c r="B19455" s="61">
        <v>1.0</v>
      </c>
      <c r="C19455" s="61">
        <v>894.0</v>
      </c>
      <c r="D19455" s="57" t="s">
        <v>375</v>
      </c>
      <c r="E19455" s="57" t="str">
        <f t="array" ref="E19455">E19454</f>
        <v>В</v>
      </c>
      <c r="F19455" s="58">
        <v>0.8972544945393915</v>
      </c>
    </row>
    <row r="19456">
      <c r="A19456" s="61">
        <v>1.512683981E9</v>
      </c>
      <c r="B19456" s="61">
        <v>0.0</v>
      </c>
      <c r="C19456" s="61">
        <v>894.0</v>
      </c>
      <c r="D19456" s="57" t="s">
        <v>375</v>
      </c>
      <c r="E19456" s="57" t="str">
        <f t="array" ref="E19456">E19455</f>
        <v>В</v>
      </c>
      <c r="F19456" s="58">
        <v>0.897269690907953</v>
      </c>
    </row>
    <row r="19457">
      <c r="A19457" s="61">
        <v>1.515201909E9</v>
      </c>
      <c r="B19457" s="61">
        <v>1.0</v>
      </c>
      <c r="C19457" s="61">
        <v>1796.0</v>
      </c>
      <c r="D19457" s="57" t="s">
        <v>373</v>
      </c>
      <c r="E19457" s="57" t="str">
        <f t="array" ref="E19457">E19456</f>
        <v>В</v>
      </c>
      <c r="F19457" s="58">
        <v>0.8973108409055932</v>
      </c>
    </row>
    <row r="19458">
      <c r="A19458" s="61">
        <v>1.516794823E9</v>
      </c>
      <c r="B19458" s="61">
        <v>1.0</v>
      </c>
      <c r="C19458" s="61">
        <v>646.0</v>
      </c>
      <c r="D19458" s="57" t="s">
        <v>371</v>
      </c>
      <c r="E19458" s="57" t="str">
        <f t="array" ref="E19458">E19457</f>
        <v>В</v>
      </c>
      <c r="F19458" s="58">
        <v>0.8973162152067972</v>
      </c>
    </row>
    <row r="19459">
      <c r="A19459" s="61">
        <v>1.515937128E9</v>
      </c>
      <c r="B19459" s="61">
        <v>1.0</v>
      </c>
      <c r="C19459" s="61">
        <v>3346.0</v>
      </c>
      <c r="D19459" s="57" t="s">
        <v>371</v>
      </c>
      <c r="E19459" s="57" t="str">
        <f t="array" ref="E19459">E19458</f>
        <v>В</v>
      </c>
      <c r="F19459" s="58">
        <v>0.8973972025456313</v>
      </c>
    </row>
    <row r="19460">
      <c r="A19460" s="61">
        <v>1.517145917E9</v>
      </c>
      <c r="B19460" s="61">
        <v>1.0</v>
      </c>
      <c r="C19460" s="61">
        <v>1869.0</v>
      </c>
      <c r="D19460" s="57" t="s">
        <v>374</v>
      </c>
      <c r="E19460" s="57" t="str">
        <f t="array" ref="E19460">E19459</f>
        <v>В</v>
      </c>
      <c r="F19460" s="58">
        <v>0.8974097498008407</v>
      </c>
    </row>
    <row r="19461">
      <c r="A19461" s="61">
        <v>1.514466262E9</v>
      </c>
      <c r="B19461" s="61">
        <v>0.0</v>
      </c>
      <c r="C19461" s="61">
        <v>1091.0</v>
      </c>
      <c r="D19461" s="57" t="s">
        <v>371</v>
      </c>
      <c r="E19461" s="57" t="str">
        <f t="array" ref="E19461">E19460</f>
        <v>В</v>
      </c>
      <c r="F19461" s="58">
        <v>0.8974152515236887</v>
      </c>
    </row>
    <row r="19462">
      <c r="A19462" s="61">
        <v>1.51335422E9</v>
      </c>
      <c r="B19462" s="61">
        <v>0.0</v>
      </c>
      <c r="C19462" s="61">
        <v>1782.0</v>
      </c>
      <c r="D19462" s="57" t="s">
        <v>373</v>
      </c>
      <c r="E19462" s="57" t="str">
        <f t="array" ref="E19462">E19461</f>
        <v>В</v>
      </c>
      <c r="F19462" s="58">
        <v>0.8974880882154733</v>
      </c>
    </row>
    <row r="19463">
      <c r="A19463" s="61">
        <v>1.518811001E9</v>
      </c>
      <c r="B19463" s="61">
        <v>0.0</v>
      </c>
      <c r="C19463" s="61">
        <v>2311.0</v>
      </c>
      <c r="D19463" s="57" t="s">
        <v>371</v>
      </c>
      <c r="E19463" s="57" t="str">
        <f t="array" ref="E19463">E19462</f>
        <v>В</v>
      </c>
      <c r="F19463" s="58">
        <v>0.8975064817679084</v>
      </c>
    </row>
    <row r="19464">
      <c r="A19464" s="61">
        <v>1.518730693E9</v>
      </c>
      <c r="B19464" s="61">
        <v>1.0</v>
      </c>
      <c r="C19464" s="61">
        <v>3088.0</v>
      </c>
      <c r="D19464" s="57" t="s">
        <v>373</v>
      </c>
      <c r="E19464" s="57" t="str">
        <f t="array" ref="E19464">E19463</f>
        <v>В</v>
      </c>
      <c r="F19464" s="58">
        <v>0.8976626349270777</v>
      </c>
    </row>
    <row r="19465">
      <c r="A19465" s="61">
        <v>1.514725497E9</v>
      </c>
      <c r="B19465" s="61">
        <v>1.0</v>
      </c>
      <c r="C19465" s="61">
        <v>1599.0</v>
      </c>
      <c r="D19465" s="57" t="s">
        <v>373</v>
      </c>
      <c r="E19465" s="57" t="str">
        <f t="array" ref="E19465">E19464</f>
        <v>В</v>
      </c>
      <c r="F19465" s="58">
        <v>0.8976766984698488</v>
      </c>
    </row>
    <row r="19466">
      <c r="A19466" s="61">
        <v>1.519989342E9</v>
      </c>
      <c r="B19466" s="61">
        <v>0.0</v>
      </c>
      <c r="C19466" s="61">
        <v>2545.0</v>
      </c>
      <c r="D19466" s="57" t="s">
        <v>374</v>
      </c>
      <c r="E19466" s="57" t="str">
        <f t="array" ref="E19466">E19465</f>
        <v>В</v>
      </c>
      <c r="F19466" s="58">
        <v>0.8977299290655232</v>
      </c>
    </row>
    <row r="19467">
      <c r="A19467" s="61">
        <v>1.514612062E9</v>
      </c>
      <c r="B19467" s="61">
        <v>0.0</v>
      </c>
      <c r="C19467" s="61">
        <v>1938.0</v>
      </c>
      <c r="D19467" s="57" t="s">
        <v>371</v>
      </c>
      <c r="E19467" s="57" t="str">
        <f t="array" ref="E19467">E19466</f>
        <v>В</v>
      </c>
      <c r="F19467" s="58">
        <v>0.8977427877965005</v>
      </c>
    </row>
    <row r="19468">
      <c r="A19468" s="61">
        <v>1.513103881E9</v>
      </c>
      <c r="B19468" s="61">
        <v>0.0</v>
      </c>
      <c r="C19468" s="61">
        <v>4099.0</v>
      </c>
      <c r="D19468" s="57" t="s">
        <v>373</v>
      </c>
      <c r="E19468" s="57" t="str">
        <f t="array" ref="E19468">E19467</f>
        <v>В</v>
      </c>
      <c r="F19468" s="58">
        <v>0.8977454411587211</v>
      </c>
    </row>
    <row r="19469">
      <c r="A19469" s="61">
        <v>1.514168042E9</v>
      </c>
      <c r="B19469" s="61">
        <v>0.0</v>
      </c>
      <c r="C19469" s="61">
        <v>2776.0</v>
      </c>
      <c r="D19469" s="57" t="s">
        <v>375</v>
      </c>
      <c r="E19469" s="57" t="str">
        <f t="array" ref="E19469">E19468</f>
        <v>В</v>
      </c>
      <c r="F19469" s="58">
        <v>0.8977678442939999</v>
      </c>
    </row>
    <row r="19470">
      <c r="A19470" s="61">
        <v>1.513719433E9</v>
      </c>
      <c r="B19470" s="61">
        <v>1.0</v>
      </c>
      <c r="C19470" s="61">
        <v>1087.0</v>
      </c>
      <c r="D19470" s="57" t="s">
        <v>371</v>
      </c>
      <c r="E19470" s="57" t="str">
        <f t="array" ref="E19470">E19469</f>
        <v>В</v>
      </c>
      <c r="F19470" s="58">
        <v>0.897830641364417</v>
      </c>
    </row>
    <row r="19471">
      <c r="A19471" s="61">
        <v>1.511748237E9</v>
      </c>
      <c r="B19471" s="61">
        <v>1.0</v>
      </c>
      <c r="C19471" s="61">
        <v>2500.0</v>
      </c>
      <c r="D19471" s="57" t="s">
        <v>373</v>
      </c>
      <c r="E19471" s="57" t="str">
        <f t="array" ref="E19471">E19470</f>
        <v>В</v>
      </c>
      <c r="F19471" s="58">
        <v>0.8978439842613164</v>
      </c>
    </row>
    <row r="19472">
      <c r="A19472" s="61">
        <v>1.51147393E9</v>
      </c>
      <c r="B19472" s="61">
        <v>0.0</v>
      </c>
      <c r="C19472" s="61">
        <v>4847.0</v>
      </c>
      <c r="D19472" s="57" t="s">
        <v>373</v>
      </c>
      <c r="E19472" s="57" t="str">
        <f t="array" ref="E19472">E19471</f>
        <v>В</v>
      </c>
      <c r="F19472" s="58">
        <v>0.8979029117251813</v>
      </c>
    </row>
    <row r="19473">
      <c r="A19473" s="61">
        <v>1.512316202E9</v>
      </c>
      <c r="B19473" s="61">
        <v>0.0</v>
      </c>
      <c r="C19473" s="61">
        <v>1300.0</v>
      </c>
      <c r="D19473" s="57" t="s">
        <v>374</v>
      </c>
      <c r="E19473" s="57" t="str">
        <f t="array" ref="E19473">E19472</f>
        <v>В</v>
      </c>
      <c r="F19473" s="58">
        <v>0.8979916078326167</v>
      </c>
    </row>
    <row r="19474">
      <c r="A19474" s="61">
        <v>1.512616215E9</v>
      </c>
      <c r="B19474" s="61">
        <v>1.0</v>
      </c>
      <c r="C19474" s="61">
        <v>943.0</v>
      </c>
      <c r="D19474" s="57" t="s">
        <v>373</v>
      </c>
      <c r="E19474" s="57" t="str">
        <f t="array" ref="E19474">E19473</f>
        <v>В</v>
      </c>
      <c r="F19474" s="58">
        <v>0.8980204747284496</v>
      </c>
    </row>
    <row r="19475">
      <c r="A19475" s="61">
        <v>1.517422743E9</v>
      </c>
      <c r="B19475" s="61">
        <v>1.0</v>
      </c>
      <c r="C19475" s="61">
        <v>3414.0</v>
      </c>
      <c r="D19475" s="57" t="s">
        <v>375</v>
      </c>
      <c r="E19475" s="57" t="str">
        <f t="array" ref="E19475">E19474</f>
        <v>В</v>
      </c>
      <c r="F19475" s="58">
        <v>0.898030375501153</v>
      </c>
    </row>
    <row r="19476">
      <c r="A19476" s="61">
        <v>1.519991563E9</v>
      </c>
      <c r="B19476" s="61">
        <v>1.0</v>
      </c>
      <c r="C19476" s="61">
        <v>274.0</v>
      </c>
      <c r="D19476" s="57" t="s">
        <v>375</v>
      </c>
      <c r="E19476" s="57" t="str">
        <f t="array" ref="E19476">E19475</f>
        <v>В</v>
      </c>
      <c r="F19476" s="58">
        <v>0.8980521805352591</v>
      </c>
    </row>
    <row r="19477">
      <c r="A19477" s="61">
        <v>1.515917927E9</v>
      </c>
      <c r="B19477" s="61">
        <v>1.0</v>
      </c>
      <c r="C19477" s="61">
        <v>1337.0</v>
      </c>
      <c r="D19477" s="57" t="s">
        <v>374</v>
      </c>
      <c r="E19477" s="57" t="str">
        <f t="array" ref="E19477">E19476</f>
        <v>В</v>
      </c>
      <c r="F19477" s="58">
        <v>0.8980546169170825</v>
      </c>
    </row>
    <row r="19478">
      <c r="A19478" s="61">
        <v>1.515230674E9</v>
      </c>
      <c r="B19478" s="61">
        <v>1.0</v>
      </c>
      <c r="C19478" s="61">
        <v>4976.0</v>
      </c>
      <c r="D19478" s="57" t="s">
        <v>371</v>
      </c>
      <c r="E19478" s="57" t="str">
        <f t="array" ref="E19478">E19477</f>
        <v>В</v>
      </c>
      <c r="F19478" s="58">
        <v>0.8980589168722234</v>
      </c>
    </row>
    <row r="19479">
      <c r="A19479" s="61">
        <v>1.516977615E9</v>
      </c>
      <c r="B19479" s="61">
        <v>1.0</v>
      </c>
      <c r="C19479" s="61">
        <v>920.0</v>
      </c>
      <c r="D19479" s="57" t="s">
        <v>374</v>
      </c>
      <c r="E19479" s="57" t="str">
        <f t="array" ref="E19479">E19478</f>
        <v>В</v>
      </c>
      <c r="F19479" s="58">
        <v>0.8981103129598251</v>
      </c>
    </row>
    <row r="19480">
      <c r="A19480" s="61">
        <v>1.516090591E9</v>
      </c>
      <c r="B19480" s="61">
        <v>0.0</v>
      </c>
      <c r="C19480" s="61">
        <v>2037.0</v>
      </c>
      <c r="D19480" s="57" t="s">
        <v>371</v>
      </c>
      <c r="E19480" s="57" t="str">
        <f t="array" ref="E19480">E19479</f>
        <v>В</v>
      </c>
      <c r="F19480" s="58">
        <v>0.8982629613666174</v>
      </c>
    </row>
    <row r="19481">
      <c r="A19481" s="61">
        <v>1.515779842E9</v>
      </c>
      <c r="B19481" s="61">
        <v>0.0</v>
      </c>
      <c r="C19481" s="61">
        <v>4335.0</v>
      </c>
      <c r="D19481" s="57" t="s">
        <v>371</v>
      </c>
      <c r="E19481" s="57" t="str">
        <f t="array" ref="E19481">E19480</f>
        <v>В</v>
      </c>
      <c r="F19481" s="58">
        <v>0.8983328463541914</v>
      </c>
    </row>
    <row r="19482">
      <c r="A19482" s="61">
        <v>1.516744834E9</v>
      </c>
      <c r="B19482" s="61">
        <v>1.0</v>
      </c>
      <c r="C19482" s="61">
        <v>2563.0</v>
      </c>
      <c r="D19482" s="57" t="s">
        <v>371</v>
      </c>
      <c r="E19482" s="57" t="str">
        <f t="array" ref="E19482">E19481</f>
        <v>В</v>
      </c>
      <c r="F19482" s="58">
        <v>0.8984272720923407</v>
      </c>
    </row>
    <row r="19483">
      <c r="A19483" s="61">
        <v>1.519897106E9</v>
      </c>
      <c r="B19483" s="61">
        <v>1.0</v>
      </c>
      <c r="C19483" s="61">
        <v>462.0</v>
      </c>
      <c r="D19483" s="57" t="s">
        <v>374</v>
      </c>
      <c r="E19483" s="57" t="str">
        <f t="array" ref="E19483">E19482</f>
        <v>В</v>
      </c>
      <c r="F19483" s="58">
        <v>0.8984864149957349</v>
      </c>
    </row>
    <row r="19484">
      <c r="A19484" s="61">
        <v>1.516965539E9</v>
      </c>
      <c r="B19484" s="61">
        <v>1.0</v>
      </c>
      <c r="C19484" s="61">
        <v>1434.0</v>
      </c>
      <c r="D19484" s="57" t="s">
        <v>374</v>
      </c>
      <c r="E19484" s="57" t="str">
        <f t="array" ref="E19484">E19483</f>
        <v>В</v>
      </c>
      <c r="F19484" s="58">
        <v>0.8987380731622975</v>
      </c>
    </row>
    <row r="19485">
      <c r="A19485" s="61">
        <v>1.51269372E9</v>
      </c>
      <c r="B19485" s="61">
        <v>0.0</v>
      </c>
      <c r="C19485" s="61">
        <v>1321.0</v>
      </c>
      <c r="D19485" s="57" t="s">
        <v>374</v>
      </c>
      <c r="E19485" s="57" t="str">
        <f t="array" ref="E19485">E19484</f>
        <v>В</v>
      </c>
      <c r="F19485" s="58">
        <v>0.8987481154056398</v>
      </c>
    </row>
    <row r="19486">
      <c r="A19486" s="61">
        <v>1.518311295E9</v>
      </c>
      <c r="B19486" s="61">
        <v>1.0</v>
      </c>
      <c r="C19486" s="61">
        <v>3643.0</v>
      </c>
      <c r="D19486" s="57" t="s">
        <v>371</v>
      </c>
      <c r="E19486" s="57" t="str">
        <f t="array" ref="E19486">E19485</f>
        <v>В</v>
      </c>
      <c r="F19486" s="58">
        <v>0.8987700879401291</v>
      </c>
    </row>
    <row r="19487">
      <c r="A19487" s="61">
        <v>1.511485654E9</v>
      </c>
      <c r="B19487" s="61">
        <v>1.0</v>
      </c>
      <c r="C19487" s="61">
        <v>1590.0</v>
      </c>
      <c r="D19487" s="57" t="s">
        <v>371</v>
      </c>
      <c r="E19487" s="57" t="str">
        <f t="array" ref="E19487">E19486</f>
        <v>В</v>
      </c>
      <c r="F19487" s="58">
        <v>0.8987765487429074</v>
      </c>
    </row>
    <row r="19488">
      <c r="A19488" s="61">
        <v>1.513682409E9</v>
      </c>
      <c r="B19488" s="61">
        <v>1.0</v>
      </c>
      <c r="C19488" s="61">
        <v>3597.0</v>
      </c>
      <c r="D19488" s="57" t="s">
        <v>371</v>
      </c>
      <c r="E19488" s="57" t="str">
        <f t="array" ref="E19488">E19487</f>
        <v>В</v>
      </c>
      <c r="F19488" s="58">
        <v>0.8989883429248441</v>
      </c>
    </row>
    <row r="19489">
      <c r="A19489" s="61">
        <v>1.51352828E9</v>
      </c>
      <c r="B19489" s="61">
        <v>0.0</v>
      </c>
      <c r="C19489" s="61">
        <v>931.0</v>
      </c>
      <c r="D19489" s="57" t="s">
        <v>375</v>
      </c>
      <c r="E19489" s="57" t="str">
        <f t="array" ref="E19489">E19488</f>
        <v>В</v>
      </c>
      <c r="F19489" s="58">
        <v>0.8990015948978362</v>
      </c>
    </row>
    <row r="19490">
      <c r="A19490" s="61">
        <v>1.511978131E9</v>
      </c>
      <c r="B19490" s="61">
        <v>0.0</v>
      </c>
      <c r="C19490" s="61">
        <v>763.0</v>
      </c>
      <c r="D19490" s="57" t="s">
        <v>374</v>
      </c>
      <c r="E19490" s="57" t="str">
        <f t="array" ref="E19490">E19489</f>
        <v>В</v>
      </c>
      <c r="F19490" s="58">
        <v>0.8991175016718079</v>
      </c>
    </row>
    <row r="19491">
      <c r="A19491" s="61">
        <v>1.516375618E9</v>
      </c>
      <c r="B19491" s="61">
        <v>1.0</v>
      </c>
      <c r="C19491" s="61">
        <v>1741.0</v>
      </c>
      <c r="D19491" s="57" t="s">
        <v>375</v>
      </c>
      <c r="E19491" s="57" t="str">
        <f t="array" ref="E19491">E19490</f>
        <v>В</v>
      </c>
      <c r="F19491" s="58">
        <v>0.8991239652202362</v>
      </c>
    </row>
    <row r="19492">
      <c r="A19492" s="61">
        <v>1.51247284E9</v>
      </c>
      <c r="B19492" s="61">
        <v>0.0</v>
      </c>
      <c r="C19492" s="61">
        <v>2786.0</v>
      </c>
      <c r="D19492" s="57" t="s">
        <v>375</v>
      </c>
      <c r="E19492" s="57" t="str">
        <f t="array" ref="E19492">E19491</f>
        <v>В</v>
      </c>
      <c r="F19492" s="58">
        <v>0.8991829277015949</v>
      </c>
    </row>
    <row r="19493">
      <c r="A19493" s="61">
        <v>1.516357271E9</v>
      </c>
      <c r="B19493" s="61">
        <v>0.0</v>
      </c>
      <c r="C19493" s="61">
        <v>1514.0</v>
      </c>
      <c r="D19493" s="57" t="s">
        <v>374</v>
      </c>
      <c r="E19493" s="57" t="str">
        <f t="array" ref="E19493">E19492</f>
        <v>В</v>
      </c>
      <c r="F19493" s="58">
        <v>0.8991979040432474</v>
      </c>
    </row>
    <row r="19494">
      <c r="A19494" s="61">
        <v>1.512838913E9</v>
      </c>
      <c r="B19494" s="61">
        <v>1.0</v>
      </c>
      <c r="C19494" s="61">
        <v>213.0</v>
      </c>
      <c r="D19494" s="57" t="s">
        <v>375</v>
      </c>
      <c r="E19494" s="57" t="str">
        <f t="array" ref="E19494">E19493</f>
        <v>В</v>
      </c>
      <c r="F19494" s="58">
        <v>0.8992682196689754</v>
      </c>
    </row>
    <row r="19495">
      <c r="A19495" s="61">
        <v>1.514210742E9</v>
      </c>
      <c r="B19495" s="61">
        <v>0.0</v>
      </c>
      <c r="C19495" s="61">
        <v>3416.0</v>
      </c>
      <c r="D19495" s="57" t="s">
        <v>371</v>
      </c>
      <c r="E19495" s="57" t="str">
        <f t="array" ref="E19495">E19494</f>
        <v>В</v>
      </c>
      <c r="F19495" s="58">
        <v>0.8993673046137145</v>
      </c>
    </row>
    <row r="19496">
      <c r="A19496" s="61">
        <v>1.511340317E9</v>
      </c>
      <c r="B19496" s="61">
        <v>1.0</v>
      </c>
      <c r="C19496" s="61">
        <v>3314.0</v>
      </c>
      <c r="D19496" s="57" t="s">
        <v>371</v>
      </c>
      <c r="E19496" s="57" t="str">
        <f t="array" ref="E19496">E19495</f>
        <v>В</v>
      </c>
      <c r="F19496" s="58">
        <v>0.899465762177485</v>
      </c>
    </row>
    <row r="19497">
      <c r="A19497" s="61">
        <v>1.511338522E9</v>
      </c>
      <c r="B19497" s="61">
        <v>0.0</v>
      </c>
      <c r="C19497" s="61">
        <v>2206.0</v>
      </c>
      <c r="D19497" s="57" t="s">
        <v>374</v>
      </c>
      <c r="E19497" s="57" t="str">
        <f t="array" ref="E19497">E19496</f>
        <v>В</v>
      </c>
      <c r="F19497" s="58">
        <v>0.8994717911284558</v>
      </c>
    </row>
    <row r="19498">
      <c r="A19498" s="61">
        <v>1.519840192E9</v>
      </c>
      <c r="B19498" s="61">
        <v>0.0</v>
      </c>
      <c r="C19498" s="61">
        <v>335.0</v>
      </c>
      <c r="D19498" s="57" t="s">
        <v>373</v>
      </c>
      <c r="E19498" s="57" t="str">
        <f t="array" ref="E19498">E19497</f>
        <v>В</v>
      </c>
      <c r="F19498" s="58">
        <v>0.8994767215946775</v>
      </c>
    </row>
    <row r="19499">
      <c r="A19499" s="61">
        <v>1.513337284E9</v>
      </c>
      <c r="B19499" s="61">
        <v>1.0</v>
      </c>
      <c r="C19499" s="61">
        <v>121.0</v>
      </c>
      <c r="D19499" s="57" t="s">
        <v>371</v>
      </c>
      <c r="E19499" s="57" t="str">
        <f t="array" ref="E19499">E19498</f>
        <v>В</v>
      </c>
      <c r="F19499" s="58">
        <v>0.899507296782006</v>
      </c>
    </row>
    <row r="19500">
      <c r="A19500" s="61">
        <v>1.515292745E9</v>
      </c>
      <c r="B19500" s="61">
        <v>1.0</v>
      </c>
      <c r="C19500" s="61">
        <v>2893.0</v>
      </c>
      <c r="D19500" s="57" t="s">
        <v>374</v>
      </c>
      <c r="E19500" s="57" t="str">
        <f t="array" ref="E19500">E19499</f>
        <v>В</v>
      </c>
      <c r="F19500" s="58">
        <v>0.899536589831738</v>
      </c>
    </row>
    <row r="19501">
      <c r="A19501" s="61">
        <v>1.511898678E9</v>
      </c>
      <c r="B19501" s="61">
        <v>1.0</v>
      </c>
      <c r="C19501" s="61">
        <v>941.0</v>
      </c>
      <c r="D19501" s="57" t="s">
        <v>375</v>
      </c>
      <c r="E19501" s="57" t="str">
        <f t="array" ref="E19501">E19500</f>
        <v>В</v>
      </c>
      <c r="F19501" s="58">
        <v>0.8995599401035617</v>
      </c>
    </row>
    <row r="19502">
      <c r="A19502" s="61">
        <v>1.511602173E9</v>
      </c>
      <c r="B19502" s="61">
        <v>1.0</v>
      </c>
      <c r="C19502" s="61">
        <v>2741.0</v>
      </c>
      <c r="D19502" s="57" t="s">
        <v>375</v>
      </c>
      <c r="E19502" s="57" t="str">
        <f t="array" ref="E19502">E19501</f>
        <v>В</v>
      </c>
      <c r="F19502" s="58">
        <v>0.8995656723164609</v>
      </c>
    </row>
    <row r="19503">
      <c r="A19503" s="61">
        <v>1.519920114E9</v>
      </c>
      <c r="B19503" s="61">
        <v>1.0</v>
      </c>
      <c r="C19503" s="61">
        <v>3423.0</v>
      </c>
      <c r="D19503" s="57" t="s">
        <v>374</v>
      </c>
      <c r="E19503" s="57" t="str">
        <f t="array" ref="E19503">E19502</f>
        <v>В</v>
      </c>
      <c r="F19503" s="58">
        <v>0.8995745909204516</v>
      </c>
    </row>
    <row r="19504">
      <c r="A19504" s="61">
        <v>1.512522514E9</v>
      </c>
      <c r="B19504" s="61">
        <v>1.0</v>
      </c>
      <c r="C19504" s="61">
        <v>2461.0</v>
      </c>
      <c r="D19504" s="57" t="s">
        <v>373</v>
      </c>
      <c r="E19504" s="57" t="str">
        <f t="array" ref="E19504">E19503</f>
        <v>В</v>
      </c>
      <c r="F19504" s="58">
        <v>0.899608391116892</v>
      </c>
    </row>
    <row r="19505">
      <c r="A19505" s="61">
        <v>1.516804995E9</v>
      </c>
      <c r="B19505" s="61">
        <v>1.0</v>
      </c>
      <c r="C19505" s="61">
        <v>517.0</v>
      </c>
      <c r="D19505" s="57" t="s">
        <v>374</v>
      </c>
      <c r="E19505" s="57" t="str">
        <f t="array" ref="E19505">E19504</f>
        <v>В</v>
      </c>
      <c r="F19505" s="58">
        <v>0.899656818140612</v>
      </c>
    </row>
    <row r="19506">
      <c r="A19506" s="61">
        <v>1.516059986E9</v>
      </c>
      <c r="B19506" s="61">
        <v>1.0</v>
      </c>
      <c r="C19506" s="61">
        <v>658.0</v>
      </c>
      <c r="D19506" s="57" t="s">
        <v>371</v>
      </c>
      <c r="E19506" s="57" t="str">
        <f t="array" ref="E19506">E19505</f>
        <v>В</v>
      </c>
      <c r="F19506" s="58">
        <v>0.8997559237242102</v>
      </c>
    </row>
    <row r="19507">
      <c r="A19507" s="61">
        <v>1.512814677E9</v>
      </c>
      <c r="B19507" s="61">
        <v>1.0</v>
      </c>
      <c r="C19507" s="61">
        <v>1091.0</v>
      </c>
      <c r="D19507" s="57" t="s">
        <v>375</v>
      </c>
      <c r="E19507" s="57" t="str">
        <f t="array" ref="E19507">E19506</f>
        <v>В</v>
      </c>
      <c r="F19507" s="58">
        <v>0.8997739147995308</v>
      </c>
    </row>
    <row r="19508">
      <c r="A19508" s="61">
        <v>1.519737664E9</v>
      </c>
      <c r="B19508" s="61">
        <v>1.0</v>
      </c>
      <c r="C19508" s="61">
        <v>2064.0</v>
      </c>
      <c r="D19508" s="57" t="s">
        <v>371</v>
      </c>
      <c r="E19508" s="57" t="str">
        <f t="array" ref="E19508">E19507</f>
        <v>В</v>
      </c>
      <c r="F19508" s="58">
        <v>0.89984159709092</v>
      </c>
    </row>
    <row r="19509">
      <c r="A19509" s="61">
        <v>1.515040054E9</v>
      </c>
      <c r="B19509" s="61">
        <v>1.0</v>
      </c>
      <c r="C19509" s="61">
        <v>4960.0</v>
      </c>
      <c r="D19509" s="57" t="s">
        <v>371</v>
      </c>
      <c r="E19509" s="57" t="str">
        <f t="array" ref="E19509">E19508</f>
        <v>В</v>
      </c>
      <c r="F19509" s="58">
        <v>0.8999000616071376</v>
      </c>
    </row>
    <row r="19510">
      <c r="A19510" s="61">
        <v>1.512614553E9</v>
      </c>
      <c r="B19510" s="61">
        <v>1.0</v>
      </c>
      <c r="C19510" s="61">
        <v>4182.0</v>
      </c>
      <c r="D19510" s="57" t="s">
        <v>373</v>
      </c>
      <c r="E19510" s="57" t="str">
        <f t="array" ref="E19510">E19509</f>
        <v>В</v>
      </c>
      <c r="F19510" s="58">
        <v>0.8999024425820986</v>
      </c>
    </row>
    <row r="19511">
      <c r="A19511" s="61">
        <v>1.513056495E9</v>
      </c>
      <c r="B19511" s="61">
        <v>1.0</v>
      </c>
      <c r="C19511" s="61">
        <v>2903.0</v>
      </c>
      <c r="D19511" s="57" t="s">
        <v>375</v>
      </c>
      <c r="E19511" s="57" t="str">
        <f t="array" ref="E19511">E19510</f>
        <v>В</v>
      </c>
      <c r="F19511" s="58">
        <v>0.8999094151382256</v>
      </c>
    </row>
    <row r="19512">
      <c r="A19512" s="61">
        <v>1.512628731E9</v>
      </c>
      <c r="B19512" s="61">
        <v>0.0</v>
      </c>
      <c r="C19512" s="61">
        <v>1915.0</v>
      </c>
      <c r="D19512" s="57" t="s">
        <v>375</v>
      </c>
      <c r="E19512" s="57" t="str">
        <f t="array" ref="E19512">E19511</f>
        <v>В</v>
      </c>
      <c r="F19512" s="58">
        <v>0.9000268589791077</v>
      </c>
    </row>
    <row r="19513">
      <c r="A19513" s="61">
        <v>1.516922673E9</v>
      </c>
      <c r="B19513" s="61">
        <v>1.0</v>
      </c>
      <c r="C19513" s="61">
        <v>797.0</v>
      </c>
      <c r="D19513" s="57" t="s">
        <v>375</v>
      </c>
      <c r="E19513" s="57" t="str">
        <f t="array" ref="E19513">E19512</f>
        <v>В</v>
      </c>
      <c r="F19513" s="58">
        <v>0.9001142367640355</v>
      </c>
    </row>
    <row r="19514">
      <c r="A19514" s="61">
        <v>1.519431196E9</v>
      </c>
      <c r="B19514" s="61">
        <v>1.0</v>
      </c>
      <c r="C19514" s="61">
        <v>108.0</v>
      </c>
      <c r="D19514" s="57" t="s">
        <v>373</v>
      </c>
      <c r="E19514" s="57" t="str">
        <f t="array" ref="E19514">E19513</f>
        <v>В</v>
      </c>
      <c r="F19514" s="58">
        <v>0.9002324992092899</v>
      </c>
    </row>
    <row r="19515">
      <c r="A19515" s="61">
        <v>1.519696419E9</v>
      </c>
      <c r="B19515" s="61">
        <v>1.0</v>
      </c>
      <c r="C19515" s="61">
        <v>2568.0</v>
      </c>
      <c r="D19515" s="57" t="s">
        <v>371</v>
      </c>
      <c r="E19515" s="57" t="str">
        <f t="array" ref="E19515">E19514</f>
        <v>В</v>
      </c>
      <c r="F19515" s="58">
        <v>0.9003040889279075</v>
      </c>
    </row>
    <row r="19516">
      <c r="A19516" s="61">
        <v>1.518519686E9</v>
      </c>
      <c r="B19516" s="61">
        <v>1.0</v>
      </c>
      <c r="C19516" s="61">
        <v>766.0</v>
      </c>
      <c r="D19516" s="57" t="s">
        <v>371</v>
      </c>
      <c r="E19516" s="57" t="str">
        <f t="array" ref="E19516">E19515</f>
        <v>В</v>
      </c>
      <c r="F19516" s="58">
        <v>0.9003099427846781</v>
      </c>
    </row>
    <row r="19517">
      <c r="A19517" s="61">
        <v>1.518330784E9</v>
      </c>
      <c r="B19517" s="61">
        <v>1.0</v>
      </c>
      <c r="C19517" s="61">
        <v>4349.0</v>
      </c>
      <c r="D19517" s="57" t="s">
        <v>373</v>
      </c>
      <c r="E19517" s="57" t="str">
        <f t="array" ref="E19517">E19516</f>
        <v>В</v>
      </c>
      <c r="F19517" s="58">
        <v>0.9003478890315557</v>
      </c>
    </row>
    <row r="19518">
      <c r="A19518" s="61">
        <v>1.511962546E9</v>
      </c>
      <c r="B19518" s="61">
        <v>1.0</v>
      </c>
      <c r="C19518" s="61">
        <v>839.0</v>
      </c>
      <c r="D19518" s="57" t="s">
        <v>373</v>
      </c>
      <c r="E19518" s="57" t="str">
        <f t="array" ref="E19518">E19517</f>
        <v>В</v>
      </c>
      <c r="F19518" s="58">
        <v>0.9005683597345221</v>
      </c>
    </row>
    <row r="19519">
      <c r="A19519" s="61">
        <v>1.518363245E9</v>
      </c>
      <c r="B19519" s="61">
        <v>1.0</v>
      </c>
      <c r="C19519" s="61">
        <v>1489.0</v>
      </c>
      <c r="D19519" s="57" t="s">
        <v>373</v>
      </c>
      <c r="E19519" s="57" t="str">
        <f t="array" ref="E19519">E19518</f>
        <v>В</v>
      </c>
      <c r="F19519" s="58">
        <v>0.9005894080033205</v>
      </c>
    </row>
    <row r="19520">
      <c r="A19520" s="61">
        <v>1.517100746E9</v>
      </c>
      <c r="B19520" s="61">
        <v>1.0</v>
      </c>
      <c r="C19520" s="61">
        <v>2318.0</v>
      </c>
      <c r="D19520" s="57" t="s">
        <v>371</v>
      </c>
      <c r="E19520" s="57" t="str">
        <f t="array" ref="E19520">E19519</f>
        <v>В</v>
      </c>
      <c r="F19520" s="58">
        <v>0.9006707415602403</v>
      </c>
    </row>
    <row r="19521">
      <c r="A19521" s="61">
        <v>1.515168187E9</v>
      </c>
      <c r="B19521" s="61">
        <v>1.0</v>
      </c>
      <c r="C19521" s="61">
        <v>2347.0</v>
      </c>
      <c r="D19521" s="57" t="s">
        <v>371</v>
      </c>
      <c r="E19521" s="57" t="str">
        <f t="array" ref="E19521">E19520</f>
        <v>В</v>
      </c>
      <c r="F19521" s="58">
        <v>0.9007388060510867</v>
      </c>
    </row>
    <row r="19522">
      <c r="A19522" s="61">
        <v>1.518410739E9</v>
      </c>
      <c r="B19522" s="61">
        <v>1.0</v>
      </c>
      <c r="C19522" s="61">
        <v>1513.0</v>
      </c>
      <c r="D19522" s="57" t="s">
        <v>374</v>
      </c>
      <c r="E19522" s="57" t="str">
        <f t="array" ref="E19522">E19521</f>
        <v>В</v>
      </c>
      <c r="F19522" s="58">
        <v>0.9008263310333396</v>
      </c>
    </row>
    <row r="19523">
      <c r="A19523" s="61">
        <v>1.515484032E9</v>
      </c>
      <c r="B19523" s="61">
        <v>0.0</v>
      </c>
      <c r="C19523" s="61">
        <v>1892.0</v>
      </c>
      <c r="D19523" s="57" t="s">
        <v>371</v>
      </c>
      <c r="E19523" s="57" t="str">
        <f t="array" ref="E19523">E19522</f>
        <v>В</v>
      </c>
      <c r="F19523" s="58">
        <v>0.9008351810449362</v>
      </c>
    </row>
    <row r="19524">
      <c r="A19524" s="61">
        <v>1.516216194E9</v>
      </c>
      <c r="B19524" s="61">
        <v>1.0</v>
      </c>
      <c r="C19524" s="61">
        <v>1403.0</v>
      </c>
      <c r="D19524" s="57" t="s">
        <v>373</v>
      </c>
      <c r="E19524" s="57" t="str">
        <f t="array" ref="E19524">E19523</f>
        <v>В</v>
      </c>
      <c r="F19524" s="58">
        <v>0.9010275895565233</v>
      </c>
    </row>
    <row r="19525">
      <c r="A19525" s="61">
        <v>1.516028471E9</v>
      </c>
      <c r="B19525" s="61">
        <v>0.0</v>
      </c>
      <c r="C19525" s="61">
        <v>4092.0</v>
      </c>
      <c r="D19525" s="57" t="s">
        <v>374</v>
      </c>
      <c r="E19525" s="57" t="str">
        <f t="array" ref="E19525">E19524</f>
        <v>В</v>
      </c>
      <c r="F19525" s="58">
        <v>0.901168547764324</v>
      </c>
    </row>
    <row r="19526">
      <c r="A19526" s="61">
        <v>1.518611203E9</v>
      </c>
      <c r="B19526" s="61">
        <v>1.0</v>
      </c>
      <c r="C19526" s="61">
        <v>905.0</v>
      </c>
      <c r="D19526" s="57" t="s">
        <v>371</v>
      </c>
      <c r="E19526" s="57" t="str">
        <f t="array" ref="E19526">E19525</f>
        <v>В</v>
      </c>
      <c r="F19526" s="58">
        <v>0.9012040043767863</v>
      </c>
    </row>
    <row r="19527">
      <c r="A19527" s="61">
        <v>1.511361783E9</v>
      </c>
      <c r="B19527" s="61">
        <v>1.0</v>
      </c>
      <c r="C19527" s="61">
        <v>2678.0</v>
      </c>
      <c r="D19527" s="57" t="s">
        <v>373</v>
      </c>
      <c r="E19527" s="57" t="str">
        <f t="array" ref="E19527">E19526</f>
        <v>В</v>
      </c>
      <c r="F19527" s="58">
        <v>0.9012177339344222</v>
      </c>
    </row>
    <row r="19528">
      <c r="A19528" s="61">
        <v>1.511467183E9</v>
      </c>
      <c r="B19528" s="61">
        <v>1.0</v>
      </c>
      <c r="C19528" s="61">
        <v>2306.0</v>
      </c>
      <c r="D19528" s="57" t="s">
        <v>373</v>
      </c>
      <c r="E19528" s="57" t="str">
        <f t="array" ref="E19528">E19527</f>
        <v>В</v>
      </c>
      <c r="F19528" s="58">
        <v>0.9012487206616286</v>
      </c>
    </row>
    <row r="19529">
      <c r="A19529" s="61">
        <v>1.512954091E9</v>
      </c>
      <c r="B19529" s="61">
        <v>0.0</v>
      </c>
      <c r="C19529" s="61">
        <v>1025.0</v>
      </c>
      <c r="D19529" s="57" t="s">
        <v>374</v>
      </c>
      <c r="E19529" s="57" t="str">
        <f t="array" ref="E19529">E19528</f>
        <v>В</v>
      </c>
      <c r="F19529" s="58">
        <v>0.9012669642224274</v>
      </c>
    </row>
    <row r="19530">
      <c r="A19530" s="61">
        <v>1.519456698E9</v>
      </c>
      <c r="B19530" s="61">
        <v>1.0</v>
      </c>
      <c r="C19530" s="61">
        <v>2091.0</v>
      </c>
      <c r="D19530" s="57" t="s">
        <v>375</v>
      </c>
      <c r="E19530" s="57" t="str">
        <f t="array" ref="E19530">E19529</f>
        <v>В</v>
      </c>
      <c r="F19530" s="58">
        <v>0.9012835403222215</v>
      </c>
    </row>
    <row r="19531">
      <c r="A19531" s="61">
        <v>1.519688016E9</v>
      </c>
      <c r="B19531" s="61">
        <v>1.0</v>
      </c>
      <c r="C19531" s="61">
        <v>3653.0</v>
      </c>
      <c r="D19531" s="57" t="s">
        <v>375</v>
      </c>
      <c r="E19531" s="57" t="str">
        <f t="array" ref="E19531">E19530</f>
        <v>В</v>
      </c>
      <c r="F19531" s="58">
        <v>0.9013278246147671</v>
      </c>
    </row>
    <row r="19532">
      <c r="A19532" s="61">
        <v>1.511554055E9</v>
      </c>
      <c r="B19532" s="61">
        <v>1.0</v>
      </c>
      <c r="C19532" s="61">
        <v>4087.0</v>
      </c>
      <c r="D19532" s="57" t="s">
        <v>373</v>
      </c>
      <c r="E19532" s="57" t="str">
        <f t="array" ref="E19532">E19531</f>
        <v>В</v>
      </c>
      <c r="F19532" s="58">
        <v>0.9013299882080544</v>
      </c>
    </row>
    <row r="19533">
      <c r="A19533" s="61">
        <v>1.519895228E9</v>
      </c>
      <c r="B19533" s="61">
        <v>1.0</v>
      </c>
      <c r="C19533" s="61">
        <v>4907.0</v>
      </c>
      <c r="D19533" s="57" t="s">
        <v>371</v>
      </c>
      <c r="E19533" s="57" t="str">
        <f t="array" ref="E19533">E19532</f>
        <v>В</v>
      </c>
      <c r="F19533" s="58">
        <v>0.9013713174771268</v>
      </c>
    </row>
    <row r="19534">
      <c r="A19534" s="61">
        <v>1.516419744E9</v>
      </c>
      <c r="B19534" s="61">
        <v>1.0</v>
      </c>
      <c r="C19534" s="61">
        <v>257.0</v>
      </c>
      <c r="D19534" s="57" t="s">
        <v>374</v>
      </c>
      <c r="E19534" s="57" t="str">
        <f t="array" ref="E19534">E19533</f>
        <v>В</v>
      </c>
      <c r="F19534" s="58">
        <v>0.9013812516866663</v>
      </c>
    </row>
    <row r="19535">
      <c r="A19535" s="61">
        <v>1.516864744E9</v>
      </c>
      <c r="B19535" s="61">
        <v>1.0</v>
      </c>
      <c r="C19535" s="61">
        <v>3853.0</v>
      </c>
      <c r="D19535" s="57" t="s">
        <v>375</v>
      </c>
      <c r="E19535" s="57" t="str">
        <f t="array" ref="E19535">E19534</f>
        <v>В</v>
      </c>
      <c r="F19535" s="58">
        <v>0.9014446842543954</v>
      </c>
    </row>
    <row r="19536">
      <c r="A19536" s="61">
        <v>1.516732214E9</v>
      </c>
      <c r="B19536" s="61">
        <v>1.0</v>
      </c>
      <c r="C19536" s="61">
        <v>1405.0</v>
      </c>
      <c r="D19536" s="57" t="s">
        <v>371</v>
      </c>
      <c r="E19536" s="57" t="str">
        <f t="array" ref="E19536">E19535</f>
        <v>В</v>
      </c>
      <c r="F19536" s="58">
        <v>0.9016277434463984</v>
      </c>
    </row>
    <row r="19537">
      <c r="A19537" s="61">
        <v>1.512995459E9</v>
      </c>
      <c r="B19537" s="61">
        <v>1.0</v>
      </c>
      <c r="C19537" s="61">
        <v>532.0</v>
      </c>
      <c r="D19537" s="57" t="s">
        <v>374</v>
      </c>
      <c r="E19537" s="57" t="str">
        <f t="array" ref="E19537">E19536</f>
        <v>В</v>
      </c>
      <c r="F19537" s="58">
        <v>0.9016553159462838</v>
      </c>
    </row>
    <row r="19538">
      <c r="A19538" s="61">
        <v>1.512033749E9</v>
      </c>
      <c r="B19538" s="61">
        <v>1.0</v>
      </c>
      <c r="C19538" s="61">
        <v>2279.0</v>
      </c>
      <c r="D19538" s="57" t="s">
        <v>371</v>
      </c>
      <c r="E19538" s="57" t="str">
        <f t="array" ref="E19538">E19537</f>
        <v>В</v>
      </c>
      <c r="F19538" s="58">
        <v>0.9016920527566231</v>
      </c>
    </row>
    <row r="19539">
      <c r="A19539" s="61">
        <v>1.515616731E9</v>
      </c>
      <c r="B19539" s="61">
        <v>0.0</v>
      </c>
      <c r="C19539" s="61">
        <v>1023.0</v>
      </c>
      <c r="D19539" s="57" t="s">
        <v>371</v>
      </c>
      <c r="E19539" s="57" t="str">
        <f t="array" ref="E19539">E19538</f>
        <v>В</v>
      </c>
      <c r="F19539" s="58">
        <v>0.9017155519955804</v>
      </c>
    </row>
    <row r="19540">
      <c r="A19540" s="61">
        <v>1.515407362E9</v>
      </c>
      <c r="B19540" s="61">
        <v>0.0</v>
      </c>
      <c r="C19540" s="61">
        <v>2209.0</v>
      </c>
      <c r="D19540" s="57" t="s">
        <v>375</v>
      </c>
      <c r="E19540" s="57" t="str">
        <f t="array" ref="E19540">E19539</f>
        <v>В</v>
      </c>
      <c r="F19540" s="58">
        <v>0.9017778167344145</v>
      </c>
    </row>
    <row r="19541">
      <c r="A19541" s="61">
        <v>1.517095266E9</v>
      </c>
      <c r="B19541" s="61">
        <v>1.0</v>
      </c>
      <c r="C19541" s="61">
        <v>1499.0</v>
      </c>
      <c r="D19541" s="57" t="s">
        <v>371</v>
      </c>
      <c r="E19541" s="57" t="str">
        <f t="array" ref="E19541">E19540</f>
        <v>В</v>
      </c>
      <c r="F19541" s="58">
        <v>0.9018396928584034</v>
      </c>
    </row>
    <row r="19542">
      <c r="A19542" s="61">
        <v>1.512275306E9</v>
      </c>
      <c r="B19542" s="61">
        <v>1.0</v>
      </c>
      <c r="C19542" s="61">
        <v>1445.0</v>
      </c>
      <c r="D19542" s="57" t="s">
        <v>371</v>
      </c>
      <c r="E19542" s="57" t="str">
        <f t="array" ref="E19542">E19541</f>
        <v>В</v>
      </c>
      <c r="F19542" s="58">
        <v>0.9019317347498413</v>
      </c>
    </row>
    <row r="19543">
      <c r="A19543" s="61">
        <v>1.514433729E9</v>
      </c>
      <c r="B19543" s="61">
        <v>1.0</v>
      </c>
      <c r="C19543" s="61">
        <v>265.0</v>
      </c>
      <c r="D19543" s="57" t="s">
        <v>371</v>
      </c>
      <c r="E19543" s="57" t="str">
        <f t="array" ref="E19543">E19542</f>
        <v>В</v>
      </c>
      <c r="F19543" s="58">
        <v>0.9019335304822315</v>
      </c>
    </row>
    <row r="19544">
      <c r="A19544" s="61">
        <v>1.512377594E9</v>
      </c>
      <c r="B19544" s="61">
        <v>1.0</v>
      </c>
      <c r="C19544" s="61">
        <v>363.0</v>
      </c>
      <c r="D19544" s="57" t="s">
        <v>371</v>
      </c>
      <c r="E19544" s="57" t="str">
        <f t="array" ref="E19544">E19543</f>
        <v>В</v>
      </c>
      <c r="F19544" s="58">
        <v>0.9020829548749929</v>
      </c>
    </row>
    <row r="19545">
      <c r="A19545" s="61">
        <v>1.511992909E9</v>
      </c>
      <c r="B19545" s="61">
        <v>1.0</v>
      </c>
      <c r="C19545" s="61">
        <v>33.0</v>
      </c>
      <c r="D19545" s="57" t="s">
        <v>373</v>
      </c>
      <c r="E19545" s="57" t="str">
        <f t="array" ref="E19545">E19544</f>
        <v>В</v>
      </c>
      <c r="F19545" s="58">
        <v>0.9020889493478108</v>
      </c>
    </row>
    <row r="19546">
      <c r="A19546" s="61">
        <v>1.513815256E9</v>
      </c>
      <c r="B19546" s="61">
        <v>1.0</v>
      </c>
      <c r="C19546" s="61">
        <v>994.0</v>
      </c>
      <c r="D19546" s="57" t="s">
        <v>371</v>
      </c>
      <c r="E19546" s="57" t="str">
        <f t="array" ref="E19546">E19545</f>
        <v>В</v>
      </c>
      <c r="F19546" s="58">
        <v>0.9021473397834269</v>
      </c>
    </row>
    <row r="19547">
      <c r="A19547" s="61">
        <v>1.514933547E9</v>
      </c>
      <c r="B19547" s="61">
        <v>1.0</v>
      </c>
      <c r="C19547" s="61">
        <v>2135.0</v>
      </c>
      <c r="D19547" s="57" t="s">
        <v>371</v>
      </c>
      <c r="E19547" s="57" t="str">
        <f t="array" ref="E19547">E19546</f>
        <v>В</v>
      </c>
      <c r="F19547" s="58">
        <v>0.9021558553223012</v>
      </c>
    </row>
    <row r="19548">
      <c r="A19548" s="61">
        <v>1.513635024E9</v>
      </c>
      <c r="B19548" s="61">
        <v>1.0</v>
      </c>
      <c r="C19548" s="61">
        <v>1730.0</v>
      </c>
      <c r="D19548" s="57" t="s">
        <v>373</v>
      </c>
      <c r="E19548" s="57" t="str">
        <f t="array" ref="E19548">E19547</f>
        <v>В</v>
      </c>
      <c r="F19548" s="58">
        <v>0.9022316722552117</v>
      </c>
    </row>
    <row r="19549">
      <c r="A19549" s="61">
        <v>1.515642649E9</v>
      </c>
      <c r="B19549" s="61">
        <v>1.0</v>
      </c>
      <c r="C19549" s="61">
        <v>223.0</v>
      </c>
      <c r="D19549" s="57" t="s">
        <v>374</v>
      </c>
      <c r="E19549" s="57" t="str">
        <f t="array" ref="E19549">E19548</f>
        <v>В</v>
      </c>
      <c r="F19549" s="58">
        <v>0.9022854117811456</v>
      </c>
    </row>
    <row r="19550">
      <c r="A19550" s="61">
        <v>1.514325643E9</v>
      </c>
      <c r="B19550" s="61">
        <v>1.0</v>
      </c>
      <c r="C19550" s="61">
        <v>3516.0</v>
      </c>
      <c r="D19550" s="57" t="s">
        <v>373</v>
      </c>
      <c r="E19550" s="57" t="str">
        <f t="array" ref="E19550">E19549</f>
        <v>В</v>
      </c>
      <c r="F19550" s="58">
        <v>0.9023785024165318</v>
      </c>
    </row>
    <row r="19551">
      <c r="A19551" s="61">
        <v>1.513640067E9</v>
      </c>
      <c r="B19551" s="61">
        <v>1.0</v>
      </c>
      <c r="C19551" s="61">
        <v>505.0</v>
      </c>
      <c r="D19551" s="57" t="s">
        <v>374</v>
      </c>
      <c r="E19551" s="57" t="str">
        <f t="array" ref="E19551">E19550</f>
        <v>В</v>
      </c>
      <c r="F19551" s="58">
        <v>0.9023870179554062</v>
      </c>
    </row>
    <row r="19552">
      <c r="A19552" s="61">
        <v>1.51290654E9</v>
      </c>
      <c r="B19552" s="61">
        <v>0.0</v>
      </c>
      <c r="C19552" s="61">
        <v>2458.0</v>
      </c>
      <c r="D19552" s="57" t="s">
        <v>373</v>
      </c>
      <c r="E19552" s="57" t="str">
        <f t="array" ref="E19552">E19551</f>
        <v>В</v>
      </c>
      <c r="F19552" s="58">
        <v>0.9023960834065319</v>
      </c>
    </row>
    <row r="19553">
      <c r="A19553" s="61">
        <v>1.517940277E9</v>
      </c>
      <c r="B19553" s="61">
        <v>1.0</v>
      </c>
      <c r="C19553" s="61">
        <v>5750.0</v>
      </c>
      <c r="D19553" s="57" t="s">
        <v>375</v>
      </c>
      <c r="E19553" s="57" t="str">
        <f t="array" ref="E19553">E19552</f>
        <v>В</v>
      </c>
      <c r="F19553" s="58">
        <v>0.9024172700850682</v>
      </c>
    </row>
    <row r="19554">
      <c r="A19554" s="61">
        <v>1.515339833E9</v>
      </c>
      <c r="B19554" s="61">
        <v>1.0</v>
      </c>
      <c r="C19554" s="61">
        <v>191.0</v>
      </c>
      <c r="D19554" s="57" t="s">
        <v>371</v>
      </c>
      <c r="E19554" s="57" t="str">
        <f t="array" ref="E19554">E19553</f>
        <v>В</v>
      </c>
      <c r="F19554" s="58">
        <v>0.9024241356487095</v>
      </c>
    </row>
    <row r="19555">
      <c r="A19555" s="61">
        <v>1.51177062E9</v>
      </c>
      <c r="B19555" s="61">
        <v>0.0</v>
      </c>
      <c r="C19555" s="61">
        <v>41.0</v>
      </c>
      <c r="D19555" s="57" t="s">
        <v>375</v>
      </c>
      <c r="E19555" s="57" t="str">
        <f t="array" ref="E19555">E19554</f>
        <v>В</v>
      </c>
      <c r="F19555" s="58">
        <v>0.902430686287842</v>
      </c>
    </row>
    <row r="19556">
      <c r="A19556" s="61">
        <v>1.516155397E9</v>
      </c>
      <c r="B19556" s="61">
        <v>1.0</v>
      </c>
      <c r="C19556" s="61">
        <v>3342.0</v>
      </c>
      <c r="D19556" s="57" t="s">
        <v>373</v>
      </c>
      <c r="E19556" s="57" t="str">
        <f t="array" ref="E19556">E19555</f>
        <v>В</v>
      </c>
      <c r="F19556" s="58">
        <v>0.9024340549570877</v>
      </c>
    </row>
    <row r="19557">
      <c r="A19557" s="61">
        <v>1.516375309E9</v>
      </c>
      <c r="B19557" s="61">
        <v>1.0</v>
      </c>
      <c r="C19557" s="61">
        <v>1734.0</v>
      </c>
      <c r="D19557" s="57" t="s">
        <v>373</v>
      </c>
      <c r="E19557" s="57" t="str">
        <f t="array" ref="E19557">E19556</f>
        <v>В</v>
      </c>
      <c r="F19557" s="58">
        <v>0.9024573335811342</v>
      </c>
    </row>
    <row r="19558">
      <c r="A19558" s="61">
        <v>1.51837788E9</v>
      </c>
      <c r="B19558" s="61">
        <v>0.0</v>
      </c>
      <c r="C19558" s="61">
        <v>828.0</v>
      </c>
      <c r="D19558" s="57" t="s">
        <v>371</v>
      </c>
      <c r="E19558" s="57" t="str">
        <f t="array" ref="E19558">E19557</f>
        <v>В</v>
      </c>
      <c r="F19558" s="58">
        <v>0.9024942392316103</v>
      </c>
    </row>
    <row r="19559">
      <c r="A19559" s="61">
        <v>1.518652226E9</v>
      </c>
      <c r="B19559" s="61">
        <v>1.0</v>
      </c>
      <c r="C19559" s="61">
        <v>768.0</v>
      </c>
      <c r="D19559" s="57" t="s">
        <v>375</v>
      </c>
      <c r="E19559" s="57" t="str">
        <f t="array" ref="E19559">E19558</f>
        <v>В</v>
      </c>
      <c r="F19559" s="58">
        <v>0.9025097326024082</v>
      </c>
    </row>
    <row r="19560">
      <c r="A19560" s="61">
        <v>1.51521662E9</v>
      </c>
      <c r="B19560" s="61">
        <v>0.0</v>
      </c>
      <c r="C19560" s="61">
        <v>1069.0</v>
      </c>
      <c r="D19560" s="57" t="s">
        <v>375</v>
      </c>
      <c r="E19560" s="57" t="str">
        <f t="array" ref="E19560">E19559</f>
        <v>В</v>
      </c>
      <c r="F19560" s="58">
        <v>0.9026282726476685</v>
      </c>
    </row>
    <row r="19561">
      <c r="A19561" s="61">
        <v>1.518428444E9</v>
      </c>
      <c r="B19561" s="61">
        <v>1.0</v>
      </c>
      <c r="C19561" s="61">
        <v>2728.0</v>
      </c>
      <c r="D19561" s="57" t="s">
        <v>374</v>
      </c>
      <c r="E19561" s="57" t="str">
        <f t="array" ref="E19561">E19560</f>
        <v>В</v>
      </c>
      <c r="F19561" s="58">
        <v>0.9026891032376859</v>
      </c>
    </row>
    <row r="19562">
      <c r="A19562" s="61">
        <v>1.511949451E9</v>
      </c>
      <c r="B19562" s="61">
        <v>0.0</v>
      </c>
      <c r="C19562" s="61">
        <v>4190.0</v>
      </c>
      <c r="D19562" s="57" t="s">
        <v>374</v>
      </c>
      <c r="E19562" s="57" t="str">
        <f t="array" ref="E19562">E19561</f>
        <v>В</v>
      </c>
      <c r="F19562" s="58">
        <v>0.9027266628238269</v>
      </c>
    </row>
    <row r="19563">
      <c r="A19563" s="61">
        <v>1.511260665E9</v>
      </c>
      <c r="B19563" s="61">
        <v>1.0</v>
      </c>
      <c r="C19563" s="61">
        <v>1334.0</v>
      </c>
      <c r="D19563" s="57" t="s">
        <v>371</v>
      </c>
      <c r="E19563" s="57" t="str">
        <f t="array" ref="E19563">E19562</f>
        <v>В</v>
      </c>
      <c r="F19563" s="58">
        <v>0.9027321645466749</v>
      </c>
    </row>
    <row r="19564">
      <c r="A19564" s="61">
        <v>1.517862971E9</v>
      </c>
      <c r="B19564" s="61">
        <v>0.0</v>
      </c>
      <c r="C19564" s="61">
        <v>2440.0</v>
      </c>
      <c r="D19564" s="57" t="s">
        <v>374</v>
      </c>
      <c r="E19564" s="57" t="str">
        <f t="array" ref="E19564">E19563</f>
        <v>В</v>
      </c>
      <c r="F19564" s="58">
        <v>0.9028848241594898</v>
      </c>
    </row>
    <row r="19565">
      <c r="A19565" s="61">
        <v>1.519562138E9</v>
      </c>
      <c r="B19565" s="61">
        <v>1.0</v>
      </c>
      <c r="C19565" s="61">
        <v>2423.0</v>
      </c>
      <c r="D19565" s="57" t="s">
        <v>374</v>
      </c>
      <c r="E19565" s="57" t="str">
        <f t="array" ref="E19565">E19564</f>
        <v>В</v>
      </c>
      <c r="F19565" s="58">
        <v>0.9029210889594181</v>
      </c>
    </row>
    <row r="19566">
      <c r="A19566" s="61">
        <v>1.519151819E9</v>
      </c>
      <c r="B19566" s="61">
        <v>1.0</v>
      </c>
      <c r="C19566" s="61">
        <v>1100.0</v>
      </c>
      <c r="D19566" s="57" t="s">
        <v>373</v>
      </c>
      <c r="E19566" s="57" t="str">
        <f t="array" ref="E19566">E19565</f>
        <v>В</v>
      </c>
      <c r="F19566" s="58">
        <v>0.9029453819609711</v>
      </c>
    </row>
    <row r="19567">
      <c r="A19567" s="61">
        <v>1.514318968E9</v>
      </c>
      <c r="B19567" s="61">
        <v>1.0</v>
      </c>
      <c r="C19567" s="61">
        <v>2157.0</v>
      </c>
      <c r="D19567" s="57" t="s">
        <v>371</v>
      </c>
      <c r="E19567" s="57" t="str">
        <f t="array" ref="E19567">E19566</f>
        <v>В</v>
      </c>
      <c r="F19567" s="58">
        <v>0.9030173977073873</v>
      </c>
    </row>
    <row r="19568">
      <c r="A19568" s="61">
        <v>1.516702116E9</v>
      </c>
      <c r="B19568" s="61">
        <v>1.0</v>
      </c>
      <c r="C19568" s="61">
        <v>951.0</v>
      </c>
      <c r="D19568" s="57" t="s">
        <v>374</v>
      </c>
      <c r="E19568" s="57" t="str">
        <f t="array" ref="E19568">E19567</f>
        <v>В</v>
      </c>
      <c r="F19568" s="58">
        <v>0.9031724715685343</v>
      </c>
    </row>
    <row r="19569">
      <c r="A19569" s="61">
        <v>1.513651836E9</v>
      </c>
      <c r="B19569" s="61">
        <v>1.0</v>
      </c>
      <c r="C19569" s="61">
        <v>449.0</v>
      </c>
      <c r="D19569" s="57" t="s">
        <v>374</v>
      </c>
      <c r="E19569" s="57" t="str">
        <f t="array" ref="E19569">E19568</f>
        <v>В</v>
      </c>
      <c r="F19569" s="58">
        <v>0.903279847664659</v>
      </c>
    </row>
    <row r="19570">
      <c r="A19570" s="61">
        <v>1.511418881E9</v>
      </c>
      <c r="B19570" s="61">
        <v>0.0</v>
      </c>
      <c r="C19570" s="61">
        <v>1718.0</v>
      </c>
      <c r="D19570" s="57" t="s">
        <v>371</v>
      </c>
      <c r="E19570" s="57" t="str">
        <f t="array" ref="E19570">E19569</f>
        <v>В</v>
      </c>
      <c r="F19570" s="58">
        <v>0.9033867596337549</v>
      </c>
    </row>
    <row r="19571">
      <c r="A19571" s="61">
        <v>1.51261092E9</v>
      </c>
      <c r="B19571" s="61">
        <v>0.0</v>
      </c>
      <c r="C19571" s="61">
        <v>3554.0</v>
      </c>
      <c r="D19571" s="57" t="s">
        <v>375</v>
      </c>
      <c r="E19571" s="57" t="str">
        <f t="array" ref="E19571">E19570</f>
        <v>В</v>
      </c>
      <c r="F19571" s="58">
        <v>0.9034113357379102</v>
      </c>
    </row>
    <row r="19572">
      <c r="A19572" s="61">
        <v>1.514629428E9</v>
      </c>
      <c r="B19572" s="61">
        <v>1.0</v>
      </c>
      <c r="C19572" s="61">
        <v>2145.0</v>
      </c>
      <c r="D19572" s="57" t="s">
        <v>375</v>
      </c>
      <c r="E19572" s="57" t="str">
        <f t="array" ref="E19572">E19571</f>
        <v>В</v>
      </c>
      <c r="F19572" s="58">
        <v>0.9034489015781144</v>
      </c>
    </row>
    <row r="19573">
      <c r="A19573" s="61">
        <v>1.512534672E9</v>
      </c>
      <c r="B19573" s="61">
        <v>0.0</v>
      </c>
      <c r="C19573" s="61">
        <v>2270.0</v>
      </c>
      <c r="D19573" s="57" t="s">
        <v>371</v>
      </c>
      <c r="E19573" s="57" t="str">
        <f t="array" ref="E19573">E19572</f>
        <v>В</v>
      </c>
      <c r="F19573" s="58">
        <v>0.9034912897126731</v>
      </c>
    </row>
    <row r="19574">
      <c r="A19574" s="61">
        <v>1.515228166E9</v>
      </c>
      <c r="B19574" s="61">
        <v>1.0</v>
      </c>
      <c r="C19574" s="61">
        <v>1849.0</v>
      </c>
      <c r="D19574" s="57" t="s">
        <v>373</v>
      </c>
      <c r="E19574" s="57" t="str">
        <f t="array" ref="E19574">E19573</f>
        <v>В</v>
      </c>
      <c r="F19574" s="58">
        <v>0.9035272548939083</v>
      </c>
    </row>
    <row r="19575">
      <c r="A19575" s="61">
        <v>1.516345802E9</v>
      </c>
      <c r="B19575" s="61">
        <v>0.0</v>
      </c>
      <c r="C19575" s="61">
        <v>725.0</v>
      </c>
      <c r="D19575" s="57" t="s">
        <v>371</v>
      </c>
      <c r="E19575" s="57" t="str">
        <f t="array" ref="E19575">E19574</f>
        <v>В</v>
      </c>
      <c r="F19575" s="58">
        <v>0.9035760520478848</v>
      </c>
    </row>
    <row r="19576">
      <c r="A19576" s="61">
        <v>1.513784678E9</v>
      </c>
      <c r="B19576" s="61">
        <v>1.0</v>
      </c>
      <c r="C19576" s="61">
        <v>973.0</v>
      </c>
      <c r="D19576" s="57" t="s">
        <v>371</v>
      </c>
      <c r="E19576" s="57" t="str">
        <f t="array" ref="E19576">E19575</f>
        <v>В</v>
      </c>
      <c r="F19576" s="58">
        <v>0.9036433610874915</v>
      </c>
    </row>
    <row r="19577">
      <c r="A19577" s="61">
        <v>1.515613719E9</v>
      </c>
      <c r="B19577" s="61">
        <v>1.0</v>
      </c>
      <c r="C19577" s="61">
        <v>3646.0</v>
      </c>
      <c r="D19577" s="57" t="s">
        <v>371</v>
      </c>
      <c r="E19577" s="57" t="str">
        <f t="array" ref="E19577">E19576</f>
        <v>В</v>
      </c>
      <c r="F19577" s="58">
        <v>0.903659548171164</v>
      </c>
    </row>
    <row r="19578">
      <c r="A19578" s="61">
        <v>1.51468063E9</v>
      </c>
      <c r="B19578" s="61">
        <v>0.0</v>
      </c>
      <c r="C19578" s="61">
        <v>1590.0</v>
      </c>
      <c r="D19578" s="57" t="s">
        <v>371</v>
      </c>
      <c r="E19578" s="57" t="str">
        <f t="array" ref="E19578">E19577</f>
        <v>В</v>
      </c>
      <c r="F19578" s="58">
        <v>0.9036689608042531</v>
      </c>
    </row>
    <row r="19579">
      <c r="A19579" s="61">
        <v>1.511678625E9</v>
      </c>
      <c r="B19579" s="61">
        <v>1.0</v>
      </c>
      <c r="C19579" s="61">
        <v>595.0</v>
      </c>
      <c r="D19579" s="57" t="s">
        <v>375</v>
      </c>
      <c r="E19579" s="57" t="str">
        <f t="array" ref="E19579">E19578</f>
        <v>В</v>
      </c>
      <c r="F19579" s="58">
        <v>0.9036983009385392</v>
      </c>
    </row>
    <row r="19580">
      <c r="A19580" s="61">
        <v>1.519111675E9</v>
      </c>
      <c r="B19580" s="61">
        <v>1.0</v>
      </c>
      <c r="C19580" s="61">
        <v>821.0</v>
      </c>
      <c r="D19580" s="57" t="s">
        <v>375</v>
      </c>
      <c r="E19580" s="57" t="str">
        <f t="array" ref="E19580">E19579</f>
        <v>В</v>
      </c>
      <c r="F19580" s="58">
        <v>0.9037268423096095</v>
      </c>
    </row>
    <row r="19581">
      <c r="A19581" s="61">
        <v>1.513801566E9</v>
      </c>
      <c r="B19581" s="61">
        <v>1.0</v>
      </c>
      <c r="C19581" s="61">
        <v>929.0</v>
      </c>
      <c r="D19581" s="57" t="s">
        <v>371</v>
      </c>
      <c r="E19581" s="57" t="str">
        <f t="array" ref="E19581">E19580</f>
        <v>В</v>
      </c>
      <c r="F19581" s="58">
        <v>0.9037406369138619</v>
      </c>
    </row>
    <row r="19582">
      <c r="A19582" s="61">
        <v>1.512982226E9</v>
      </c>
      <c r="B19582" s="61">
        <v>1.0</v>
      </c>
      <c r="C19582" s="61">
        <v>1330.0</v>
      </c>
      <c r="D19582" s="57" t="s">
        <v>371</v>
      </c>
      <c r="E19582" s="57" t="str">
        <f t="array" ref="E19582">E19581</f>
        <v>В</v>
      </c>
      <c r="F19582" s="58">
        <v>0.9037541515856987</v>
      </c>
    </row>
    <row r="19583">
      <c r="A19583" s="61">
        <v>1.517507267E9</v>
      </c>
      <c r="B19583" s="61">
        <v>1.0</v>
      </c>
      <c r="C19583" s="61">
        <v>1996.0</v>
      </c>
      <c r="D19583" s="57" t="s">
        <v>375</v>
      </c>
      <c r="E19583" s="57" t="str">
        <f t="array" ref="E19583">E19582</f>
        <v>В</v>
      </c>
      <c r="F19583" s="58">
        <v>0.9038100217930356</v>
      </c>
    </row>
    <row r="19584">
      <c r="A19584" s="61">
        <v>1.515470073E9</v>
      </c>
      <c r="B19584" s="61">
        <v>1.0</v>
      </c>
      <c r="C19584" s="61">
        <v>3465.0</v>
      </c>
      <c r="D19584" s="57" t="s">
        <v>375</v>
      </c>
      <c r="E19584" s="57" t="str">
        <f t="array" ref="E19584">E19583</f>
        <v>В</v>
      </c>
      <c r="F19584" s="58">
        <v>0.9038142502121105</v>
      </c>
    </row>
    <row r="19585">
      <c r="A19585" s="61">
        <v>1.514435484E9</v>
      </c>
      <c r="B19585" s="61">
        <v>1.0</v>
      </c>
      <c r="C19585" s="61">
        <v>3939.0</v>
      </c>
      <c r="D19585" s="57" t="s">
        <v>374</v>
      </c>
      <c r="E19585" s="57" t="str">
        <f t="array" ref="E19585">E19584</f>
        <v>В</v>
      </c>
      <c r="F19585" s="58">
        <v>0.9038409035960011</v>
      </c>
    </row>
    <row r="19586">
      <c r="A19586" s="61">
        <v>1.515495444E9</v>
      </c>
      <c r="B19586" s="61">
        <v>1.0</v>
      </c>
      <c r="C19586" s="61">
        <v>831.0</v>
      </c>
      <c r="D19586" s="57" t="s">
        <v>371</v>
      </c>
      <c r="E19586" s="57" t="str">
        <f t="array" ref="E19586">E19585</f>
        <v>В</v>
      </c>
      <c r="F19586" s="58">
        <v>0.9040272738440782</v>
      </c>
    </row>
    <row r="19587">
      <c r="A19587" s="61">
        <v>1.516479217E9</v>
      </c>
      <c r="B19587" s="61">
        <v>1.0</v>
      </c>
      <c r="C19587" s="61">
        <v>108.0</v>
      </c>
      <c r="D19587" s="57" t="s">
        <v>375</v>
      </c>
      <c r="E19587" s="57" t="str">
        <f t="array" ref="E19587">E19586</f>
        <v>В</v>
      </c>
      <c r="F19587" s="58">
        <v>0.9040805826057579</v>
      </c>
    </row>
    <row r="19588">
      <c r="A19588" s="61">
        <v>1.519001264E9</v>
      </c>
      <c r="B19588" s="61">
        <v>1.0</v>
      </c>
      <c r="C19588" s="61">
        <v>2922.0</v>
      </c>
      <c r="D19588" s="57" t="s">
        <v>375</v>
      </c>
      <c r="E19588" s="57" t="str">
        <f t="array" ref="E19588">E19587</f>
        <v>В</v>
      </c>
      <c r="F19588" s="58">
        <v>0.9041485505210246</v>
      </c>
    </row>
    <row r="19589">
      <c r="A19589" s="61">
        <v>1.514079317E9</v>
      </c>
      <c r="B19589" s="61">
        <v>1.0</v>
      </c>
      <c r="C19589" s="61">
        <v>319.0</v>
      </c>
      <c r="D19589" s="57" t="s">
        <v>371</v>
      </c>
      <c r="E19589" s="57" t="str">
        <f t="array" ref="E19589">E19588</f>
        <v>В</v>
      </c>
      <c r="F19589" s="58">
        <v>0.9042273667844658</v>
      </c>
    </row>
    <row r="19590">
      <c r="A19590" s="61">
        <v>1.513781672E9</v>
      </c>
      <c r="B19590" s="61">
        <v>0.0</v>
      </c>
      <c r="C19590" s="61">
        <v>514.0</v>
      </c>
      <c r="D19590" s="57" t="s">
        <v>371</v>
      </c>
      <c r="E19590" s="57" t="str">
        <f t="array" ref="E19590">E19589</f>
        <v>В</v>
      </c>
      <c r="F19590" s="58">
        <v>0.9042375199165471</v>
      </c>
    </row>
    <row r="19591">
      <c r="A19591" s="61">
        <v>1.514774439E9</v>
      </c>
      <c r="B19591" s="61">
        <v>1.0</v>
      </c>
      <c r="C19591" s="61">
        <v>209.0</v>
      </c>
      <c r="D19591" s="57" t="s">
        <v>374</v>
      </c>
      <c r="E19591" s="57" t="str">
        <f t="array" ref="E19591">E19590</f>
        <v>В</v>
      </c>
      <c r="F19591" s="58">
        <v>0.9042801589703152</v>
      </c>
    </row>
    <row r="19592">
      <c r="A19592" s="61">
        <v>1.514424055E9</v>
      </c>
      <c r="B19592" s="61">
        <v>1.0</v>
      </c>
      <c r="C19592" s="61">
        <v>1310.0</v>
      </c>
      <c r="D19592" s="57" t="s">
        <v>375</v>
      </c>
      <c r="E19592" s="57" t="str">
        <f t="array" ref="E19592">E19591</f>
        <v>В</v>
      </c>
      <c r="F19592" s="58">
        <v>0.9043021346119413</v>
      </c>
    </row>
    <row r="19593">
      <c r="A19593" s="61">
        <v>1.518122564E9</v>
      </c>
      <c r="B19593" s="61">
        <v>1.0</v>
      </c>
      <c r="C19593" s="61">
        <v>283.0</v>
      </c>
      <c r="D19593" s="57" t="s">
        <v>375</v>
      </c>
      <c r="E19593" s="57" t="str">
        <f t="array" ref="E19593">E19592</f>
        <v>В</v>
      </c>
      <c r="F19593" s="58">
        <v>0.9043031837173763</v>
      </c>
    </row>
    <row r="19594">
      <c r="A19594" s="61">
        <v>1.517257827E9</v>
      </c>
      <c r="B19594" s="61">
        <v>1.0</v>
      </c>
      <c r="C19594" s="61">
        <v>828.0</v>
      </c>
      <c r="D19594" s="57" t="s">
        <v>371</v>
      </c>
      <c r="E19594" s="57" t="str">
        <f t="array" ref="E19594">E19593</f>
        <v>В</v>
      </c>
      <c r="F19594" s="58">
        <v>0.9043263760278708</v>
      </c>
    </row>
    <row r="19595">
      <c r="A19595" s="61">
        <v>1.515787307E9</v>
      </c>
      <c r="B19595" s="61">
        <v>1.0</v>
      </c>
      <c r="C19595" s="61">
        <v>2568.0</v>
      </c>
      <c r="D19595" s="57" t="s">
        <v>371</v>
      </c>
      <c r="E19595" s="57" t="str">
        <f t="array" ref="E19595">E19594</f>
        <v>В</v>
      </c>
      <c r="F19595" s="58">
        <v>0.9043600012161367</v>
      </c>
    </row>
    <row r="19596">
      <c r="A19596" s="61">
        <v>1.516458174E9</v>
      </c>
      <c r="B19596" s="61">
        <v>1.0</v>
      </c>
      <c r="C19596" s="61">
        <v>983.0</v>
      </c>
      <c r="D19596" s="57" t="s">
        <v>375</v>
      </c>
      <c r="E19596" s="57" t="str">
        <f t="array" ref="E19596">E19595</f>
        <v>В</v>
      </c>
      <c r="F19596" s="58">
        <v>0.9044030938563522</v>
      </c>
    </row>
    <row r="19597">
      <c r="A19597" s="61">
        <v>1.516252209E9</v>
      </c>
      <c r="B19597" s="61">
        <v>1.0</v>
      </c>
      <c r="C19597" s="61">
        <v>616.0</v>
      </c>
      <c r="D19597" s="57" t="s">
        <v>373</v>
      </c>
      <c r="E19597" s="57" t="str">
        <f t="array" ref="E19597">E19596</f>
        <v>В</v>
      </c>
      <c r="F19597" s="58">
        <v>0.9044481343262036</v>
      </c>
    </row>
    <row r="19598">
      <c r="A19598" s="61">
        <v>1.512429925E9</v>
      </c>
      <c r="B19598" s="61">
        <v>1.0</v>
      </c>
      <c r="C19598" s="61">
        <v>316.0</v>
      </c>
      <c r="D19598" s="57" t="s">
        <v>371</v>
      </c>
      <c r="E19598" s="57" t="str">
        <f t="array" ref="E19598">E19597</f>
        <v>В</v>
      </c>
      <c r="F19598" s="58">
        <v>0.9045120260690022</v>
      </c>
    </row>
    <row r="19599">
      <c r="A19599" s="61">
        <v>1.517049475E9</v>
      </c>
      <c r="B19599" s="61">
        <v>1.0</v>
      </c>
      <c r="C19599" s="61">
        <v>3136.0</v>
      </c>
      <c r="D19599" s="57" t="s">
        <v>374</v>
      </c>
      <c r="E19599" s="57" t="str">
        <f t="array" ref="E19599">E19598</f>
        <v>В</v>
      </c>
      <c r="F19599" s="58">
        <v>0.9045187887509618</v>
      </c>
    </row>
    <row r="19600">
      <c r="A19600" s="61">
        <v>1.515842025E9</v>
      </c>
      <c r="B19600" s="61">
        <v>1.0</v>
      </c>
      <c r="C19600" s="61">
        <v>2126.0</v>
      </c>
      <c r="D19600" s="57" t="s">
        <v>374</v>
      </c>
      <c r="E19600" s="57" t="str">
        <f t="array" ref="E19600">E19599</f>
        <v>В</v>
      </c>
      <c r="F19600" s="58">
        <v>0.9046562683622303</v>
      </c>
    </row>
    <row r="19601">
      <c r="A19601" s="61">
        <v>1.517112451E9</v>
      </c>
      <c r="B19601" s="61">
        <v>0.0</v>
      </c>
      <c r="C19601" s="61">
        <v>3356.0</v>
      </c>
      <c r="D19601" s="57" t="s">
        <v>371</v>
      </c>
      <c r="E19601" s="57" t="str">
        <f t="array" ref="E19601">E19600</f>
        <v>В</v>
      </c>
      <c r="F19601" s="58">
        <v>0.9047948546434443</v>
      </c>
    </row>
    <row r="19602">
      <c r="A19602" s="61">
        <v>1.516830559E9</v>
      </c>
      <c r="B19602" s="61">
        <v>1.0</v>
      </c>
      <c r="C19602" s="61">
        <v>4171.0</v>
      </c>
      <c r="D19602" s="57" t="s">
        <v>374</v>
      </c>
      <c r="E19602" s="57" t="str">
        <f t="array" ref="E19602">E19601</f>
        <v>В</v>
      </c>
      <c r="F19602" s="58">
        <v>0.9048811666687819</v>
      </c>
    </row>
    <row r="19603">
      <c r="A19603" s="61">
        <v>1.511406677E9</v>
      </c>
      <c r="B19603" s="61">
        <v>1.0</v>
      </c>
      <c r="C19603" s="61">
        <v>967.0</v>
      </c>
      <c r="D19603" s="57" t="s">
        <v>371</v>
      </c>
      <c r="E19603" s="57" t="str">
        <f t="array" ref="E19603">E19602</f>
        <v>В</v>
      </c>
      <c r="F19603" s="58">
        <v>0.9050189802651856</v>
      </c>
    </row>
    <row r="19604">
      <c r="A19604" s="61">
        <v>1.517435067E9</v>
      </c>
      <c r="B19604" s="61">
        <v>1.0</v>
      </c>
      <c r="C19604" s="61">
        <v>31.0</v>
      </c>
      <c r="D19604" s="57" t="s">
        <v>373</v>
      </c>
      <c r="E19604" s="57" t="str">
        <f t="array" ref="E19604">E19603</f>
        <v>В</v>
      </c>
      <c r="F19604" s="58">
        <v>0.9050545063478941</v>
      </c>
    </row>
    <row r="19605">
      <c r="A19605" s="61">
        <v>1.516142497E9</v>
      </c>
      <c r="B19605" s="61">
        <v>1.0</v>
      </c>
      <c r="C19605" s="61">
        <v>564.0</v>
      </c>
      <c r="D19605" s="57" t="s">
        <v>375</v>
      </c>
      <c r="E19605" s="57" t="str">
        <f t="array" ref="E19605">E19604</f>
        <v>В</v>
      </c>
      <c r="F19605" s="58">
        <v>0.905076723346415</v>
      </c>
    </row>
    <row r="19606">
      <c r="A19606" s="61">
        <v>1.519221911E9</v>
      </c>
      <c r="B19606" s="61">
        <v>0.0</v>
      </c>
      <c r="C19606" s="61">
        <v>168.0</v>
      </c>
      <c r="D19606" s="57" t="s">
        <v>371</v>
      </c>
      <c r="E19606" s="57" t="str">
        <f t="array" ref="E19606">E19605</f>
        <v>В</v>
      </c>
      <c r="F19606" s="58">
        <v>0.9050886336353657</v>
      </c>
    </row>
    <row r="19607">
      <c r="A19607" s="61">
        <v>1.515119245E9</v>
      </c>
      <c r="B19607" s="61">
        <v>1.0</v>
      </c>
      <c r="C19607" s="61">
        <v>932.0</v>
      </c>
      <c r="D19607" s="57" t="s">
        <v>373</v>
      </c>
      <c r="E19607" s="57" t="str">
        <f t="array" ref="E19607">E19606</f>
        <v>В</v>
      </c>
      <c r="F19607" s="58">
        <v>0.9050978388161003</v>
      </c>
    </row>
    <row r="19608">
      <c r="A19608" s="61">
        <v>1.517125188E9</v>
      </c>
      <c r="B19608" s="61">
        <v>1.0</v>
      </c>
      <c r="C19608" s="61">
        <v>3307.0</v>
      </c>
      <c r="D19608" s="57" t="s">
        <v>375</v>
      </c>
      <c r="E19608" s="57" t="str">
        <f t="array" ref="E19608">E19607</f>
        <v>В</v>
      </c>
      <c r="F19608" s="58">
        <v>0.9051418692316605</v>
      </c>
    </row>
    <row r="19609">
      <c r="A19609" s="61">
        <v>1.514858072E9</v>
      </c>
      <c r="B19609" s="61">
        <v>0.0</v>
      </c>
      <c r="C19609" s="61">
        <v>3682.0</v>
      </c>
      <c r="D19609" s="57" t="s">
        <v>374</v>
      </c>
      <c r="E19609" s="57" t="str">
        <f t="array" ref="E19609">E19608</f>
        <v>В</v>
      </c>
      <c r="F19609" s="58">
        <v>0.9052257357747615</v>
      </c>
    </row>
    <row r="19610">
      <c r="A19610" s="61">
        <v>1.516231511E9</v>
      </c>
      <c r="B19610" s="61">
        <v>0.0</v>
      </c>
      <c r="C19610" s="61">
        <v>1167.0</v>
      </c>
      <c r="D19610" s="57" t="s">
        <v>375</v>
      </c>
      <c r="E19610" s="57" t="str">
        <f t="array" ref="E19610">E19609</f>
        <v>В</v>
      </c>
      <c r="F19610" s="58">
        <v>0.9052345852987711</v>
      </c>
    </row>
    <row r="19611">
      <c r="A19611" s="61">
        <v>1.519018436E9</v>
      </c>
      <c r="B19611" s="61">
        <v>1.0</v>
      </c>
      <c r="C19611" s="61">
        <v>779.0</v>
      </c>
      <c r="D19611" s="57" t="s">
        <v>371</v>
      </c>
      <c r="E19611" s="57" t="str">
        <f t="array" ref="E19611">E19610</f>
        <v>В</v>
      </c>
      <c r="F19611" s="58">
        <v>0.9052533648465017</v>
      </c>
    </row>
    <row r="19612">
      <c r="A19612" s="61">
        <v>1.514904368E9</v>
      </c>
      <c r="B19612" s="61">
        <v>1.0</v>
      </c>
      <c r="C19612" s="61">
        <v>374.0</v>
      </c>
      <c r="D19612" s="57" t="s">
        <v>374</v>
      </c>
      <c r="E19612" s="57" t="str">
        <f t="array" ref="E19612">E19611</f>
        <v>В</v>
      </c>
      <c r="F19612" s="58">
        <v>0.90534458018956</v>
      </c>
    </row>
    <row r="19613">
      <c r="A19613" s="61">
        <v>1.514530418E9</v>
      </c>
      <c r="B19613" s="61">
        <v>1.0</v>
      </c>
      <c r="C19613" s="61">
        <v>1641.0</v>
      </c>
      <c r="D19613" s="57" t="s">
        <v>375</v>
      </c>
      <c r="E19613" s="57" t="str">
        <f t="array" ref="E19613">E19612</f>
        <v>В</v>
      </c>
      <c r="F19613" s="58">
        <v>0.905352633219713</v>
      </c>
    </row>
    <row r="19614">
      <c r="A19614" s="61">
        <v>1.516304175E9</v>
      </c>
      <c r="B19614" s="61">
        <v>1.0</v>
      </c>
      <c r="C19614" s="61">
        <v>2519.0</v>
      </c>
      <c r="D19614" s="57" t="s">
        <v>374</v>
      </c>
      <c r="E19614" s="57" t="str">
        <f t="array" ref="E19614">E19613</f>
        <v>В</v>
      </c>
      <c r="F19614" s="58">
        <v>0.9054295813744956</v>
      </c>
    </row>
    <row r="19615">
      <c r="A19615" s="61">
        <v>1.518861624E9</v>
      </c>
      <c r="B19615" s="61">
        <v>1.0</v>
      </c>
      <c r="C19615" s="61">
        <v>468.0</v>
      </c>
      <c r="D19615" s="57" t="s">
        <v>373</v>
      </c>
      <c r="E19615" s="57" t="str">
        <f t="array" ref="E19615">E19614</f>
        <v>В</v>
      </c>
      <c r="F19615" s="58">
        <v>0.9054820044714055</v>
      </c>
    </row>
    <row r="19616">
      <c r="A19616" s="61">
        <v>1.51495612E9</v>
      </c>
      <c r="B19616" s="61">
        <v>0.0</v>
      </c>
      <c r="C19616" s="61">
        <v>2321.0</v>
      </c>
      <c r="D19616" s="57" t="s">
        <v>374</v>
      </c>
      <c r="E19616" s="57" t="str">
        <f t="array" ref="E19616">E19615</f>
        <v>В</v>
      </c>
      <c r="F19616" s="58">
        <v>0.905547232946286</v>
      </c>
    </row>
    <row r="19617">
      <c r="A19617" s="61">
        <v>1.518964545E9</v>
      </c>
      <c r="B19617" s="61">
        <v>1.0</v>
      </c>
      <c r="C19617" s="61">
        <v>2539.0</v>
      </c>
      <c r="D19617" s="57" t="s">
        <v>374</v>
      </c>
      <c r="E19617" s="57" t="str">
        <f t="array" ref="E19617">E19616</f>
        <v>В</v>
      </c>
      <c r="F19617" s="58">
        <v>0.9056475643622159</v>
      </c>
    </row>
    <row r="19618">
      <c r="A19618" s="61">
        <v>1.51258012E9</v>
      </c>
      <c r="B19618" s="61">
        <v>0.0</v>
      </c>
      <c r="C19618" s="61">
        <v>2037.0</v>
      </c>
      <c r="D19618" s="57" t="s">
        <v>374</v>
      </c>
      <c r="E19618" s="57" t="str">
        <f t="array" ref="E19618">E19617</f>
        <v>В</v>
      </c>
      <c r="F19618" s="58">
        <v>0.9057226187774468</v>
      </c>
    </row>
    <row r="19619">
      <c r="A19619" s="61">
        <v>1.515374854E9</v>
      </c>
      <c r="B19619" s="61">
        <v>1.0</v>
      </c>
      <c r="C19619" s="61">
        <v>2070.0</v>
      </c>
      <c r="D19619" s="57" t="s">
        <v>374</v>
      </c>
      <c r="E19619" s="57" t="str">
        <f t="array" ref="E19619">E19618</f>
        <v>В</v>
      </c>
      <c r="F19619" s="58">
        <v>0.9057625520575575</v>
      </c>
    </row>
    <row r="19620">
      <c r="A19620" s="61">
        <v>1.518824437E9</v>
      </c>
      <c r="B19620" s="61">
        <v>1.0</v>
      </c>
      <c r="C19620" s="61">
        <v>3465.0</v>
      </c>
      <c r="D19620" s="57" t="s">
        <v>373</v>
      </c>
      <c r="E19620" s="57" t="str">
        <f t="array" ref="E19620">E19619</f>
        <v>В</v>
      </c>
      <c r="F19620" s="58">
        <v>0.9057882974794371</v>
      </c>
    </row>
    <row r="19621">
      <c r="A19621" s="61">
        <v>1.517151157E9</v>
      </c>
      <c r="B19621" s="61">
        <v>1.0</v>
      </c>
      <c r="C19621" s="61">
        <v>217.0</v>
      </c>
      <c r="D19621" s="57" t="s">
        <v>374</v>
      </c>
      <c r="E19621" s="57" t="str">
        <f t="array" ref="E19621">E19620</f>
        <v>В</v>
      </c>
      <c r="F19621" s="58">
        <v>0.9058121342639815</v>
      </c>
    </row>
    <row r="19622">
      <c r="A19622" s="61">
        <v>1.515779681E9</v>
      </c>
      <c r="B19622" s="61">
        <v>0.0</v>
      </c>
      <c r="C19622" s="61">
        <v>1316.0</v>
      </c>
      <c r="D19622" s="57" t="s">
        <v>374</v>
      </c>
      <c r="E19622" s="57" t="str">
        <f t="array" ref="E19622">E19621</f>
        <v>В</v>
      </c>
      <c r="F19622" s="58">
        <v>0.905836012756584</v>
      </c>
    </row>
    <row r="19623">
      <c r="A19623" s="61">
        <v>1.512417512E9</v>
      </c>
      <c r="B19623" s="61">
        <v>0.0</v>
      </c>
      <c r="C19623" s="61">
        <v>2441.0</v>
      </c>
      <c r="D19623" s="57" t="s">
        <v>371</v>
      </c>
      <c r="E19623" s="57" t="str">
        <f t="array" ref="E19623">E19622</f>
        <v>В</v>
      </c>
      <c r="F19623" s="58">
        <v>0.9058443041457812</v>
      </c>
    </row>
    <row r="19624">
      <c r="A19624" s="61">
        <v>1.512370835E9</v>
      </c>
      <c r="B19624" s="61">
        <v>1.0</v>
      </c>
      <c r="C19624" s="61">
        <v>3394.0</v>
      </c>
      <c r="D19624" s="57" t="s">
        <v>374</v>
      </c>
      <c r="E19624" s="57" t="str">
        <f t="array" ref="E19624">E19623</f>
        <v>В</v>
      </c>
      <c r="F19624" s="58">
        <v>0.9058827648252298</v>
      </c>
    </row>
    <row r="19625">
      <c r="A19625" s="61">
        <v>1.513199793E9</v>
      </c>
      <c r="B19625" s="61">
        <v>1.0</v>
      </c>
      <c r="C19625" s="61">
        <v>559.0</v>
      </c>
      <c r="D19625" s="57" t="s">
        <v>374</v>
      </c>
      <c r="E19625" s="57" t="str">
        <f t="array" ref="E19625">E19624</f>
        <v>В</v>
      </c>
      <c r="F19625" s="58">
        <v>0.9059537814105517</v>
      </c>
    </row>
    <row r="19626">
      <c r="A19626" s="61">
        <v>1.519840474E9</v>
      </c>
      <c r="B19626" s="61">
        <v>1.0</v>
      </c>
      <c r="C19626" s="61">
        <v>2898.0</v>
      </c>
      <c r="D19626" s="57" t="s">
        <v>371</v>
      </c>
      <c r="E19626" s="57" t="str">
        <f t="array" ref="E19626">E19625</f>
        <v>В</v>
      </c>
      <c r="F19626" s="58">
        <v>0.9059786547523297</v>
      </c>
    </row>
    <row r="19627">
      <c r="A19627" s="61">
        <v>1.511348629E9</v>
      </c>
      <c r="B19627" s="61">
        <v>1.0</v>
      </c>
      <c r="C19627" s="61">
        <v>5026.0</v>
      </c>
      <c r="D19627" s="57" t="s">
        <v>374</v>
      </c>
      <c r="E19627" s="57" t="str">
        <f t="array" ref="E19627">E19626</f>
        <v>В</v>
      </c>
      <c r="F19627" s="58">
        <v>0.9060153383731273</v>
      </c>
    </row>
    <row r="19628">
      <c r="A19628" s="61">
        <v>1.516217469E9</v>
      </c>
      <c r="B19628" s="61">
        <v>1.0</v>
      </c>
      <c r="C19628" s="61">
        <v>2202.0</v>
      </c>
      <c r="D19628" s="57" t="s">
        <v>373</v>
      </c>
      <c r="E19628" s="57" t="str">
        <f t="array" ref="E19628">E19627</f>
        <v>В</v>
      </c>
      <c r="F19628" s="58">
        <v>0.906028484581676</v>
      </c>
    </row>
    <row r="19629">
      <c r="A19629" s="61">
        <v>1.515036247E9</v>
      </c>
      <c r="B19629" s="61">
        <v>1.0</v>
      </c>
      <c r="C19629" s="61">
        <v>3125.0</v>
      </c>
      <c r="D19629" s="57" t="s">
        <v>374</v>
      </c>
      <c r="E19629" s="57" t="str">
        <f t="array" ref="E19629">E19628</f>
        <v>В</v>
      </c>
      <c r="F19629" s="58">
        <v>0.9060945739083277</v>
      </c>
    </row>
    <row r="19630">
      <c r="A19630" s="61">
        <v>1.511844841E9</v>
      </c>
      <c r="B19630" s="61">
        <v>0.0</v>
      </c>
      <c r="C19630" s="61">
        <v>2830.0</v>
      </c>
      <c r="D19630" s="57" t="s">
        <v>371</v>
      </c>
      <c r="E19630" s="57" t="str">
        <f t="array" ref="E19630">E19629</f>
        <v>В</v>
      </c>
      <c r="F19630" s="58">
        <v>0.9062046622188985</v>
      </c>
    </row>
    <row r="19631">
      <c r="A19631" s="61">
        <v>1.516671358E9</v>
      </c>
      <c r="B19631" s="61">
        <v>1.0</v>
      </c>
      <c r="C19631" s="61">
        <v>1341.0</v>
      </c>
      <c r="D19631" s="57" t="s">
        <v>371</v>
      </c>
      <c r="E19631" s="57" t="str">
        <f t="array" ref="E19631">E19630</f>
        <v>В</v>
      </c>
      <c r="F19631" s="58">
        <v>0.9062387306541448</v>
      </c>
    </row>
    <row r="19632">
      <c r="A19632" s="61">
        <v>1.519628905E9</v>
      </c>
      <c r="B19632" s="61">
        <v>1.0</v>
      </c>
      <c r="C19632" s="61">
        <v>2898.0</v>
      </c>
      <c r="D19632" s="57" t="s">
        <v>374</v>
      </c>
      <c r="E19632" s="57" t="str">
        <f t="array" ref="E19632">E19631</f>
        <v>В</v>
      </c>
      <c r="F19632" s="58">
        <v>0.9062613359546853</v>
      </c>
    </row>
    <row r="19633">
      <c r="A19633" s="61">
        <v>1.51877041E9</v>
      </c>
      <c r="B19633" s="61">
        <v>0.0</v>
      </c>
      <c r="C19633" s="61">
        <v>609.0</v>
      </c>
      <c r="D19633" s="57" t="s">
        <v>374</v>
      </c>
      <c r="E19633" s="57" t="str">
        <f t="array" ref="E19633">E19632</f>
        <v>В</v>
      </c>
      <c r="F19633" s="58">
        <v>0.906271662115147</v>
      </c>
    </row>
    <row r="19634">
      <c r="A19634" s="61">
        <v>1.512961038E9</v>
      </c>
      <c r="B19634" s="61">
        <v>1.0</v>
      </c>
      <c r="C19634" s="61">
        <v>3389.0</v>
      </c>
      <c r="D19634" s="57" t="s">
        <v>374</v>
      </c>
      <c r="E19634" s="57" t="str">
        <f t="array" ref="E19634">E19633</f>
        <v>В</v>
      </c>
      <c r="F19634" s="58">
        <v>0.906285681818565</v>
      </c>
    </row>
    <row r="19635">
      <c r="A19635" s="61">
        <v>1.514932862E9</v>
      </c>
      <c r="B19635" s="61">
        <v>0.0</v>
      </c>
      <c r="C19635" s="61">
        <v>1330.0</v>
      </c>
      <c r="D19635" s="57" t="s">
        <v>374</v>
      </c>
      <c r="E19635" s="57" t="str">
        <f t="array" ref="E19635">E19634</f>
        <v>В</v>
      </c>
      <c r="F19635" s="58">
        <v>0.9063859809736625</v>
      </c>
    </row>
    <row r="19636">
      <c r="A19636" s="61">
        <v>1.513439965E9</v>
      </c>
      <c r="B19636" s="61">
        <v>1.0</v>
      </c>
      <c r="C19636" s="61">
        <v>2936.0</v>
      </c>
      <c r="D19636" s="57" t="s">
        <v>374</v>
      </c>
      <c r="E19636" s="57" t="str">
        <f t="array" ref="E19636">E19635</f>
        <v>В</v>
      </c>
      <c r="F19636" s="58">
        <v>0.9064801690270802</v>
      </c>
    </row>
    <row r="19637">
      <c r="A19637" s="61">
        <v>1.515713329E9</v>
      </c>
      <c r="B19637" s="61">
        <v>1.0</v>
      </c>
      <c r="C19637" s="61">
        <v>682.0</v>
      </c>
      <c r="D19637" s="57" t="s">
        <v>371</v>
      </c>
      <c r="E19637" s="57" t="str">
        <f t="array" ref="E19637">E19636</f>
        <v>В</v>
      </c>
      <c r="F19637" s="58">
        <v>0.9065040940272464</v>
      </c>
    </row>
    <row r="19638">
      <c r="A19638" s="61">
        <v>1.51772614E9</v>
      </c>
      <c r="B19638" s="61">
        <v>0.0</v>
      </c>
      <c r="C19638" s="61">
        <v>3005.0</v>
      </c>
      <c r="D19638" s="57" t="s">
        <v>371</v>
      </c>
      <c r="E19638" s="57" t="str">
        <f t="array" ref="E19638">E19637</f>
        <v>В</v>
      </c>
      <c r="F19638" s="58">
        <v>0.906547478066687</v>
      </c>
    </row>
    <row r="19639">
      <c r="A19639" s="61">
        <v>1.51437136E9</v>
      </c>
      <c r="B19639" s="61">
        <v>0.0</v>
      </c>
      <c r="C19639" s="61">
        <v>295.0</v>
      </c>
      <c r="D19639" s="57" t="s">
        <v>371</v>
      </c>
      <c r="E19639" s="57" t="str">
        <f t="array" ref="E19639">E19638</f>
        <v>В</v>
      </c>
      <c r="F19639" s="58">
        <v>0.9065565964575788</v>
      </c>
    </row>
    <row r="19640">
      <c r="A19640" s="61">
        <v>1.518027409E9</v>
      </c>
      <c r="B19640" s="61">
        <v>1.0</v>
      </c>
      <c r="C19640" s="61">
        <v>2752.0</v>
      </c>
      <c r="D19640" s="57" t="s">
        <v>374</v>
      </c>
      <c r="E19640" s="57" t="str">
        <f t="array" ref="E19640">E19639</f>
        <v>В</v>
      </c>
      <c r="F19640" s="58">
        <v>0.9066705184419912</v>
      </c>
    </row>
    <row r="19641">
      <c r="A19641" s="61">
        <v>1.512118167E9</v>
      </c>
      <c r="B19641" s="61">
        <v>1.0</v>
      </c>
      <c r="C19641" s="61">
        <v>2769.0</v>
      </c>
      <c r="D19641" s="57" t="s">
        <v>373</v>
      </c>
      <c r="E19641" s="57" t="str">
        <f t="array" ref="E19641">E19640</f>
        <v>В</v>
      </c>
      <c r="F19641" s="58">
        <v>0.9067365368582284</v>
      </c>
    </row>
    <row r="19642">
      <c r="A19642" s="61">
        <v>1.514800697E9</v>
      </c>
      <c r="B19642" s="61">
        <v>1.0</v>
      </c>
      <c r="C19642" s="61">
        <v>4909.0</v>
      </c>
      <c r="D19642" s="57" t="s">
        <v>371</v>
      </c>
      <c r="E19642" s="57" t="str">
        <f t="array" ref="E19642">E19641</f>
        <v>В</v>
      </c>
      <c r="F19642" s="58">
        <v>0.9067723256397816</v>
      </c>
    </row>
    <row r="19643">
      <c r="A19643" s="61">
        <v>1.515049828E9</v>
      </c>
      <c r="B19643" s="61">
        <v>1.0</v>
      </c>
      <c r="C19643" s="61">
        <v>1637.0</v>
      </c>
      <c r="D19643" s="57" t="s">
        <v>371</v>
      </c>
      <c r="E19643" s="57" t="str">
        <f t="array" ref="E19643">E19642</f>
        <v>В</v>
      </c>
      <c r="F19643" s="58">
        <v>0.9067737301984019</v>
      </c>
    </row>
    <row r="19644">
      <c r="A19644" s="61">
        <v>1.516138284E9</v>
      </c>
      <c r="B19644" s="61">
        <v>1.0</v>
      </c>
      <c r="C19644" s="61">
        <v>1522.0</v>
      </c>
      <c r="D19644" s="57" t="s">
        <v>374</v>
      </c>
      <c r="E19644" s="57" t="str">
        <f t="array" ref="E19644">E19643</f>
        <v>В</v>
      </c>
      <c r="F19644" s="58">
        <v>0.9068022715694722</v>
      </c>
    </row>
    <row r="19645">
      <c r="A19645" s="61">
        <v>1.518038856E9</v>
      </c>
      <c r="B19645" s="61">
        <v>1.0</v>
      </c>
      <c r="C19645" s="61">
        <v>1505.0</v>
      </c>
      <c r="D19645" s="57" t="s">
        <v>371</v>
      </c>
      <c r="E19645" s="57" t="str">
        <f t="array" ref="E19645">E19644</f>
        <v>В</v>
      </c>
      <c r="F19645" s="58">
        <v>0.9068153531216696</v>
      </c>
    </row>
    <row r="19646">
      <c r="A19646" s="61">
        <v>1.516687927E9</v>
      </c>
      <c r="B19646" s="61">
        <v>1.0</v>
      </c>
      <c r="C19646" s="61">
        <v>3041.0</v>
      </c>
      <c r="D19646" s="57" t="s">
        <v>375</v>
      </c>
      <c r="E19646" s="57" t="str">
        <f t="array" ref="E19646">E19645</f>
        <v>В</v>
      </c>
      <c r="F19646" s="58">
        <v>0.9068579564061922</v>
      </c>
    </row>
    <row r="19647">
      <c r="A19647" s="61">
        <v>1.512752033E9</v>
      </c>
      <c r="B19647" s="61">
        <v>1.0</v>
      </c>
      <c r="C19647" s="61">
        <v>2256.0</v>
      </c>
      <c r="D19647" s="57" t="s">
        <v>375</v>
      </c>
      <c r="E19647" s="57" t="str">
        <f t="array" ref="E19647">E19646</f>
        <v>В</v>
      </c>
      <c r="F19647" s="58">
        <v>0.9068678906157317</v>
      </c>
    </row>
    <row r="19648">
      <c r="A19648" s="61">
        <v>1.511562945E9</v>
      </c>
      <c r="B19648" s="61">
        <v>1.0</v>
      </c>
      <c r="C19648" s="61">
        <v>4422.0</v>
      </c>
      <c r="D19648" s="57" t="s">
        <v>374</v>
      </c>
      <c r="E19648" s="57" t="str">
        <f t="array" ref="E19648">E19647</f>
        <v>В</v>
      </c>
      <c r="F19648" s="58">
        <v>0.9068922878154593</v>
      </c>
    </row>
    <row r="19649">
      <c r="A19649" s="61">
        <v>1.517928929E9</v>
      </c>
      <c r="B19649" s="61">
        <v>1.0</v>
      </c>
      <c r="C19649" s="61">
        <v>2412.0</v>
      </c>
      <c r="D19649" s="57" t="s">
        <v>374</v>
      </c>
      <c r="E19649" s="57" t="str">
        <f t="array" ref="E19649">E19648</f>
        <v>В</v>
      </c>
      <c r="F19649" s="58">
        <v>0.90697222896927</v>
      </c>
    </row>
    <row r="19650">
      <c r="A19650" s="61">
        <v>1.516842283E9</v>
      </c>
      <c r="B19650" s="61">
        <v>1.0</v>
      </c>
      <c r="C19650" s="61">
        <v>2634.0</v>
      </c>
      <c r="D19650" s="57" t="s">
        <v>375</v>
      </c>
      <c r="E19650" s="57" t="str">
        <f t="array" ref="E19650">E19649</f>
        <v>В</v>
      </c>
      <c r="F19650" s="58">
        <v>0.9069961770438298</v>
      </c>
    </row>
    <row r="19651">
      <c r="A19651" s="61">
        <v>1.519454019E9</v>
      </c>
      <c r="B19651" s="61">
        <v>1.0</v>
      </c>
      <c r="C19651" s="61">
        <v>298.0</v>
      </c>
      <c r="D19651" s="57" t="s">
        <v>373</v>
      </c>
      <c r="E19651" s="57" t="str">
        <f t="array" ref="E19651">E19650</f>
        <v>В</v>
      </c>
      <c r="F19651" s="58">
        <v>0.9070116704146276</v>
      </c>
    </row>
    <row r="19652">
      <c r="A19652" s="61">
        <v>1.517239364E9</v>
      </c>
      <c r="B19652" s="61">
        <v>1.0</v>
      </c>
      <c r="C19652" s="61">
        <v>139.0</v>
      </c>
      <c r="D19652" s="57" t="s">
        <v>374</v>
      </c>
      <c r="E19652" s="57" t="str">
        <f t="array" ref="E19652">E19651</f>
        <v>В</v>
      </c>
      <c r="F19652" s="58">
        <v>0.9070241805721343</v>
      </c>
    </row>
    <row r="19653">
      <c r="A19653" s="61">
        <v>1.516176999E9</v>
      </c>
      <c r="B19653" s="61">
        <v>1.0</v>
      </c>
      <c r="C19653" s="61">
        <v>646.0</v>
      </c>
      <c r="D19653" s="57" t="s">
        <v>374</v>
      </c>
      <c r="E19653" s="57" t="str">
        <f t="array" ref="E19653">E19652</f>
        <v>В</v>
      </c>
      <c r="F19653" s="58">
        <v>0.9070527368443658</v>
      </c>
    </row>
    <row r="19654">
      <c r="A19654" s="61">
        <v>1.514160955E9</v>
      </c>
      <c r="B19654" s="61">
        <v>1.0</v>
      </c>
      <c r="C19654" s="61">
        <v>17.0</v>
      </c>
      <c r="D19654" s="57" t="s">
        <v>374</v>
      </c>
      <c r="E19654" s="57" t="str">
        <f t="array" ref="E19654">E19653</f>
        <v>В</v>
      </c>
      <c r="F19654" s="58">
        <v>0.9070804861054199</v>
      </c>
    </row>
    <row r="19655">
      <c r="A19655" s="61">
        <v>1.518124012E9</v>
      </c>
      <c r="B19655" s="61">
        <v>0.0</v>
      </c>
      <c r="C19655" s="61">
        <v>3360.0</v>
      </c>
      <c r="D19655" s="57" t="s">
        <v>371</v>
      </c>
      <c r="E19655" s="57" t="str">
        <f t="array" ref="E19655">E19654</f>
        <v>В</v>
      </c>
      <c r="F19655" s="58">
        <v>0.9070898443729636</v>
      </c>
    </row>
    <row r="19656">
      <c r="A19656" s="61">
        <v>1.518695046E9</v>
      </c>
      <c r="B19656" s="61">
        <v>1.0</v>
      </c>
      <c r="C19656" s="61">
        <v>1430.0</v>
      </c>
      <c r="D19656" s="57" t="s">
        <v>371</v>
      </c>
      <c r="E19656" s="57" t="str">
        <f t="array" ref="E19656">E19655</f>
        <v>В</v>
      </c>
      <c r="F19656" s="58">
        <v>0.9071559336996153</v>
      </c>
    </row>
    <row r="19657">
      <c r="A19657" s="61">
        <v>1.51806232E9</v>
      </c>
      <c r="B19657" s="61">
        <v>0.0</v>
      </c>
      <c r="C19657" s="61">
        <v>2297.0</v>
      </c>
      <c r="D19657" s="57" t="s">
        <v>374</v>
      </c>
      <c r="E19657" s="57" t="str">
        <f t="array" ref="E19657">E19656</f>
        <v>В</v>
      </c>
      <c r="F19657" s="58">
        <v>0.9071897694131006</v>
      </c>
    </row>
    <row r="19658">
      <c r="A19658" s="61">
        <v>1.516391761E9</v>
      </c>
      <c r="B19658" s="61">
        <v>0.0</v>
      </c>
      <c r="C19658" s="61">
        <v>668.0</v>
      </c>
      <c r="D19658" s="57" t="s">
        <v>371</v>
      </c>
      <c r="E19658" s="57" t="str">
        <f t="array" ref="E19658">E19657</f>
        <v>В</v>
      </c>
      <c r="F19658" s="58">
        <v>0.9073584957822096</v>
      </c>
    </row>
    <row r="19659">
      <c r="A19659" s="61">
        <v>1.515044744E9</v>
      </c>
      <c r="B19659" s="61">
        <v>1.0</v>
      </c>
      <c r="C19659" s="61">
        <v>2384.0</v>
      </c>
      <c r="D19659" s="57" t="s">
        <v>371</v>
      </c>
      <c r="E19659" s="57" t="str">
        <f t="array" ref="E19659">E19658</f>
        <v>В</v>
      </c>
      <c r="F19659" s="58">
        <v>0.9074182509217967</v>
      </c>
    </row>
    <row r="19660">
      <c r="A19660" s="61">
        <v>1.518249224E9</v>
      </c>
      <c r="B19660" s="61">
        <v>1.0</v>
      </c>
      <c r="C19660" s="61">
        <v>471.0</v>
      </c>
      <c r="D19660" s="57" t="s">
        <v>375</v>
      </c>
      <c r="E19660" s="57" t="str">
        <f t="array" ref="E19660">E19659</f>
        <v>В</v>
      </c>
      <c r="F19660" s="58">
        <v>0.9074233019532083</v>
      </c>
    </row>
    <row r="19661">
      <c r="A19661" s="61">
        <v>1.516746297E9</v>
      </c>
      <c r="B19661" s="61">
        <v>1.0</v>
      </c>
      <c r="C19661" s="61">
        <v>2859.0</v>
      </c>
      <c r="D19661" s="57" t="s">
        <v>375</v>
      </c>
      <c r="E19661" s="57" t="str">
        <f t="array" ref="E19661">E19660</f>
        <v>В</v>
      </c>
      <c r="F19661" s="58">
        <v>0.9075501217714955</v>
      </c>
    </row>
    <row r="19662">
      <c r="A19662" s="61">
        <v>1.514106193E9</v>
      </c>
      <c r="B19662" s="61">
        <v>1.0</v>
      </c>
      <c r="C19662" s="61">
        <v>1587.0</v>
      </c>
      <c r="D19662" s="57" t="s">
        <v>374</v>
      </c>
      <c r="E19662" s="57" t="str">
        <f t="array" ref="E19662">E19661</f>
        <v>В</v>
      </c>
      <c r="F19662" s="58">
        <v>0.9075785550083482</v>
      </c>
    </row>
    <row r="19663">
      <c r="A19663" s="61">
        <v>1.512443624E9</v>
      </c>
      <c r="B19663" s="61">
        <v>1.0</v>
      </c>
      <c r="C19663" s="61">
        <v>1507.0</v>
      </c>
      <c r="D19663" s="57" t="s">
        <v>374</v>
      </c>
      <c r="E19663" s="57" t="str">
        <f t="array" ref="E19663">E19662</f>
        <v>В</v>
      </c>
      <c r="F19663" s="58">
        <v>0.9075995688243942</v>
      </c>
    </row>
    <row r="19664">
      <c r="A19664" s="61">
        <v>1.514030357E9</v>
      </c>
      <c r="B19664" s="61">
        <v>1.0</v>
      </c>
      <c r="C19664" s="61">
        <v>2283.0</v>
      </c>
      <c r="D19664" s="57" t="s">
        <v>374</v>
      </c>
      <c r="E19664" s="57" t="str">
        <f t="array" ref="E19664">E19663</f>
        <v>В</v>
      </c>
      <c r="F19664" s="58">
        <v>0.9076307470272051</v>
      </c>
    </row>
    <row r="19665">
      <c r="A19665" s="61">
        <v>1.516321157E9</v>
      </c>
      <c r="B19665" s="61">
        <v>1.0</v>
      </c>
      <c r="C19665" s="61">
        <v>1642.0</v>
      </c>
      <c r="D19665" s="57" t="s">
        <v>371</v>
      </c>
      <c r="E19665" s="57" t="str">
        <f t="array" ref="E19665">E19664</f>
        <v>В</v>
      </c>
      <c r="F19665" s="58">
        <v>0.9076311091103296</v>
      </c>
    </row>
    <row r="19666">
      <c r="A19666" s="61">
        <v>1.513541202E9</v>
      </c>
      <c r="B19666" s="61">
        <v>0.0</v>
      </c>
      <c r="C19666" s="61">
        <v>1383.0</v>
      </c>
      <c r="D19666" s="57" t="s">
        <v>373</v>
      </c>
      <c r="E19666" s="57" t="str">
        <f t="array" ref="E19666">E19665</f>
        <v>В</v>
      </c>
      <c r="F19666" s="58">
        <v>0.9076889510995483</v>
      </c>
    </row>
    <row r="19667">
      <c r="A19667" s="61">
        <v>1.517788638E9</v>
      </c>
      <c r="B19667" s="61">
        <v>1.0</v>
      </c>
      <c r="C19667" s="61">
        <v>3784.0</v>
      </c>
      <c r="D19667" s="57" t="s">
        <v>374</v>
      </c>
      <c r="E19667" s="57" t="str">
        <f t="array" ref="E19667">E19666</f>
        <v>В</v>
      </c>
      <c r="F19667" s="58">
        <v>0.9076932510546892</v>
      </c>
    </row>
    <row r="19668">
      <c r="A19668" s="61">
        <v>1.517743744E9</v>
      </c>
      <c r="B19668" s="61">
        <v>1.0</v>
      </c>
      <c r="C19668" s="61">
        <v>3065.0</v>
      </c>
      <c r="D19668" s="57" t="s">
        <v>375</v>
      </c>
      <c r="E19668" s="57" t="str">
        <f t="array" ref="E19668">E19667</f>
        <v>В</v>
      </c>
      <c r="F19668" s="58">
        <v>0.9077650761657036</v>
      </c>
    </row>
    <row r="19669">
      <c r="A19669" s="61">
        <v>1.515892883E9</v>
      </c>
      <c r="B19669" s="61">
        <v>1.0</v>
      </c>
      <c r="C19669" s="61">
        <v>5951.0</v>
      </c>
      <c r="D19669" s="57" t="s">
        <v>371</v>
      </c>
      <c r="E19669" s="57" t="str">
        <f t="array" ref="E19669">E19668</f>
        <v>В</v>
      </c>
      <c r="F19669" s="58">
        <v>0.9078563207717435</v>
      </c>
    </row>
    <row r="19670">
      <c r="A19670" s="61">
        <v>1.516061485E9</v>
      </c>
      <c r="B19670" s="61">
        <v>1.0</v>
      </c>
      <c r="C19670" s="61">
        <v>3407.0</v>
      </c>
      <c r="D19670" s="57" t="s">
        <v>375</v>
      </c>
      <c r="E19670" s="57" t="str">
        <f t="array" ref="E19670">E19669</f>
        <v>В</v>
      </c>
      <c r="F19670" s="58">
        <v>0.9079573361634721</v>
      </c>
    </row>
    <row r="19671">
      <c r="A19671" s="61">
        <v>1.515455375E9</v>
      </c>
      <c r="B19671" s="61">
        <v>1.0</v>
      </c>
      <c r="C19671" s="61">
        <v>2654.0</v>
      </c>
      <c r="D19671" s="57" t="s">
        <v>374</v>
      </c>
      <c r="E19671" s="57" t="str">
        <f t="array" ref="E19671">E19670</f>
        <v>В</v>
      </c>
      <c r="F19671" s="58">
        <v>0.9079638118674114</v>
      </c>
    </row>
    <row r="19672">
      <c r="A19672" s="61">
        <v>1.516610199E9</v>
      </c>
      <c r="B19672" s="61">
        <v>1.0</v>
      </c>
      <c r="C19672" s="61">
        <v>187.0</v>
      </c>
      <c r="D19672" s="57" t="s">
        <v>374</v>
      </c>
      <c r="E19672" s="57" t="str">
        <f t="array" ref="E19672">E19671</f>
        <v>В</v>
      </c>
      <c r="F19672" s="58">
        <v>0.9080433056028124</v>
      </c>
    </row>
    <row r="19673">
      <c r="A19673" s="61">
        <v>1.515406987E9</v>
      </c>
      <c r="B19673" s="61">
        <v>1.0</v>
      </c>
      <c r="C19673" s="61">
        <v>821.0</v>
      </c>
      <c r="D19673" s="57" t="s">
        <v>374</v>
      </c>
      <c r="E19673" s="57" t="str">
        <f t="array" ref="E19673">E19672</f>
        <v>В</v>
      </c>
      <c r="F19673" s="58">
        <v>0.9081471883273441</v>
      </c>
    </row>
    <row r="19674">
      <c r="A19674" s="61">
        <v>1.515759991E9</v>
      </c>
      <c r="B19674" s="61">
        <v>0.0</v>
      </c>
      <c r="C19674" s="61">
        <v>1296.0</v>
      </c>
      <c r="D19674" s="57" t="s">
        <v>374</v>
      </c>
      <c r="E19674" s="57" t="str">
        <f t="array" ref="E19674">E19673</f>
        <v>В</v>
      </c>
      <c r="F19674" s="58">
        <v>0.9082496588850495</v>
      </c>
    </row>
    <row r="19675">
      <c r="A19675" s="61">
        <v>1.512702082E9</v>
      </c>
      <c r="B19675" s="61">
        <v>0.0</v>
      </c>
      <c r="C19675" s="61">
        <v>1111.0</v>
      </c>
      <c r="D19675" s="57" t="s">
        <v>375</v>
      </c>
      <c r="E19675" s="57" t="str">
        <f t="array" ref="E19675">E19674</f>
        <v>В</v>
      </c>
      <c r="F19675" s="58">
        <v>0.9083315365764479</v>
      </c>
    </row>
    <row r="19676">
      <c r="A19676" s="61">
        <v>1.513969785E9</v>
      </c>
      <c r="B19676" s="61">
        <v>1.0</v>
      </c>
      <c r="C19676" s="61">
        <v>2624.0</v>
      </c>
      <c r="D19676" s="57" t="s">
        <v>375</v>
      </c>
      <c r="E19676" s="57" t="str">
        <f t="array" ref="E19676">E19675</f>
        <v>В</v>
      </c>
      <c r="F19676" s="58">
        <v>0.9083541388329017</v>
      </c>
    </row>
    <row r="19677">
      <c r="A19677" s="61">
        <v>1.512433968E9</v>
      </c>
      <c r="B19677" s="61">
        <v>1.0</v>
      </c>
      <c r="C19677" s="61">
        <v>1657.0</v>
      </c>
      <c r="D19677" s="57" t="s">
        <v>374</v>
      </c>
      <c r="E19677" s="57" t="str">
        <f t="array" ref="E19677">E19676</f>
        <v>В</v>
      </c>
      <c r="F19677" s="58">
        <v>0.9083750454299468</v>
      </c>
    </row>
    <row r="19678">
      <c r="A19678" s="61">
        <v>1.518576311E9</v>
      </c>
      <c r="B19678" s="61">
        <v>0.0</v>
      </c>
      <c r="C19678" s="61">
        <v>1771.0</v>
      </c>
      <c r="D19678" s="57" t="s">
        <v>371</v>
      </c>
      <c r="E19678" s="57" t="str">
        <f t="array" ref="E19678">E19677</f>
        <v>В</v>
      </c>
      <c r="F19678" s="58">
        <v>0.9084275995319283</v>
      </c>
    </row>
    <row r="19679">
      <c r="A19679" s="61">
        <v>1.512386986E9</v>
      </c>
      <c r="B19679" s="61">
        <v>1.0</v>
      </c>
      <c r="C19679" s="61">
        <v>2340.0</v>
      </c>
      <c r="D19679" s="57" t="s">
        <v>375</v>
      </c>
      <c r="E19679" s="57" t="str">
        <f t="array" ref="E19679">E19678</f>
        <v>В</v>
      </c>
      <c r="F19679" s="58">
        <v>0.9084353039255605</v>
      </c>
    </row>
    <row r="19680">
      <c r="A19680" s="61">
        <v>1.513130476E9</v>
      </c>
      <c r="B19680" s="61">
        <v>1.0</v>
      </c>
      <c r="C19680" s="61">
        <v>70.0</v>
      </c>
      <c r="D19680" s="57" t="s">
        <v>375</v>
      </c>
      <c r="E19680" s="57" t="str">
        <f t="array" ref="E19680">E19679</f>
        <v>В</v>
      </c>
      <c r="F19680" s="58">
        <v>0.9085394976238839</v>
      </c>
    </row>
    <row r="19681">
      <c r="A19681" s="61">
        <v>1.517783036E9</v>
      </c>
      <c r="B19681" s="61">
        <v>1.0</v>
      </c>
      <c r="C19681" s="61">
        <v>1952.0</v>
      </c>
      <c r="D19681" s="57" t="s">
        <v>371</v>
      </c>
      <c r="E19681" s="57" t="str">
        <f t="array" ref="E19681">E19680</f>
        <v>В</v>
      </c>
      <c r="F19681" s="58">
        <v>0.9085703215871627</v>
      </c>
    </row>
    <row r="19682">
      <c r="A19682" s="61">
        <v>1.514677583E9</v>
      </c>
      <c r="B19682" s="61">
        <v>1.0</v>
      </c>
      <c r="C19682" s="61">
        <v>770.0</v>
      </c>
      <c r="D19682" s="57" t="s">
        <v>375</v>
      </c>
      <c r="E19682" s="57" t="str">
        <f t="array" ref="E19682">E19681</f>
        <v>В</v>
      </c>
      <c r="F19682" s="58">
        <v>0.9085951675594427</v>
      </c>
    </row>
    <row r="19683">
      <c r="A19683" s="61">
        <v>1.516375477E9</v>
      </c>
      <c r="B19683" s="61">
        <v>1.0</v>
      </c>
      <c r="C19683" s="61">
        <v>3485.0</v>
      </c>
      <c r="D19683" s="57" t="s">
        <v>373</v>
      </c>
      <c r="E19683" s="57" t="str">
        <f t="array" ref="E19683">E19682</f>
        <v>В</v>
      </c>
      <c r="F19683" s="58">
        <v>0.9086183091995305</v>
      </c>
    </row>
    <row r="19684">
      <c r="A19684" s="61">
        <v>1.515437674E9</v>
      </c>
      <c r="B19684" s="61">
        <v>1.0</v>
      </c>
      <c r="C19684" s="61">
        <v>253.0</v>
      </c>
      <c r="D19684" s="57" t="s">
        <v>373</v>
      </c>
      <c r="E19684" s="57" t="str">
        <f t="array" ref="E19684">E19683</f>
        <v>В</v>
      </c>
      <c r="F19684" s="58">
        <v>0.9086251560894325</v>
      </c>
    </row>
    <row r="19685">
      <c r="A19685" s="61">
        <v>1.511675492E9</v>
      </c>
      <c r="B19685" s="61">
        <v>0.0</v>
      </c>
      <c r="C19685" s="61">
        <v>1760.0</v>
      </c>
      <c r="D19685" s="57" t="s">
        <v>371</v>
      </c>
      <c r="E19685" s="57" t="str">
        <f t="array" ref="E19685">E19684</f>
        <v>В</v>
      </c>
      <c r="F19685" s="58">
        <v>0.9086795786128983</v>
      </c>
    </row>
    <row r="19686">
      <c r="A19686" s="61">
        <v>1.519097366E9</v>
      </c>
      <c r="B19686" s="61">
        <v>1.0</v>
      </c>
      <c r="C19686" s="61">
        <v>3629.0</v>
      </c>
      <c r="D19686" s="57" t="s">
        <v>373</v>
      </c>
      <c r="E19686" s="57" t="str">
        <f t="array" ref="E19686">E19685</f>
        <v>В</v>
      </c>
      <c r="F19686" s="58">
        <v>0.9086961574583424</v>
      </c>
    </row>
    <row r="19687">
      <c r="A19687" s="61">
        <v>1.518885123E9</v>
      </c>
      <c r="B19687" s="61">
        <v>1.0</v>
      </c>
      <c r="C19687" s="61">
        <v>3687.0</v>
      </c>
      <c r="D19687" s="57" t="s">
        <v>374</v>
      </c>
      <c r="E19687" s="57" t="str">
        <f t="array" ref="E19687">E19686</f>
        <v>В</v>
      </c>
      <c r="F19687" s="58">
        <v>0.9086975298335697</v>
      </c>
    </row>
    <row r="19688">
      <c r="A19688" s="61">
        <v>1.51884529E9</v>
      </c>
      <c r="B19688" s="61">
        <v>0.0</v>
      </c>
      <c r="C19688" s="61">
        <v>855.0</v>
      </c>
      <c r="D19688" s="57" t="s">
        <v>374</v>
      </c>
      <c r="E19688" s="57" t="str">
        <f t="array" ref="E19688">E19687</f>
        <v>В</v>
      </c>
      <c r="F19688" s="58">
        <v>0.9087026033599593</v>
      </c>
    </row>
    <row r="19689">
      <c r="A19689" s="61">
        <v>1.517552708E9</v>
      </c>
      <c r="B19689" s="61">
        <v>1.0</v>
      </c>
      <c r="C19689" s="61">
        <v>312.0</v>
      </c>
      <c r="D19689" s="57" t="s">
        <v>371</v>
      </c>
      <c r="E19689" s="57" t="str">
        <f t="array" ref="E19689">E19688</f>
        <v>В</v>
      </c>
      <c r="F19689" s="58">
        <v>0.9089534955004291</v>
      </c>
    </row>
    <row r="19690">
      <c r="A19690" s="61">
        <v>1.515264357E9</v>
      </c>
      <c r="B19690" s="61">
        <v>1.0</v>
      </c>
      <c r="C19690" s="61">
        <v>1220.0</v>
      </c>
      <c r="D19690" s="57" t="s">
        <v>371</v>
      </c>
      <c r="E19690" s="57" t="str">
        <f t="array" ref="E19690">E19689</f>
        <v>В</v>
      </c>
      <c r="F19690" s="58">
        <v>0.9089754889030028</v>
      </c>
    </row>
    <row r="19691">
      <c r="A19691" s="61">
        <v>1.515931836E9</v>
      </c>
      <c r="B19691" s="61">
        <v>1.0</v>
      </c>
      <c r="C19691" s="61">
        <v>1862.0</v>
      </c>
      <c r="D19691" s="57" t="s">
        <v>375</v>
      </c>
      <c r="E19691" s="57" t="str">
        <f t="array" ref="E19691">E19690</f>
        <v>В</v>
      </c>
      <c r="F19691" s="58">
        <v>0.9090345848941789</v>
      </c>
    </row>
    <row r="19692">
      <c r="A19692" s="61">
        <v>1.519748037E9</v>
      </c>
      <c r="B19692" s="61">
        <v>1.0</v>
      </c>
      <c r="C19692" s="61">
        <v>2278.0</v>
      </c>
      <c r="D19692" s="57" t="s">
        <v>374</v>
      </c>
      <c r="E19692" s="57" t="str">
        <f t="array" ref="E19692">E19691</f>
        <v>В</v>
      </c>
      <c r="F19692" s="58">
        <v>0.9090618364940463</v>
      </c>
    </row>
    <row r="19693">
      <c r="A19693" s="61">
        <v>1.511712871E9</v>
      </c>
      <c r="B19693" s="61">
        <v>0.0</v>
      </c>
      <c r="C19693" s="61">
        <v>367.0</v>
      </c>
      <c r="D19693" s="57" t="s">
        <v>373</v>
      </c>
      <c r="E19693" s="57" t="str">
        <f t="array" ref="E19693">E19692</f>
        <v>В</v>
      </c>
      <c r="F19693" s="58">
        <v>0.90909570693546</v>
      </c>
    </row>
    <row r="19694">
      <c r="A19694" s="61">
        <v>1.516594171E9</v>
      </c>
      <c r="B19694" s="61">
        <v>0.0</v>
      </c>
      <c r="C19694" s="61">
        <v>1020.0</v>
      </c>
      <c r="D19694" s="57" t="s">
        <v>371</v>
      </c>
      <c r="E19694" s="57" t="str">
        <f t="array" ref="E19694">E19693</f>
        <v>В</v>
      </c>
      <c r="F19694" s="58">
        <v>0.9091200620344395</v>
      </c>
    </row>
    <row r="19695">
      <c r="A19695" s="61">
        <v>1.513012352E9</v>
      </c>
      <c r="B19695" s="61">
        <v>0.0</v>
      </c>
      <c r="C19695" s="61">
        <v>75.0</v>
      </c>
      <c r="D19695" s="57" t="s">
        <v>371</v>
      </c>
      <c r="E19695" s="57" t="str">
        <f t="array" ref="E19695">E19694</f>
        <v>В</v>
      </c>
      <c r="F19695" s="58">
        <v>0.9091737205370071</v>
      </c>
    </row>
    <row r="19696">
      <c r="A19696" s="61">
        <v>1.512415777E9</v>
      </c>
      <c r="B19696" s="61">
        <v>1.0</v>
      </c>
      <c r="C19696" s="61">
        <v>1719.0</v>
      </c>
      <c r="D19696" s="57" t="s">
        <v>375</v>
      </c>
      <c r="E19696" s="57" t="str">
        <f t="array" ref="E19696">E19695</f>
        <v>В</v>
      </c>
      <c r="F19696" s="58">
        <v>0.9092676017250122</v>
      </c>
    </row>
    <row r="19697">
      <c r="A19697" s="61">
        <v>1.513990998E9</v>
      </c>
      <c r="B19697" s="61">
        <v>1.0</v>
      </c>
      <c r="C19697" s="61">
        <v>388.0</v>
      </c>
      <c r="D19697" s="57" t="s">
        <v>371</v>
      </c>
      <c r="E19697" s="57" t="str">
        <f t="array" ref="E19697">E19696</f>
        <v>В</v>
      </c>
      <c r="F19697" s="58">
        <v>0.909273630675983</v>
      </c>
    </row>
    <row r="19698">
      <c r="A19698" s="61">
        <v>1.515417921E9</v>
      </c>
      <c r="B19698" s="61">
        <v>0.0</v>
      </c>
      <c r="C19698" s="61">
        <v>3072.0</v>
      </c>
      <c r="D19698" s="57" t="s">
        <v>371</v>
      </c>
      <c r="E19698" s="57" t="str">
        <f t="array" ref="E19698">E19697</f>
        <v>В</v>
      </c>
      <c r="F19698" s="58">
        <v>0.9093128143312879</v>
      </c>
    </row>
    <row r="19699">
      <c r="A19699" s="61">
        <v>1.515929362E9</v>
      </c>
      <c r="B19699" s="61">
        <v>0.0</v>
      </c>
      <c r="C19699" s="61">
        <v>1047.0</v>
      </c>
      <c r="D19699" s="57" t="s">
        <v>374</v>
      </c>
      <c r="E19699" s="57" t="str">
        <f t="array" ref="E19699">E19698</f>
        <v>В</v>
      </c>
      <c r="F19699" s="58">
        <v>0.909329530937843</v>
      </c>
    </row>
    <row r="19700">
      <c r="A19700" s="61">
        <v>1.518503041E9</v>
      </c>
      <c r="B19700" s="61">
        <v>0.0</v>
      </c>
      <c r="C19700" s="61">
        <v>2510.0</v>
      </c>
      <c r="D19700" s="57" t="s">
        <v>371</v>
      </c>
      <c r="E19700" s="57" t="str">
        <f t="array" ref="E19700">E19699</f>
        <v>В</v>
      </c>
      <c r="F19700" s="58">
        <v>0.90933504623097</v>
      </c>
    </row>
    <row r="19701">
      <c r="A19701" s="61">
        <v>1.517629908E9</v>
      </c>
      <c r="B19701" s="61">
        <v>1.0</v>
      </c>
      <c r="C19701" s="61">
        <v>1583.0</v>
      </c>
      <c r="D19701" s="57" t="s">
        <v>374</v>
      </c>
      <c r="E19701" s="57" t="str">
        <f t="array" ref="E19701">E19700</f>
        <v>В</v>
      </c>
      <c r="F19701" s="58">
        <v>0.9093409000877407</v>
      </c>
    </row>
    <row r="19702">
      <c r="A19702" s="61">
        <v>1.514373201E9</v>
      </c>
      <c r="B19702" s="61">
        <v>0.0</v>
      </c>
      <c r="C19702" s="61">
        <v>2617.0</v>
      </c>
      <c r="D19702" s="57" t="s">
        <v>374</v>
      </c>
      <c r="E19702" s="57" t="str">
        <f t="array" ref="E19702">E19701</f>
        <v>В</v>
      </c>
      <c r="F19702" s="58">
        <v>0.909357111898101</v>
      </c>
    </row>
    <row r="19703">
      <c r="A19703" s="61">
        <v>1.519499265E9</v>
      </c>
      <c r="B19703" s="61">
        <v>1.0</v>
      </c>
      <c r="C19703" s="61">
        <v>1962.0</v>
      </c>
      <c r="D19703" s="57" t="s">
        <v>371</v>
      </c>
      <c r="E19703" s="57" t="str">
        <f t="array" ref="E19703">E19702</f>
        <v>В</v>
      </c>
      <c r="F19703" s="58">
        <v>0.9093669635666664</v>
      </c>
    </row>
    <row r="19704">
      <c r="A19704" s="61">
        <v>1.513775139E9</v>
      </c>
      <c r="B19704" s="61">
        <v>1.0</v>
      </c>
      <c r="C19704" s="61">
        <v>4083.0</v>
      </c>
      <c r="D19704" s="57" t="s">
        <v>371</v>
      </c>
      <c r="E19704" s="57" t="str">
        <f t="array" ref="E19704">E19703</f>
        <v>В</v>
      </c>
      <c r="F19704" s="58">
        <v>0.90942617715396</v>
      </c>
    </row>
    <row r="19705">
      <c r="A19705" s="61">
        <v>1.517089758E9</v>
      </c>
      <c r="B19705" s="61">
        <v>1.0</v>
      </c>
      <c r="C19705" s="61">
        <v>2014.0</v>
      </c>
      <c r="D19705" s="57" t="s">
        <v>374</v>
      </c>
      <c r="E19705" s="57" t="str">
        <f t="array" ref="E19705">E19704</f>
        <v>В</v>
      </c>
      <c r="F19705" s="58">
        <v>0.9094495580826977</v>
      </c>
    </row>
    <row r="19706">
      <c r="A19706" s="61">
        <v>1.512404598E9</v>
      </c>
      <c r="B19706" s="61">
        <v>1.0</v>
      </c>
      <c r="C19706" s="61">
        <v>4224.0</v>
      </c>
      <c r="D19706" s="57" t="s">
        <v>371</v>
      </c>
      <c r="E19706" s="57" t="str">
        <f t="array" ref="E19706">E19705</f>
        <v>В</v>
      </c>
      <c r="F19706" s="58">
        <v>0.9096353264340487</v>
      </c>
    </row>
    <row r="19707">
      <c r="A19707" s="61">
        <v>1.515753585E9</v>
      </c>
      <c r="B19707" s="61">
        <v>1.0</v>
      </c>
      <c r="C19707" s="61">
        <v>1570.0</v>
      </c>
      <c r="D19707" s="57" t="s">
        <v>374</v>
      </c>
      <c r="E19707" s="57" t="str">
        <f t="array" ref="E19707">E19706</f>
        <v>В</v>
      </c>
      <c r="F19707" s="58">
        <v>0.909671127371113</v>
      </c>
    </row>
    <row r="19708">
      <c r="A19708" s="61">
        <v>1.511595401E9</v>
      </c>
      <c r="B19708" s="61">
        <v>0.0</v>
      </c>
      <c r="C19708" s="61">
        <v>1850.0</v>
      </c>
      <c r="D19708" s="57" t="s">
        <v>371</v>
      </c>
      <c r="E19708" s="57" t="str">
        <f t="array" ref="E19708">E19707</f>
        <v>В</v>
      </c>
      <c r="F19708" s="58">
        <v>0.9096769812278838</v>
      </c>
    </row>
    <row r="19709">
      <c r="A19709" s="61">
        <v>1.511614013E9</v>
      </c>
      <c r="B19709" s="61">
        <v>1.0</v>
      </c>
      <c r="C19709" s="61">
        <v>1579.0</v>
      </c>
      <c r="D19709" s="57" t="s">
        <v>375</v>
      </c>
      <c r="E19709" s="57" t="str">
        <f t="array" ref="E19709">E19708</f>
        <v>В</v>
      </c>
      <c r="F19709" s="58">
        <v>0.9096996538410221</v>
      </c>
    </row>
    <row r="19710">
      <c r="A19710" s="61">
        <v>1.515132781E9</v>
      </c>
      <c r="B19710" s="61">
        <v>0.0</v>
      </c>
      <c r="C19710" s="61">
        <v>871.0</v>
      </c>
      <c r="D19710" s="57" t="s">
        <v>371</v>
      </c>
      <c r="E19710" s="57" t="str">
        <f t="array" ref="E19710">E19709</f>
        <v>В</v>
      </c>
      <c r="F19710" s="58">
        <v>0.9097172348310222</v>
      </c>
    </row>
    <row r="19711">
      <c r="A19711" s="61">
        <v>1.514590368E9</v>
      </c>
      <c r="B19711" s="61">
        <v>1.0</v>
      </c>
      <c r="C19711" s="61">
        <v>552.0</v>
      </c>
      <c r="D19711" s="57" t="s">
        <v>373</v>
      </c>
      <c r="E19711" s="57" t="str">
        <f t="array" ref="E19711">E19710</f>
        <v>В</v>
      </c>
      <c r="F19711" s="58">
        <v>0.9097344738288298</v>
      </c>
    </row>
    <row r="19712">
      <c r="A19712" s="61">
        <v>1.519763822E9</v>
      </c>
      <c r="B19712" s="61">
        <v>0.0</v>
      </c>
      <c r="C19712" s="61">
        <v>3605.0</v>
      </c>
      <c r="D19712" s="57" t="s">
        <v>371</v>
      </c>
      <c r="E19712" s="57" t="str">
        <f t="array" ref="E19712">E19711</f>
        <v>В</v>
      </c>
      <c r="F19712" s="58">
        <v>0.9097510499286239</v>
      </c>
    </row>
    <row r="19713">
      <c r="A19713" s="61">
        <v>1.513835132E9</v>
      </c>
      <c r="B19713" s="61">
        <v>0.0</v>
      </c>
      <c r="C19713" s="61">
        <v>1569.0</v>
      </c>
      <c r="D19713" s="57" t="s">
        <v>373</v>
      </c>
      <c r="E19713" s="57" t="str">
        <f t="array" ref="E19713">E19712</f>
        <v>В</v>
      </c>
      <c r="F19713" s="58">
        <v>0.9097662869033013</v>
      </c>
    </row>
    <row r="19714">
      <c r="A19714" s="61">
        <v>1.515262547E9</v>
      </c>
      <c r="B19714" s="61">
        <v>1.0</v>
      </c>
      <c r="C19714" s="61">
        <v>2829.0</v>
      </c>
      <c r="D19714" s="57" t="s">
        <v>375</v>
      </c>
      <c r="E19714" s="57" t="str">
        <f t="array" ref="E19714">E19713</f>
        <v>В</v>
      </c>
      <c r="F19714" s="58">
        <v>0.9097870316259499</v>
      </c>
    </row>
    <row r="19715">
      <c r="A19715" s="61">
        <v>1.517109627E9</v>
      </c>
      <c r="B19715" s="61">
        <v>1.0</v>
      </c>
      <c r="C19715" s="61">
        <v>1776.0</v>
      </c>
      <c r="D19715" s="57" t="s">
        <v>373</v>
      </c>
      <c r="E19715" s="57" t="str">
        <f t="array" ref="E19715">E19714</f>
        <v>В</v>
      </c>
      <c r="F19715" s="58">
        <v>0.9098019971662339</v>
      </c>
    </row>
    <row r="19716">
      <c r="A19716" s="61">
        <v>1.518612533E9</v>
      </c>
      <c r="B19716" s="61">
        <v>1.0</v>
      </c>
      <c r="C19716" s="61">
        <v>2918.0</v>
      </c>
      <c r="D19716" s="57" t="s">
        <v>374</v>
      </c>
      <c r="E19716" s="57" t="str">
        <f t="array" ref="E19716">E19715</f>
        <v>В</v>
      </c>
      <c r="F19716" s="58">
        <v>0.9099111008409957</v>
      </c>
    </row>
    <row r="19717">
      <c r="A19717" s="61">
        <v>1.511838422E9</v>
      </c>
      <c r="B19717" s="61">
        <v>0.0</v>
      </c>
      <c r="C19717" s="61">
        <v>3016.0</v>
      </c>
      <c r="D19717" s="57" t="s">
        <v>373</v>
      </c>
      <c r="E19717" s="57" t="str">
        <f t="array" ref="E19717">E19716</f>
        <v>В</v>
      </c>
      <c r="F19717" s="58">
        <v>0.9099157662385985</v>
      </c>
    </row>
    <row r="19718">
      <c r="A19718" s="61">
        <v>1.512816059E9</v>
      </c>
      <c r="B19718" s="61">
        <v>1.0</v>
      </c>
      <c r="C19718" s="61">
        <v>1475.0</v>
      </c>
      <c r="D19718" s="57" t="s">
        <v>371</v>
      </c>
      <c r="E19718" s="57" t="str">
        <f t="array" ref="E19718">E19717</f>
        <v>В</v>
      </c>
      <c r="F19718" s="58">
        <v>0.9099628590117218</v>
      </c>
    </row>
    <row r="19719">
      <c r="A19719" s="61">
        <v>1.517634908E9</v>
      </c>
      <c r="B19719" s="61">
        <v>1.0</v>
      </c>
      <c r="C19719" s="61">
        <v>1735.0</v>
      </c>
      <c r="D19719" s="57" t="s">
        <v>374</v>
      </c>
      <c r="E19719" s="57" t="str">
        <f t="array" ref="E19719">E19718</f>
        <v>В</v>
      </c>
      <c r="F19719" s="58">
        <v>0.9099693049133388</v>
      </c>
    </row>
    <row r="19720">
      <c r="A19720" s="61">
        <v>1.512407035E9</v>
      </c>
      <c r="B19720" s="61">
        <v>1.0</v>
      </c>
      <c r="C19720" s="61">
        <v>2139.0</v>
      </c>
      <c r="D19720" s="57" t="s">
        <v>374</v>
      </c>
      <c r="E19720" s="57" t="str">
        <f t="array" ref="E19720">E19719</f>
        <v>В</v>
      </c>
      <c r="F19720" s="58">
        <v>0.9099700451481664</v>
      </c>
    </row>
    <row r="19721">
      <c r="A19721" s="61">
        <v>1.5188854E9</v>
      </c>
      <c r="B19721" s="61">
        <v>0.0</v>
      </c>
      <c r="C19721" s="61">
        <v>2807.0</v>
      </c>
      <c r="D19721" s="57" t="s">
        <v>371</v>
      </c>
      <c r="E19721" s="57" t="str">
        <f t="array" ref="E19721">E19720</f>
        <v>В</v>
      </c>
      <c r="F19721" s="58">
        <v>0.9099731813852164</v>
      </c>
    </row>
    <row r="19722">
      <c r="A19722" s="61">
        <v>1.51588908E9</v>
      </c>
      <c r="B19722" s="61">
        <v>0.0</v>
      </c>
      <c r="C19722" s="61">
        <v>377.0</v>
      </c>
      <c r="D19722" s="57" t="s">
        <v>375</v>
      </c>
      <c r="E19722" s="57" t="str">
        <f t="array" ref="E19722">E19721</f>
        <v>В</v>
      </c>
      <c r="F19722" s="58">
        <v>0.9100262578784503</v>
      </c>
    </row>
    <row r="19723">
      <c r="A19723" s="61">
        <v>1.515777544E9</v>
      </c>
      <c r="B19723" s="61">
        <v>1.0</v>
      </c>
      <c r="C19723" s="61">
        <v>111.0</v>
      </c>
      <c r="D19723" s="57" t="s">
        <v>375</v>
      </c>
      <c r="E19723" s="57" t="str">
        <f t="array" ref="E19723">E19722</f>
        <v>В</v>
      </c>
      <c r="F19723" s="58">
        <v>0.9101233748138856</v>
      </c>
    </row>
    <row r="19724">
      <c r="A19724" s="61">
        <v>1.517461169E9</v>
      </c>
      <c r="B19724" s="61">
        <v>1.0</v>
      </c>
      <c r="C19724" s="61">
        <v>1064.0</v>
      </c>
      <c r="D19724" s="57" t="s">
        <v>374</v>
      </c>
      <c r="E19724" s="57" t="str">
        <f t="array" ref="E19724">E19723</f>
        <v>В</v>
      </c>
      <c r="F19724" s="58">
        <v>0.9101258260968701</v>
      </c>
    </row>
    <row r="19725">
      <c r="A19725" s="61">
        <v>1.511485175E9</v>
      </c>
      <c r="B19725" s="61">
        <v>1.0</v>
      </c>
      <c r="C19725" s="61">
        <v>3331.0</v>
      </c>
      <c r="D19725" s="57" t="s">
        <v>374</v>
      </c>
      <c r="E19725" s="57" t="str">
        <f t="array" ref="E19725">E19724</f>
        <v>В</v>
      </c>
      <c r="F19725" s="58">
        <v>0.9103471557838099</v>
      </c>
    </row>
    <row r="19726">
      <c r="A19726" s="61">
        <v>1.512100188E9</v>
      </c>
      <c r="B19726" s="61">
        <v>1.0</v>
      </c>
      <c r="C19726" s="61">
        <v>568.0</v>
      </c>
      <c r="D19726" s="57" t="s">
        <v>371</v>
      </c>
      <c r="E19726" s="57" t="str">
        <f t="array" ref="E19726">E19725</f>
        <v>В</v>
      </c>
      <c r="F19726" s="58">
        <v>0.9103633982887338</v>
      </c>
    </row>
    <row r="19727">
      <c r="A19727" s="61">
        <v>1.51843987E9</v>
      </c>
      <c r="B19727" s="61">
        <v>0.0</v>
      </c>
      <c r="C19727" s="61">
        <v>2916.0</v>
      </c>
      <c r="D19727" s="57" t="s">
        <v>371</v>
      </c>
      <c r="E19727" s="57" t="str">
        <f t="array" ref="E19727">E19726</f>
        <v>В</v>
      </c>
      <c r="F19727" s="58">
        <v>0.9103872934865777</v>
      </c>
    </row>
    <row r="19728">
      <c r="A19728" s="61">
        <v>1.514981023E9</v>
      </c>
      <c r="B19728" s="61">
        <v>1.0</v>
      </c>
      <c r="C19728" s="61">
        <v>4896.0</v>
      </c>
      <c r="D19728" s="57" t="s">
        <v>374</v>
      </c>
      <c r="E19728" s="57" t="str">
        <f t="array" ref="E19728">E19727</f>
        <v>В</v>
      </c>
      <c r="F19728" s="58">
        <v>0.9104059583849553</v>
      </c>
    </row>
    <row r="19729">
      <c r="A19729" s="61">
        <v>1.513712722E9</v>
      </c>
      <c r="B19729" s="61">
        <v>0.0</v>
      </c>
      <c r="C19729" s="61">
        <v>529.0</v>
      </c>
      <c r="D19729" s="57" t="s">
        <v>373</v>
      </c>
      <c r="E19729" s="57" t="str">
        <f t="array" ref="E19729">E19728</f>
        <v>В</v>
      </c>
      <c r="F19729" s="58">
        <v>0.9104286210488919</v>
      </c>
    </row>
    <row r="19730">
      <c r="A19730" s="61">
        <v>1.51903671E9</v>
      </c>
      <c r="B19730" s="61">
        <v>0.0</v>
      </c>
      <c r="C19730" s="61">
        <v>1760.0</v>
      </c>
      <c r="D19730" s="57" t="s">
        <v>374</v>
      </c>
      <c r="E19730" s="57" t="str">
        <f t="array" ref="E19730">E19729</f>
        <v>В</v>
      </c>
      <c r="F19730" s="58">
        <v>0.9104398294143711</v>
      </c>
    </row>
    <row r="19731">
      <c r="A19731" s="61">
        <v>1.515391617E9</v>
      </c>
      <c r="B19731" s="61">
        <v>1.0</v>
      </c>
      <c r="C19731" s="61">
        <v>2768.0</v>
      </c>
      <c r="D19731" s="57" t="s">
        <v>374</v>
      </c>
      <c r="E19731" s="57" t="str">
        <f t="array" ref="E19731">E19730</f>
        <v>В</v>
      </c>
      <c r="F19731" s="58">
        <v>0.9104615600550499</v>
      </c>
    </row>
    <row r="19732">
      <c r="A19732" s="61">
        <v>1.511576781E9</v>
      </c>
      <c r="B19732" s="61">
        <v>0.0</v>
      </c>
      <c r="C19732" s="61">
        <v>1362.0</v>
      </c>
      <c r="D19732" s="57" t="s">
        <v>374</v>
      </c>
      <c r="E19732" s="57" t="str">
        <f t="array" ref="E19732">E19731</f>
        <v>В</v>
      </c>
      <c r="F19732" s="58">
        <v>0.9105092641261742</v>
      </c>
    </row>
    <row r="19733">
      <c r="A19733" s="61">
        <v>1.514638426E9</v>
      </c>
      <c r="B19733" s="61">
        <v>1.0</v>
      </c>
      <c r="C19733" s="61">
        <v>3474.0</v>
      </c>
      <c r="D19733" s="57" t="s">
        <v>371</v>
      </c>
      <c r="E19733" s="57" t="str">
        <f t="array" ref="E19733">E19732</f>
        <v>В</v>
      </c>
      <c r="F19733" s="58">
        <v>0.9106804759812446</v>
      </c>
    </row>
    <row r="19734">
      <c r="A19734" s="61">
        <v>1.515831262E9</v>
      </c>
      <c r="B19734" s="61">
        <v>0.0</v>
      </c>
      <c r="C19734" s="61">
        <v>2893.0</v>
      </c>
      <c r="D19734" s="57" t="s">
        <v>374</v>
      </c>
      <c r="E19734" s="57" t="str">
        <f t="array" ref="E19734">E19733</f>
        <v>В</v>
      </c>
      <c r="F19734" s="58">
        <v>0.9106872123182088</v>
      </c>
    </row>
    <row r="19735">
      <c r="A19735" s="61">
        <v>1.516029293E9</v>
      </c>
      <c r="B19735" s="61">
        <v>1.0</v>
      </c>
      <c r="C19735" s="61">
        <v>2669.0</v>
      </c>
      <c r="D19735" s="57" t="s">
        <v>371</v>
      </c>
      <c r="E19735" s="57" t="str">
        <f t="array" ref="E19735">E19734</f>
        <v>В</v>
      </c>
      <c r="F19735" s="58">
        <v>0.9107446441734459</v>
      </c>
    </row>
    <row r="19736">
      <c r="A19736" s="61">
        <v>1.519044075E9</v>
      </c>
      <c r="B19736" s="61">
        <v>1.0</v>
      </c>
      <c r="C19736" s="61">
        <v>3984.0</v>
      </c>
      <c r="D19736" s="57" t="s">
        <v>374</v>
      </c>
      <c r="E19736" s="57" t="str">
        <f t="array" ref="E19736">E19735</f>
        <v>В</v>
      </c>
      <c r="F19736" s="58">
        <v>0.910751104976224</v>
      </c>
    </row>
    <row r="19737">
      <c r="A19737" s="61">
        <v>1.518620065E9</v>
      </c>
      <c r="B19737" s="61">
        <v>1.0</v>
      </c>
      <c r="C19737" s="61">
        <v>3735.0</v>
      </c>
      <c r="D19737" s="57" t="s">
        <v>373</v>
      </c>
      <c r="E19737" s="57" t="str">
        <f t="array" ref="E19737">E19736</f>
        <v>В</v>
      </c>
      <c r="F19737" s="58">
        <v>0.910782283179035</v>
      </c>
    </row>
    <row r="19738">
      <c r="A19738" s="61">
        <v>1.517007136E9</v>
      </c>
      <c r="B19738" s="61">
        <v>1.0</v>
      </c>
      <c r="C19738" s="61">
        <v>1429.0</v>
      </c>
      <c r="D19738" s="57" t="s">
        <v>375</v>
      </c>
      <c r="E19738" s="57" t="str">
        <f t="array" ref="E19738">E19737</f>
        <v>В</v>
      </c>
      <c r="F19738" s="58">
        <v>0.9107871373583459</v>
      </c>
    </row>
    <row r="19739">
      <c r="A19739" s="61">
        <v>1.514344184E9</v>
      </c>
      <c r="B19739" s="61">
        <v>1.0</v>
      </c>
      <c r="C19739" s="61">
        <v>101.0</v>
      </c>
      <c r="D19739" s="57" t="s">
        <v>373</v>
      </c>
      <c r="E19739" s="57" t="str">
        <f t="array" ref="E19739">E19738</f>
        <v>В</v>
      </c>
      <c r="F19739" s="58">
        <v>0.9107990625484579</v>
      </c>
    </row>
    <row r="19740">
      <c r="A19740" s="61">
        <v>1.512312589E9</v>
      </c>
      <c r="B19740" s="61">
        <v>1.0</v>
      </c>
      <c r="C19740" s="61">
        <v>3052.0</v>
      </c>
      <c r="D19740" s="57" t="s">
        <v>371</v>
      </c>
      <c r="E19740" s="57" t="str">
        <f t="array" ref="E19740">E19739</f>
        <v>В</v>
      </c>
      <c r="F19740" s="58">
        <v>0.9108364951772813</v>
      </c>
    </row>
    <row r="19741">
      <c r="A19741" s="61">
        <v>1.515456282E9</v>
      </c>
      <c r="B19741" s="61">
        <v>0.0</v>
      </c>
      <c r="C19741" s="61">
        <v>1387.0</v>
      </c>
      <c r="D19741" s="57" t="s">
        <v>374</v>
      </c>
      <c r="E19741" s="57" t="str">
        <f t="array" ref="E19741">E19740</f>
        <v>В</v>
      </c>
      <c r="F19741" s="58">
        <v>0.9108412605615549</v>
      </c>
    </row>
    <row r="19742">
      <c r="A19742" s="61">
        <v>1.519707599E9</v>
      </c>
      <c r="B19742" s="61">
        <v>1.0</v>
      </c>
      <c r="C19742" s="61">
        <v>634.0</v>
      </c>
      <c r="D19742" s="57" t="s">
        <v>375</v>
      </c>
      <c r="E19742" s="57" t="str">
        <f t="array" ref="E19742">E19741</f>
        <v>В</v>
      </c>
      <c r="F19742" s="58">
        <v>0.9109349278906886</v>
      </c>
    </row>
    <row r="19743">
      <c r="A19743" s="61">
        <v>1.518694605E9</v>
      </c>
      <c r="B19743" s="61">
        <v>1.0</v>
      </c>
      <c r="C19743" s="61">
        <v>213.0</v>
      </c>
      <c r="D19743" s="57" t="s">
        <v>371</v>
      </c>
      <c r="E19743" s="57" t="str">
        <f t="array" ref="E19743">E19742</f>
        <v>В</v>
      </c>
      <c r="F19743" s="58">
        <v>0.9109417705546976</v>
      </c>
    </row>
    <row r="19744">
      <c r="A19744" s="61">
        <v>1.515056433E9</v>
      </c>
      <c r="B19744" s="61">
        <v>1.0</v>
      </c>
      <c r="C19744" s="61">
        <v>206.0</v>
      </c>
      <c r="D19744" s="57" t="s">
        <v>375</v>
      </c>
      <c r="E19744" s="57" t="str">
        <f t="array" ref="E19744">E19743</f>
        <v>В</v>
      </c>
      <c r="F19744" s="58">
        <v>0.910979475257955</v>
      </c>
    </row>
    <row r="19745">
      <c r="A19745" s="61">
        <v>1.515297718E9</v>
      </c>
      <c r="B19745" s="61">
        <v>1.0</v>
      </c>
      <c r="C19745" s="61">
        <v>1606.0</v>
      </c>
      <c r="D19745" s="57" t="s">
        <v>375</v>
      </c>
      <c r="E19745" s="57" t="str">
        <f t="array" ref="E19745">E19744</f>
        <v>В</v>
      </c>
      <c r="F19745" s="58">
        <v>0.9109917341834265</v>
      </c>
    </row>
    <row r="19746">
      <c r="A19746" s="61">
        <v>1.516393129E9</v>
      </c>
      <c r="B19746" s="61">
        <v>1.0</v>
      </c>
      <c r="C19746" s="61">
        <v>3822.0</v>
      </c>
      <c r="D19746" s="57" t="s">
        <v>374</v>
      </c>
      <c r="E19746" s="57" t="str">
        <f t="array" ref="E19746">E19745</f>
        <v>В</v>
      </c>
      <c r="F19746" s="58">
        <v>0.9110626943836192</v>
      </c>
    </row>
    <row r="19747">
      <c r="A19747" s="61">
        <v>1.514698887E9</v>
      </c>
      <c r="B19747" s="61">
        <v>1.0</v>
      </c>
      <c r="C19747" s="61">
        <v>2002.0</v>
      </c>
      <c r="D19747" s="57" t="s">
        <v>375</v>
      </c>
      <c r="E19747" s="57" t="str">
        <f t="array" ref="E19747">E19746</f>
        <v>В</v>
      </c>
      <c r="F19747" s="58">
        <v>0.911120750819711</v>
      </c>
    </row>
    <row r="19748">
      <c r="A19748" s="61">
        <v>1.519256458E9</v>
      </c>
      <c r="B19748" s="61">
        <v>1.0</v>
      </c>
      <c r="C19748" s="61">
        <v>232.0</v>
      </c>
      <c r="D19748" s="57" t="s">
        <v>374</v>
      </c>
      <c r="E19748" s="57" t="str">
        <f t="array" ref="E19748">E19747</f>
        <v>В</v>
      </c>
      <c r="F19748" s="58">
        <v>0.9111795830995036</v>
      </c>
    </row>
    <row r="19749">
      <c r="A19749" s="61">
        <v>1.517125067E9</v>
      </c>
      <c r="B19749" s="61">
        <v>1.0</v>
      </c>
      <c r="C19749" s="61">
        <v>189.0</v>
      </c>
      <c r="D19749" s="57" t="s">
        <v>374</v>
      </c>
      <c r="E19749" s="57" t="str">
        <f t="array" ref="E19749">E19748</f>
        <v>В</v>
      </c>
      <c r="F19749" s="58">
        <v>0.9111867841371093</v>
      </c>
    </row>
    <row r="19750">
      <c r="A19750" s="61">
        <v>1.519053068E9</v>
      </c>
      <c r="B19750" s="61">
        <v>1.0</v>
      </c>
      <c r="C19750" s="61">
        <v>1709.0</v>
      </c>
      <c r="D19750" s="57" t="s">
        <v>375</v>
      </c>
      <c r="E19750" s="57" t="str">
        <f t="array" ref="E19750">E19749</f>
        <v>В</v>
      </c>
      <c r="F19750" s="58">
        <v>0.9112863396606773</v>
      </c>
    </row>
    <row r="19751">
      <c r="A19751" s="61">
        <v>1.518220943E9</v>
      </c>
      <c r="B19751" s="61">
        <v>1.0</v>
      </c>
      <c r="C19751" s="61">
        <v>2710.0</v>
      </c>
      <c r="D19751" s="57" t="s">
        <v>375</v>
      </c>
      <c r="E19751" s="57" t="str">
        <f t="array" ref="E19751">E19750</f>
        <v>В</v>
      </c>
      <c r="F19751" s="58">
        <v>0.9113498861780462</v>
      </c>
    </row>
    <row r="19752">
      <c r="A19752" s="61">
        <v>1.51634588E9</v>
      </c>
      <c r="B19752" s="61">
        <v>0.0</v>
      </c>
      <c r="C19752" s="61">
        <v>1689.0</v>
      </c>
      <c r="D19752" s="57" t="s">
        <v>374</v>
      </c>
      <c r="E19752" s="57" t="str">
        <f t="array" ref="E19752">E19751</f>
        <v>В</v>
      </c>
      <c r="F19752" s="58">
        <v>0.911402316492897</v>
      </c>
    </row>
    <row r="19753">
      <c r="A19753" s="61">
        <v>1.519644158E9</v>
      </c>
      <c r="B19753" s="61">
        <v>1.0</v>
      </c>
      <c r="C19753" s="61">
        <v>1625.0</v>
      </c>
      <c r="D19753" s="57" t="s">
        <v>373</v>
      </c>
      <c r="E19753" s="57" t="str">
        <f t="array" ref="E19753">E19752</f>
        <v>В</v>
      </c>
      <c r="F19753" s="58">
        <v>0.91147478069904</v>
      </c>
    </row>
    <row r="19754">
      <c r="A19754" s="61">
        <v>1.513896188E9</v>
      </c>
      <c r="B19754" s="61">
        <v>1.0</v>
      </c>
      <c r="C19754" s="61">
        <v>3922.0</v>
      </c>
      <c r="D19754" s="57" t="s">
        <v>375</v>
      </c>
      <c r="E19754" s="57" t="str">
        <f t="array" ref="E19754">E19753</f>
        <v>В</v>
      </c>
      <c r="F19754" s="58">
        <v>0.9114882759830355</v>
      </c>
    </row>
    <row r="19755">
      <c r="A19755" s="61">
        <v>1.515527772E9</v>
      </c>
      <c r="B19755" s="61">
        <v>0.0</v>
      </c>
      <c r="C19755" s="61">
        <v>560.0</v>
      </c>
      <c r="D19755" s="57" t="s">
        <v>374</v>
      </c>
      <c r="E19755" s="57" t="str">
        <f t="array" ref="E19755">E19754</f>
        <v>В</v>
      </c>
      <c r="F19755" s="58">
        <v>0.9116182570524858</v>
      </c>
    </row>
    <row r="19756">
      <c r="A19756" s="61">
        <v>1.519861226E9</v>
      </c>
      <c r="B19756" s="61">
        <v>1.0</v>
      </c>
      <c r="C19756" s="61">
        <v>689.0</v>
      </c>
      <c r="D19756" s="57" t="s">
        <v>375</v>
      </c>
      <c r="E19756" s="57" t="str">
        <f t="array" ref="E19756">E19755</f>
        <v>В</v>
      </c>
      <c r="F19756" s="58">
        <v>0.9116291406073045</v>
      </c>
    </row>
    <row r="19757">
      <c r="A19757" s="61">
        <v>1.514820024E9</v>
      </c>
      <c r="B19757" s="61">
        <v>1.0</v>
      </c>
      <c r="C19757" s="61">
        <v>1687.0</v>
      </c>
      <c r="D19757" s="57" t="s">
        <v>371</v>
      </c>
      <c r="E19757" s="57" t="str">
        <f t="array" ref="E19757">E19756</f>
        <v>В</v>
      </c>
      <c r="F19757" s="58">
        <v>0.911697726987427</v>
      </c>
    </row>
    <row r="19758">
      <c r="A19758" s="61">
        <v>1.513014911E9</v>
      </c>
      <c r="B19758" s="61">
        <v>0.0</v>
      </c>
      <c r="C19758" s="61">
        <v>3341.0</v>
      </c>
      <c r="D19758" s="57" t="s">
        <v>371</v>
      </c>
      <c r="E19758" s="57" t="str">
        <f t="array" ref="E19758">E19757</f>
        <v>В</v>
      </c>
      <c r="F19758" s="58">
        <v>0.9117038096528912</v>
      </c>
    </row>
    <row r="19759">
      <c r="A19759" s="61">
        <v>1.511953404E9</v>
      </c>
      <c r="B19759" s="61">
        <v>1.0</v>
      </c>
      <c r="C19759" s="61">
        <v>4922.0</v>
      </c>
      <c r="D19759" s="57" t="s">
        <v>375</v>
      </c>
      <c r="E19759" s="57" t="str">
        <f t="array" ref="E19759">E19758</f>
        <v>В</v>
      </c>
      <c r="F19759" s="58">
        <v>0.9117384125342013</v>
      </c>
    </row>
    <row r="19760">
      <c r="A19760" s="61">
        <v>1.518146565E9</v>
      </c>
      <c r="B19760" s="61">
        <v>1.0</v>
      </c>
      <c r="C19760" s="61">
        <v>1242.0</v>
      </c>
      <c r="D19760" s="57" t="s">
        <v>374</v>
      </c>
      <c r="E19760" s="57" t="str">
        <f t="array" ref="E19760">E19759</f>
        <v>В</v>
      </c>
      <c r="F19760" s="58">
        <v>0.9117604684875168</v>
      </c>
    </row>
    <row r="19761">
      <c r="A19761" s="61">
        <v>1.515070227E9</v>
      </c>
      <c r="B19761" s="61">
        <v>1.0</v>
      </c>
      <c r="C19761" s="61">
        <v>1827.0</v>
      </c>
      <c r="D19761" s="57" t="s">
        <v>373</v>
      </c>
      <c r="E19761" s="57" t="str">
        <f t="array" ref="E19761">E19760</f>
        <v>В</v>
      </c>
      <c r="F19761" s="58">
        <v>0.9117631218497374</v>
      </c>
    </row>
    <row r="19762">
      <c r="A19762" s="61">
        <v>1.512336087E9</v>
      </c>
      <c r="B19762" s="61">
        <v>1.0</v>
      </c>
      <c r="C19762" s="61">
        <v>411.0</v>
      </c>
      <c r="D19762" s="57" t="s">
        <v>374</v>
      </c>
      <c r="E19762" s="57" t="str">
        <f t="array" ref="E19762">E19761</f>
        <v>В</v>
      </c>
      <c r="F19762" s="58">
        <v>0.9118540030815604</v>
      </c>
    </row>
    <row r="19763">
      <c r="A19763" s="61">
        <v>1.513576163E9</v>
      </c>
      <c r="B19763" s="61">
        <v>1.0</v>
      </c>
      <c r="C19763" s="61">
        <v>3863.0</v>
      </c>
      <c r="D19763" s="57" t="s">
        <v>371</v>
      </c>
      <c r="E19763" s="57" t="str">
        <f t="array" ref="E19763">E19762</f>
        <v>В</v>
      </c>
      <c r="F19763" s="58">
        <v>0.9120094256422783</v>
      </c>
    </row>
    <row r="19764">
      <c r="A19764" s="61">
        <v>1.516310777E9</v>
      </c>
      <c r="B19764" s="61">
        <v>1.0</v>
      </c>
      <c r="C19764" s="61">
        <v>252.0</v>
      </c>
      <c r="D19764" s="57" t="s">
        <v>374</v>
      </c>
      <c r="E19764" s="57" t="str">
        <f t="array" ref="E19764">E19763</f>
        <v>В</v>
      </c>
      <c r="F19764" s="58">
        <v>0.9120117083979516</v>
      </c>
    </row>
    <row r="19765">
      <c r="A19765" s="61">
        <v>1.513818415E9</v>
      </c>
      <c r="B19765" s="61">
        <v>1.0</v>
      </c>
      <c r="C19765" s="61">
        <v>1215.0</v>
      </c>
      <c r="D19765" s="57" t="s">
        <v>371</v>
      </c>
      <c r="E19765" s="57" t="str">
        <f t="array" ref="E19765">E19764</f>
        <v>В</v>
      </c>
      <c r="F19765" s="58">
        <v>0.9121370999434694</v>
      </c>
    </row>
    <row r="19766">
      <c r="A19766" s="61">
        <v>1.513819041E9</v>
      </c>
      <c r="B19766" s="61">
        <v>0.0</v>
      </c>
      <c r="C19766" s="61">
        <v>2276.0</v>
      </c>
      <c r="D19766" s="57" t="s">
        <v>371</v>
      </c>
      <c r="E19766" s="57" t="str">
        <f t="array" ref="E19766">E19765</f>
        <v>В</v>
      </c>
      <c r="F19766" s="58">
        <v>0.9121658471033035</v>
      </c>
    </row>
    <row r="19767">
      <c r="A19767" s="61">
        <v>1.512411124E9</v>
      </c>
      <c r="B19767" s="61">
        <v>1.0</v>
      </c>
      <c r="C19767" s="61">
        <v>1062.0</v>
      </c>
      <c r="D19767" s="57" t="s">
        <v>374</v>
      </c>
      <c r="E19767" s="57" t="str">
        <f t="array" ref="E19767">E19766</f>
        <v>В</v>
      </c>
      <c r="F19767" s="58">
        <v>0.9122518175839609</v>
      </c>
    </row>
    <row r="19768">
      <c r="A19768" s="61">
        <v>1.518719641E9</v>
      </c>
      <c r="B19768" s="61">
        <v>0.0</v>
      </c>
      <c r="C19768" s="61">
        <v>3900.0</v>
      </c>
      <c r="D19768" s="57" t="s">
        <v>375</v>
      </c>
      <c r="E19768" s="57" t="str">
        <f t="array" ref="E19768">E19767</f>
        <v>В</v>
      </c>
      <c r="F19768" s="58">
        <v>0.9123025759535522</v>
      </c>
    </row>
    <row r="19769">
      <c r="A19769" s="61">
        <v>1.518992304E9</v>
      </c>
      <c r="B19769" s="61">
        <v>1.0</v>
      </c>
      <c r="C19769" s="61">
        <v>2800.0</v>
      </c>
      <c r="D19769" s="57" t="s">
        <v>374</v>
      </c>
      <c r="E19769" s="57" t="str">
        <f t="array" ref="E19769">E19768</f>
        <v>В</v>
      </c>
      <c r="F19769" s="58">
        <v>0.9123043567847812</v>
      </c>
    </row>
    <row r="19770">
      <c r="A19770" s="61">
        <v>1.515372238E9</v>
      </c>
      <c r="B19770" s="61">
        <v>1.0</v>
      </c>
      <c r="C19770" s="61">
        <v>194.0</v>
      </c>
      <c r="D19770" s="57" t="s">
        <v>373</v>
      </c>
      <c r="E19770" s="57" t="str">
        <f t="array" ref="E19770">E19769</f>
        <v>В</v>
      </c>
      <c r="F19770" s="58">
        <v>0.912304385734937</v>
      </c>
    </row>
    <row r="19771">
      <c r="A19771" s="61">
        <v>1.519553708E9</v>
      </c>
      <c r="B19771" s="61">
        <v>1.0</v>
      </c>
      <c r="C19771" s="61">
        <v>1978.0</v>
      </c>
      <c r="D19771" s="57" t="s">
        <v>371</v>
      </c>
      <c r="E19771" s="57" t="str">
        <f t="array" ref="E19771">E19770</f>
        <v>В</v>
      </c>
      <c r="F19771" s="58">
        <v>0.9123318654804818</v>
      </c>
    </row>
    <row r="19772">
      <c r="A19772" s="61">
        <v>1.515115009E9</v>
      </c>
      <c r="B19772" s="61">
        <v>1.0</v>
      </c>
      <c r="C19772" s="61">
        <v>2629.0</v>
      </c>
      <c r="D19772" s="57" t="s">
        <v>371</v>
      </c>
      <c r="E19772" s="57" t="str">
        <f t="array" ref="E19772">E19771</f>
        <v>В</v>
      </c>
      <c r="F19772" s="58">
        <v>0.9123665136303019</v>
      </c>
    </row>
    <row r="19773">
      <c r="A19773" s="61">
        <v>1.513197145E9</v>
      </c>
      <c r="B19773" s="61">
        <v>1.0</v>
      </c>
      <c r="C19773" s="61">
        <v>3079.0</v>
      </c>
      <c r="D19773" s="57" t="s">
        <v>374</v>
      </c>
      <c r="E19773" s="57" t="str">
        <f t="array" ref="E19773">E19772</f>
        <v>В</v>
      </c>
      <c r="F19773" s="58">
        <v>0.9124251668278128</v>
      </c>
    </row>
    <row r="19774">
      <c r="A19774" s="61">
        <v>1.51972324E9</v>
      </c>
      <c r="B19774" s="61">
        <v>0.0</v>
      </c>
      <c r="C19774" s="61">
        <v>1452.0</v>
      </c>
      <c r="D19774" s="57" t="s">
        <v>374</v>
      </c>
      <c r="E19774" s="57" t="str">
        <f t="array" ref="E19774">E19773</f>
        <v>В</v>
      </c>
      <c r="F19774" s="58">
        <v>0.9124470937411767</v>
      </c>
    </row>
    <row r="19775">
      <c r="A19775" s="61">
        <v>1.515489391E9</v>
      </c>
      <c r="B19775" s="61">
        <v>0.0</v>
      </c>
      <c r="C19775" s="61">
        <v>1731.0</v>
      </c>
      <c r="D19775" s="57" t="s">
        <v>374</v>
      </c>
      <c r="E19775" s="57" t="str">
        <f t="array" ref="E19775">E19774</f>
        <v>В</v>
      </c>
      <c r="F19775" s="58">
        <v>0.9124841442103327</v>
      </c>
    </row>
    <row r="19776">
      <c r="A19776" s="61">
        <v>1.513417725E9</v>
      </c>
      <c r="B19776" s="61">
        <v>1.0</v>
      </c>
      <c r="C19776" s="61">
        <v>185.0</v>
      </c>
      <c r="D19776" s="57" t="s">
        <v>371</v>
      </c>
      <c r="E19776" s="57" t="str">
        <f t="array" ref="E19776">E19775</f>
        <v>В</v>
      </c>
      <c r="F19776" s="58">
        <v>0.912501538461184</v>
      </c>
    </row>
    <row r="19777">
      <c r="A19777" s="61">
        <v>1.514223359E9</v>
      </c>
      <c r="B19777" s="61">
        <v>1.0</v>
      </c>
      <c r="C19777" s="61">
        <v>1121.0</v>
      </c>
      <c r="D19777" s="57" t="s">
        <v>371</v>
      </c>
      <c r="E19777" s="57" t="str">
        <f t="array" ref="E19777">E19776</f>
        <v>В</v>
      </c>
      <c r="F19777" s="58">
        <v>0.9125893060283743</v>
      </c>
    </row>
    <row r="19778">
      <c r="A19778" s="61">
        <v>1.516767862E9</v>
      </c>
      <c r="B19778" s="61">
        <v>0.0</v>
      </c>
      <c r="C19778" s="61">
        <v>1154.0</v>
      </c>
      <c r="D19778" s="57" t="s">
        <v>371</v>
      </c>
      <c r="E19778" s="57" t="str">
        <f t="array" ref="E19778">E19777</f>
        <v>В</v>
      </c>
      <c r="F19778" s="58">
        <v>0.9127206622817521</v>
      </c>
    </row>
    <row r="19779">
      <c r="A19779" s="61">
        <v>1.518125427E9</v>
      </c>
      <c r="B19779" s="61">
        <v>1.0</v>
      </c>
      <c r="C19779" s="61">
        <v>3492.0</v>
      </c>
      <c r="D19779" s="57" t="s">
        <v>375</v>
      </c>
      <c r="E19779" s="57" t="str">
        <f t="array" ref="E19779">E19778</f>
        <v>В</v>
      </c>
      <c r="F19779" s="58">
        <v>0.9127577698103497</v>
      </c>
    </row>
    <row r="19780">
      <c r="A19780" s="61">
        <v>1.514957244E9</v>
      </c>
      <c r="B19780" s="61">
        <v>1.0</v>
      </c>
      <c r="C19780" s="61">
        <v>872.0</v>
      </c>
      <c r="D19780" s="57" t="s">
        <v>374</v>
      </c>
      <c r="E19780" s="57" t="str">
        <f t="array" ref="E19780">E19779</f>
        <v>В</v>
      </c>
      <c r="F19780" s="58">
        <v>0.9128349811402676</v>
      </c>
    </row>
    <row r="19781">
      <c r="A19781" s="61">
        <v>1.5122211E9</v>
      </c>
      <c r="B19781" s="61">
        <v>0.0</v>
      </c>
      <c r="C19781" s="61">
        <v>252.0</v>
      </c>
      <c r="D19781" s="57" t="s">
        <v>373</v>
      </c>
      <c r="E19781" s="57" t="str">
        <f t="array" ref="E19781">E19780</f>
        <v>В</v>
      </c>
      <c r="F19781" s="58">
        <v>0.9128443394078113</v>
      </c>
    </row>
    <row r="19782">
      <c r="A19782" s="61">
        <v>1.514408327E9</v>
      </c>
      <c r="B19782" s="61">
        <v>1.0</v>
      </c>
      <c r="C19782" s="61">
        <v>1311.0</v>
      </c>
      <c r="D19782" s="57" t="s">
        <v>371</v>
      </c>
      <c r="E19782" s="57" t="str">
        <f t="array" ref="E19782">E19781</f>
        <v>В</v>
      </c>
      <c r="F19782" s="58">
        <v>0.9128641416042703</v>
      </c>
    </row>
    <row r="19783">
      <c r="A19783" s="61">
        <v>1.518943874E9</v>
      </c>
      <c r="B19783" s="61">
        <v>1.0</v>
      </c>
      <c r="C19783" s="61">
        <v>507.0</v>
      </c>
      <c r="D19783" s="57" t="s">
        <v>371</v>
      </c>
      <c r="E19783" s="57" t="str">
        <f t="array" ref="E19783">E19782</f>
        <v>В</v>
      </c>
      <c r="F19783" s="58">
        <v>0.9129876109507601</v>
      </c>
    </row>
    <row r="19784">
      <c r="A19784" s="61">
        <v>1.518558549E9</v>
      </c>
      <c r="B19784" s="61">
        <v>1.0</v>
      </c>
      <c r="C19784" s="61">
        <v>1295.0</v>
      </c>
      <c r="D19784" s="57" t="s">
        <v>371</v>
      </c>
      <c r="E19784" s="57" t="str">
        <f t="array" ref="E19784">E19783</f>
        <v>В</v>
      </c>
      <c r="F19784" s="58">
        <v>0.9130177251469749</v>
      </c>
    </row>
    <row r="19785">
      <c r="A19785" s="61">
        <v>1.514517008E9</v>
      </c>
      <c r="B19785" s="61">
        <v>1.0</v>
      </c>
      <c r="C19785" s="61">
        <v>402.0</v>
      </c>
      <c r="D19785" s="57" t="s">
        <v>375</v>
      </c>
      <c r="E19785" s="57" t="str">
        <f t="array" ref="E19785">E19784</f>
        <v>В</v>
      </c>
      <c r="F19785" s="58">
        <v>0.9130210938162207</v>
      </c>
    </row>
    <row r="19786">
      <c r="A19786" s="61">
        <v>1.517960218E9</v>
      </c>
      <c r="B19786" s="61">
        <v>1.0</v>
      </c>
      <c r="C19786" s="61">
        <v>2259.0</v>
      </c>
      <c r="D19786" s="57" t="s">
        <v>374</v>
      </c>
      <c r="E19786" s="57" t="str">
        <f t="array" ref="E19786">E19785</f>
        <v>В</v>
      </c>
      <c r="F19786" s="58">
        <v>0.9130871122324579</v>
      </c>
    </row>
    <row r="19787">
      <c r="A19787" s="61">
        <v>1.511769771E9</v>
      </c>
      <c r="B19787" s="61">
        <v>0.0</v>
      </c>
      <c r="C19787" s="61">
        <v>2928.0</v>
      </c>
      <c r="D19787" s="57" t="s">
        <v>371</v>
      </c>
      <c r="E19787" s="57" t="str">
        <f t="array" ref="E19787">E19786</f>
        <v>В</v>
      </c>
      <c r="F19787" s="58">
        <v>0.9131219615573087</v>
      </c>
    </row>
    <row r="19788">
      <c r="A19788" s="61">
        <v>1.512162835E9</v>
      </c>
      <c r="B19788" s="61">
        <v>1.0</v>
      </c>
      <c r="C19788" s="61">
        <v>738.0</v>
      </c>
      <c r="D19788" s="57" t="s">
        <v>371</v>
      </c>
      <c r="E19788" s="57" t="str">
        <f t="array" ref="E19788">E19787</f>
        <v>В</v>
      </c>
      <c r="F19788" s="58">
        <v>0.9131591739614864</v>
      </c>
    </row>
    <row r="19789">
      <c r="A19789" s="61">
        <v>1.51373766E9</v>
      </c>
      <c r="B19789" s="61">
        <v>0.0</v>
      </c>
      <c r="C19789" s="61">
        <v>640.0</v>
      </c>
      <c r="D19789" s="57" t="s">
        <v>371</v>
      </c>
      <c r="E19789" s="57" t="str">
        <f t="array" ref="E19789">E19788</f>
        <v>В</v>
      </c>
      <c r="F19789" s="58">
        <v>0.9132069715010533</v>
      </c>
    </row>
    <row r="19790">
      <c r="A19790" s="61">
        <v>1.51425992E9</v>
      </c>
      <c r="B19790" s="61">
        <v>0.0</v>
      </c>
      <c r="C19790" s="61">
        <v>368.0</v>
      </c>
      <c r="D19790" s="57" t="s">
        <v>371</v>
      </c>
      <c r="E19790" s="57" t="str">
        <f t="array" ref="E19790">E19789</f>
        <v>В</v>
      </c>
      <c r="F19790" s="58">
        <v>0.9132127601994966</v>
      </c>
    </row>
    <row r="19791">
      <c r="A19791" s="61">
        <v>1.513628598E9</v>
      </c>
      <c r="B19791" s="61">
        <v>1.0</v>
      </c>
      <c r="C19791" s="61">
        <v>1386.0</v>
      </c>
      <c r="D19791" s="57" t="s">
        <v>371</v>
      </c>
      <c r="E19791" s="57" t="str">
        <f t="array" ref="E19791">E19790</f>
        <v>В</v>
      </c>
      <c r="F19791" s="58">
        <v>0.9132455822495777</v>
      </c>
    </row>
    <row r="19792">
      <c r="A19792" s="61">
        <v>1.51233281E9</v>
      </c>
      <c r="B19792" s="61">
        <v>0.0</v>
      </c>
      <c r="C19792" s="61">
        <v>5867.0</v>
      </c>
      <c r="D19792" s="57" t="s">
        <v>375</v>
      </c>
      <c r="E19792" s="57" t="str">
        <f t="array" ref="E19792">E19791</f>
        <v>В</v>
      </c>
      <c r="F19792" s="58">
        <v>0.9132761271956578</v>
      </c>
    </row>
    <row r="19793">
      <c r="A19793" s="61">
        <v>1.518122146E9</v>
      </c>
      <c r="B19793" s="61">
        <v>1.0</v>
      </c>
      <c r="C19793" s="61">
        <v>82.0</v>
      </c>
      <c r="D19793" s="57" t="s">
        <v>374</v>
      </c>
      <c r="E19793" s="57" t="str">
        <f t="array" ref="E19793">E19792</f>
        <v>В</v>
      </c>
      <c r="F19793" s="58">
        <v>0.9132882136951398</v>
      </c>
    </row>
    <row r="19794">
      <c r="A19794" s="61">
        <v>1.51263487E9</v>
      </c>
      <c r="B19794" s="61">
        <v>0.0</v>
      </c>
      <c r="C19794" s="61">
        <v>1040.0</v>
      </c>
      <c r="D19794" s="57" t="s">
        <v>371</v>
      </c>
      <c r="E19794" s="57" t="str">
        <f t="array" ref="E19794">E19793</f>
        <v>В</v>
      </c>
      <c r="F19794" s="58">
        <v>0.9132959247817615</v>
      </c>
    </row>
    <row r="19795">
      <c r="A19795" s="61">
        <v>1.51294577E9</v>
      </c>
      <c r="B19795" s="61">
        <v>0.0</v>
      </c>
      <c r="C19795" s="61">
        <v>2597.0</v>
      </c>
      <c r="D19795" s="57" t="s">
        <v>374</v>
      </c>
      <c r="E19795" s="57" t="str">
        <f t="array" ref="E19795">E19794</f>
        <v>В</v>
      </c>
      <c r="F19795" s="58">
        <v>0.9132970036895187</v>
      </c>
    </row>
    <row r="19796">
      <c r="A19796" s="61">
        <v>1.515836963E9</v>
      </c>
      <c r="B19796" s="61">
        <v>1.0</v>
      </c>
      <c r="C19796" s="61">
        <v>1435.0</v>
      </c>
      <c r="D19796" s="57" t="s">
        <v>374</v>
      </c>
      <c r="E19796" s="57" t="str">
        <f t="array" ref="E19796">E19795</f>
        <v>В</v>
      </c>
      <c r="F19796" s="58">
        <v>0.9133554682057363</v>
      </c>
    </row>
    <row r="19797">
      <c r="A19797" s="61">
        <v>1.513675701E9</v>
      </c>
      <c r="B19797" s="61">
        <v>0.0</v>
      </c>
      <c r="C19797" s="61">
        <v>2237.0</v>
      </c>
      <c r="D19797" s="57" t="s">
        <v>375</v>
      </c>
      <c r="E19797" s="57" t="str">
        <f t="array" ref="E19797">E19796</f>
        <v>В</v>
      </c>
      <c r="F19797" s="58">
        <v>0.9133632338213682</v>
      </c>
    </row>
    <row r="19798">
      <c r="A19798" s="61">
        <v>1.511843214E9</v>
      </c>
      <c r="B19798" s="61">
        <v>1.0</v>
      </c>
      <c r="C19798" s="61">
        <v>2583.0</v>
      </c>
      <c r="D19798" s="57" t="s">
        <v>375</v>
      </c>
      <c r="E19798" s="57" t="str">
        <f t="array" ref="E19798">E19797</f>
        <v>В</v>
      </c>
      <c r="F19798" s="58">
        <v>0.9133882902558175</v>
      </c>
    </row>
    <row r="19799">
      <c r="A19799" s="61">
        <v>1.516099197E9</v>
      </c>
      <c r="B19799" s="61">
        <v>1.0</v>
      </c>
      <c r="C19799" s="61">
        <v>1751.0</v>
      </c>
      <c r="D19799" s="57" t="s">
        <v>374</v>
      </c>
      <c r="E19799" s="57" t="str">
        <f t="array" ref="E19799">E19798</f>
        <v>В</v>
      </c>
      <c r="F19799" s="58">
        <v>0.9134408435056324</v>
      </c>
    </row>
    <row r="19800">
      <c r="A19800" s="61">
        <v>1.511392657E9</v>
      </c>
      <c r="B19800" s="61">
        <v>1.0</v>
      </c>
      <c r="C19800" s="61">
        <v>1191.0</v>
      </c>
      <c r="D19800" s="57" t="s">
        <v>373</v>
      </c>
      <c r="E19800" s="57" t="str">
        <f t="array" ref="E19800">E19799</f>
        <v>В</v>
      </c>
      <c r="F19800" s="58">
        <v>0.9134644153219726</v>
      </c>
    </row>
    <row r="19801">
      <c r="A19801" s="61">
        <v>1.513324305E9</v>
      </c>
      <c r="B19801" s="61">
        <v>1.0</v>
      </c>
      <c r="C19801" s="61">
        <v>890.0</v>
      </c>
      <c r="D19801" s="57" t="s">
        <v>373</v>
      </c>
      <c r="E19801" s="57" t="str">
        <f t="array" ref="E19801">E19800</f>
        <v>В</v>
      </c>
      <c r="F19801" s="58">
        <v>0.9134894867206333</v>
      </c>
    </row>
    <row r="19802">
      <c r="A19802" s="61">
        <v>1.513950727E9</v>
      </c>
      <c r="B19802" s="61">
        <v>1.0</v>
      </c>
      <c r="C19802" s="61">
        <v>718.0</v>
      </c>
      <c r="D19802" s="57" t="s">
        <v>374</v>
      </c>
      <c r="E19802" s="57" t="str">
        <f t="array" ref="E19802">E19801</f>
        <v>В</v>
      </c>
      <c r="F19802" s="58">
        <v>0.9135068768230308</v>
      </c>
    </row>
    <row r="19803">
      <c r="A19803" s="61">
        <v>1.511680278E9</v>
      </c>
      <c r="B19803" s="61">
        <v>1.0</v>
      </c>
      <c r="C19803" s="61">
        <v>3487.0</v>
      </c>
      <c r="D19803" s="57" t="s">
        <v>371</v>
      </c>
      <c r="E19803" s="57" t="str">
        <f t="array" ref="E19803">E19802</f>
        <v>В</v>
      </c>
      <c r="F19803" s="58">
        <v>0.9135595855670786</v>
      </c>
    </row>
    <row r="19804">
      <c r="A19804" s="61">
        <v>1.515687617E9</v>
      </c>
      <c r="B19804" s="61">
        <v>1.0</v>
      </c>
      <c r="C19804" s="61">
        <v>311.0</v>
      </c>
      <c r="D19804" s="57" t="s">
        <v>371</v>
      </c>
      <c r="E19804" s="57" t="str">
        <f t="array" ref="E19804">E19803</f>
        <v>В</v>
      </c>
      <c r="F19804" s="58">
        <v>0.9135665868091968</v>
      </c>
    </row>
    <row r="19805">
      <c r="A19805" s="61">
        <v>1.513658077E9</v>
      </c>
      <c r="B19805" s="61">
        <v>1.0</v>
      </c>
      <c r="C19805" s="61">
        <v>1544.0</v>
      </c>
      <c r="D19805" s="57" t="s">
        <v>373</v>
      </c>
      <c r="E19805" s="57" t="str">
        <f t="array" ref="E19805">E19804</f>
        <v>В</v>
      </c>
      <c r="F19805" s="58">
        <v>0.913638755530711</v>
      </c>
    </row>
    <row r="19806">
      <c r="A19806" s="61">
        <v>1.512262013E9</v>
      </c>
      <c r="B19806" s="61">
        <v>1.0</v>
      </c>
      <c r="C19806" s="61">
        <v>2296.0</v>
      </c>
      <c r="D19806" s="57" t="s">
        <v>375</v>
      </c>
      <c r="E19806" s="57" t="str">
        <f t="array" ref="E19806">E19805</f>
        <v>В</v>
      </c>
      <c r="F19806" s="58">
        <v>0.91371905804158</v>
      </c>
    </row>
    <row r="19807">
      <c r="A19807" s="61">
        <v>1.514168395E9</v>
      </c>
      <c r="B19807" s="61">
        <v>1.0</v>
      </c>
      <c r="C19807" s="61">
        <v>1473.0</v>
      </c>
      <c r="D19807" s="57" t="s">
        <v>374</v>
      </c>
      <c r="E19807" s="57" t="str">
        <f t="array" ref="E19807">E19806</f>
        <v>В</v>
      </c>
      <c r="F19807" s="58">
        <v>0.9137207427591308</v>
      </c>
    </row>
    <row r="19808">
      <c r="A19808" s="61">
        <v>1.519808232E9</v>
      </c>
      <c r="B19808" s="61">
        <v>0.0</v>
      </c>
      <c r="C19808" s="61">
        <v>1151.0</v>
      </c>
      <c r="D19808" s="57" t="s">
        <v>373</v>
      </c>
      <c r="E19808" s="57" t="str">
        <f t="array" ref="E19808">E19807</f>
        <v>В</v>
      </c>
      <c r="F19808" s="58">
        <v>0.9138160864084931</v>
      </c>
    </row>
    <row r="19809">
      <c r="A19809" s="61">
        <v>1.512977155E9</v>
      </c>
      <c r="B19809" s="61">
        <v>1.0</v>
      </c>
      <c r="C19809" s="61">
        <v>1308.0</v>
      </c>
      <c r="D19809" s="57" t="s">
        <v>371</v>
      </c>
      <c r="E19809" s="57" t="str">
        <f t="array" ref="E19809">E19808</f>
        <v>В</v>
      </c>
      <c r="F19809" s="58">
        <v>0.9138469831126198</v>
      </c>
    </row>
    <row r="19810">
      <c r="A19810" s="61">
        <v>1.517572205E9</v>
      </c>
      <c r="B19810" s="61">
        <v>1.0</v>
      </c>
      <c r="C19810" s="61">
        <v>3868.0</v>
      </c>
      <c r="D19810" s="57" t="s">
        <v>373</v>
      </c>
      <c r="E19810" s="57" t="str">
        <f t="array" ref="E19810">E19809</f>
        <v>В</v>
      </c>
      <c r="F19810" s="58">
        <v>0.9139321926020765</v>
      </c>
    </row>
    <row r="19811">
      <c r="A19811" s="61">
        <v>1.511694861E9</v>
      </c>
      <c r="B19811" s="61">
        <v>0.0</v>
      </c>
      <c r="C19811" s="61">
        <v>747.0</v>
      </c>
      <c r="D19811" s="57" t="s">
        <v>371</v>
      </c>
      <c r="E19811" s="57" t="str">
        <f t="array" ref="E19811">E19810</f>
        <v>В</v>
      </c>
      <c r="F19811" s="58">
        <v>0.9139897051678543</v>
      </c>
    </row>
    <row r="19812">
      <c r="A19812" s="61">
        <v>1.513567159E9</v>
      </c>
      <c r="B19812" s="61">
        <v>1.0</v>
      </c>
      <c r="C19812" s="61">
        <v>893.0</v>
      </c>
      <c r="D19812" s="57" t="s">
        <v>375</v>
      </c>
      <c r="E19812" s="57" t="str">
        <f t="array" ref="E19812">E19811</f>
        <v>В</v>
      </c>
      <c r="F19812" s="58">
        <v>0.9140659042515608</v>
      </c>
    </row>
    <row r="19813">
      <c r="A19813" s="61">
        <v>1.518919299E9</v>
      </c>
      <c r="B19813" s="61">
        <v>1.0</v>
      </c>
      <c r="C19813" s="61">
        <v>2940.0</v>
      </c>
      <c r="D19813" s="57" t="s">
        <v>371</v>
      </c>
      <c r="E19813" s="57" t="str">
        <f t="array" ref="E19813">E19812</f>
        <v>В</v>
      </c>
      <c r="F19813" s="58">
        <v>0.9140731000764202</v>
      </c>
    </row>
    <row r="19814">
      <c r="A19814" s="61">
        <v>1.518670683E9</v>
      </c>
      <c r="B19814" s="61">
        <v>1.0</v>
      </c>
      <c r="C19814" s="61">
        <v>1711.0</v>
      </c>
      <c r="D19814" s="57" t="s">
        <v>371</v>
      </c>
      <c r="E19814" s="57" t="str">
        <f t="array" ref="E19814">E19813</f>
        <v>В</v>
      </c>
      <c r="F19814" s="58">
        <v>0.9141379578330424</v>
      </c>
    </row>
    <row r="19815">
      <c r="A19815" s="61">
        <v>1.513831139E9</v>
      </c>
      <c r="B19815" s="61">
        <v>1.0</v>
      </c>
      <c r="C19815" s="61">
        <v>3312.0</v>
      </c>
      <c r="D19815" s="57" t="s">
        <v>371</v>
      </c>
      <c r="E19815" s="57" t="str">
        <f t="array" ref="E19815">E19814</f>
        <v>В</v>
      </c>
      <c r="F19815" s="58">
        <v>0.9142171418456695</v>
      </c>
    </row>
    <row r="19816">
      <c r="A19816" s="61">
        <v>1.515283783E9</v>
      </c>
      <c r="B19816" s="61">
        <v>1.0</v>
      </c>
      <c r="C19816" s="61">
        <v>1602.0</v>
      </c>
      <c r="D19816" s="57" t="s">
        <v>374</v>
      </c>
      <c r="E19816" s="57" t="str">
        <f t="array" ref="E19816">E19815</f>
        <v>В</v>
      </c>
      <c r="F19816" s="58">
        <v>0.9142403192550028</v>
      </c>
    </row>
    <row r="19817">
      <c r="A19817" s="61">
        <v>1.511350913E9</v>
      </c>
      <c r="B19817" s="61">
        <v>1.0</v>
      </c>
      <c r="C19817" s="61">
        <v>4067.0</v>
      </c>
      <c r="D19817" s="57" t="s">
        <v>374</v>
      </c>
      <c r="E19817" s="57" t="str">
        <f t="array" ref="E19817">E19816</f>
        <v>В</v>
      </c>
      <c r="F19817" s="58">
        <v>0.9142611655076154</v>
      </c>
    </row>
    <row r="19818">
      <c r="A19818" s="61">
        <v>1.514646016E9</v>
      </c>
      <c r="B19818" s="61">
        <v>1.0</v>
      </c>
      <c r="C19818" s="61">
        <v>1527.0</v>
      </c>
      <c r="D19818" s="57" t="s">
        <v>373</v>
      </c>
      <c r="E19818" s="57" t="str">
        <f t="array" ref="E19818">E19817</f>
        <v>В</v>
      </c>
      <c r="F19818" s="58">
        <v>0.9142961699021623</v>
      </c>
    </row>
    <row r="19819">
      <c r="A19819" s="61">
        <v>1.516198233E9</v>
      </c>
      <c r="B19819" s="61">
        <v>1.0</v>
      </c>
      <c r="C19819" s="61">
        <v>1551.0</v>
      </c>
      <c r="D19819" s="57" t="s">
        <v>371</v>
      </c>
      <c r="E19819" s="57" t="str">
        <f t="array" ref="E19819">E19818</f>
        <v>В</v>
      </c>
      <c r="F19819" s="58">
        <v>0.9143771572409964</v>
      </c>
    </row>
    <row r="19820">
      <c r="A19820" s="61">
        <v>1.517566995E9</v>
      </c>
      <c r="B19820" s="61">
        <v>1.0</v>
      </c>
      <c r="C19820" s="61">
        <v>1853.0</v>
      </c>
      <c r="D19820" s="57" t="s">
        <v>375</v>
      </c>
      <c r="E19820" s="57" t="str">
        <f t="array" ref="E19820">E19819</f>
        <v>В</v>
      </c>
      <c r="F19820" s="58">
        <v>0.9144134442374664</v>
      </c>
    </row>
    <row r="19821">
      <c r="A19821" s="61">
        <v>1.511346494E9</v>
      </c>
      <c r="B19821" s="61">
        <v>1.0</v>
      </c>
      <c r="C19821" s="61">
        <v>3396.0</v>
      </c>
      <c r="D19821" s="57" t="s">
        <v>371</v>
      </c>
      <c r="E19821" s="57" t="str">
        <f t="array" ref="E19821">E19820</f>
        <v>В</v>
      </c>
      <c r="F19821" s="58">
        <v>0.9144282821693809</v>
      </c>
    </row>
    <row r="19822">
      <c r="A19822" s="61">
        <v>1.511926254E9</v>
      </c>
      <c r="B19822" s="61">
        <v>1.0</v>
      </c>
      <c r="C19822" s="61">
        <v>2643.0</v>
      </c>
      <c r="D19822" s="57" t="s">
        <v>374</v>
      </c>
      <c r="E19822" s="57" t="str">
        <f t="array" ref="E19822">E19821</f>
        <v>В</v>
      </c>
      <c r="F19822" s="58">
        <v>0.9145085995814111</v>
      </c>
    </row>
    <row r="19823">
      <c r="A19823" s="61">
        <v>1.516974085E9</v>
      </c>
      <c r="B19823" s="61">
        <v>1.0</v>
      </c>
      <c r="C19823" s="61">
        <v>2173.0</v>
      </c>
      <c r="D19823" s="57" t="s">
        <v>373</v>
      </c>
      <c r="E19823" s="57" t="str">
        <f t="array" ref="E19823">E19822</f>
        <v>В</v>
      </c>
      <c r="F19823" s="58">
        <v>0.9145637052428982</v>
      </c>
    </row>
    <row r="19824">
      <c r="A19824" s="61">
        <v>1.51664387E9</v>
      </c>
      <c r="B19824" s="61">
        <v>0.0</v>
      </c>
      <c r="C19824" s="61">
        <v>3803.0</v>
      </c>
      <c r="D19824" s="57" t="s">
        <v>374</v>
      </c>
      <c r="E19824" s="57" t="str">
        <f t="array" ref="E19824">E19823</f>
        <v>В</v>
      </c>
      <c r="F19824" s="58">
        <v>0.91466390951236</v>
      </c>
    </row>
    <row r="19825">
      <c r="A19825" s="61">
        <v>1.518889804E9</v>
      </c>
      <c r="B19825" s="61">
        <v>1.0</v>
      </c>
      <c r="C19825" s="61">
        <v>2300.0</v>
      </c>
      <c r="D19825" s="57" t="s">
        <v>373</v>
      </c>
      <c r="E19825" s="57" t="str">
        <f t="array" ref="E19825">E19824</f>
        <v>В</v>
      </c>
      <c r="F19825" s="58">
        <v>0.9147290451067996</v>
      </c>
    </row>
    <row r="19826">
      <c r="A19826" s="61">
        <v>1.516225489E9</v>
      </c>
      <c r="B19826" s="61">
        <v>1.0</v>
      </c>
      <c r="C19826" s="61">
        <v>93.0</v>
      </c>
      <c r="D19826" s="57" t="s">
        <v>375</v>
      </c>
      <c r="E19826" s="57" t="str">
        <f t="array" ref="E19826">E19825</f>
        <v>В</v>
      </c>
      <c r="F19826" s="58">
        <v>0.9147353092356162</v>
      </c>
    </row>
    <row r="19827">
      <c r="A19827" s="61">
        <v>1.517777408E9</v>
      </c>
      <c r="B19827" s="61">
        <v>1.0</v>
      </c>
      <c r="C19827" s="61">
        <v>393.0</v>
      </c>
      <c r="D19827" s="57" t="s">
        <v>373</v>
      </c>
      <c r="E19827" s="57" t="str">
        <f t="array" ref="E19827">E19826</f>
        <v>В</v>
      </c>
      <c r="F19827" s="58">
        <v>0.9147602696050483</v>
      </c>
    </row>
    <row r="19828">
      <c r="A19828" s="61">
        <v>1.515483738E9</v>
      </c>
      <c r="B19828" s="61">
        <v>1.0</v>
      </c>
      <c r="C19828" s="61">
        <v>2104.0</v>
      </c>
      <c r="D19828" s="57" t="s">
        <v>373</v>
      </c>
      <c r="E19828" s="57" t="str">
        <f t="array" ref="E19828">E19827</f>
        <v>В</v>
      </c>
      <c r="F19828" s="58">
        <v>0.9147636323728463</v>
      </c>
    </row>
    <row r="19829">
      <c r="A19829" s="61">
        <v>1.519827498E9</v>
      </c>
      <c r="B19829" s="61">
        <v>1.0</v>
      </c>
      <c r="C19829" s="61">
        <v>2231.0</v>
      </c>
      <c r="D19829" s="57" t="s">
        <v>371</v>
      </c>
      <c r="E19829" s="57" t="str">
        <f t="array" ref="E19829">E19828</f>
        <v>В</v>
      </c>
      <c r="F19829" s="58">
        <v>0.9148514005280384</v>
      </c>
    </row>
    <row r="19830">
      <c r="A19830" s="61">
        <v>1.512631879E9</v>
      </c>
      <c r="B19830" s="61">
        <v>1.0</v>
      </c>
      <c r="C19830" s="61">
        <v>2904.0</v>
      </c>
      <c r="D19830" s="57" t="s">
        <v>371</v>
      </c>
      <c r="E19830" s="57" t="str">
        <f t="array" ref="E19830">E19829</f>
        <v>В</v>
      </c>
      <c r="F19830" s="58">
        <v>0.9149137221282923</v>
      </c>
    </row>
    <row r="19831">
      <c r="A19831" s="61">
        <v>1.515521307E9</v>
      </c>
      <c r="B19831" s="61">
        <v>1.0</v>
      </c>
      <c r="C19831" s="61">
        <v>1200.0</v>
      </c>
      <c r="D19831" s="57" t="s">
        <v>371</v>
      </c>
      <c r="E19831" s="57" t="str">
        <f t="array" ref="E19831">E19830</f>
        <v>В</v>
      </c>
      <c r="F19831" s="58">
        <v>0.9149480169161474</v>
      </c>
    </row>
    <row r="19832">
      <c r="A19832" s="61">
        <v>1.513333946E9</v>
      </c>
      <c r="B19832" s="61">
        <v>1.0</v>
      </c>
      <c r="C19832" s="61">
        <v>1815.0</v>
      </c>
      <c r="D19832" s="57" t="s">
        <v>371</v>
      </c>
      <c r="E19832" s="57" t="str">
        <f t="array" ref="E19832">E19831</f>
        <v>В</v>
      </c>
      <c r="F19832" s="58">
        <v>0.9150136322672682</v>
      </c>
    </row>
    <row r="19833">
      <c r="A19833" s="61">
        <v>1.517513286E9</v>
      </c>
      <c r="B19833" s="61">
        <v>1.0</v>
      </c>
      <c r="C19833" s="61">
        <v>1023.0</v>
      </c>
      <c r="D19833" s="57" t="s">
        <v>371</v>
      </c>
      <c r="E19833" s="57" t="str">
        <f t="array" ref="E19833">E19832</f>
        <v>В</v>
      </c>
      <c r="F19833" s="58">
        <v>0.9150223045538185</v>
      </c>
    </row>
    <row r="19834">
      <c r="A19834" s="61">
        <v>1.515410274E9</v>
      </c>
      <c r="B19834" s="61">
        <v>1.0</v>
      </c>
      <c r="C19834" s="61">
        <v>1166.0</v>
      </c>
      <c r="D19834" s="57" t="s">
        <v>371</v>
      </c>
      <c r="E19834" s="57" t="str">
        <f t="array" ref="E19834">E19833</f>
        <v>В</v>
      </c>
      <c r="F19834" s="58">
        <v>0.9150271868797798</v>
      </c>
    </row>
    <row r="19835">
      <c r="A19835" s="61">
        <v>1.513116213E9</v>
      </c>
      <c r="B19835" s="61">
        <v>1.0</v>
      </c>
      <c r="C19835" s="61">
        <v>2417.0</v>
      </c>
      <c r="D19835" s="57" t="s">
        <v>374</v>
      </c>
      <c r="E19835" s="57" t="str">
        <f t="array" ref="E19835">E19834</f>
        <v>В</v>
      </c>
      <c r="F19835" s="58">
        <v>0.9150663847245688</v>
      </c>
    </row>
    <row r="19836">
      <c r="A19836" s="61">
        <v>1.513608099E9</v>
      </c>
      <c r="B19836" s="61">
        <v>1.0</v>
      </c>
      <c r="C19836" s="61">
        <v>1810.0</v>
      </c>
      <c r="D19836" s="57" t="s">
        <v>374</v>
      </c>
      <c r="E19836" s="57" t="str">
        <f t="array" ref="E19836">E19835</f>
        <v>В</v>
      </c>
      <c r="F19836" s="58">
        <v>0.9150892366091395</v>
      </c>
    </row>
    <row r="19837">
      <c r="A19837" s="61">
        <v>1.518804899E9</v>
      </c>
      <c r="B19837" s="61">
        <v>1.0</v>
      </c>
      <c r="C19837" s="61">
        <v>1398.0</v>
      </c>
      <c r="D19837" s="57" t="s">
        <v>374</v>
      </c>
      <c r="E19837" s="57" t="str">
        <f t="array" ref="E19837">E19836</f>
        <v>В</v>
      </c>
      <c r="F19837" s="58">
        <v>0.9151255163102291</v>
      </c>
    </row>
    <row r="19838">
      <c r="A19838" s="61">
        <v>1.514298711E9</v>
      </c>
      <c r="B19838" s="61">
        <v>0.0</v>
      </c>
      <c r="C19838" s="61">
        <v>1198.0</v>
      </c>
      <c r="D19838" s="57" t="s">
        <v>371</v>
      </c>
      <c r="E19838" s="57" t="str">
        <f t="array" ref="E19838">E19837</f>
        <v>В</v>
      </c>
      <c r="F19838" s="58">
        <v>0.9151380635654385</v>
      </c>
    </row>
    <row r="19839">
      <c r="A19839" s="61">
        <v>1.515011213E9</v>
      </c>
      <c r="B19839" s="61">
        <v>1.0</v>
      </c>
      <c r="C19839" s="61">
        <v>1101.0</v>
      </c>
      <c r="D19839" s="57" t="s">
        <v>375</v>
      </c>
      <c r="E19839" s="57" t="str">
        <f t="array" ref="E19839">E19838</f>
        <v>В</v>
      </c>
      <c r="F19839" s="58">
        <v>0.9151459140400648</v>
      </c>
    </row>
    <row r="19840">
      <c r="A19840" s="61">
        <v>1.515783808E9</v>
      </c>
      <c r="B19840" s="61">
        <v>1.0</v>
      </c>
      <c r="C19840" s="61">
        <v>2500.0</v>
      </c>
      <c r="D19840" s="57" t="s">
        <v>371</v>
      </c>
      <c r="E19840" s="57" t="str">
        <f t="array" ref="E19840">E19839</f>
        <v>В</v>
      </c>
      <c r="F19840" s="58">
        <v>0.9152054425628785</v>
      </c>
    </row>
    <row r="19841">
      <c r="A19841" s="61">
        <v>1.511950632E9</v>
      </c>
      <c r="B19841" s="61">
        <v>0.0</v>
      </c>
      <c r="C19841" s="61">
        <v>24.0</v>
      </c>
      <c r="D19841" s="57" t="s">
        <v>375</v>
      </c>
      <c r="E19841" s="57" t="str">
        <f t="array" ref="E19841">E19840</f>
        <v>В</v>
      </c>
      <c r="F19841" s="58">
        <v>0.9152329661597404</v>
      </c>
    </row>
    <row r="19842">
      <c r="A19842" s="61">
        <v>1.516755068E9</v>
      </c>
      <c r="B19842" s="61">
        <v>1.0</v>
      </c>
      <c r="C19842" s="61">
        <v>981.0</v>
      </c>
      <c r="D19842" s="57" t="s">
        <v>373</v>
      </c>
      <c r="E19842" s="57" t="str">
        <f t="array" ref="E19842">E19841</f>
        <v>В</v>
      </c>
      <c r="F19842" s="58">
        <v>0.9152637429267538</v>
      </c>
    </row>
    <row r="19843">
      <c r="A19843" s="61">
        <v>1.512784012E9</v>
      </c>
      <c r="B19843" s="61">
        <v>0.0</v>
      </c>
      <c r="C19843" s="61">
        <v>653.0</v>
      </c>
      <c r="D19843" s="57" t="s">
        <v>371</v>
      </c>
      <c r="E19843" s="57" t="str">
        <f t="array" ref="E19843">E19842</f>
        <v>В</v>
      </c>
      <c r="F19843" s="58">
        <v>0.9153723483722097</v>
      </c>
    </row>
    <row r="19844">
      <c r="A19844" s="61">
        <v>1.513245285E9</v>
      </c>
      <c r="B19844" s="61">
        <v>1.0</v>
      </c>
      <c r="C19844" s="61">
        <v>4526.0</v>
      </c>
      <c r="D19844" s="57" t="s">
        <v>373</v>
      </c>
      <c r="E19844" s="57" t="str">
        <f t="array" ref="E19844">E19843</f>
        <v>В</v>
      </c>
      <c r="F19844" s="58">
        <v>0.9154253326504437</v>
      </c>
    </row>
    <row r="19845">
      <c r="A19845" s="61">
        <v>1.518003479E9</v>
      </c>
      <c r="B19845" s="61">
        <v>1.0</v>
      </c>
      <c r="C19845" s="61">
        <v>570.0</v>
      </c>
      <c r="D19845" s="57" t="s">
        <v>371</v>
      </c>
      <c r="E19845" s="57" t="str">
        <f t="array" ref="E19845">E19844</f>
        <v>В</v>
      </c>
      <c r="F19845" s="58">
        <v>0.9154450757305126</v>
      </c>
    </row>
    <row r="19846">
      <c r="A19846" s="61">
        <v>1.511880641E9</v>
      </c>
      <c r="B19846" s="61">
        <v>0.0</v>
      </c>
      <c r="C19846" s="61">
        <v>336.0</v>
      </c>
      <c r="D19846" s="57" t="s">
        <v>374</v>
      </c>
      <c r="E19846" s="57" t="str">
        <f t="array" ref="E19846">E19845</f>
        <v>В</v>
      </c>
      <c r="F19846" s="58">
        <v>0.9154589849584321</v>
      </c>
    </row>
    <row r="19847">
      <c r="A19847" s="61">
        <v>1.516193843E9</v>
      </c>
      <c r="B19847" s="61">
        <v>1.0</v>
      </c>
      <c r="C19847" s="61">
        <v>1760.0</v>
      </c>
      <c r="D19847" s="57" t="s">
        <v>374</v>
      </c>
      <c r="E19847" s="57" t="str">
        <f t="array" ref="E19847">E19846</f>
        <v>В</v>
      </c>
      <c r="F19847" s="58">
        <v>0.9155123698689581</v>
      </c>
    </row>
    <row r="19848">
      <c r="A19848" s="61">
        <v>1.515277272E9</v>
      </c>
      <c r="B19848" s="61">
        <v>0.0</v>
      </c>
      <c r="C19848" s="61">
        <v>1458.0</v>
      </c>
      <c r="D19848" s="57" t="s">
        <v>375</v>
      </c>
      <c r="E19848" s="57" t="str">
        <f t="array" ref="E19848">E19847</f>
        <v>В</v>
      </c>
      <c r="F19848" s="58">
        <v>0.9155690472998834</v>
      </c>
    </row>
    <row r="19849">
      <c r="A19849" s="61">
        <v>1.51549465E9</v>
      </c>
      <c r="B19849" s="61">
        <v>0.0</v>
      </c>
      <c r="C19849" s="61">
        <v>3087.0</v>
      </c>
      <c r="D19849" s="57" t="s">
        <v>374</v>
      </c>
      <c r="E19849" s="57" t="str">
        <f t="array" ref="E19849">E19848</f>
        <v>В</v>
      </c>
      <c r="F19849" s="58">
        <v>0.9155773575033093</v>
      </c>
    </row>
    <row r="19850">
      <c r="A19850" s="61">
        <v>1.518788194E9</v>
      </c>
      <c r="B19850" s="61">
        <v>1.0</v>
      </c>
      <c r="C19850" s="61">
        <v>188.0</v>
      </c>
      <c r="D19850" s="57" t="s">
        <v>374</v>
      </c>
      <c r="E19850" s="57" t="str">
        <f t="array" ref="E19850">E19849</f>
        <v>В</v>
      </c>
      <c r="F19850" s="58">
        <v>0.9156161102706845</v>
      </c>
    </row>
    <row r="19851">
      <c r="A19851" s="61">
        <v>1.515120268E9</v>
      </c>
      <c r="B19851" s="61">
        <v>1.0</v>
      </c>
      <c r="C19851" s="61">
        <v>810.0</v>
      </c>
      <c r="D19851" s="57" t="s">
        <v>374</v>
      </c>
      <c r="E19851" s="57" t="str">
        <f t="array" ref="E19851">E19850</f>
        <v>В</v>
      </c>
      <c r="F19851" s="58">
        <v>0.9156372257403697</v>
      </c>
    </row>
    <row r="19852">
      <c r="A19852" s="61">
        <v>1.511955533E9</v>
      </c>
      <c r="B19852" s="61">
        <v>1.0</v>
      </c>
      <c r="C19852" s="61">
        <v>3745.0</v>
      </c>
      <c r="D19852" s="57" t="s">
        <v>371</v>
      </c>
      <c r="E19852" s="57" t="str">
        <f t="array" ref="E19852">E19851</f>
        <v>В</v>
      </c>
      <c r="F19852" s="58">
        <v>0.9156415303058658</v>
      </c>
    </row>
    <row r="19853">
      <c r="A19853" s="61">
        <v>1.51528106E9</v>
      </c>
      <c r="B19853" s="61">
        <v>0.0</v>
      </c>
      <c r="C19853" s="61">
        <v>500.0</v>
      </c>
      <c r="D19853" s="57" t="s">
        <v>373</v>
      </c>
      <c r="E19853" s="57" t="str">
        <f t="array" ref="E19853">E19852</f>
        <v>В</v>
      </c>
      <c r="F19853" s="58">
        <v>0.9156496725555932</v>
      </c>
    </row>
    <row r="19854">
      <c r="A19854" s="61">
        <v>1.515404546E9</v>
      </c>
      <c r="B19854" s="61">
        <v>1.0</v>
      </c>
      <c r="C19854" s="61">
        <v>708.0</v>
      </c>
      <c r="D19854" s="57" t="s">
        <v>375</v>
      </c>
      <c r="E19854" s="57" t="str">
        <f t="array" ref="E19854">E19853</f>
        <v>В</v>
      </c>
      <c r="F19854" s="58">
        <v>0.9156514645154054</v>
      </c>
    </row>
    <row r="19855">
      <c r="A19855" s="61">
        <v>1.514840015E9</v>
      </c>
      <c r="B19855" s="61">
        <v>1.0</v>
      </c>
      <c r="C19855" s="61">
        <v>1126.0</v>
      </c>
      <c r="D19855" s="57" t="s">
        <v>371</v>
      </c>
      <c r="E19855" s="57" t="str">
        <f t="array" ref="E19855">E19854</f>
        <v>В</v>
      </c>
      <c r="F19855" s="58">
        <v>0.9156797338264309</v>
      </c>
    </row>
    <row r="19856">
      <c r="A19856" s="61">
        <v>1.515499775E9</v>
      </c>
      <c r="B19856" s="61">
        <v>1.0</v>
      </c>
      <c r="C19856" s="61">
        <v>3574.0</v>
      </c>
      <c r="D19856" s="57" t="s">
        <v>374</v>
      </c>
      <c r="E19856" s="57" t="str">
        <f t="array" ref="E19856">E19855</f>
        <v>В</v>
      </c>
      <c r="F19856" s="58">
        <v>0.9157289080907935</v>
      </c>
    </row>
    <row r="19857">
      <c r="A19857" s="61">
        <v>1.512962046E9</v>
      </c>
      <c r="B19857" s="61">
        <v>1.0</v>
      </c>
      <c r="C19857" s="61">
        <v>641.0</v>
      </c>
      <c r="D19857" s="57" t="s">
        <v>373</v>
      </c>
      <c r="E19857" s="57" t="str">
        <f t="array" ref="E19857">E19856</f>
        <v>В</v>
      </c>
      <c r="F19857" s="58">
        <v>0.9158037918354541</v>
      </c>
    </row>
    <row r="19858">
      <c r="A19858" s="61">
        <v>1.514721577E9</v>
      </c>
      <c r="B19858" s="61">
        <v>1.0</v>
      </c>
      <c r="C19858" s="61">
        <v>2071.0</v>
      </c>
      <c r="D19858" s="57" t="s">
        <v>371</v>
      </c>
      <c r="E19858" s="57" t="str">
        <f t="array" ref="E19858">E19857</f>
        <v>В</v>
      </c>
      <c r="F19858" s="58">
        <v>0.9158050331569488</v>
      </c>
    </row>
    <row r="19859">
      <c r="A19859" s="61">
        <v>1.517981384E9</v>
      </c>
      <c r="B19859" s="61">
        <v>1.0</v>
      </c>
      <c r="C19859" s="61">
        <v>737.0</v>
      </c>
      <c r="D19859" s="57" t="s">
        <v>371</v>
      </c>
      <c r="E19859" s="57" t="str">
        <f t="array" ref="E19859">E19858</f>
        <v>В</v>
      </c>
      <c r="F19859" s="58">
        <v>0.9158068833809846</v>
      </c>
    </row>
    <row r="19860">
      <c r="A19860" s="61">
        <v>1.516477536E9</v>
      </c>
      <c r="B19860" s="61">
        <v>1.0</v>
      </c>
      <c r="C19860" s="61">
        <v>348.0</v>
      </c>
      <c r="D19860" s="57" t="s">
        <v>371</v>
      </c>
      <c r="E19860" s="57" t="str">
        <f t="array" ref="E19860">E19859</f>
        <v>В</v>
      </c>
      <c r="F19860" s="58">
        <v>0.9158634174015517</v>
      </c>
    </row>
    <row r="19861">
      <c r="A19861" s="61">
        <v>1.518999991E9</v>
      </c>
      <c r="B19861" s="61">
        <v>0.0</v>
      </c>
      <c r="C19861" s="61">
        <v>1382.0</v>
      </c>
      <c r="D19861" s="57" t="s">
        <v>375</v>
      </c>
      <c r="E19861" s="57" t="str">
        <f t="array" ref="E19861">E19860</f>
        <v>В</v>
      </c>
      <c r="F19861" s="58">
        <v>0.9159495913872243</v>
      </c>
    </row>
    <row r="19862">
      <c r="A19862" s="61">
        <v>1.515874887E9</v>
      </c>
      <c r="B19862" s="61">
        <v>1.0</v>
      </c>
      <c r="C19862" s="61">
        <v>263.0</v>
      </c>
      <c r="D19862" s="57" t="s">
        <v>371</v>
      </c>
      <c r="E19862" s="57" t="str">
        <f t="array" ref="E19862">E19861</f>
        <v>В</v>
      </c>
      <c r="F19862" s="58">
        <v>0.9159581872607635</v>
      </c>
    </row>
    <row r="19863">
      <c r="A19863" s="61">
        <v>1.512892769E9</v>
      </c>
      <c r="B19863" s="61">
        <v>1.0</v>
      </c>
      <c r="C19863" s="61">
        <v>680.0</v>
      </c>
      <c r="D19863" s="57" t="s">
        <v>371</v>
      </c>
      <c r="E19863" s="57" t="str">
        <f t="array" ref="E19863">E19862</f>
        <v>В</v>
      </c>
      <c r="F19863" s="58">
        <v>0.9159912751312153</v>
      </c>
    </row>
    <row r="19864">
      <c r="A19864" s="61">
        <v>1.515039118E9</v>
      </c>
      <c r="B19864" s="61">
        <v>1.0</v>
      </c>
      <c r="C19864" s="61">
        <v>2660.0</v>
      </c>
      <c r="D19864" s="57" t="s">
        <v>374</v>
      </c>
      <c r="E19864" s="57" t="str">
        <f t="array" ref="E19864">E19863</f>
        <v>В</v>
      </c>
      <c r="F19864" s="58">
        <v>0.916083664345106</v>
      </c>
    </row>
    <row r="19865">
      <c r="A19865" s="61">
        <v>1.511679936E9</v>
      </c>
      <c r="B19865" s="61">
        <v>1.0</v>
      </c>
      <c r="C19865" s="61">
        <v>556.0</v>
      </c>
      <c r="D19865" s="57" t="s">
        <v>373</v>
      </c>
      <c r="E19865" s="57" t="str">
        <f t="array" ref="E19865">E19864</f>
        <v>В</v>
      </c>
      <c r="F19865" s="58">
        <v>0.9160881300188578</v>
      </c>
    </row>
    <row r="19866">
      <c r="A19866" s="61">
        <v>1.516022365E9</v>
      </c>
      <c r="B19866" s="61">
        <v>1.0</v>
      </c>
      <c r="C19866" s="61">
        <v>4455.0</v>
      </c>
      <c r="D19866" s="57" t="s">
        <v>371</v>
      </c>
      <c r="E19866" s="57" t="str">
        <f t="array" ref="E19866">E19865</f>
        <v>В</v>
      </c>
      <c r="F19866" s="58">
        <v>0.9160964402222835</v>
      </c>
    </row>
    <row r="19867">
      <c r="A19867" s="61">
        <v>1.512472648E9</v>
      </c>
      <c r="B19867" s="61">
        <v>1.0</v>
      </c>
      <c r="C19867" s="61">
        <v>3366.0</v>
      </c>
      <c r="D19867" s="57" t="s">
        <v>371</v>
      </c>
      <c r="E19867" s="57" t="str">
        <f t="array" ref="E19867">E19866</f>
        <v>В</v>
      </c>
      <c r="F19867" s="58">
        <v>0.9161190118218233</v>
      </c>
    </row>
    <row r="19868">
      <c r="A19868" s="61">
        <v>1.513426986E9</v>
      </c>
      <c r="B19868" s="61">
        <v>1.0</v>
      </c>
      <c r="C19868" s="61">
        <v>4534.0</v>
      </c>
      <c r="D19868" s="57" t="s">
        <v>371</v>
      </c>
      <c r="E19868" s="57" t="str">
        <f t="array" ref="E19868">E19867</f>
        <v>В</v>
      </c>
      <c r="F19868" s="58">
        <v>0.916220422997677</v>
      </c>
    </row>
    <row r="19869">
      <c r="A19869" s="61">
        <v>1.511815046E9</v>
      </c>
      <c r="B19869" s="61">
        <v>1.0</v>
      </c>
      <c r="C19869" s="61">
        <v>2917.0</v>
      </c>
      <c r="D19869" s="57" t="s">
        <v>373</v>
      </c>
      <c r="E19869" s="57" t="str">
        <f t="array" ref="E19869">E19868</f>
        <v>В</v>
      </c>
      <c r="F19869" s="58">
        <v>0.9163024180840784</v>
      </c>
    </row>
    <row r="19870">
      <c r="A19870" s="61">
        <v>1.516913436E9</v>
      </c>
      <c r="B19870" s="61">
        <v>1.0</v>
      </c>
      <c r="C19870" s="61">
        <v>886.0</v>
      </c>
      <c r="D19870" s="57" t="s">
        <v>374</v>
      </c>
      <c r="E19870" s="57" t="str">
        <f t="array" ref="E19870">E19869</f>
        <v>В</v>
      </c>
      <c r="F19870" s="58">
        <v>0.9163137723328149</v>
      </c>
    </row>
    <row r="19871">
      <c r="A19871" s="61">
        <v>1.519558409E9</v>
      </c>
      <c r="B19871" s="61">
        <v>1.0</v>
      </c>
      <c r="C19871" s="61">
        <v>1105.0</v>
      </c>
      <c r="D19871" s="57" t="s">
        <v>371</v>
      </c>
      <c r="E19871" s="57" t="str">
        <f t="array" ref="E19871">E19870</f>
        <v>В</v>
      </c>
      <c r="F19871" s="58">
        <v>0.9163621289080218</v>
      </c>
    </row>
    <row r="19872">
      <c r="A19872" s="61">
        <v>1.514709259E9</v>
      </c>
      <c r="B19872" s="61">
        <v>1.0</v>
      </c>
      <c r="C19872" s="61">
        <v>3001.0</v>
      </c>
      <c r="D19872" s="57" t="s">
        <v>373</v>
      </c>
      <c r="E19872" s="57" t="str">
        <f t="array" ref="E19872">E19871</f>
        <v>В</v>
      </c>
      <c r="F19872" s="58">
        <v>0.9163813745647155</v>
      </c>
    </row>
    <row r="19873">
      <c r="A19873" s="61">
        <v>1.515821708E9</v>
      </c>
      <c r="B19873" s="61">
        <v>1.0</v>
      </c>
      <c r="C19873" s="61">
        <v>406.0</v>
      </c>
      <c r="D19873" s="57" t="s">
        <v>374</v>
      </c>
      <c r="E19873" s="57" t="str">
        <f t="array" ref="E19873">E19872</f>
        <v>В</v>
      </c>
      <c r="F19873" s="58">
        <v>0.9164725352900278</v>
      </c>
    </row>
    <row r="19874">
      <c r="A19874" s="61">
        <v>1.514617428E9</v>
      </c>
      <c r="B19874" s="61">
        <v>1.0</v>
      </c>
      <c r="C19874" s="61">
        <v>2055.0</v>
      </c>
      <c r="D19874" s="57" t="s">
        <v>373</v>
      </c>
      <c r="E19874" s="57" t="str">
        <f t="array" ref="E19874">E19873</f>
        <v>В</v>
      </c>
      <c r="F19874" s="58">
        <v>0.91649749565946</v>
      </c>
    </row>
    <row r="19875">
      <c r="A19875" s="61">
        <v>1.513330088E9</v>
      </c>
      <c r="B19875" s="61">
        <v>1.0</v>
      </c>
      <c r="C19875" s="61">
        <v>3910.0</v>
      </c>
      <c r="D19875" s="57" t="s">
        <v>374</v>
      </c>
      <c r="E19875" s="57" t="str">
        <f t="array" ref="E19875">E19874</f>
        <v>В</v>
      </c>
      <c r="F19875" s="58">
        <v>0.9168257695132778</v>
      </c>
    </row>
    <row r="19876">
      <c r="A19876" s="61">
        <v>1.513950592E9</v>
      </c>
      <c r="B19876" s="61">
        <v>0.0</v>
      </c>
      <c r="C19876" s="61">
        <v>1760.0</v>
      </c>
      <c r="D19876" s="57" t="s">
        <v>374</v>
      </c>
      <c r="E19876" s="57" t="str">
        <f t="array" ref="E19876">E19875</f>
        <v>В</v>
      </c>
      <c r="F19876" s="58">
        <v>0.9168483599126571</v>
      </c>
    </row>
    <row r="19877">
      <c r="A19877" s="61">
        <v>1.518454695E9</v>
      </c>
      <c r="B19877" s="61">
        <v>1.0</v>
      </c>
      <c r="C19877" s="61">
        <v>288.0</v>
      </c>
      <c r="D19877" s="57" t="s">
        <v>374</v>
      </c>
      <c r="E19877" s="57" t="str">
        <f t="array" ref="E19877">E19876</f>
        <v>В</v>
      </c>
      <c r="F19877" s="58">
        <v>0.9168831400944766</v>
      </c>
    </row>
    <row r="19878">
      <c r="A19878" s="61">
        <v>1.51353255E9</v>
      </c>
      <c r="B19878" s="61">
        <v>0.0</v>
      </c>
      <c r="C19878" s="61">
        <v>1326.0</v>
      </c>
      <c r="D19878" s="57" t="s">
        <v>371</v>
      </c>
      <c r="E19878" s="57" t="str">
        <f t="array" ref="E19878">E19877</f>
        <v>В</v>
      </c>
      <c r="F19878" s="58">
        <v>0.9169119526247641</v>
      </c>
    </row>
    <row r="19879">
      <c r="A19879" s="61">
        <v>1.519775091E9</v>
      </c>
      <c r="B19879" s="61">
        <v>0.0</v>
      </c>
      <c r="C19879" s="61">
        <v>2493.0</v>
      </c>
      <c r="D19879" s="57" t="s">
        <v>374</v>
      </c>
      <c r="E19879" s="57" t="str">
        <f t="array" ref="E19879">E19878</f>
        <v>В</v>
      </c>
      <c r="F19879" s="58">
        <v>0.9169975684900135</v>
      </c>
    </row>
    <row r="19880">
      <c r="A19880" s="61">
        <v>1.519081845E9</v>
      </c>
      <c r="B19880" s="61">
        <v>1.0</v>
      </c>
      <c r="C19880" s="61">
        <v>2839.0</v>
      </c>
      <c r="D19880" s="57" t="s">
        <v>373</v>
      </c>
      <c r="E19880" s="57" t="str">
        <f t="array" ref="E19880">E19879</f>
        <v>В</v>
      </c>
      <c r="F19880" s="58">
        <v>0.9170076367631003</v>
      </c>
    </row>
    <row r="19881">
      <c r="A19881" s="61">
        <v>1.511634031E9</v>
      </c>
      <c r="B19881" s="61">
        <v>0.0</v>
      </c>
      <c r="C19881" s="61">
        <v>3651.0</v>
      </c>
      <c r="D19881" s="57" t="s">
        <v>373</v>
      </c>
      <c r="E19881" s="57" t="str">
        <f t="array" ref="E19881">E19880</f>
        <v>В</v>
      </c>
      <c r="F19881" s="58">
        <v>0.9170195441316397</v>
      </c>
    </row>
    <row r="19882">
      <c r="A19882" s="61">
        <v>1.519794144E9</v>
      </c>
      <c r="B19882" s="61">
        <v>1.0</v>
      </c>
      <c r="C19882" s="61">
        <v>4615.0</v>
      </c>
      <c r="D19882" s="57" t="s">
        <v>374</v>
      </c>
      <c r="E19882" s="57" t="str">
        <f t="array" ref="E19882">E19881</f>
        <v>В</v>
      </c>
      <c r="F19882" s="58">
        <v>0.9170672078862132</v>
      </c>
    </row>
    <row r="19883">
      <c r="A19883" s="61">
        <v>1.514270155E9</v>
      </c>
      <c r="B19883" s="61">
        <v>1.0</v>
      </c>
      <c r="C19883" s="61">
        <v>1450.0</v>
      </c>
      <c r="D19883" s="57" t="s">
        <v>371</v>
      </c>
      <c r="E19883" s="57" t="str">
        <f t="array" ref="E19883">E19882</f>
        <v>В</v>
      </c>
      <c r="F19883" s="58">
        <v>0.9171844559539613</v>
      </c>
    </row>
    <row r="19884">
      <c r="A19884" s="61">
        <v>1.515329573E9</v>
      </c>
      <c r="B19884" s="61">
        <v>1.0</v>
      </c>
      <c r="C19884" s="61">
        <v>880.0</v>
      </c>
      <c r="D19884" s="57" t="s">
        <v>371</v>
      </c>
      <c r="E19884" s="57" t="str">
        <f t="array" ref="E19884">E19883</f>
        <v>В</v>
      </c>
      <c r="F19884" s="58">
        <v>0.917215145101941</v>
      </c>
    </row>
    <row r="19885">
      <c r="A19885" s="61">
        <v>1.515117683E9</v>
      </c>
      <c r="B19885" s="61">
        <v>1.0</v>
      </c>
      <c r="C19885" s="61">
        <v>596.0</v>
      </c>
      <c r="D19885" s="57" t="s">
        <v>375</v>
      </c>
      <c r="E19885" s="57" t="str">
        <f t="array" ref="E19885">E19884</f>
        <v>В</v>
      </c>
      <c r="F19885" s="58">
        <v>0.9172563063056037</v>
      </c>
    </row>
    <row r="19886">
      <c r="A19886" s="61">
        <v>1.513688123E9</v>
      </c>
      <c r="B19886" s="61">
        <v>1.0</v>
      </c>
      <c r="C19886" s="61">
        <v>2686.0</v>
      </c>
      <c r="D19886" s="57" t="s">
        <v>375</v>
      </c>
      <c r="E19886" s="57" t="str">
        <f t="array" ref="E19886">E19885</f>
        <v>В</v>
      </c>
      <c r="F19886" s="58">
        <v>0.917295064988816</v>
      </c>
    </row>
    <row r="19887">
      <c r="A19887" s="61">
        <v>1.519201646E9</v>
      </c>
      <c r="B19887" s="61">
        <v>1.0</v>
      </c>
      <c r="C19887" s="61">
        <v>4406.0</v>
      </c>
      <c r="D19887" s="57" t="s">
        <v>374</v>
      </c>
      <c r="E19887" s="57" t="str">
        <f t="array" ref="E19887">E19886</f>
        <v>В</v>
      </c>
      <c r="F19887" s="58">
        <v>0.9173075555947314</v>
      </c>
    </row>
    <row r="19888">
      <c r="A19888" s="61">
        <v>1.518399005E9</v>
      </c>
      <c r="B19888" s="61">
        <v>1.0</v>
      </c>
      <c r="C19888" s="61">
        <v>2233.0</v>
      </c>
      <c r="D19888" s="57" t="s">
        <v>374</v>
      </c>
      <c r="E19888" s="57" t="str">
        <f t="array" ref="E19888">E19887</f>
        <v>В</v>
      </c>
      <c r="F19888" s="58">
        <v>0.9173570317238865</v>
      </c>
    </row>
    <row r="19889">
      <c r="A19889" s="61">
        <v>1.513357997E9</v>
      </c>
      <c r="B19889" s="61">
        <v>1.0</v>
      </c>
      <c r="C19889" s="61">
        <v>2117.0</v>
      </c>
      <c r="D19889" s="57" t="s">
        <v>371</v>
      </c>
      <c r="E19889" s="57" t="str">
        <f t="array" ref="E19889">E19888</f>
        <v>В</v>
      </c>
      <c r="F19889" s="58">
        <v>0.9174127165606064</v>
      </c>
    </row>
    <row r="19890">
      <c r="A19890" s="61">
        <v>1.514360662E9</v>
      </c>
      <c r="B19890" s="61">
        <v>0.0</v>
      </c>
      <c r="C19890" s="61">
        <v>2790.0</v>
      </c>
      <c r="D19890" s="57" t="s">
        <v>371</v>
      </c>
      <c r="E19890" s="57" t="str">
        <f t="array" ref="E19890">E19889</f>
        <v>В</v>
      </c>
      <c r="F19890" s="58">
        <v>0.917443017105705</v>
      </c>
    </row>
    <row r="19891">
      <c r="A19891" s="61">
        <v>1.512234325E9</v>
      </c>
      <c r="B19891" s="61">
        <v>1.0</v>
      </c>
      <c r="C19891" s="61">
        <v>2070.0</v>
      </c>
      <c r="D19891" s="57" t="s">
        <v>371</v>
      </c>
      <c r="E19891" s="57" t="str">
        <f t="array" ref="E19891">E19890</f>
        <v>В</v>
      </c>
      <c r="F19891" s="58">
        <v>0.9174513273091308</v>
      </c>
    </row>
    <row r="19892">
      <c r="A19892" s="61">
        <v>1.516627966E9</v>
      </c>
      <c r="B19892" s="61">
        <v>1.0</v>
      </c>
      <c r="C19892" s="61">
        <v>624.0</v>
      </c>
      <c r="D19892" s="57" t="s">
        <v>374</v>
      </c>
      <c r="E19892" s="57" t="str">
        <f t="array" ref="E19892">E19891</f>
        <v>В</v>
      </c>
      <c r="F19892" s="58">
        <v>0.9174549145737034</v>
      </c>
    </row>
    <row r="19893">
      <c r="A19893" s="61">
        <v>1.513535792E9</v>
      </c>
      <c r="B19893" s="61">
        <v>0.0</v>
      </c>
      <c r="C19893" s="61">
        <v>4258.0</v>
      </c>
      <c r="D19893" s="57" t="s">
        <v>371</v>
      </c>
      <c r="E19893" s="57" t="str">
        <f t="array" ref="E19893">E19892</f>
        <v>В</v>
      </c>
      <c r="F19893" s="58">
        <v>0.9174716790419652</v>
      </c>
    </row>
    <row r="19894">
      <c r="A19894" s="61">
        <v>1.517850487E9</v>
      </c>
      <c r="B19894" s="61">
        <v>1.0</v>
      </c>
      <c r="C19894" s="61">
        <v>658.0</v>
      </c>
      <c r="D19894" s="57" t="s">
        <v>374</v>
      </c>
      <c r="E19894" s="57" t="str">
        <f t="array" ref="E19894">E19893</f>
        <v>В</v>
      </c>
      <c r="F19894" s="58">
        <v>0.9175068442695916</v>
      </c>
    </row>
    <row r="19895">
      <c r="A19895" s="61">
        <v>1.511774366E9</v>
      </c>
      <c r="B19895" s="61">
        <v>1.0</v>
      </c>
      <c r="C19895" s="61">
        <v>290.0</v>
      </c>
      <c r="D19895" s="57" t="s">
        <v>371</v>
      </c>
      <c r="E19895" s="57" t="str">
        <f t="array" ref="E19895">E19894</f>
        <v>В</v>
      </c>
      <c r="F19895" s="58">
        <v>0.9175940493643652</v>
      </c>
    </row>
    <row r="19896">
      <c r="A19896" s="61">
        <v>1.516868476E9</v>
      </c>
      <c r="B19896" s="61">
        <v>1.0</v>
      </c>
      <c r="C19896" s="61">
        <v>740.0</v>
      </c>
      <c r="D19896" s="57" t="s">
        <v>375</v>
      </c>
      <c r="E19896" s="57" t="str">
        <f t="array" ref="E19896">E19895</f>
        <v>В</v>
      </c>
      <c r="F19896" s="58">
        <v>0.9177353108771265</v>
      </c>
    </row>
    <row r="19897">
      <c r="A19897" s="61">
        <v>1.513979764E9</v>
      </c>
      <c r="B19897" s="61">
        <v>1.0</v>
      </c>
      <c r="C19897" s="61">
        <v>1409.0</v>
      </c>
      <c r="D19897" s="57" t="s">
        <v>373</v>
      </c>
      <c r="E19897" s="57" t="str">
        <f t="array" ref="E19897">E19896</f>
        <v>В</v>
      </c>
      <c r="F19897" s="58">
        <v>0.9178144948897536</v>
      </c>
    </row>
    <row r="19898">
      <c r="A19898" s="61">
        <v>1.518442768E9</v>
      </c>
      <c r="B19898" s="61">
        <v>1.0</v>
      </c>
      <c r="C19898" s="61">
        <v>1319.0</v>
      </c>
      <c r="D19898" s="57" t="s">
        <v>375</v>
      </c>
      <c r="E19898" s="57" t="str">
        <f t="array" ref="E19898">E19897</f>
        <v>В</v>
      </c>
      <c r="F19898" s="58">
        <v>0.9178390765338701</v>
      </c>
    </row>
    <row r="19899">
      <c r="A19899" s="61">
        <v>1.513418726E9</v>
      </c>
      <c r="B19899" s="61">
        <v>1.0</v>
      </c>
      <c r="C19899" s="61">
        <v>1029.0</v>
      </c>
      <c r="D19899" s="57" t="s">
        <v>374</v>
      </c>
      <c r="E19899" s="57" t="str">
        <f t="array" ref="E19899">E19898</f>
        <v>В</v>
      </c>
      <c r="F19899" s="58">
        <v>0.9178454103937199</v>
      </c>
    </row>
    <row r="19900">
      <c r="A19900" s="61">
        <v>1.51375798E9</v>
      </c>
      <c r="B19900" s="61">
        <v>0.0</v>
      </c>
      <c r="C19900" s="61">
        <v>2481.0</v>
      </c>
      <c r="D19900" s="57" t="s">
        <v>374</v>
      </c>
      <c r="E19900" s="57" t="str">
        <f t="array" ref="E19900">E19899</f>
        <v>В</v>
      </c>
      <c r="F19900" s="58">
        <v>0.9178664883267763</v>
      </c>
    </row>
    <row r="19901">
      <c r="A19901" s="61">
        <v>1.517879878E9</v>
      </c>
      <c r="B19901" s="61">
        <v>1.0</v>
      </c>
      <c r="C19901" s="61">
        <v>2251.0</v>
      </c>
      <c r="D19901" s="57" t="s">
        <v>371</v>
      </c>
      <c r="E19901" s="57" t="str">
        <f t="array" ref="E19901">E19900</f>
        <v>В</v>
      </c>
      <c r="F19901" s="58">
        <v>0.917946429480587</v>
      </c>
    </row>
    <row r="19902">
      <c r="A19902" s="61">
        <v>1.519181371E9</v>
      </c>
      <c r="B19902" s="61">
        <v>0.0</v>
      </c>
      <c r="C19902" s="61">
        <v>1901.0</v>
      </c>
      <c r="D19902" s="57" t="s">
        <v>371</v>
      </c>
      <c r="E19902" s="57" t="str">
        <f t="array" ref="E19902">E19901</f>
        <v>В</v>
      </c>
      <c r="F19902" s="58">
        <v>0.9179576341509276</v>
      </c>
    </row>
    <row r="19903">
      <c r="A19903" s="61">
        <v>1.51527269E9</v>
      </c>
      <c r="B19903" s="61">
        <v>0.0</v>
      </c>
      <c r="C19903" s="61">
        <v>195.0</v>
      </c>
      <c r="D19903" s="57" t="s">
        <v>375</v>
      </c>
      <c r="E19903" s="57" t="str">
        <f t="array" ref="E19903">E19902</f>
        <v>В</v>
      </c>
      <c r="F19903" s="58">
        <v>0.9181128745112155</v>
      </c>
    </row>
    <row r="19904">
      <c r="A19904" s="61">
        <v>1.514327706E9</v>
      </c>
      <c r="B19904" s="61">
        <v>1.0</v>
      </c>
      <c r="C19904" s="61">
        <v>2585.0</v>
      </c>
      <c r="D19904" s="57" t="s">
        <v>371</v>
      </c>
      <c r="E19904" s="57" t="str">
        <f t="array" ref="E19904">E19903</f>
        <v>В</v>
      </c>
      <c r="F19904" s="58">
        <v>0.9181141209824063</v>
      </c>
    </row>
    <row r="19905">
      <c r="A19905" s="61">
        <v>1.512785672E9</v>
      </c>
      <c r="B19905" s="61">
        <v>0.0</v>
      </c>
      <c r="C19905" s="61">
        <v>1869.0</v>
      </c>
      <c r="D19905" s="57" t="s">
        <v>374</v>
      </c>
      <c r="E19905" s="57" t="str">
        <f t="array" ref="E19905">E19904</f>
        <v>В</v>
      </c>
      <c r="F19905" s="58">
        <v>0.9181153406953613</v>
      </c>
    </row>
    <row r="19906">
      <c r="A19906" s="61">
        <v>1.515501141E9</v>
      </c>
      <c r="B19906" s="61">
        <v>0.0</v>
      </c>
      <c r="C19906" s="61">
        <v>513.0</v>
      </c>
      <c r="D19906" s="57" t="s">
        <v>371</v>
      </c>
      <c r="E19906" s="57" t="str">
        <f t="array" ref="E19906">E19905</f>
        <v>В</v>
      </c>
      <c r="F19906" s="58">
        <v>0.9181371457294673</v>
      </c>
    </row>
    <row r="19907">
      <c r="A19907" s="61">
        <v>1.511448763E9</v>
      </c>
      <c r="B19907" s="61">
        <v>1.0</v>
      </c>
      <c r="C19907" s="61">
        <v>4359.0</v>
      </c>
      <c r="D19907" s="57" t="s">
        <v>375</v>
      </c>
      <c r="E19907" s="57" t="str">
        <f t="array" ref="E19907">E19906</f>
        <v>В</v>
      </c>
      <c r="F19907" s="58">
        <v>0.9181764821244837</v>
      </c>
    </row>
    <row r="19908">
      <c r="A19908" s="61">
        <v>1.511362886E9</v>
      </c>
      <c r="B19908" s="61">
        <v>1.0</v>
      </c>
      <c r="C19908" s="61">
        <v>1612.0</v>
      </c>
      <c r="D19908" s="57" t="s">
        <v>374</v>
      </c>
      <c r="E19908" s="57" t="str">
        <f t="array" ref="E19908">E19907</f>
        <v>В</v>
      </c>
      <c r="F19908" s="58">
        <v>0.9182042462866989</v>
      </c>
    </row>
    <row r="19909">
      <c r="A19909" s="61">
        <v>1.517458115E9</v>
      </c>
      <c r="B19909" s="61">
        <v>1.0</v>
      </c>
      <c r="C19909" s="61">
        <v>949.0</v>
      </c>
      <c r="D19909" s="57" t="s">
        <v>371</v>
      </c>
      <c r="E19909" s="57" t="str">
        <f t="array" ref="E19909">E19908</f>
        <v>В</v>
      </c>
      <c r="F19909" s="58">
        <v>0.9182331170812101</v>
      </c>
    </row>
    <row r="19910">
      <c r="A19910" s="61">
        <v>1.519245513E9</v>
      </c>
      <c r="B19910" s="61">
        <v>1.0</v>
      </c>
      <c r="C19910" s="61">
        <v>3638.0</v>
      </c>
      <c r="D19910" s="57" t="s">
        <v>373</v>
      </c>
      <c r="E19910" s="57" t="str">
        <f t="array" ref="E19910">E19909</f>
        <v>В</v>
      </c>
      <c r="F19910" s="58">
        <v>0.918283931973995</v>
      </c>
    </row>
    <row r="19911">
      <c r="A19911" s="61">
        <v>1.513116423E9</v>
      </c>
      <c r="B19911" s="61">
        <v>1.0</v>
      </c>
      <c r="C19911" s="61">
        <v>571.0</v>
      </c>
      <c r="D19911" s="57" t="s">
        <v>371</v>
      </c>
      <c r="E19911" s="57" t="str">
        <f t="array" ref="E19911">E19910</f>
        <v>В</v>
      </c>
      <c r="F19911" s="58">
        <v>0.9183684987338095</v>
      </c>
    </row>
    <row r="19912">
      <c r="A19912" s="61">
        <v>1.514572029E9</v>
      </c>
      <c r="B19912" s="61">
        <v>1.0</v>
      </c>
      <c r="C19912" s="61">
        <v>1208.0</v>
      </c>
      <c r="D19912" s="57" t="s">
        <v>375</v>
      </c>
      <c r="E19912" s="57" t="str">
        <f t="array" ref="E19912">E19911</f>
        <v>В</v>
      </c>
      <c r="F19912" s="58">
        <v>0.9184527363223838</v>
      </c>
    </row>
    <row r="19913">
      <c r="A19913" s="61">
        <v>1.517509455E9</v>
      </c>
      <c r="B19913" s="61">
        <v>1.0</v>
      </c>
      <c r="C19913" s="61">
        <v>1801.0</v>
      </c>
      <c r="D19913" s="57" t="s">
        <v>371</v>
      </c>
      <c r="E19913" s="57" t="str">
        <f t="array" ref="E19913">E19912</f>
        <v>В</v>
      </c>
      <c r="F19913" s="58">
        <v>0.9185330545865804</v>
      </c>
    </row>
    <row r="19914">
      <c r="A19914" s="61">
        <v>1.516549922E9</v>
      </c>
      <c r="B19914" s="61">
        <v>0.0</v>
      </c>
      <c r="C19914" s="61">
        <v>567.0</v>
      </c>
      <c r="D19914" s="57" t="s">
        <v>371</v>
      </c>
      <c r="E19914" s="57" t="str">
        <f t="array" ref="E19914">E19913</f>
        <v>В</v>
      </c>
      <c r="F19914" s="58">
        <v>0.9186060662378785</v>
      </c>
    </row>
    <row r="19915">
      <c r="A19915" s="61">
        <v>1.513720364E9</v>
      </c>
      <c r="B19915" s="61">
        <v>1.0</v>
      </c>
      <c r="C19915" s="61">
        <v>2761.0</v>
      </c>
      <c r="D19915" s="57" t="s">
        <v>371</v>
      </c>
      <c r="E19915" s="57" t="str">
        <f t="array" ref="E19915">E19914</f>
        <v>В</v>
      </c>
      <c r="F19915" s="58">
        <v>0.9186712167334793</v>
      </c>
    </row>
    <row r="19916">
      <c r="A19916" s="61">
        <v>1.513200825E9</v>
      </c>
      <c r="B19916" s="61">
        <v>1.0</v>
      </c>
      <c r="C19916" s="61">
        <v>1599.0</v>
      </c>
      <c r="D19916" s="57" t="s">
        <v>374</v>
      </c>
      <c r="E19916" s="57" t="str">
        <f t="array" ref="E19916">E19915</f>
        <v>В</v>
      </c>
      <c r="F19916" s="58">
        <v>0.9186752660216114</v>
      </c>
    </row>
    <row r="19917">
      <c r="A19917" s="61">
        <v>1.512660711E9</v>
      </c>
      <c r="B19917" s="61">
        <v>0.0</v>
      </c>
      <c r="C19917" s="61">
        <v>2510.0</v>
      </c>
      <c r="D19917" s="57" t="s">
        <v>371</v>
      </c>
      <c r="E19917" s="57" t="str">
        <f t="array" ref="E19917">E19916</f>
        <v>В</v>
      </c>
      <c r="F19917" s="58">
        <v>0.9187577714297797</v>
      </c>
    </row>
    <row r="19918">
      <c r="A19918" s="61">
        <v>1.517085518E9</v>
      </c>
      <c r="B19918" s="61">
        <v>1.0</v>
      </c>
      <c r="C19918" s="61">
        <v>1855.0</v>
      </c>
      <c r="D19918" s="57" t="s">
        <v>371</v>
      </c>
      <c r="E19918" s="57" t="str">
        <f t="array" ref="E19918">E19917</f>
        <v>В</v>
      </c>
      <c r="F19918" s="58">
        <v>0.9188179889290123</v>
      </c>
    </row>
    <row r="19919">
      <c r="A19919" s="61">
        <v>1.511808914E9</v>
      </c>
      <c r="B19919" s="61">
        <v>1.0</v>
      </c>
      <c r="C19919" s="61">
        <v>2578.0</v>
      </c>
      <c r="D19919" s="57" t="s">
        <v>374</v>
      </c>
      <c r="E19919" s="57" t="str">
        <f t="array" ref="E19919">E19918</f>
        <v>В</v>
      </c>
      <c r="F19919" s="58">
        <v>0.9188305212830606</v>
      </c>
    </row>
    <row r="19920">
      <c r="A19920" s="61">
        <v>1.514010009E9</v>
      </c>
      <c r="B19920" s="61">
        <v>1.0</v>
      </c>
      <c r="C19920" s="61">
        <v>1295.0</v>
      </c>
      <c r="D19920" s="57" t="s">
        <v>371</v>
      </c>
      <c r="E19920" s="57" t="str">
        <f t="array" ref="E19920">E19919</f>
        <v>В</v>
      </c>
      <c r="F19920" s="58">
        <v>0.918838801368913</v>
      </c>
    </row>
    <row r="19921">
      <c r="A19921" s="61">
        <v>1.512836864E9</v>
      </c>
      <c r="B19921" s="61">
        <v>1.0</v>
      </c>
      <c r="C19921" s="61">
        <v>2304.0</v>
      </c>
      <c r="D19921" s="57" t="s">
        <v>371</v>
      </c>
      <c r="E19921" s="57" t="str">
        <f t="array" ref="E19921">E19920</f>
        <v>В</v>
      </c>
      <c r="F19921" s="58">
        <v>0.9188900498058743</v>
      </c>
    </row>
    <row r="19922">
      <c r="A19922" s="61">
        <v>1.518763874E9</v>
      </c>
      <c r="B19922" s="61">
        <v>1.0</v>
      </c>
      <c r="C19922" s="61">
        <v>1533.0</v>
      </c>
      <c r="D19922" s="57" t="s">
        <v>375</v>
      </c>
      <c r="E19922" s="57" t="str">
        <f t="array" ref="E19922">E19921</f>
        <v>В</v>
      </c>
      <c r="F19922" s="58">
        <v>0.9188966106097124</v>
      </c>
    </row>
    <row r="19923">
      <c r="A19923" s="61">
        <v>1.512387757E9</v>
      </c>
      <c r="B19923" s="61">
        <v>1.0</v>
      </c>
      <c r="C19923" s="61">
        <v>2220.0</v>
      </c>
      <c r="D19923" s="57" t="s">
        <v>373</v>
      </c>
      <c r="E19923" s="57" t="str">
        <f t="array" ref="E19923">E19922</f>
        <v>В</v>
      </c>
      <c r="F19923" s="58">
        <v>0.9188978154215062</v>
      </c>
    </row>
    <row r="19924">
      <c r="A19924" s="61">
        <v>1.519984194E9</v>
      </c>
      <c r="B19924" s="61">
        <v>1.0</v>
      </c>
      <c r="C19924" s="61">
        <v>2304.0</v>
      </c>
      <c r="D19924" s="57" t="s">
        <v>374</v>
      </c>
      <c r="E19924" s="57" t="str">
        <f t="array" ref="E19924">E19923</f>
        <v>В</v>
      </c>
      <c r="F19924" s="58">
        <v>0.9189189457923526</v>
      </c>
    </row>
    <row r="19925">
      <c r="A19925" s="61">
        <v>1.511704488E9</v>
      </c>
      <c r="B19925" s="61">
        <v>1.0</v>
      </c>
      <c r="C19925" s="61">
        <v>1873.0</v>
      </c>
      <c r="D19925" s="57" t="s">
        <v>371</v>
      </c>
      <c r="E19925" s="57" t="str">
        <f t="array" ref="E19925">E19924</f>
        <v>В</v>
      </c>
      <c r="F19925" s="58">
        <v>0.9189330819125067</v>
      </c>
    </row>
    <row r="19926">
      <c r="A19926" s="61">
        <v>1.5132344E9</v>
      </c>
      <c r="B19926" s="61">
        <v>0.0</v>
      </c>
      <c r="C19926" s="61">
        <v>1020.0</v>
      </c>
      <c r="D19926" s="57" t="s">
        <v>371</v>
      </c>
      <c r="E19926" s="57" t="str">
        <f t="array" ref="E19926">E19925</f>
        <v>В</v>
      </c>
      <c r="F19926" s="58">
        <v>0.9189411627908736</v>
      </c>
    </row>
    <row r="19927">
      <c r="A19927" s="61">
        <v>1.518260181E9</v>
      </c>
      <c r="B19927" s="61">
        <v>0.0</v>
      </c>
      <c r="C19927" s="61">
        <v>1557.0</v>
      </c>
      <c r="D19927" s="57" t="s">
        <v>373</v>
      </c>
      <c r="E19927" s="57" t="str">
        <f t="array" ref="E19927">E19926</f>
        <v>В</v>
      </c>
      <c r="F19927" s="58">
        <v>0.9189975409015422</v>
      </c>
    </row>
    <row r="19928">
      <c r="A19928" s="61">
        <v>1.517893988E9</v>
      </c>
      <c r="B19928" s="61">
        <v>1.0</v>
      </c>
      <c r="C19928" s="61">
        <v>919.0</v>
      </c>
      <c r="D19928" s="57" t="s">
        <v>373</v>
      </c>
      <c r="E19928" s="57" t="str">
        <f t="array" ref="E19928">E19927</f>
        <v>В</v>
      </c>
      <c r="F19928" s="58">
        <v>0.9190223278835323</v>
      </c>
    </row>
    <row r="19929">
      <c r="A19929" s="61">
        <v>1.517498274E9</v>
      </c>
      <c r="B19929" s="61">
        <v>1.0</v>
      </c>
      <c r="C19929" s="61">
        <v>2459.0</v>
      </c>
      <c r="D19929" s="57" t="s">
        <v>374</v>
      </c>
      <c r="E19929" s="57" t="str">
        <f t="array" ref="E19929">E19928</f>
        <v>В</v>
      </c>
      <c r="F19929" s="58">
        <v>0.9190977982224814</v>
      </c>
    </row>
    <row r="19930">
      <c r="A19930" s="61">
        <v>1.513814471E9</v>
      </c>
      <c r="B19930" s="61">
        <v>0.0</v>
      </c>
      <c r="C19930" s="61">
        <v>1663.0</v>
      </c>
      <c r="D19930" s="57" t="s">
        <v>374</v>
      </c>
      <c r="E19930" s="57" t="str">
        <f t="array" ref="E19930">E19929</f>
        <v>В</v>
      </c>
      <c r="F19930" s="58">
        <v>0.9191097234125933</v>
      </c>
    </row>
    <row r="19931">
      <c r="A19931" s="61">
        <v>1.51240254E9</v>
      </c>
      <c r="B19931" s="61">
        <v>0.0</v>
      </c>
      <c r="C19931" s="61">
        <v>11.0</v>
      </c>
      <c r="D19931" s="57" t="s">
        <v>371</v>
      </c>
      <c r="E19931" s="57" t="str">
        <f t="array" ref="E19931">E19930</f>
        <v>В</v>
      </c>
      <c r="F19931" s="58">
        <v>0.9191464176370225</v>
      </c>
    </row>
    <row r="19932">
      <c r="A19932" s="61">
        <v>1.515855817E9</v>
      </c>
      <c r="B19932" s="61">
        <v>1.0</v>
      </c>
      <c r="C19932" s="61">
        <v>1574.0</v>
      </c>
      <c r="D19932" s="57" t="s">
        <v>374</v>
      </c>
      <c r="E19932" s="57" t="str">
        <f t="array" ref="E19932">E19931</f>
        <v>В</v>
      </c>
      <c r="F19932" s="58">
        <v>0.9191923064385545</v>
      </c>
    </row>
    <row r="19933">
      <c r="A19933" s="61">
        <v>1.513497684E9</v>
      </c>
      <c r="B19933" s="61">
        <v>1.0</v>
      </c>
      <c r="C19933" s="61">
        <v>1268.0</v>
      </c>
      <c r="D19933" s="57" t="s">
        <v>375</v>
      </c>
      <c r="E19933" s="57" t="str">
        <f t="array" ref="E19933">E19932</f>
        <v>В</v>
      </c>
      <c r="F19933" s="58">
        <v>0.9192647557435363</v>
      </c>
    </row>
    <row r="19934">
      <c r="A19934" s="61">
        <v>1.515451255E9</v>
      </c>
      <c r="B19934" s="61">
        <v>1.0</v>
      </c>
      <c r="C19934" s="61">
        <v>1434.0</v>
      </c>
      <c r="D19934" s="57" t="s">
        <v>374</v>
      </c>
      <c r="E19934" s="57" t="str">
        <f t="array" ref="E19934">E19933</f>
        <v>В</v>
      </c>
      <c r="F19934" s="58">
        <v>0.9193778622451022</v>
      </c>
    </row>
    <row r="19935">
      <c r="A19935" s="61">
        <v>1.512199866E9</v>
      </c>
      <c r="B19935" s="61">
        <v>1.0</v>
      </c>
      <c r="C19935" s="61">
        <v>2797.0</v>
      </c>
      <c r="D19935" s="57" t="s">
        <v>373</v>
      </c>
      <c r="E19935" s="57" t="str">
        <f t="array" ref="E19935">E19934</f>
        <v>В</v>
      </c>
      <c r="F19935" s="58">
        <v>0.9194380964639655</v>
      </c>
    </row>
    <row r="19936">
      <c r="A19936" s="61">
        <v>1.518821559E9</v>
      </c>
      <c r="B19936" s="61">
        <v>1.0</v>
      </c>
      <c r="C19936" s="61">
        <v>184.0</v>
      </c>
      <c r="D19936" s="57" t="s">
        <v>374</v>
      </c>
      <c r="E19936" s="57" t="str">
        <f t="array" ref="E19936">E19935</f>
        <v>В</v>
      </c>
      <c r="F19936" s="58">
        <v>0.9194735530764278</v>
      </c>
    </row>
    <row r="19937">
      <c r="A19937" s="61">
        <v>1.514888784E9</v>
      </c>
      <c r="B19937" s="61">
        <v>1.0</v>
      </c>
      <c r="C19937" s="61">
        <v>1801.0</v>
      </c>
      <c r="D19937" s="57" t="s">
        <v>374</v>
      </c>
      <c r="E19937" s="57" t="str">
        <f t="array" ref="E19937">E19936</f>
        <v>В</v>
      </c>
      <c r="F19937" s="58">
        <v>0.9195257935826426</v>
      </c>
    </row>
    <row r="19938">
      <c r="A19938" s="61">
        <v>1.511260111E9</v>
      </c>
      <c r="B19938" s="61">
        <v>0.0</v>
      </c>
      <c r="C19938" s="61">
        <v>947.0</v>
      </c>
      <c r="D19938" s="57" t="s">
        <v>373</v>
      </c>
      <c r="E19938" s="57" t="str">
        <f t="array" ref="E19938">E19937</f>
        <v>В</v>
      </c>
      <c r="F19938" s="58">
        <v>0.9195658570787086</v>
      </c>
    </row>
    <row r="19939">
      <c r="A19939" s="61">
        <v>1.511711519E9</v>
      </c>
      <c r="B19939" s="61">
        <v>1.0</v>
      </c>
      <c r="C19939" s="61">
        <v>2511.0</v>
      </c>
      <c r="D19939" s="57" t="s">
        <v>375</v>
      </c>
      <c r="E19939" s="57" t="str">
        <f t="array" ref="E19939">E19938</f>
        <v>В</v>
      </c>
      <c r="F19939" s="58">
        <v>0.9195689378945072</v>
      </c>
    </row>
    <row r="19940">
      <c r="A19940" s="61">
        <v>1.519317344E9</v>
      </c>
      <c r="B19940" s="61">
        <v>1.0</v>
      </c>
      <c r="C19940" s="61">
        <v>1503.0</v>
      </c>
      <c r="D19940" s="57" t="s">
        <v>375</v>
      </c>
      <c r="E19940" s="57" t="str">
        <f t="array" ref="E19940">E19939</f>
        <v>В</v>
      </c>
      <c r="F19940" s="58">
        <v>0.9195981020824268</v>
      </c>
    </row>
    <row r="19941">
      <c r="A19941" s="61">
        <v>1.512215295E9</v>
      </c>
      <c r="B19941" s="61">
        <v>1.0</v>
      </c>
      <c r="C19941" s="61">
        <v>3452.0</v>
      </c>
      <c r="D19941" s="57" t="s">
        <v>374</v>
      </c>
      <c r="E19941" s="57" t="str">
        <f t="array" ref="E19941">E19940</f>
        <v>В</v>
      </c>
      <c r="F19941" s="58">
        <v>0.9196075155676823</v>
      </c>
    </row>
    <row r="19942">
      <c r="A19942" s="61">
        <v>1.517755332E9</v>
      </c>
      <c r="B19942" s="61">
        <v>0.0</v>
      </c>
      <c r="C19942" s="61">
        <v>1658.0</v>
      </c>
      <c r="D19942" s="57" t="s">
        <v>374</v>
      </c>
      <c r="E19942" s="57" t="str">
        <f t="array" ref="E19942">E19941</f>
        <v>В</v>
      </c>
      <c r="F19942" s="58">
        <v>0.919635667922631</v>
      </c>
    </row>
    <row r="19943">
      <c r="A19943" s="61">
        <v>1.519054883E9</v>
      </c>
      <c r="B19943" s="61">
        <v>1.0</v>
      </c>
      <c r="C19943" s="61">
        <v>1135.0</v>
      </c>
      <c r="D19943" s="57" t="s">
        <v>373</v>
      </c>
      <c r="E19943" s="57" t="str">
        <f t="array" ref="E19943">E19942</f>
        <v>В</v>
      </c>
      <c r="F19943" s="58">
        <v>0.9196836406338375</v>
      </c>
    </row>
    <row r="19944">
      <c r="A19944" s="61">
        <v>1.513828065E9</v>
      </c>
      <c r="B19944" s="61">
        <v>1.0</v>
      </c>
      <c r="C19944" s="61">
        <v>860.0</v>
      </c>
      <c r="D19944" s="57" t="s">
        <v>373</v>
      </c>
      <c r="E19944" s="57" t="str">
        <f t="array" ref="E19944">E19943</f>
        <v>В</v>
      </c>
      <c r="F19944" s="58">
        <v>0.9196928908675783</v>
      </c>
    </row>
    <row r="19945">
      <c r="A19945" s="61">
        <v>1.519441522E9</v>
      </c>
      <c r="B19945" s="61">
        <v>0.0</v>
      </c>
      <c r="C19945" s="61">
        <v>1201.0</v>
      </c>
      <c r="D19945" s="57" t="s">
        <v>374</v>
      </c>
      <c r="E19945" s="57" t="str">
        <f t="array" ref="E19945">E19944</f>
        <v>В</v>
      </c>
      <c r="F19945" s="58">
        <v>0.9197074257066581</v>
      </c>
    </row>
    <row r="19946">
      <c r="A19946" s="61">
        <v>1.513013496E9</v>
      </c>
      <c r="B19946" s="61">
        <v>1.0</v>
      </c>
      <c r="C19946" s="61">
        <v>1057.0</v>
      </c>
      <c r="D19946" s="57" t="s">
        <v>375</v>
      </c>
      <c r="E19946" s="57" t="str">
        <f t="array" ref="E19946">E19945</f>
        <v>В</v>
      </c>
      <c r="F19946" s="58">
        <v>0.9198218036329029</v>
      </c>
    </row>
    <row r="19947">
      <c r="A19947" s="61">
        <v>1.517979534E9</v>
      </c>
      <c r="B19947" s="61">
        <v>1.0</v>
      </c>
      <c r="C19947" s="61">
        <v>198.0</v>
      </c>
      <c r="D19947" s="57" t="s">
        <v>373</v>
      </c>
      <c r="E19947" s="57" t="str">
        <f t="array" ref="E19947">E19946</f>
        <v>В</v>
      </c>
      <c r="F19947" s="58">
        <v>0.919832820648878</v>
      </c>
    </row>
    <row r="19948">
      <c r="A19948" s="61">
        <v>1.513797208E9</v>
      </c>
      <c r="B19948" s="61">
        <v>1.0</v>
      </c>
      <c r="C19948" s="61">
        <v>874.0</v>
      </c>
      <c r="D19948" s="57" t="s">
        <v>373</v>
      </c>
      <c r="E19948" s="57" t="str">
        <f t="array" ref="E19948">E19947</f>
        <v>В</v>
      </c>
      <c r="F19948" s="58">
        <v>0.919876000729988</v>
      </c>
    </row>
    <row r="19949">
      <c r="A19949" s="61">
        <v>1.513425564E9</v>
      </c>
      <c r="B19949" s="61">
        <v>1.0</v>
      </c>
      <c r="C19949" s="61">
        <v>2265.0</v>
      </c>
      <c r="D19949" s="57" t="s">
        <v>375</v>
      </c>
      <c r="E19949" s="57" t="str">
        <f t="array" ref="E19949">E19948</f>
        <v>В</v>
      </c>
      <c r="F19949" s="58">
        <v>0.9199071938339601</v>
      </c>
    </row>
    <row r="19950">
      <c r="A19950" s="61">
        <v>1.511308501E9</v>
      </c>
      <c r="B19950" s="61">
        <v>0.0</v>
      </c>
      <c r="C19950" s="61">
        <v>611.0</v>
      </c>
      <c r="D19950" s="57" t="s">
        <v>373</v>
      </c>
      <c r="E19950" s="57" t="str">
        <f t="array" ref="E19950">E19949</f>
        <v>В</v>
      </c>
      <c r="F19950" s="58">
        <v>0.9199713592805114</v>
      </c>
    </row>
    <row r="19951">
      <c r="A19951" s="61">
        <v>1.5175884E9</v>
      </c>
      <c r="B19951" s="61">
        <v>0.0</v>
      </c>
      <c r="C19951" s="61">
        <v>2187.0</v>
      </c>
      <c r="D19951" s="57" t="s">
        <v>374</v>
      </c>
      <c r="E19951" s="57" t="str">
        <f t="array" ref="E19951">E19950</f>
        <v>В</v>
      </c>
      <c r="F19951" s="58">
        <v>0.9199872160741873</v>
      </c>
    </row>
    <row r="19952">
      <c r="A19952" s="61">
        <v>1.515042847E9</v>
      </c>
      <c r="B19952" s="61">
        <v>1.0</v>
      </c>
      <c r="C19952" s="61">
        <v>1036.0</v>
      </c>
      <c r="D19952" s="57" t="s">
        <v>371</v>
      </c>
      <c r="E19952" s="57" t="str">
        <f t="array" ref="E19952">E19951</f>
        <v>В</v>
      </c>
      <c r="F19952" s="58">
        <v>0.9201388691699025</v>
      </c>
    </row>
    <row r="19953">
      <c r="A19953" s="61">
        <v>1.519620722E9</v>
      </c>
      <c r="B19953" s="61">
        <v>0.0</v>
      </c>
      <c r="C19953" s="61">
        <v>2939.0</v>
      </c>
      <c r="D19953" s="57" t="s">
        <v>375</v>
      </c>
      <c r="E19953" s="57" t="str">
        <f t="array" ref="E19953">E19952</f>
        <v>В</v>
      </c>
      <c r="F19953" s="58">
        <v>0.9201591729149301</v>
      </c>
    </row>
    <row r="19954">
      <c r="A19954" s="61">
        <v>1.511892349E9</v>
      </c>
      <c r="B19954" s="61">
        <v>1.0</v>
      </c>
      <c r="C19954" s="61">
        <v>2356.0</v>
      </c>
      <c r="D19954" s="57" t="s">
        <v>371</v>
      </c>
      <c r="E19954" s="57" t="str">
        <f t="array" ref="E19954">E19953</f>
        <v>В</v>
      </c>
      <c r="F19954" s="58">
        <v>0.9201689166901822</v>
      </c>
    </row>
    <row r="19955">
      <c r="A19955" s="61">
        <v>1.518566688E9</v>
      </c>
      <c r="B19955" s="61">
        <v>1.0</v>
      </c>
      <c r="C19955" s="61">
        <v>2181.0</v>
      </c>
      <c r="D19955" s="57" t="s">
        <v>371</v>
      </c>
      <c r="E19955" s="57" t="str">
        <f t="array" ref="E19955">E19954</f>
        <v>В</v>
      </c>
      <c r="F19955" s="58">
        <v>0.920185647345732</v>
      </c>
    </row>
    <row r="19956">
      <c r="A19956" s="61">
        <v>1.512753119E9</v>
      </c>
      <c r="B19956" s="61">
        <v>1.0</v>
      </c>
      <c r="C19956" s="61">
        <v>359.0</v>
      </c>
      <c r="D19956" s="57" t="s">
        <v>374</v>
      </c>
      <c r="E19956" s="57" t="str">
        <f t="array" ref="E19956">E19955</f>
        <v>В</v>
      </c>
      <c r="F19956" s="58">
        <v>0.9202801447316585</v>
      </c>
    </row>
    <row r="19957">
      <c r="A19957" s="61">
        <v>1.518180108E9</v>
      </c>
      <c r="B19957" s="61">
        <v>1.0</v>
      </c>
      <c r="C19957" s="61">
        <v>1613.0</v>
      </c>
      <c r="D19957" s="57" t="s">
        <v>375</v>
      </c>
      <c r="E19957" s="57" t="str">
        <f t="array" ref="E19957">E19956</f>
        <v>В</v>
      </c>
      <c r="F19957" s="58">
        <v>0.9204157393279125</v>
      </c>
    </row>
    <row r="19958">
      <c r="A19958" s="61">
        <v>1.513544826E9</v>
      </c>
      <c r="B19958" s="61">
        <v>1.0</v>
      </c>
      <c r="C19958" s="61">
        <v>2392.0</v>
      </c>
      <c r="D19958" s="57" t="s">
        <v>375</v>
      </c>
      <c r="E19958" s="57" t="str">
        <f t="array" ref="E19958">E19957</f>
        <v>В</v>
      </c>
      <c r="F19958" s="58">
        <v>0.9204339688397165</v>
      </c>
    </row>
    <row r="19959">
      <c r="A19959" s="61">
        <v>1.519229691E9</v>
      </c>
      <c r="B19959" s="61">
        <v>0.0</v>
      </c>
      <c r="C19959" s="61">
        <v>1869.0</v>
      </c>
      <c r="D19959" s="57" t="s">
        <v>371</v>
      </c>
      <c r="E19959" s="57" t="str">
        <f t="array" ref="E19959">E19958</f>
        <v>В</v>
      </c>
      <c r="F19959" s="58">
        <v>0.9204668057909589</v>
      </c>
    </row>
    <row r="19960">
      <c r="A19960" s="61">
        <v>1.51632422E9</v>
      </c>
      <c r="B19960" s="61">
        <v>0.0</v>
      </c>
      <c r="C19960" s="61">
        <v>407.0</v>
      </c>
      <c r="D19960" s="57" t="s">
        <v>375</v>
      </c>
      <c r="E19960" s="57" t="str">
        <f t="array" ref="E19960">E19959</f>
        <v>В</v>
      </c>
      <c r="F19960" s="58">
        <v>0.9204881458204691</v>
      </c>
    </row>
    <row r="19961">
      <c r="A19961" s="61">
        <v>1.51943108E9</v>
      </c>
      <c r="B19961" s="61">
        <v>0.0</v>
      </c>
      <c r="C19961" s="61">
        <v>3668.0</v>
      </c>
      <c r="D19961" s="57" t="s">
        <v>374</v>
      </c>
      <c r="E19961" s="57" t="str">
        <f t="array" ref="E19961">E19960</f>
        <v>В</v>
      </c>
      <c r="F19961" s="58">
        <v>0.9204888860552967</v>
      </c>
    </row>
    <row r="19962">
      <c r="A19962" s="61">
        <v>1.512773211E9</v>
      </c>
      <c r="B19962" s="61">
        <v>0.0</v>
      </c>
      <c r="C19962" s="61">
        <v>2658.0</v>
      </c>
      <c r="D19962" s="57" t="s">
        <v>373</v>
      </c>
      <c r="E19962" s="57" t="str">
        <f t="array" ref="E19962">E19961</f>
        <v>В</v>
      </c>
      <c r="F19962" s="58">
        <v>0.920537585279551</v>
      </c>
    </row>
    <row r="19963">
      <c r="A19963" s="61">
        <v>1.512118615E9</v>
      </c>
      <c r="B19963" s="61">
        <v>1.0</v>
      </c>
      <c r="C19963" s="61">
        <v>963.0</v>
      </c>
      <c r="D19963" s="57" t="s">
        <v>373</v>
      </c>
      <c r="E19963" s="57" t="str">
        <f t="array" ref="E19963">E19962</f>
        <v>В</v>
      </c>
      <c r="F19963" s="58">
        <v>0.9205948371746542</v>
      </c>
    </row>
    <row r="19964">
      <c r="A19964" s="61">
        <v>1.519462387E9</v>
      </c>
      <c r="B19964" s="61">
        <v>1.0</v>
      </c>
      <c r="C19964" s="61">
        <v>2591.0</v>
      </c>
      <c r="D19964" s="57" t="s">
        <v>374</v>
      </c>
      <c r="E19964" s="57" t="str">
        <f t="array" ref="E19964">E19963</f>
        <v>В</v>
      </c>
      <c r="F19964" s="58">
        <v>0.9206364226243433</v>
      </c>
    </row>
    <row r="19965">
      <c r="A19965" s="61">
        <v>1.518264037E9</v>
      </c>
      <c r="B19965" s="61">
        <v>1.0</v>
      </c>
      <c r="C19965" s="61">
        <v>1992.0</v>
      </c>
      <c r="D19965" s="57" t="s">
        <v>375</v>
      </c>
      <c r="E19965" s="57" t="str">
        <f t="array" ref="E19965">E19964</f>
        <v>В</v>
      </c>
      <c r="F19965" s="58">
        <v>0.9207044910888821</v>
      </c>
    </row>
    <row r="19966">
      <c r="A19966" s="61">
        <v>1.512320045E9</v>
      </c>
      <c r="B19966" s="61">
        <v>1.0</v>
      </c>
      <c r="C19966" s="61">
        <v>3351.0</v>
      </c>
      <c r="D19966" s="57" t="s">
        <v>374</v>
      </c>
      <c r="E19966" s="57" t="str">
        <f t="array" ref="E19966">E19965</f>
        <v>В</v>
      </c>
      <c r="F19966" s="58">
        <v>0.92072511716551</v>
      </c>
    </row>
    <row r="19967">
      <c r="A19967" s="61">
        <v>1.517866456E9</v>
      </c>
      <c r="B19967" s="61">
        <v>1.0</v>
      </c>
      <c r="C19967" s="61">
        <v>961.0</v>
      </c>
      <c r="D19967" s="57" t="s">
        <v>371</v>
      </c>
      <c r="E19967" s="57" t="str">
        <f t="array" ref="E19967">E19966</f>
        <v>В</v>
      </c>
      <c r="F19967" s="58">
        <v>0.9207347520547926</v>
      </c>
    </row>
    <row r="19968">
      <c r="A19968" s="61">
        <v>1.514875285E9</v>
      </c>
      <c r="B19968" s="61">
        <v>1.0</v>
      </c>
      <c r="C19968" s="61">
        <v>4535.0</v>
      </c>
      <c r="D19968" s="57" t="s">
        <v>373</v>
      </c>
      <c r="E19968" s="57" t="str">
        <f t="array" ref="E19968">E19967</f>
        <v>В</v>
      </c>
      <c r="F19968" s="58">
        <v>0.9207692823587197</v>
      </c>
    </row>
    <row r="19969">
      <c r="A19969" s="61">
        <v>1.513034481E9</v>
      </c>
      <c r="B19969" s="61">
        <v>0.0</v>
      </c>
      <c r="C19969" s="61">
        <v>1922.0</v>
      </c>
      <c r="D19969" s="57" t="s">
        <v>371</v>
      </c>
      <c r="E19969" s="57" t="str">
        <f t="array" ref="E19969">E19968</f>
        <v>В</v>
      </c>
      <c r="F19969" s="58">
        <v>0.9208164186329698</v>
      </c>
    </row>
    <row r="19970">
      <c r="A19970" s="61">
        <v>1.517525006E9</v>
      </c>
      <c r="B19970" s="61">
        <v>1.0</v>
      </c>
      <c r="C19970" s="61">
        <v>1387.0</v>
      </c>
      <c r="D19970" s="57" t="s">
        <v>374</v>
      </c>
      <c r="E19970" s="57" t="str">
        <f t="array" ref="E19970">E19969</f>
        <v>В</v>
      </c>
      <c r="F19970" s="58">
        <v>0.9208925924129981</v>
      </c>
    </row>
    <row r="19971">
      <c r="A19971" s="61">
        <v>1.512481811E9</v>
      </c>
      <c r="B19971" s="61">
        <v>0.0</v>
      </c>
      <c r="C19971" s="61">
        <v>5482.0</v>
      </c>
      <c r="D19971" s="57" t="s">
        <v>371</v>
      </c>
      <c r="E19971" s="57" t="str">
        <f t="array" ref="E19971">E19970</f>
        <v>В</v>
      </c>
      <c r="F19971" s="58">
        <v>0.9208978213473101</v>
      </c>
    </row>
    <row r="19972">
      <c r="A19972" s="61">
        <v>1.512040417E9</v>
      </c>
      <c r="B19972" s="61">
        <v>1.0</v>
      </c>
      <c r="C19972" s="61">
        <v>1195.0</v>
      </c>
      <c r="D19972" s="57" t="s">
        <v>373</v>
      </c>
      <c r="E19972" s="57" t="str">
        <f t="array" ref="E19972">E19971</f>
        <v>В</v>
      </c>
      <c r="F19972" s="58">
        <v>0.9209007853331321</v>
      </c>
    </row>
    <row r="19973">
      <c r="A19973" s="61">
        <v>1.519079832E9</v>
      </c>
      <c r="B19973" s="61">
        <v>0.0</v>
      </c>
      <c r="C19973" s="61">
        <v>616.0</v>
      </c>
      <c r="D19973" s="57" t="s">
        <v>373</v>
      </c>
      <c r="E19973" s="57" t="str">
        <f t="array" ref="E19973">E19972</f>
        <v>В</v>
      </c>
      <c r="F19973" s="58">
        <v>0.9209143825459429</v>
      </c>
    </row>
    <row r="19974">
      <c r="A19974" s="61">
        <v>1.513056262E9</v>
      </c>
      <c r="B19974" s="61">
        <v>0.0</v>
      </c>
      <c r="C19974" s="61">
        <v>2469.0</v>
      </c>
      <c r="D19974" s="57" t="s">
        <v>374</v>
      </c>
      <c r="E19974" s="57" t="str">
        <f t="array" ref="E19974">E19973</f>
        <v>В</v>
      </c>
      <c r="F19974" s="58">
        <v>0.9209238100801932</v>
      </c>
    </row>
    <row r="19975">
      <c r="A19975" s="61">
        <v>1.511312201E9</v>
      </c>
      <c r="B19975" s="61">
        <v>0.0</v>
      </c>
      <c r="C19975" s="61">
        <v>683.0</v>
      </c>
      <c r="D19975" s="57" t="s">
        <v>371</v>
      </c>
      <c r="E19975" s="57" t="str">
        <f t="array" ref="E19975">E19974</f>
        <v>В</v>
      </c>
      <c r="F19975" s="58">
        <v>0.9209807264869427</v>
      </c>
    </row>
    <row r="19976">
      <c r="A19976" s="61">
        <v>1.513658675E9</v>
      </c>
      <c r="B19976" s="61">
        <v>1.0</v>
      </c>
      <c r="C19976" s="61">
        <v>3246.0</v>
      </c>
      <c r="D19976" s="57" t="s">
        <v>374</v>
      </c>
      <c r="E19976" s="57" t="str">
        <f t="array" ref="E19976">E19975</f>
        <v>В</v>
      </c>
      <c r="F19976" s="58">
        <v>0.9209842665552501</v>
      </c>
    </row>
    <row r="19977">
      <c r="A19977" s="61">
        <v>1.518857421E9</v>
      </c>
      <c r="B19977" s="61">
        <v>0.0</v>
      </c>
      <c r="C19977" s="61">
        <v>560.0</v>
      </c>
      <c r="D19977" s="57" t="s">
        <v>371</v>
      </c>
      <c r="E19977" s="57" t="str">
        <f t="array" ref="E19977">E19976</f>
        <v>В</v>
      </c>
      <c r="F19977" s="58">
        <v>0.9210072434406046</v>
      </c>
    </row>
    <row r="19978">
      <c r="A19978" s="61">
        <v>1.519168152E9</v>
      </c>
      <c r="B19978" s="61">
        <v>0.0</v>
      </c>
      <c r="C19978" s="61">
        <v>3207.0</v>
      </c>
      <c r="D19978" s="57" t="s">
        <v>373</v>
      </c>
      <c r="E19978" s="57" t="str">
        <f t="array" ref="E19978">E19977</f>
        <v>В</v>
      </c>
      <c r="F19978" s="58">
        <v>0.9210353914836346</v>
      </c>
    </row>
    <row r="19979">
      <c r="A19979" s="61">
        <v>1.517777698E9</v>
      </c>
      <c r="B19979" s="61">
        <v>1.0</v>
      </c>
      <c r="C19979" s="61">
        <v>1156.0</v>
      </c>
      <c r="D19979" s="57" t="s">
        <v>373</v>
      </c>
      <c r="E19979" s="57" t="str">
        <f t="array" ref="E19979">E19978</f>
        <v>В</v>
      </c>
      <c r="F19979" s="58">
        <v>0.9211562233959929</v>
      </c>
    </row>
    <row r="19980">
      <c r="A19980" s="61">
        <v>1.513573713E9</v>
      </c>
      <c r="B19980" s="61">
        <v>1.0</v>
      </c>
      <c r="C19980" s="61">
        <v>1361.0</v>
      </c>
      <c r="D19980" s="57" t="s">
        <v>374</v>
      </c>
      <c r="E19980" s="57" t="str">
        <f t="array" ref="E19980">E19979</f>
        <v>В</v>
      </c>
      <c r="F19980" s="58">
        <v>0.9212087407274865</v>
      </c>
    </row>
    <row r="19981">
      <c r="A19981" s="61">
        <v>1.518249155E9</v>
      </c>
      <c r="B19981" s="61">
        <v>1.0</v>
      </c>
      <c r="C19981" s="61">
        <v>3181.0</v>
      </c>
      <c r="D19981" s="57" t="s">
        <v>371</v>
      </c>
      <c r="E19981" s="57" t="str">
        <f t="array" ref="E19981">E19980</f>
        <v>В</v>
      </c>
      <c r="F19981" s="58">
        <v>0.9212634747897703</v>
      </c>
    </row>
    <row r="19982">
      <c r="A19982" s="61">
        <v>1.51597072E9</v>
      </c>
      <c r="B19982" s="61">
        <v>0.0</v>
      </c>
      <c r="C19982" s="61">
        <v>2776.0</v>
      </c>
      <c r="D19982" s="57" t="s">
        <v>371</v>
      </c>
      <c r="E19982" s="57" t="str">
        <f t="array" ref="E19982">E19981</f>
        <v>В</v>
      </c>
      <c r="F19982" s="58">
        <v>0.9212745908915886</v>
      </c>
    </row>
    <row r="19983">
      <c r="A19983" s="61">
        <v>1.515598463E9</v>
      </c>
      <c r="B19983" s="61">
        <v>1.0</v>
      </c>
      <c r="C19983" s="61">
        <v>1380.0</v>
      </c>
      <c r="D19983" s="57" t="s">
        <v>375</v>
      </c>
      <c r="E19983" s="57" t="str">
        <f t="array" ref="E19983">E19982</f>
        <v>В</v>
      </c>
      <c r="F19983" s="58">
        <v>0.9213234029467264</v>
      </c>
    </row>
    <row r="19984">
      <c r="A19984" s="61">
        <v>1.514282982E9</v>
      </c>
      <c r="B19984" s="61">
        <v>0.0</v>
      </c>
      <c r="C19984" s="61">
        <v>5473.0</v>
      </c>
      <c r="D19984" s="57" t="s">
        <v>375</v>
      </c>
      <c r="E19984" s="57" t="str">
        <f t="array" ref="E19984">E19983</f>
        <v>В</v>
      </c>
      <c r="F19984" s="58">
        <v>0.9213335332566148</v>
      </c>
    </row>
    <row r="19985">
      <c r="A19985" s="61">
        <v>1.513592418E9</v>
      </c>
      <c r="B19985" s="61">
        <v>1.0</v>
      </c>
      <c r="C19985" s="61">
        <v>3433.0</v>
      </c>
      <c r="D19985" s="57" t="s">
        <v>373</v>
      </c>
      <c r="E19985" s="57" t="str">
        <f t="array" ref="E19985">E19984</f>
        <v>В</v>
      </c>
      <c r="F19985" s="58">
        <v>0.9213338804385781</v>
      </c>
    </row>
    <row r="19986">
      <c r="A19986" s="61">
        <v>1.511662769E9</v>
      </c>
      <c r="B19986" s="61">
        <v>1.0</v>
      </c>
      <c r="C19986" s="61">
        <v>2625.0</v>
      </c>
      <c r="D19986" s="57" t="s">
        <v>373</v>
      </c>
      <c r="E19986" s="57" t="str">
        <f t="array" ref="E19986">E19985</f>
        <v>В</v>
      </c>
      <c r="F19986" s="58">
        <v>0.9213602365591604</v>
      </c>
    </row>
    <row r="19987">
      <c r="A19987" s="61">
        <v>1.514528688E9</v>
      </c>
      <c r="B19987" s="61">
        <v>1.0</v>
      </c>
      <c r="C19987" s="61">
        <v>1014.0</v>
      </c>
      <c r="D19987" s="57" t="s">
        <v>371</v>
      </c>
      <c r="E19987" s="57" t="str">
        <f t="array" ref="E19987">E19986</f>
        <v>В</v>
      </c>
      <c r="F19987" s="58">
        <v>0.9213727467166671</v>
      </c>
    </row>
    <row r="19988">
      <c r="A19988" s="61">
        <v>1.518227317E9</v>
      </c>
      <c r="B19988" s="61">
        <v>1.0</v>
      </c>
      <c r="C19988" s="61">
        <v>3704.0</v>
      </c>
      <c r="D19988" s="57" t="s">
        <v>374</v>
      </c>
      <c r="E19988" s="57" t="str">
        <f t="array" ref="E19988">E19987</f>
        <v>В</v>
      </c>
      <c r="F19988" s="58">
        <v>0.9214393072015633</v>
      </c>
    </row>
    <row r="19989">
      <c r="A19989" s="61">
        <v>1.519864798E9</v>
      </c>
      <c r="B19989" s="61">
        <v>1.0</v>
      </c>
      <c r="C19989" s="61">
        <v>2598.0</v>
      </c>
      <c r="D19989" s="57" t="s">
        <v>374</v>
      </c>
      <c r="E19989" s="57" t="str">
        <f t="array" ref="E19989">E19988</f>
        <v>В</v>
      </c>
      <c r="F19989" s="58">
        <v>0.9214751081386275</v>
      </c>
    </row>
    <row r="19990">
      <c r="A19990" s="61">
        <v>1.518823567E9</v>
      </c>
      <c r="B19990" s="61">
        <v>1.0</v>
      </c>
      <c r="C19990" s="61">
        <v>1822.0</v>
      </c>
      <c r="D19990" s="57" t="s">
        <v>374</v>
      </c>
      <c r="E19990" s="57" t="str">
        <f t="array" ref="E19990">E19989</f>
        <v>В</v>
      </c>
      <c r="F19990" s="58">
        <v>0.9215964623161379</v>
      </c>
    </row>
    <row r="19991">
      <c r="A19991" s="61">
        <v>1.518062514E9</v>
      </c>
      <c r="B19991" s="61">
        <v>1.0</v>
      </c>
      <c r="C19991" s="61">
        <v>451.0</v>
      </c>
      <c r="D19991" s="57" t="s">
        <v>371</v>
      </c>
      <c r="E19991" s="57" t="str">
        <f t="array" ref="E19991">E19990</f>
        <v>В</v>
      </c>
      <c r="F19991" s="58">
        <v>0.9216696143967578</v>
      </c>
    </row>
    <row r="19992">
      <c r="A19992" s="61">
        <v>1.517581469E9</v>
      </c>
      <c r="B19992" s="61">
        <v>1.0</v>
      </c>
      <c r="C19992" s="61">
        <v>2008.0</v>
      </c>
      <c r="D19992" s="57" t="s">
        <v>371</v>
      </c>
      <c r="E19992" s="57" t="str">
        <f t="array" ref="E19992">E19991</f>
        <v>В</v>
      </c>
      <c r="F19992" s="58">
        <v>0.9216794656894474</v>
      </c>
    </row>
    <row r="19993">
      <c r="A19993" s="61">
        <v>1.514357074E9</v>
      </c>
      <c r="B19993" s="61">
        <v>1.0</v>
      </c>
      <c r="C19993" s="61">
        <v>564.0</v>
      </c>
      <c r="D19993" s="57" t="s">
        <v>371</v>
      </c>
      <c r="E19993" s="57" t="str">
        <f t="array" ref="E19993">E19992</f>
        <v>В</v>
      </c>
      <c r="F19993" s="58">
        <v>0.921710257357622</v>
      </c>
    </row>
    <row r="19994">
      <c r="A19994" s="61">
        <v>1.517128686E9</v>
      </c>
      <c r="B19994" s="61">
        <v>1.0</v>
      </c>
      <c r="C19994" s="61">
        <v>836.0</v>
      </c>
      <c r="D19994" s="57" t="s">
        <v>374</v>
      </c>
      <c r="E19994" s="57" t="str">
        <f t="array" ref="E19994">E19993</f>
        <v>В</v>
      </c>
      <c r="F19994" s="58">
        <v>0.921755587608676</v>
      </c>
    </row>
    <row r="19995">
      <c r="A19995" s="61">
        <v>1.511616333E9</v>
      </c>
      <c r="B19995" s="61">
        <v>1.0</v>
      </c>
      <c r="C19995" s="61">
        <v>3034.0</v>
      </c>
      <c r="D19995" s="57" t="s">
        <v>371</v>
      </c>
      <c r="E19995" s="57" t="str">
        <f t="array" ref="E19995">E19994</f>
        <v>В</v>
      </c>
      <c r="F19995" s="58">
        <v>0.9217737931939199</v>
      </c>
    </row>
    <row r="19996">
      <c r="A19996" s="61">
        <v>1.515708009E9</v>
      </c>
      <c r="B19996" s="61">
        <v>1.0</v>
      </c>
      <c r="C19996" s="61">
        <v>2667.0</v>
      </c>
      <c r="D19996" s="57" t="s">
        <v>371</v>
      </c>
      <c r="E19996" s="57" t="str">
        <f t="array" ref="E19996">E19995</f>
        <v>В</v>
      </c>
      <c r="F19996" s="58">
        <v>0.9218529631575524</v>
      </c>
    </row>
    <row r="19997">
      <c r="A19997" s="61">
        <v>1.518186104E9</v>
      </c>
      <c r="B19997" s="61">
        <v>1.0</v>
      </c>
      <c r="C19997" s="61">
        <v>1317.0</v>
      </c>
      <c r="D19997" s="57" t="s">
        <v>374</v>
      </c>
      <c r="E19997" s="57" t="str">
        <f t="array" ref="E19997">E19996</f>
        <v>В</v>
      </c>
      <c r="F19997" s="58">
        <v>0.9219658336811449</v>
      </c>
    </row>
    <row r="19998">
      <c r="A19998" s="61">
        <v>1.515329755E9</v>
      </c>
      <c r="B19998" s="61">
        <v>1.0</v>
      </c>
      <c r="C19998" s="61">
        <v>1586.0</v>
      </c>
      <c r="D19998" s="57" t="s">
        <v>371</v>
      </c>
      <c r="E19998" s="57" t="str">
        <f t="array" ref="E19998">E19997</f>
        <v>В</v>
      </c>
      <c r="F19998" s="58">
        <v>0.9219943601510541</v>
      </c>
    </row>
    <row r="19999">
      <c r="A19999" s="61">
        <v>1.517664108E9</v>
      </c>
      <c r="B19999" s="61">
        <v>1.0</v>
      </c>
      <c r="C19999" s="61">
        <v>2105.0</v>
      </c>
      <c r="D19999" s="57" t="s">
        <v>371</v>
      </c>
      <c r="E19999" s="57" t="str">
        <f t="array" ref="E19999">E19998</f>
        <v>В</v>
      </c>
      <c r="F19999" s="58">
        <v>0.9220071019890046</v>
      </c>
    </row>
    <row r="20000">
      <c r="A20000" s="61">
        <v>1.516367707E9</v>
      </c>
      <c r="B20000" s="61">
        <v>1.0</v>
      </c>
      <c r="C20000" s="61">
        <v>1670.0</v>
      </c>
      <c r="D20000" s="57" t="s">
        <v>371</v>
      </c>
      <c r="E20000" s="57" t="str">
        <f t="array" ref="E20000">E19999</f>
        <v>В</v>
      </c>
      <c r="F20000" s="58">
        <v>0.9220302942994991</v>
      </c>
    </row>
    <row r="20001">
      <c r="A20001" s="61">
        <v>1.515969195E9</v>
      </c>
      <c r="B20001" s="61">
        <v>1.0</v>
      </c>
      <c r="C20001" s="61">
        <v>1601.0</v>
      </c>
      <c r="D20001" s="57" t="s">
        <v>371</v>
      </c>
      <c r="E20001" s="57" t="str">
        <f t="array" ref="E20001">E20000</f>
        <v>В</v>
      </c>
      <c r="F20001" s="58">
        <v>0.9220331278195905</v>
      </c>
    </row>
    <row r="20002">
      <c r="A20002" s="61">
        <v>1.518231049E9</v>
      </c>
      <c r="B20002" s="61">
        <v>1.0</v>
      </c>
      <c r="C20002" s="61">
        <v>381.0</v>
      </c>
      <c r="D20002" s="57" t="s">
        <v>375</v>
      </c>
      <c r="E20002" s="57" t="str">
        <f t="array" ref="E20002">E20001</f>
        <v>В</v>
      </c>
      <c r="F20002" s="58">
        <v>0.9220493000021017</v>
      </c>
    </row>
    <row r="20003">
      <c r="A20003" s="61">
        <v>1.516577774E9</v>
      </c>
      <c r="B20003" s="61">
        <v>1.0</v>
      </c>
      <c r="C20003" s="61">
        <v>192.0</v>
      </c>
      <c r="D20003" s="57" t="s">
        <v>373</v>
      </c>
      <c r="E20003" s="57" t="str">
        <f t="array" ref="E20003">E20002</f>
        <v>В</v>
      </c>
      <c r="F20003" s="58">
        <v>0.9220618046570118</v>
      </c>
    </row>
    <row r="20004">
      <c r="A20004" s="61">
        <v>1.515846367E9</v>
      </c>
      <c r="B20004" s="61">
        <v>1.0</v>
      </c>
      <c r="C20004" s="61">
        <v>494.0</v>
      </c>
      <c r="D20004" s="57" t="s">
        <v>375</v>
      </c>
      <c r="E20004" s="57" t="str">
        <f t="array" ref="E20004">E20003</f>
        <v>В</v>
      </c>
      <c r="F20004" s="58">
        <v>0.9222159443406306</v>
      </c>
    </row>
    <row r="20005">
      <c r="A20005" s="61">
        <v>1.511350657E9</v>
      </c>
      <c r="B20005" s="61">
        <v>1.0</v>
      </c>
      <c r="C20005" s="61">
        <v>492.0</v>
      </c>
      <c r="D20005" s="57" t="s">
        <v>374</v>
      </c>
      <c r="E20005" s="57" t="str">
        <f t="array" ref="E20005">E20004</f>
        <v>В</v>
      </c>
      <c r="F20005" s="58">
        <v>0.9222593620666826</v>
      </c>
    </row>
    <row r="20006">
      <c r="A20006" s="61">
        <v>1.517851008E9</v>
      </c>
      <c r="B20006" s="61">
        <v>1.0</v>
      </c>
      <c r="C20006" s="61">
        <v>2201.0</v>
      </c>
      <c r="D20006" s="57" t="s">
        <v>375</v>
      </c>
      <c r="E20006" s="57" t="str">
        <f t="array" ref="E20006">E20005</f>
        <v>В</v>
      </c>
      <c r="F20006" s="58">
        <v>0.9222832384790761</v>
      </c>
    </row>
    <row r="20007">
      <c r="A20007" s="61">
        <v>1.511548231E9</v>
      </c>
      <c r="B20007" s="61">
        <v>0.0</v>
      </c>
      <c r="C20007" s="61">
        <v>2928.0</v>
      </c>
      <c r="D20007" s="57" t="s">
        <v>374</v>
      </c>
      <c r="E20007" s="57" t="str">
        <f t="array" ref="E20007">E20006</f>
        <v>В</v>
      </c>
      <c r="F20007" s="58">
        <v>0.92228395809802</v>
      </c>
    </row>
    <row r="20008">
      <c r="A20008" s="61">
        <v>1.519544349E9</v>
      </c>
      <c r="B20008" s="61">
        <v>1.0</v>
      </c>
      <c r="C20008" s="61">
        <v>698.0</v>
      </c>
      <c r="D20008" s="57" t="s">
        <v>375</v>
      </c>
      <c r="E20008" s="57" t="str">
        <f t="array" ref="E20008">E20007</f>
        <v>В</v>
      </c>
      <c r="F20008" s="58">
        <v>0.9223467539006049</v>
      </c>
    </row>
    <row r="20009">
      <c r="A20009" s="61">
        <v>1.513338264E9</v>
      </c>
      <c r="B20009" s="61">
        <v>1.0</v>
      </c>
      <c r="C20009" s="61">
        <v>1400.0</v>
      </c>
      <c r="D20009" s="57" t="s">
        <v>374</v>
      </c>
      <c r="E20009" s="57" t="str">
        <f t="array" ref="E20009">E20008</f>
        <v>В</v>
      </c>
      <c r="F20009" s="58">
        <v>0.9223501458077092</v>
      </c>
    </row>
    <row r="20010">
      <c r="A20010" s="61">
        <v>1.516946952E9</v>
      </c>
      <c r="B20010" s="61">
        <v>0.0</v>
      </c>
      <c r="C20010" s="61">
        <v>151.0</v>
      </c>
      <c r="D20010" s="57" t="s">
        <v>374</v>
      </c>
      <c r="E20010" s="57" t="str">
        <f t="array" ref="E20010">E20009</f>
        <v>В</v>
      </c>
      <c r="F20010" s="58">
        <v>0.9224943940023852</v>
      </c>
    </row>
    <row r="20011">
      <c r="A20011" s="61">
        <v>1.513961085E9</v>
      </c>
      <c r="B20011" s="61">
        <v>1.0</v>
      </c>
      <c r="C20011" s="61">
        <v>1485.0</v>
      </c>
      <c r="D20011" s="57" t="s">
        <v>371</v>
      </c>
      <c r="E20011" s="57" t="str">
        <f t="array" ref="E20011">E20010</f>
        <v>В</v>
      </c>
      <c r="F20011" s="58">
        <v>0.9224951652700027</v>
      </c>
    </row>
    <row r="20012">
      <c r="A20012" s="61">
        <v>1.51243351E9</v>
      </c>
      <c r="B20012" s="61">
        <v>0.0</v>
      </c>
      <c r="C20012" s="61">
        <v>1753.0</v>
      </c>
      <c r="D20012" s="57" t="s">
        <v>373</v>
      </c>
      <c r="E20012" s="57" t="str">
        <f t="array" ref="E20012">E20011</f>
        <v>В</v>
      </c>
      <c r="F20012" s="58">
        <v>0.9225360487962202</v>
      </c>
    </row>
    <row r="20013">
      <c r="A20013" s="61">
        <v>1.519943814E9</v>
      </c>
      <c r="B20013" s="61">
        <v>1.0</v>
      </c>
      <c r="C20013" s="61">
        <v>2416.0</v>
      </c>
      <c r="D20013" s="57" t="s">
        <v>371</v>
      </c>
      <c r="E20013" s="57" t="str">
        <f t="array" ref="E20013">E20012</f>
        <v>В</v>
      </c>
      <c r="F20013" s="58">
        <v>0.9225727324170179</v>
      </c>
    </row>
    <row r="20014">
      <c r="A20014" s="61">
        <v>1.513453894E9</v>
      </c>
      <c r="B20014" s="61">
        <v>1.0</v>
      </c>
      <c r="C20014" s="61">
        <v>2682.0</v>
      </c>
      <c r="D20014" s="57" t="s">
        <v>373</v>
      </c>
      <c r="E20014" s="57" t="str">
        <f t="array" ref="E20014">E20013</f>
        <v>В</v>
      </c>
      <c r="F20014" s="58">
        <v>0.9227060124500813</v>
      </c>
    </row>
    <row r="20015">
      <c r="A20015" s="61">
        <v>1.513134617E9</v>
      </c>
      <c r="B20015" s="61">
        <v>1.0</v>
      </c>
      <c r="C20015" s="61">
        <v>993.0</v>
      </c>
      <c r="D20015" s="57" t="s">
        <v>371</v>
      </c>
      <c r="E20015" s="57" t="str">
        <f t="array" ref="E20015">E20014</f>
        <v>В</v>
      </c>
      <c r="F20015" s="58">
        <v>0.9227507596902743</v>
      </c>
    </row>
    <row r="20016">
      <c r="A20016" s="61">
        <v>1.516690919E9</v>
      </c>
      <c r="B20016" s="61">
        <v>1.0</v>
      </c>
      <c r="C20016" s="61">
        <v>376.0</v>
      </c>
      <c r="D20016" s="57" t="s">
        <v>371</v>
      </c>
      <c r="E20016" s="57" t="str">
        <f t="array" ref="E20016">E20015</f>
        <v>В</v>
      </c>
      <c r="F20016" s="58">
        <v>0.923000700844182</v>
      </c>
    </row>
    <row r="20017">
      <c r="A20017" s="61">
        <v>1.512508472E9</v>
      </c>
      <c r="B20017" s="61">
        <v>0.0</v>
      </c>
      <c r="C20017" s="61">
        <v>2062.0</v>
      </c>
      <c r="D20017" s="57" t="s">
        <v>371</v>
      </c>
      <c r="E20017" s="57" t="str">
        <f t="array" ref="E20017">E20016</f>
        <v>В</v>
      </c>
      <c r="F20017" s="58">
        <v>0.9230974477124109</v>
      </c>
    </row>
    <row r="20018">
      <c r="A20018" s="61">
        <v>1.512314161E9</v>
      </c>
      <c r="B20018" s="61">
        <v>0.0</v>
      </c>
      <c r="C20018" s="61">
        <v>2398.0</v>
      </c>
      <c r="D20018" s="57" t="s">
        <v>373</v>
      </c>
      <c r="E20018" s="57" t="str">
        <f t="array" ref="E20018">E20017</f>
        <v>В</v>
      </c>
      <c r="F20018" s="58">
        <v>0.9231081770386886</v>
      </c>
    </row>
    <row r="20019">
      <c r="A20019" s="61">
        <v>1.515597442E9</v>
      </c>
      <c r="B20019" s="61">
        <v>0.0</v>
      </c>
      <c r="C20019" s="61">
        <v>1685.0</v>
      </c>
      <c r="D20019" s="57" t="s">
        <v>374</v>
      </c>
      <c r="E20019" s="57" t="str">
        <f t="array" ref="E20019">E20018</f>
        <v>В</v>
      </c>
      <c r="F20019" s="58">
        <v>0.9231326354350153</v>
      </c>
    </row>
    <row r="20020">
      <c r="A20020" s="61">
        <v>1.515673382E9</v>
      </c>
      <c r="B20020" s="61">
        <v>0.0</v>
      </c>
      <c r="C20020" s="61">
        <v>94.0</v>
      </c>
      <c r="D20020" s="57" t="s">
        <v>374</v>
      </c>
      <c r="E20020" s="57" t="str">
        <f t="array" ref="E20020">E20019</f>
        <v>В</v>
      </c>
      <c r="F20020" s="58">
        <v>0.9231822180546799</v>
      </c>
    </row>
    <row r="20021">
      <c r="A20021" s="61">
        <v>1.512553857E9</v>
      </c>
      <c r="B20021" s="61">
        <v>1.0</v>
      </c>
      <c r="C20021" s="61">
        <v>352.0</v>
      </c>
      <c r="D20021" s="57" t="s">
        <v>375</v>
      </c>
      <c r="E20021" s="57" t="str">
        <f t="array" ref="E20021">E20020</f>
        <v>В</v>
      </c>
      <c r="F20021" s="58">
        <v>0.923198421857983</v>
      </c>
    </row>
    <row r="20022">
      <c r="A20022" s="61">
        <v>1.516277126E9</v>
      </c>
      <c r="B20022" s="61">
        <v>1.0</v>
      </c>
      <c r="C20022" s="61">
        <v>1331.0</v>
      </c>
      <c r="D20022" s="57" t="s">
        <v>374</v>
      </c>
      <c r="E20022" s="57" t="str">
        <f t="array" ref="E20022">E20021</f>
        <v>В</v>
      </c>
      <c r="F20022" s="58">
        <v>0.9232048835129275</v>
      </c>
    </row>
    <row r="20023">
      <c r="A20023" s="61">
        <v>1.515793904E9</v>
      </c>
      <c r="B20023" s="61">
        <v>1.0</v>
      </c>
      <c r="C20023" s="61">
        <v>1089.0</v>
      </c>
      <c r="D20023" s="57" t="s">
        <v>371</v>
      </c>
      <c r="E20023" s="57" t="str">
        <f t="array" ref="E20023">E20022</f>
        <v>В</v>
      </c>
      <c r="F20023" s="58">
        <v>0.9232109469166508</v>
      </c>
    </row>
    <row r="20024">
      <c r="A20024" s="61">
        <v>1.51644054E9</v>
      </c>
      <c r="B20024" s="61">
        <v>0.0</v>
      </c>
      <c r="C20024" s="61">
        <v>4045.0</v>
      </c>
      <c r="D20024" s="57" t="s">
        <v>371</v>
      </c>
      <c r="E20024" s="57" t="str">
        <f t="array" ref="E20024">E20023</f>
        <v>В</v>
      </c>
      <c r="F20024" s="58">
        <v>0.9232349968569759</v>
      </c>
    </row>
    <row r="20025">
      <c r="A20025" s="61">
        <v>1.51473022E9</v>
      </c>
      <c r="B20025" s="61">
        <v>0.0</v>
      </c>
      <c r="C20025" s="61">
        <v>3689.0</v>
      </c>
      <c r="D20025" s="57" t="s">
        <v>373</v>
      </c>
      <c r="E20025" s="57" t="str">
        <f t="array" ref="E20025">E20024</f>
        <v>В</v>
      </c>
      <c r="F20025" s="58">
        <v>0.9232998030279745</v>
      </c>
    </row>
    <row r="20026">
      <c r="A20026" s="61">
        <v>1.512511001E9</v>
      </c>
      <c r="B20026" s="61">
        <v>0.0</v>
      </c>
      <c r="C20026" s="61">
        <v>116.0</v>
      </c>
      <c r="D20026" s="57" t="s">
        <v>374</v>
      </c>
      <c r="E20026" s="57" t="str">
        <f t="array" ref="E20026">E20025</f>
        <v>В</v>
      </c>
      <c r="F20026" s="58">
        <v>0.9233047936519034</v>
      </c>
    </row>
    <row r="20027">
      <c r="A20027" s="61">
        <v>1.513084046E9</v>
      </c>
      <c r="B20027" s="61">
        <v>1.0</v>
      </c>
      <c r="C20027" s="61">
        <v>3373.0</v>
      </c>
      <c r="D20027" s="57" t="s">
        <v>375</v>
      </c>
      <c r="E20027" s="57" t="str">
        <f t="array" ref="E20027">E20026</f>
        <v>В</v>
      </c>
      <c r="F20027" s="58">
        <v>0.9233655945146126</v>
      </c>
    </row>
    <row r="20028">
      <c r="A20028" s="61">
        <v>1.51670206E9</v>
      </c>
      <c r="B20028" s="61">
        <v>0.0</v>
      </c>
      <c r="C20028" s="61">
        <v>2502.0</v>
      </c>
      <c r="D20028" s="57" t="s">
        <v>371</v>
      </c>
      <c r="E20028" s="57" t="str">
        <f t="array" ref="E20028">E20027</f>
        <v>В</v>
      </c>
      <c r="F20028" s="58">
        <v>0.9233777197643768</v>
      </c>
    </row>
    <row r="20029">
      <c r="A20029" s="61">
        <v>1.514170939E9</v>
      </c>
      <c r="B20029" s="61">
        <v>1.0</v>
      </c>
      <c r="C20029" s="61">
        <v>3885.0</v>
      </c>
      <c r="D20029" s="57" t="s">
        <v>373</v>
      </c>
      <c r="E20029" s="57" t="str">
        <f t="array" ref="E20029">E20028</f>
        <v>В</v>
      </c>
      <c r="F20029" s="58">
        <v>0.9234072642096088</v>
      </c>
    </row>
    <row r="20030">
      <c r="A20030" s="61">
        <v>1.517950876E9</v>
      </c>
      <c r="B20030" s="61">
        <v>1.0</v>
      </c>
      <c r="C20030" s="61">
        <v>1080.0</v>
      </c>
      <c r="D20030" s="57" t="s">
        <v>371</v>
      </c>
      <c r="E20030" s="57" t="str">
        <f t="array" ref="E20030">E20029</f>
        <v>В</v>
      </c>
      <c r="F20030" s="58">
        <v>0.9234166768426978</v>
      </c>
    </row>
    <row r="20031">
      <c r="A20031" s="61">
        <v>1.515551139E9</v>
      </c>
      <c r="B20031" s="61">
        <v>1.0</v>
      </c>
      <c r="C20031" s="61">
        <v>2523.0</v>
      </c>
      <c r="D20031" s="57" t="s">
        <v>374</v>
      </c>
      <c r="E20031" s="57" t="str">
        <f t="array" ref="E20031">E20030</f>
        <v>В</v>
      </c>
      <c r="F20031" s="58">
        <v>0.9234922157510655</v>
      </c>
    </row>
    <row r="20032">
      <c r="A20032" s="61">
        <v>1.516208827E9</v>
      </c>
      <c r="B20032" s="61">
        <v>1.0</v>
      </c>
      <c r="C20032" s="61">
        <v>130.0</v>
      </c>
      <c r="D20032" s="57" t="s">
        <v>375</v>
      </c>
      <c r="E20032" s="57" t="str">
        <f t="array" ref="E20032">E20031</f>
        <v>В</v>
      </c>
      <c r="F20032" s="58">
        <v>0.9235023651105688</v>
      </c>
    </row>
    <row r="20033">
      <c r="A20033" s="61">
        <v>1.518238876E9</v>
      </c>
      <c r="B20033" s="61">
        <v>1.0</v>
      </c>
      <c r="C20033" s="61">
        <v>1834.0</v>
      </c>
      <c r="D20033" s="57" t="s">
        <v>371</v>
      </c>
      <c r="E20033" s="57" t="str">
        <f t="array" ref="E20033">E20032</f>
        <v>В</v>
      </c>
      <c r="F20033" s="58">
        <v>0.9235365660541052</v>
      </c>
    </row>
    <row r="20034">
      <c r="A20034" s="61">
        <v>1.514115381E9</v>
      </c>
      <c r="B20034" s="61">
        <v>0.0</v>
      </c>
      <c r="C20034" s="61">
        <v>597.0</v>
      </c>
      <c r="D20034" s="57" t="s">
        <v>373</v>
      </c>
      <c r="E20034" s="57" t="str">
        <f t="array" ref="E20034">E20033</f>
        <v>В</v>
      </c>
      <c r="F20034" s="58">
        <v>0.9235590525681354</v>
      </c>
    </row>
    <row r="20035">
      <c r="A20035" s="61">
        <v>1.51716211E9</v>
      </c>
      <c r="B20035" s="61">
        <v>0.0</v>
      </c>
      <c r="C20035" s="61">
        <v>2289.0</v>
      </c>
      <c r="D20035" s="57" t="s">
        <v>373</v>
      </c>
      <c r="E20035" s="57" t="str">
        <f t="array" ref="E20035">E20034</f>
        <v>В</v>
      </c>
      <c r="F20035" s="58">
        <v>0.9236221819193546</v>
      </c>
    </row>
    <row r="20036">
      <c r="A20036" s="61">
        <v>1.511924356E9</v>
      </c>
      <c r="B20036" s="61">
        <v>1.0</v>
      </c>
      <c r="C20036" s="61">
        <v>1839.0</v>
      </c>
      <c r="D20036" s="57" t="s">
        <v>373</v>
      </c>
      <c r="E20036" s="57" t="str">
        <f t="array" ref="E20036">E20035</f>
        <v>В</v>
      </c>
      <c r="F20036" s="58">
        <v>0.9236581160677998</v>
      </c>
    </row>
    <row r="20037">
      <c r="A20037" s="61">
        <v>1.517206682E9</v>
      </c>
      <c r="B20037" s="61">
        <v>0.0</v>
      </c>
      <c r="C20037" s="61">
        <v>2646.0</v>
      </c>
      <c r="D20037" s="57" t="s">
        <v>375</v>
      </c>
      <c r="E20037" s="57" t="str">
        <f t="array" ref="E20037">E20036</f>
        <v>В</v>
      </c>
      <c r="F20037" s="58">
        <v>0.9236921985520408</v>
      </c>
    </row>
    <row r="20038">
      <c r="A20038" s="61">
        <v>1.516109182E9</v>
      </c>
      <c r="B20038" s="61">
        <v>0.0</v>
      </c>
      <c r="C20038" s="61">
        <v>2822.0</v>
      </c>
      <c r="D20038" s="57" t="s">
        <v>371</v>
      </c>
      <c r="E20038" s="57" t="str">
        <f t="array" ref="E20038">E20037</f>
        <v>В</v>
      </c>
      <c r="F20038" s="58">
        <v>0.923709592802892</v>
      </c>
    </row>
    <row r="20039">
      <c r="A20039" s="61">
        <v>1.519686926E9</v>
      </c>
      <c r="B20039" s="61">
        <v>1.0</v>
      </c>
      <c r="C20039" s="61">
        <v>339.0</v>
      </c>
      <c r="D20039" s="57" t="s">
        <v>373</v>
      </c>
      <c r="E20039" s="57" t="str">
        <f t="array" ref="E20039">E20038</f>
        <v>В</v>
      </c>
      <c r="F20039" s="58">
        <v>0.9237609263397519</v>
      </c>
    </row>
    <row r="20040">
      <c r="A20040" s="61">
        <v>1.511348525E9</v>
      </c>
      <c r="B20040" s="61">
        <v>1.0</v>
      </c>
      <c r="C20040" s="61">
        <v>568.0</v>
      </c>
      <c r="D20040" s="57" t="s">
        <v>374</v>
      </c>
      <c r="E20040" s="57" t="str">
        <f t="array" ref="E20040">E20039</f>
        <v>В</v>
      </c>
      <c r="F20040" s="58">
        <v>0.9238743091128666</v>
      </c>
    </row>
    <row r="20041">
      <c r="A20041" s="61">
        <v>1.513816223E9</v>
      </c>
      <c r="B20041" s="61">
        <v>1.0</v>
      </c>
      <c r="C20041" s="61">
        <v>137.0</v>
      </c>
      <c r="D20041" s="57" t="s">
        <v>374</v>
      </c>
      <c r="E20041" s="57" t="str">
        <f t="array" ref="E20041">E20040</f>
        <v>В</v>
      </c>
      <c r="F20041" s="58">
        <v>0.9239513746626521</v>
      </c>
    </row>
    <row r="20042">
      <c r="A20042" s="61">
        <v>1.517016392E9</v>
      </c>
      <c r="B20042" s="61">
        <v>0.0</v>
      </c>
      <c r="C20042" s="61">
        <v>1098.0</v>
      </c>
      <c r="D20042" s="57" t="s">
        <v>375</v>
      </c>
      <c r="E20042" s="57" t="str">
        <f t="array" ref="E20042">E20041</f>
        <v>В</v>
      </c>
      <c r="F20042" s="58">
        <v>0.9240373600444707</v>
      </c>
    </row>
    <row r="20043">
      <c r="A20043" s="61">
        <v>1.512035763E9</v>
      </c>
      <c r="B20043" s="61">
        <v>1.0</v>
      </c>
      <c r="C20043" s="61">
        <v>21.0</v>
      </c>
      <c r="D20043" s="57" t="s">
        <v>371</v>
      </c>
      <c r="E20043" s="57" t="str">
        <f t="array" ref="E20043">E20042</f>
        <v>В</v>
      </c>
      <c r="F20043" s="58">
        <v>0.9240862540005419</v>
      </c>
    </row>
    <row r="20044">
      <c r="A20044" s="61">
        <v>1.511459552E9</v>
      </c>
      <c r="B20044" s="61">
        <v>0.0</v>
      </c>
      <c r="C20044" s="61">
        <v>125.0</v>
      </c>
      <c r="D20044" s="57" t="s">
        <v>374</v>
      </c>
      <c r="E20044" s="57" t="str">
        <f t="array" ref="E20044">E20043</f>
        <v>В</v>
      </c>
      <c r="F20044" s="58">
        <v>0.924089899245291</v>
      </c>
    </row>
    <row r="20045">
      <c r="A20045" s="61">
        <v>1.519957785E9</v>
      </c>
      <c r="B20045" s="61">
        <v>1.0</v>
      </c>
      <c r="C20045" s="61">
        <v>1086.0</v>
      </c>
      <c r="D20045" s="57" t="s">
        <v>374</v>
      </c>
      <c r="E20045" s="57" t="str">
        <f t="array" ref="E20045">E20044</f>
        <v>В</v>
      </c>
      <c r="F20045" s="58">
        <v>0.9241153806518327</v>
      </c>
    </row>
    <row r="20046">
      <c r="A20046" s="61">
        <v>1.513891006E9</v>
      </c>
      <c r="B20046" s="61">
        <v>1.0</v>
      </c>
      <c r="C20046" s="61">
        <v>710.0</v>
      </c>
      <c r="D20046" s="57" t="s">
        <v>371</v>
      </c>
      <c r="E20046" s="57" t="str">
        <f t="array" ref="E20046">E20045</f>
        <v>В</v>
      </c>
      <c r="F20046" s="58">
        <v>0.9241333169713429</v>
      </c>
    </row>
    <row r="20047">
      <c r="A20047" s="61">
        <v>1.512434223E9</v>
      </c>
      <c r="B20047" s="61">
        <v>1.0</v>
      </c>
      <c r="C20047" s="61">
        <v>997.0</v>
      </c>
      <c r="D20047" s="57" t="s">
        <v>374</v>
      </c>
      <c r="E20047" s="57" t="str">
        <f t="array" ref="E20047">E20046</f>
        <v>В</v>
      </c>
      <c r="F20047" s="58">
        <v>0.9242177569749543</v>
      </c>
    </row>
    <row r="20048">
      <c r="A20048" s="61">
        <v>1.518214095E9</v>
      </c>
      <c r="B20048" s="61">
        <v>1.0</v>
      </c>
      <c r="C20048" s="61">
        <v>1975.0</v>
      </c>
      <c r="D20048" s="57" t="s">
        <v>371</v>
      </c>
      <c r="E20048" s="57" t="str">
        <f t="array" ref="E20048">E20047</f>
        <v>В</v>
      </c>
      <c r="F20048" s="58">
        <v>0.9242257645875217</v>
      </c>
    </row>
    <row r="20049">
      <c r="A20049" s="61">
        <v>1.514499318E9</v>
      </c>
      <c r="B20049" s="61">
        <v>1.0</v>
      </c>
      <c r="C20049" s="61">
        <v>293.0</v>
      </c>
      <c r="D20049" s="57" t="s">
        <v>371</v>
      </c>
      <c r="E20049" s="57" t="str">
        <f t="array" ref="E20049">E20048</f>
        <v>В</v>
      </c>
      <c r="F20049" s="58">
        <v>0.9242257786365163</v>
      </c>
    </row>
    <row r="20050">
      <c r="A20050" s="61">
        <v>1.512765591E9</v>
      </c>
      <c r="B20050" s="61">
        <v>0.0</v>
      </c>
      <c r="C20050" s="61">
        <v>1534.0</v>
      </c>
      <c r="D20050" s="57" t="s">
        <v>375</v>
      </c>
      <c r="E20050" s="57" t="str">
        <f t="array" ref="E20050">E20049</f>
        <v>В</v>
      </c>
      <c r="F20050" s="58">
        <v>0.9243225000119164</v>
      </c>
    </row>
    <row r="20051">
      <c r="A20051" s="61">
        <v>1.514567834E9</v>
      </c>
      <c r="B20051" s="61">
        <v>1.0</v>
      </c>
      <c r="C20051" s="61">
        <v>1774.0</v>
      </c>
      <c r="D20051" s="57" t="s">
        <v>374</v>
      </c>
      <c r="E20051" s="57" t="str">
        <f t="array" ref="E20051">E20050</f>
        <v>В</v>
      </c>
      <c r="F20051" s="58">
        <v>0.9243296538158922</v>
      </c>
    </row>
    <row r="20052">
      <c r="A20052" s="61">
        <v>1.511248094E9</v>
      </c>
      <c r="B20052" s="61">
        <v>1.0</v>
      </c>
      <c r="C20052" s="61">
        <v>2866.0</v>
      </c>
      <c r="D20052" s="57" t="s">
        <v>373</v>
      </c>
      <c r="E20052" s="57" t="str">
        <f t="array" ref="E20052">E20051</f>
        <v>В</v>
      </c>
      <c r="F20052" s="58">
        <v>0.9243626877827</v>
      </c>
    </row>
    <row r="20053">
      <c r="A20053" s="61">
        <v>1.519406926E9</v>
      </c>
      <c r="B20053" s="61">
        <v>1.0</v>
      </c>
      <c r="C20053" s="61">
        <v>1538.0</v>
      </c>
      <c r="D20053" s="57" t="s">
        <v>371</v>
      </c>
      <c r="E20053" s="57" t="str">
        <f t="array" ref="E20053">E20052</f>
        <v>В</v>
      </c>
      <c r="F20053" s="58">
        <v>0.9243648364748261</v>
      </c>
    </row>
    <row r="20054">
      <c r="A20054" s="61">
        <v>1.519308812E9</v>
      </c>
      <c r="B20054" s="61">
        <v>0.0</v>
      </c>
      <c r="C20054" s="61">
        <v>695.0</v>
      </c>
      <c r="D20054" s="57" t="s">
        <v>371</v>
      </c>
      <c r="E20054" s="57" t="str">
        <f t="array" ref="E20054">E20053</f>
        <v>В</v>
      </c>
      <c r="F20054" s="58">
        <v>0.9243661683443521</v>
      </c>
    </row>
    <row r="20055">
      <c r="A20055" s="61">
        <v>1.515154592E9</v>
      </c>
      <c r="B20055" s="61">
        <v>0.0</v>
      </c>
      <c r="C20055" s="61">
        <v>2392.0</v>
      </c>
      <c r="D20055" s="57" t="s">
        <v>371</v>
      </c>
      <c r="E20055" s="57" t="str">
        <f t="array" ref="E20055">E20054</f>
        <v>В</v>
      </c>
      <c r="F20055" s="58">
        <v>0.9243969628554989</v>
      </c>
    </row>
    <row r="20056">
      <c r="A20056" s="61">
        <v>1.519192911E9</v>
      </c>
      <c r="B20056" s="61">
        <v>0.0</v>
      </c>
      <c r="C20056" s="61">
        <v>2025.0</v>
      </c>
      <c r="D20056" s="57" t="s">
        <v>373</v>
      </c>
      <c r="E20056" s="57" t="str">
        <f t="array" ref="E20056">E20055</f>
        <v>В</v>
      </c>
      <c r="F20056" s="58">
        <v>0.9244208145412045</v>
      </c>
    </row>
    <row r="20057">
      <c r="A20057" s="61">
        <v>1.513380302E9</v>
      </c>
      <c r="B20057" s="61">
        <v>0.0</v>
      </c>
      <c r="C20057" s="61">
        <v>847.0</v>
      </c>
      <c r="D20057" s="57" t="s">
        <v>371</v>
      </c>
      <c r="E20057" s="57" t="str">
        <f t="array" ref="E20057">E20056</f>
        <v>В</v>
      </c>
      <c r="F20057" s="58">
        <v>0.9244256968671659</v>
      </c>
    </row>
    <row r="20058">
      <c r="A20058" s="61">
        <v>1.517638998E9</v>
      </c>
      <c r="B20058" s="61">
        <v>1.0</v>
      </c>
      <c r="C20058" s="61">
        <v>3147.0</v>
      </c>
      <c r="D20058" s="57" t="s">
        <v>371</v>
      </c>
      <c r="E20058" s="57" t="str">
        <f t="array" ref="E20058">E20057</f>
        <v>В</v>
      </c>
      <c r="F20058" s="58">
        <v>0.9244536365912857</v>
      </c>
    </row>
    <row r="20059">
      <c r="A20059" s="61">
        <v>1.519747737E9</v>
      </c>
      <c r="B20059" s="61">
        <v>1.0</v>
      </c>
      <c r="C20059" s="61">
        <v>2177.0</v>
      </c>
      <c r="D20059" s="57" t="s">
        <v>371</v>
      </c>
      <c r="E20059" s="57" t="str">
        <f t="array" ref="E20059">E20058</f>
        <v>В</v>
      </c>
      <c r="F20059" s="58">
        <v>0.9245061898411006</v>
      </c>
    </row>
    <row r="20060">
      <c r="A20060" s="61">
        <v>1.512751391E9</v>
      </c>
      <c r="B20060" s="61">
        <v>0.0</v>
      </c>
      <c r="C20060" s="61">
        <v>1120.0</v>
      </c>
      <c r="D20060" s="57" t="s">
        <v>373</v>
      </c>
      <c r="E20060" s="57" t="str">
        <f t="array" ref="E20060">E20059</f>
        <v>В</v>
      </c>
      <c r="F20060" s="58">
        <v>0.9246679045511851</v>
      </c>
    </row>
    <row r="20061">
      <c r="A20061" s="61">
        <v>1.514052722E9</v>
      </c>
      <c r="B20061" s="61">
        <v>0.0</v>
      </c>
      <c r="C20061" s="61">
        <v>2807.0</v>
      </c>
      <c r="D20061" s="57" t="s">
        <v>373</v>
      </c>
      <c r="E20061" s="57" t="str">
        <f t="array" ref="E20061">E20060</f>
        <v>В</v>
      </c>
      <c r="F20061" s="58">
        <v>0.9247304283567754</v>
      </c>
    </row>
    <row r="20062">
      <c r="A20062" s="61">
        <v>1.517981563E9</v>
      </c>
      <c r="B20062" s="61">
        <v>1.0</v>
      </c>
      <c r="C20062" s="61">
        <v>3842.0</v>
      </c>
      <c r="D20062" s="57" t="s">
        <v>374</v>
      </c>
      <c r="E20062" s="57" t="str">
        <f t="array" ref="E20062">E20061</f>
        <v>В</v>
      </c>
      <c r="F20062" s="58">
        <v>0.924737661029562</v>
      </c>
    </row>
    <row r="20063">
      <c r="A20063" s="61">
        <v>1.515720858E9</v>
      </c>
      <c r="B20063" s="61">
        <v>1.0</v>
      </c>
      <c r="C20063" s="61">
        <v>724.0</v>
      </c>
      <c r="D20063" s="57" t="s">
        <v>375</v>
      </c>
      <c r="E20063" s="57" t="str">
        <f t="array" ref="E20063">E20062</f>
        <v>В</v>
      </c>
      <c r="F20063" s="58">
        <v>0.9247755190837932</v>
      </c>
    </row>
    <row r="20064">
      <c r="A20064" s="61">
        <v>1.512359842E9</v>
      </c>
      <c r="B20064" s="61">
        <v>0.0</v>
      </c>
      <c r="C20064" s="61">
        <v>1323.0</v>
      </c>
      <c r="D20064" s="57" t="s">
        <v>374</v>
      </c>
      <c r="E20064" s="57" t="str">
        <f t="array" ref="E20064">E20063</f>
        <v>В</v>
      </c>
      <c r="F20064" s="58">
        <v>0.9248359755588501</v>
      </c>
    </row>
    <row r="20065">
      <c r="A20065" s="61">
        <v>1.515973736E9</v>
      </c>
      <c r="B20065" s="61">
        <v>1.0</v>
      </c>
      <c r="C20065" s="61">
        <v>2672.0</v>
      </c>
      <c r="D20065" s="57" t="s">
        <v>375</v>
      </c>
      <c r="E20065" s="57" t="str">
        <f t="array" ref="E20065">E20064</f>
        <v>В</v>
      </c>
      <c r="F20065" s="58">
        <v>0.924850963743188</v>
      </c>
    </row>
    <row r="20066">
      <c r="A20066" s="61">
        <v>1.515677773E9</v>
      </c>
      <c r="B20066" s="61">
        <v>1.0</v>
      </c>
      <c r="C20066" s="61">
        <v>2275.0</v>
      </c>
      <c r="D20066" s="57" t="s">
        <v>373</v>
      </c>
      <c r="E20066" s="57" t="str">
        <f t="array" ref="E20066">E20065</f>
        <v>В</v>
      </c>
      <c r="F20066" s="58">
        <v>0.9248717039185315</v>
      </c>
    </row>
    <row r="20067">
      <c r="A20067" s="61">
        <v>1.516543607E9</v>
      </c>
      <c r="B20067" s="61">
        <v>1.0</v>
      </c>
      <c r="C20067" s="61">
        <v>1391.0</v>
      </c>
      <c r="D20067" s="57" t="s">
        <v>375</v>
      </c>
      <c r="E20067" s="57" t="str">
        <f t="array" ref="E20067">E20066</f>
        <v>В</v>
      </c>
      <c r="F20067" s="58">
        <v>0.9248831938601341</v>
      </c>
    </row>
    <row r="20068">
      <c r="A20068" s="61">
        <v>1.51693509E9</v>
      </c>
      <c r="B20068" s="61">
        <v>0.0</v>
      </c>
      <c r="C20068" s="61">
        <v>472.0</v>
      </c>
      <c r="D20068" s="57" t="s">
        <v>371</v>
      </c>
      <c r="E20068" s="57" t="str">
        <f t="array" ref="E20068">E20067</f>
        <v>В</v>
      </c>
      <c r="F20068" s="58">
        <v>0.924884281276925</v>
      </c>
    </row>
    <row r="20069">
      <c r="A20069" s="61">
        <v>1.512903051E9</v>
      </c>
      <c r="B20069" s="61">
        <v>0.0</v>
      </c>
      <c r="C20069" s="61">
        <v>1067.0</v>
      </c>
      <c r="D20069" s="57" t="s">
        <v>371</v>
      </c>
      <c r="E20069" s="57" t="str">
        <f t="array" ref="E20069">E20068</f>
        <v>В</v>
      </c>
      <c r="F20069" s="58">
        <v>0.9249434254083615</v>
      </c>
    </row>
    <row r="20070">
      <c r="A20070" s="61">
        <v>1.514979834E9</v>
      </c>
      <c r="B20070" s="61">
        <v>1.0</v>
      </c>
      <c r="C20070" s="61">
        <v>3437.0</v>
      </c>
      <c r="D20070" s="57" t="s">
        <v>371</v>
      </c>
      <c r="E20070" s="57" t="str">
        <f t="array" ref="E20070">E20069</f>
        <v>В</v>
      </c>
      <c r="F20070" s="58">
        <v>0.925089732286473</v>
      </c>
    </row>
    <row r="20071">
      <c r="A20071" s="61">
        <v>1.511251856E9</v>
      </c>
      <c r="B20071" s="61">
        <v>1.0</v>
      </c>
      <c r="C20071" s="61">
        <v>2931.0</v>
      </c>
      <c r="D20071" s="57" t="s">
        <v>374</v>
      </c>
      <c r="E20071" s="57" t="str">
        <f t="array" ref="E20071">E20070</f>
        <v>В</v>
      </c>
      <c r="F20071" s="58">
        <v>0.9251190724207592</v>
      </c>
    </row>
    <row r="20072">
      <c r="A20072" s="61">
        <v>1.512080203E9</v>
      </c>
      <c r="B20072" s="61">
        <v>1.0</v>
      </c>
      <c r="C20072" s="61">
        <v>1400.0</v>
      </c>
      <c r="D20072" s="57" t="s">
        <v>371</v>
      </c>
      <c r="E20072" s="57" t="str">
        <f t="array" ref="E20072">E20071</f>
        <v>В</v>
      </c>
      <c r="F20072" s="58">
        <v>0.9251476137918295</v>
      </c>
    </row>
    <row r="20073">
      <c r="A20073" s="61">
        <v>1.51606913E9</v>
      </c>
      <c r="B20073" s="61">
        <v>0.0</v>
      </c>
      <c r="C20073" s="61">
        <v>3805.0</v>
      </c>
      <c r="D20073" s="57" t="s">
        <v>375</v>
      </c>
      <c r="E20073" s="57" t="str">
        <f t="array" ref="E20073">E20072</f>
        <v>В</v>
      </c>
      <c r="F20073" s="58">
        <v>0.9251614083960817</v>
      </c>
    </row>
    <row r="20074">
      <c r="A20074" s="61">
        <v>1.516336831E9</v>
      </c>
      <c r="B20074" s="61">
        <v>0.0</v>
      </c>
      <c r="C20074" s="61">
        <v>2795.0</v>
      </c>
      <c r="D20074" s="57" t="s">
        <v>373</v>
      </c>
      <c r="E20074" s="57" t="str">
        <f t="array" ref="E20074">E20073</f>
        <v>В</v>
      </c>
      <c r="F20074" s="58">
        <v>0.9251946916637916</v>
      </c>
    </row>
    <row r="20075">
      <c r="A20075" s="61">
        <v>1.518144457E9</v>
      </c>
      <c r="B20075" s="61">
        <v>1.0</v>
      </c>
      <c r="C20075" s="61">
        <v>599.0</v>
      </c>
      <c r="D20075" s="57" t="s">
        <v>375</v>
      </c>
      <c r="E20075" s="57" t="str">
        <f t="array" ref="E20075">E20074</f>
        <v>В</v>
      </c>
      <c r="F20075" s="58">
        <v>0.9252513504984172</v>
      </c>
    </row>
    <row r="20076">
      <c r="A20076" s="61">
        <v>1.519694074E9</v>
      </c>
      <c r="B20076" s="61">
        <v>1.0</v>
      </c>
      <c r="C20076" s="61">
        <v>3487.0</v>
      </c>
      <c r="D20076" s="57" t="s">
        <v>374</v>
      </c>
      <c r="E20076" s="57" t="str">
        <f t="array" ref="E20076">E20075</f>
        <v>В</v>
      </c>
      <c r="F20076" s="58">
        <v>0.9252946018027676</v>
      </c>
    </row>
    <row r="20077">
      <c r="A20077" s="61">
        <v>1.518344014E9</v>
      </c>
      <c r="B20077" s="61">
        <v>1.0</v>
      </c>
      <c r="C20077" s="61">
        <v>5360.0</v>
      </c>
      <c r="D20077" s="57" t="s">
        <v>371</v>
      </c>
      <c r="E20077" s="57" t="str">
        <f t="array" ref="E20077">E20076</f>
        <v>В</v>
      </c>
      <c r="F20077" s="58">
        <v>0.9252956807105249</v>
      </c>
    </row>
    <row r="20078">
      <c r="A20078" s="61">
        <v>1.515858856E9</v>
      </c>
      <c r="B20078" s="61">
        <v>1.0</v>
      </c>
      <c r="C20078" s="61">
        <v>1956.0</v>
      </c>
      <c r="D20078" s="57" t="s">
        <v>375</v>
      </c>
      <c r="E20078" s="57" t="str">
        <f t="array" ref="E20078">E20077</f>
        <v>В</v>
      </c>
      <c r="F20078" s="58">
        <v>0.9253594079737663</v>
      </c>
    </row>
    <row r="20079">
      <c r="A20079" s="61">
        <v>1.518901771E9</v>
      </c>
      <c r="B20079" s="61">
        <v>0.0</v>
      </c>
      <c r="C20079" s="61">
        <v>2700.0</v>
      </c>
      <c r="D20079" s="57" t="s">
        <v>373</v>
      </c>
      <c r="E20079" s="57" t="str">
        <f t="array" ref="E20079">E20078</f>
        <v>В</v>
      </c>
      <c r="F20079" s="58">
        <v>0.9254483586955496</v>
      </c>
    </row>
    <row r="20080">
      <c r="A20080" s="61">
        <v>1.519923359E9</v>
      </c>
      <c r="B20080" s="61">
        <v>1.0</v>
      </c>
      <c r="C20080" s="61">
        <v>1378.0</v>
      </c>
      <c r="D20080" s="57" t="s">
        <v>374</v>
      </c>
      <c r="E20080" s="57" t="str">
        <f t="array" ref="E20080">E20079</f>
        <v>В</v>
      </c>
      <c r="F20080" s="58">
        <v>0.9254796260062236</v>
      </c>
    </row>
    <row r="20081">
      <c r="A20081" s="61">
        <v>1.519293178E9</v>
      </c>
      <c r="B20081" s="61">
        <v>1.0</v>
      </c>
      <c r="C20081" s="61">
        <v>1295.0</v>
      </c>
      <c r="D20081" s="57" t="s">
        <v>371</v>
      </c>
      <c r="E20081" s="57" t="str">
        <f t="array" ref="E20081">E20080</f>
        <v>В</v>
      </c>
      <c r="F20081" s="58">
        <v>0.9256037924622901</v>
      </c>
    </row>
    <row r="20082">
      <c r="A20082" s="61">
        <v>1.517045564E9</v>
      </c>
      <c r="B20082" s="61">
        <v>1.0</v>
      </c>
      <c r="C20082" s="61">
        <v>714.0</v>
      </c>
      <c r="D20082" s="57" t="s">
        <v>374</v>
      </c>
      <c r="E20082" s="57" t="str">
        <f t="array" ref="E20082">E20081</f>
        <v>В</v>
      </c>
      <c r="F20082" s="58">
        <v>0.9257117061116154</v>
      </c>
    </row>
    <row r="20083">
      <c r="A20083" s="61">
        <v>1.513523303E9</v>
      </c>
      <c r="B20083" s="61">
        <v>1.0</v>
      </c>
      <c r="C20083" s="61">
        <v>681.0</v>
      </c>
      <c r="D20083" s="57" t="s">
        <v>374</v>
      </c>
      <c r="E20083" s="57" t="str">
        <f t="array" ref="E20083">E20082</f>
        <v>В</v>
      </c>
      <c r="F20083" s="58">
        <v>0.9257497173674596</v>
      </c>
    </row>
    <row r="20084">
      <c r="A20084" s="61">
        <v>1.518365371E9</v>
      </c>
      <c r="B20084" s="61">
        <v>0.0</v>
      </c>
      <c r="C20084" s="61">
        <v>3084.0</v>
      </c>
      <c r="D20084" s="57" t="s">
        <v>371</v>
      </c>
      <c r="E20084" s="57" t="str">
        <f t="array" ref="E20084">E20083</f>
        <v>В</v>
      </c>
      <c r="F20084" s="58">
        <v>0.9258758641750664</v>
      </c>
    </row>
    <row r="20085">
      <c r="A20085" s="61">
        <v>1.517013779E9</v>
      </c>
      <c r="B20085" s="61">
        <v>1.0</v>
      </c>
      <c r="C20085" s="61">
        <v>2228.0</v>
      </c>
      <c r="D20085" s="57" t="s">
        <v>371</v>
      </c>
      <c r="E20085" s="57" t="str">
        <f t="array" ref="E20085">E20084</f>
        <v>В</v>
      </c>
      <c r="F20085" s="58">
        <v>0.9259234853923909</v>
      </c>
    </row>
    <row r="20086">
      <c r="A20086" s="61">
        <v>1.514824794E9</v>
      </c>
      <c r="B20086" s="61">
        <v>1.0</v>
      </c>
      <c r="C20086" s="61">
        <v>88.0</v>
      </c>
      <c r="D20086" s="57" t="s">
        <v>375</v>
      </c>
      <c r="E20086" s="57" t="str">
        <f t="array" ref="E20086">E20085</f>
        <v>В</v>
      </c>
      <c r="F20086" s="58">
        <v>0.9259269649901654</v>
      </c>
    </row>
    <row r="20087">
      <c r="A20087" s="61">
        <v>1.517826927E9</v>
      </c>
      <c r="B20087" s="61">
        <v>1.0</v>
      </c>
      <c r="C20087" s="61">
        <v>2123.0</v>
      </c>
      <c r="D20087" s="57" t="s">
        <v>373</v>
      </c>
      <c r="E20087" s="57" t="str">
        <f t="array" ref="E20087">E20086</f>
        <v>В</v>
      </c>
      <c r="F20087" s="58">
        <v>0.9259367522665443</v>
      </c>
    </row>
    <row r="20088">
      <c r="A20088" s="61">
        <v>1.512807669E9</v>
      </c>
      <c r="B20088" s="61">
        <v>1.0</v>
      </c>
      <c r="C20088" s="61">
        <v>1056.0</v>
      </c>
      <c r="D20088" s="57" t="s">
        <v>375</v>
      </c>
      <c r="E20088" s="57" t="str">
        <f t="array" ref="E20088">E20087</f>
        <v>В</v>
      </c>
      <c r="F20088" s="58">
        <v>0.9259685653410157</v>
      </c>
    </row>
    <row r="20089">
      <c r="A20089" s="61">
        <v>1.517900988E9</v>
      </c>
      <c r="B20089" s="61">
        <v>1.0</v>
      </c>
      <c r="C20089" s="61">
        <v>504.0</v>
      </c>
      <c r="D20089" s="57" t="s">
        <v>371</v>
      </c>
      <c r="E20089" s="57" t="str">
        <f t="array" ref="E20089">E20088</f>
        <v>В</v>
      </c>
      <c r="F20089" s="58">
        <v>0.9260770398444502</v>
      </c>
    </row>
    <row r="20090">
      <c r="A20090" s="61">
        <v>1.514287217E9</v>
      </c>
      <c r="B20090" s="61">
        <v>1.0</v>
      </c>
      <c r="C20090" s="61">
        <v>2120.0</v>
      </c>
      <c r="D20090" s="57" t="s">
        <v>374</v>
      </c>
      <c r="E20090" s="57" t="str">
        <f t="array" ref="E20090">E20089</f>
        <v>В</v>
      </c>
      <c r="F20090" s="58">
        <v>0.926092533215248</v>
      </c>
    </row>
    <row r="20091">
      <c r="A20091" s="61">
        <v>1.513270538E9</v>
      </c>
      <c r="B20091" s="61">
        <v>1.0</v>
      </c>
      <c r="C20091" s="61">
        <v>1819.0</v>
      </c>
      <c r="D20091" s="57" t="s">
        <v>371</v>
      </c>
      <c r="E20091" s="57" t="str">
        <f t="array" ref="E20091">E20090</f>
        <v>В</v>
      </c>
      <c r="F20091" s="58">
        <v>0.9261327358871928</v>
      </c>
    </row>
    <row r="20092">
      <c r="A20092" s="61">
        <v>1.519678208E9</v>
      </c>
      <c r="B20092" s="61">
        <v>1.0</v>
      </c>
      <c r="C20092" s="61">
        <v>4030.0</v>
      </c>
      <c r="D20092" s="57" t="s">
        <v>373</v>
      </c>
      <c r="E20092" s="57" t="str">
        <f t="array" ref="E20092">E20091</f>
        <v>В</v>
      </c>
      <c r="F20092" s="58">
        <v>0.9261330465107942</v>
      </c>
    </row>
    <row r="20093">
      <c r="A20093" s="61">
        <v>1.51303089E9</v>
      </c>
      <c r="B20093" s="61">
        <v>0.0</v>
      </c>
      <c r="C20093" s="61">
        <v>2927.0</v>
      </c>
      <c r="D20093" s="57" t="s">
        <v>375</v>
      </c>
      <c r="E20093" s="57" t="str">
        <f t="array" ref="E20093">E20092</f>
        <v>В</v>
      </c>
      <c r="F20093" s="58">
        <v>0.9261560712578553</v>
      </c>
    </row>
    <row r="20094">
      <c r="A20094" s="61">
        <v>1.511443081E9</v>
      </c>
      <c r="B20094" s="61">
        <v>0.0</v>
      </c>
      <c r="C20094" s="61">
        <v>2473.0</v>
      </c>
      <c r="D20094" s="57" t="s">
        <v>374</v>
      </c>
      <c r="E20094" s="57" t="str">
        <f t="array" ref="E20094">E20093</f>
        <v>В</v>
      </c>
      <c r="F20094" s="58">
        <v>0.9261834979519227</v>
      </c>
    </row>
    <row r="20095">
      <c r="A20095" s="61">
        <v>1.514955716E9</v>
      </c>
      <c r="B20095" s="61">
        <v>1.0</v>
      </c>
      <c r="C20095" s="61">
        <v>1622.0</v>
      </c>
      <c r="D20095" s="57" t="s">
        <v>374</v>
      </c>
      <c r="E20095" s="57" t="str">
        <f t="array" ref="E20095">E20094</f>
        <v>В</v>
      </c>
      <c r="F20095" s="58">
        <v>0.9262461024050036</v>
      </c>
    </row>
    <row r="20096">
      <c r="A20096" s="61">
        <v>1.512415919E9</v>
      </c>
      <c r="B20096" s="61">
        <v>1.0</v>
      </c>
      <c r="C20096" s="61">
        <v>1960.0</v>
      </c>
      <c r="D20096" s="57" t="s">
        <v>375</v>
      </c>
      <c r="E20096" s="57" t="str">
        <f t="array" ref="E20096">E20095</f>
        <v>В</v>
      </c>
      <c r="F20096" s="58">
        <v>0.9262872487075051</v>
      </c>
    </row>
    <row r="20097">
      <c r="A20097" s="61">
        <v>1.51427382E9</v>
      </c>
      <c r="B20097" s="61">
        <v>0.0</v>
      </c>
      <c r="C20097" s="61">
        <v>3871.0</v>
      </c>
      <c r="D20097" s="57" t="s">
        <v>373</v>
      </c>
      <c r="E20097" s="57" t="str">
        <f t="array" ref="E20097">E20096</f>
        <v>В</v>
      </c>
      <c r="F20097" s="58">
        <v>0.9263785330044444</v>
      </c>
    </row>
    <row r="20098">
      <c r="A20098" s="61">
        <v>1.513371362E9</v>
      </c>
      <c r="B20098" s="61">
        <v>0.0</v>
      </c>
      <c r="C20098" s="61">
        <v>191.0</v>
      </c>
      <c r="D20098" s="57" t="s">
        <v>373</v>
      </c>
      <c r="E20098" s="57" t="str">
        <f t="array" ref="E20098">E20097</f>
        <v>В</v>
      </c>
      <c r="F20098" s="58">
        <v>0.926382801527944</v>
      </c>
    </row>
    <row r="20099">
      <c r="A20099" s="61">
        <v>1.517000133E9</v>
      </c>
      <c r="B20099" s="61">
        <v>1.0</v>
      </c>
      <c r="C20099" s="61">
        <v>3259.0</v>
      </c>
      <c r="D20099" s="57" t="s">
        <v>371</v>
      </c>
      <c r="E20099" s="57" t="str">
        <f t="array" ref="E20099">E20098</f>
        <v>В</v>
      </c>
      <c r="F20099" s="58">
        <v>0.9265097482891596</v>
      </c>
    </row>
    <row r="20100">
      <c r="A20100" s="61">
        <v>1.518141681E9</v>
      </c>
      <c r="B20100" s="61">
        <v>0.0</v>
      </c>
      <c r="C20100" s="61">
        <v>121.0</v>
      </c>
      <c r="D20100" s="57" t="s">
        <v>373</v>
      </c>
      <c r="E20100" s="57" t="str">
        <f t="array" ref="E20100">E20099</f>
        <v>В</v>
      </c>
      <c r="F20100" s="58">
        <v>0.9265804027139176</v>
      </c>
    </row>
    <row r="20101">
      <c r="A20101" s="61">
        <v>1.514700859E9</v>
      </c>
      <c r="B20101" s="61">
        <v>1.0</v>
      </c>
      <c r="C20101" s="61">
        <v>627.0</v>
      </c>
      <c r="D20101" s="57" t="s">
        <v>374</v>
      </c>
      <c r="E20101" s="57" t="str">
        <f t="array" ref="E20101">E20100</f>
        <v>В</v>
      </c>
      <c r="F20101" s="58">
        <v>0.9266465221581427</v>
      </c>
    </row>
    <row r="20102">
      <c r="A20102" s="61">
        <v>1.515272711E9</v>
      </c>
      <c r="B20102" s="61">
        <v>0.0</v>
      </c>
      <c r="C20102" s="61">
        <v>2923.0</v>
      </c>
      <c r="D20102" s="57" t="s">
        <v>373</v>
      </c>
      <c r="E20102" s="57" t="str">
        <f t="array" ref="E20102">E20101</f>
        <v>В</v>
      </c>
      <c r="F20102" s="58">
        <v>0.9266751688779908</v>
      </c>
    </row>
    <row r="20103">
      <c r="A20103" s="61">
        <v>1.511831769E9</v>
      </c>
      <c r="B20103" s="61">
        <v>1.0</v>
      </c>
      <c r="C20103" s="61">
        <v>378.0</v>
      </c>
      <c r="D20103" s="57" t="s">
        <v>371</v>
      </c>
      <c r="E20103" s="57" t="str">
        <f t="array" ref="E20103">E20102</f>
        <v>В</v>
      </c>
      <c r="F20103" s="58">
        <v>0.9267300033802607</v>
      </c>
    </row>
    <row r="20104">
      <c r="A20104" s="61">
        <v>1.513899541E9</v>
      </c>
      <c r="B20104" s="61">
        <v>0.0</v>
      </c>
      <c r="C20104" s="61">
        <v>169.0</v>
      </c>
      <c r="D20104" s="57" t="s">
        <v>375</v>
      </c>
      <c r="E20104" s="57" t="str">
        <f t="array" ref="E20104">E20103</f>
        <v>В</v>
      </c>
      <c r="F20104" s="58">
        <v>0.926766268180189</v>
      </c>
    </row>
    <row r="20105">
      <c r="A20105" s="61">
        <v>1.513050687E9</v>
      </c>
      <c r="B20105" s="61">
        <v>1.0</v>
      </c>
      <c r="C20105" s="61">
        <v>848.0</v>
      </c>
      <c r="D20105" s="57" t="s">
        <v>371</v>
      </c>
      <c r="E20105" s="57" t="str">
        <f t="array" ref="E20105">E20104</f>
        <v>В</v>
      </c>
      <c r="F20105" s="58">
        <v>0.9268173803130219</v>
      </c>
    </row>
    <row r="20106">
      <c r="A20106" s="61">
        <v>1.519494321E9</v>
      </c>
      <c r="B20106" s="61">
        <v>0.0</v>
      </c>
      <c r="C20106" s="61">
        <v>456.0</v>
      </c>
      <c r="D20106" s="57" t="s">
        <v>371</v>
      </c>
      <c r="E20106" s="57" t="str">
        <f t="array" ref="E20106">E20105</f>
        <v>В</v>
      </c>
      <c r="F20106" s="58">
        <v>0.9268729146561292</v>
      </c>
    </row>
    <row r="20107">
      <c r="A20107" s="61">
        <v>1.519821679E9</v>
      </c>
      <c r="B20107" s="61">
        <v>1.0</v>
      </c>
      <c r="C20107" s="61">
        <v>2124.0</v>
      </c>
      <c r="D20107" s="57" t="s">
        <v>371</v>
      </c>
      <c r="E20107" s="57" t="str">
        <f t="array" ref="E20107">E20106</f>
        <v>В</v>
      </c>
      <c r="F20107" s="58">
        <v>0.9269499998435315</v>
      </c>
    </row>
    <row r="20108">
      <c r="A20108" s="61">
        <v>1.516579196E9</v>
      </c>
      <c r="B20108" s="61">
        <v>1.0</v>
      </c>
      <c r="C20108" s="61">
        <v>4203.0</v>
      </c>
      <c r="D20108" s="57" t="s">
        <v>374</v>
      </c>
      <c r="E20108" s="57" t="str">
        <f t="array" ref="E20108">E20107</f>
        <v>В</v>
      </c>
      <c r="F20108" s="58">
        <v>0.9270149377226926</v>
      </c>
    </row>
    <row r="20109">
      <c r="A20109" s="61">
        <v>1.515494472E9</v>
      </c>
      <c r="B20109" s="61">
        <v>0.0</v>
      </c>
      <c r="C20109" s="61">
        <v>420.0</v>
      </c>
      <c r="D20109" s="57" t="s">
        <v>374</v>
      </c>
      <c r="E20109" s="57" t="str">
        <f t="array" ref="E20109">E20108</f>
        <v>В</v>
      </c>
      <c r="F20109" s="58">
        <v>0.927142088192463</v>
      </c>
    </row>
    <row r="20110">
      <c r="A20110" s="61">
        <v>1.512594183E9</v>
      </c>
      <c r="B20110" s="61">
        <v>1.0</v>
      </c>
      <c r="C20110" s="61">
        <v>1429.0</v>
      </c>
      <c r="D20110" s="57" t="s">
        <v>375</v>
      </c>
      <c r="E20110" s="57" t="str">
        <f t="array" ref="E20110">E20109</f>
        <v>В</v>
      </c>
      <c r="F20110" s="58">
        <v>0.9271531366400793</v>
      </c>
    </row>
    <row r="20111">
      <c r="A20111" s="61">
        <v>1.515583369E9</v>
      </c>
      <c r="B20111" s="61">
        <v>1.0</v>
      </c>
      <c r="C20111" s="61">
        <v>790.0</v>
      </c>
      <c r="D20111" s="57" t="s">
        <v>371</v>
      </c>
      <c r="E20111" s="57" t="str">
        <f t="array" ref="E20111">E20110</f>
        <v>В</v>
      </c>
      <c r="F20111" s="58">
        <v>0.9272955370061792</v>
      </c>
    </row>
    <row r="20112">
      <c r="A20112" s="61">
        <v>1.511480561E9</v>
      </c>
      <c r="B20112" s="61">
        <v>0.0</v>
      </c>
      <c r="C20112" s="61">
        <v>3065.0</v>
      </c>
      <c r="D20112" s="57" t="s">
        <v>374</v>
      </c>
      <c r="E20112" s="57" t="str">
        <f t="array" ref="E20112">E20111</f>
        <v>В</v>
      </c>
      <c r="F20112" s="58">
        <v>0.9273396772229254</v>
      </c>
    </row>
    <row r="20113">
      <c r="A20113" s="61">
        <v>1.512948185E9</v>
      </c>
      <c r="B20113" s="61">
        <v>1.0</v>
      </c>
      <c r="C20113" s="61">
        <v>1999.0</v>
      </c>
      <c r="D20113" s="57" t="s">
        <v>374</v>
      </c>
      <c r="E20113" s="57" t="str">
        <f t="array" ref="E20113">E20112</f>
        <v>В</v>
      </c>
      <c r="F20113" s="58">
        <v>0.9273636401986465</v>
      </c>
    </row>
    <row r="20114">
      <c r="A20114" s="61">
        <v>1.517488959E9</v>
      </c>
      <c r="B20114" s="61">
        <v>1.0</v>
      </c>
      <c r="C20114" s="61">
        <v>232.0</v>
      </c>
      <c r="D20114" s="57" t="s">
        <v>371</v>
      </c>
      <c r="E20114" s="57" t="str">
        <f t="array" ref="E20114">E20113</f>
        <v>В</v>
      </c>
      <c r="F20114" s="58">
        <v>0.9274266492831124</v>
      </c>
    </row>
    <row r="20115">
      <c r="A20115" s="61">
        <v>1.512421637E9</v>
      </c>
      <c r="B20115" s="61">
        <v>1.0</v>
      </c>
      <c r="C20115" s="61">
        <v>1809.0</v>
      </c>
      <c r="D20115" s="57" t="s">
        <v>371</v>
      </c>
      <c r="E20115" s="57" t="str">
        <f t="array" ref="E20115">E20114</f>
        <v>В</v>
      </c>
      <c r="F20115" s="58">
        <v>0.9275153453905477</v>
      </c>
    </row>
    <row r="20116">
      <c r="A20116" s="61">
        <v>1.512060714E9</v>
      </c>
      <c r="B20116" s="61">
        <v>1.0</v>
      </c>
      <c r="C20116" s="61">
        <v>3585.0</v>
      </c>
      <c r="D20116" s="57" t="s">
        <v>374</v>
      </c>
      <c r="E20116" s="57" t="str">
        <f t="array" ref="E20116">E20115</f>
        <v>В</v>
      </c>
      <c r="F20116" s="58">
        <v>0.9275760345243154</v>
      </c>
    </row>
    <row r="20117">
      <c r="A20117" s="61">
        <v>1.517086401E9</v>
      </c>
      <c r="B20117" s="61">
        <v>0.0</v>
      </c>
      <c r="C20117" s="61">
        <v>4026.0</v>
      </c>
      <c r="D20117" s="57" t="s">
        <v>371</v>
      </c>
      <c r="E20117" s="57" t="str">
        <f t="array" ref="E20117">E20116</f>
        <v>В</v>
      </c>
      <c r="F20117" s="58">
        <v>0.9276705984456876</v>
      </c>
    </row>
    <row r="20118">
      <c r="A20118" s="61">
        <v>1.513333051E9</v>
      </c>
      <c r="B20118" s="61">
        <v>0.0</v>
      </c>
      <c r="C20118" s="61">
        <v>771.0</v>
      </c>
      <c r="D20118" s="57" t="s">
        <v>371</v>
      </c>
      <c r="E20118" s="57" t="str">
        <f t="array" ref="E20118">E20117</f>
        <v>В</v>
      </c>
      <c r="F20118" s="58">
        <v>0.9276739783209559</v>
      </c>
    </row>
    <row r="20119">
      <c r="A20119" s="61">
        <v>1.515839207E9</v>
      </c>
      <c r="B20119" s="61">
        <v>1.0</v>
      </c>
      <c r="C20119" s="61">
        <v>711.0</v>
      </c>
      <c r="D20119" s="57" t="s">
        <v>375</v>
      </c>
      <c r="E20119" s="57" t="str">
        <f t="array" ref="E20119">E20118</f>
        <v>В</v>
      </c>
      <c r="F20119" s="58">
        <v>0.927692448498528</v>
      </c>
    </row>
    <row r="20120">
      <c r="A20120" s="61">
        <v>1.512548826E9</v>
      </c>
      <c r="B20120" s="61">
        <v>1.0</v>
      </c>
      <c r="C20120" s="61">
        <v>1140.0</v>
      </c>
      <c r="D20120" s="57" t="s">
        <v>375</v>
      </c>
      <c r="E20120" s="57" t="str">
        <f t="array" ref="E20120">E20119</f>
        <v>В</v>
      </c>
      <c r="F20120" s="58">
        <v>0.9278297443684985</v>
      </c>
    </row>
    <row r="20121">
      <c r="A20121" s="61">
        <v>1.519429318E9</v>
      </c>
      <c r="B20121" s="61">
        <v>1.0</v>
      </c>
      <c r="C20121" s="61">
        <v>4331.0</v>
      </c>
      <c r="D20121" s="57" t="s">
        <v>374</v>
      </c>
      <c r="E20121" s="57" t="str">
        <f t="array" ref="E20121">E20120</f>
        <v>В</v>
      </c>
      <c r="F20121" s="58">
        <v>0.9278932824111058</v>
      </c>
    </row>
    <row r="20122">
      <c r="A20122" s="61">
        <v>1.518819625E9</v>
      </c>
      <c r="B20122" s="61">
        <v>1.0</v>
      </c>
      <c r="C20122" s="61">
        <v>1740.0</v>
      </c>
      <c r="D20122" s="57" t="s">
        <v>371</v>
      </c>
      <c r="E20122" s="57" t="str">
        <f t="array" ref="E20122">E20121</f>
        <v>В</v>
      </c>
      <c r="F20122" s="58">
        <v>0.9279207240063344</v>
      </c>
    </row>
    <row r="20123">
      <c r="A20123" s="61">
        <v>1.513155243E9</v>
      </c>
      <c r="B20123" s="61">
        <v>1.0</v>
      </c>
      <c r="C20123" s="61">
        <v>3009.0</v>
      </c>
      <c r="D20123" s="57" t="s">
        <v>374</v>
      </c>
      <c r="E20123" s="57" t="str">
        <f t="array" ref="E20123">E20122</f>
        <v>В</v>
      </c>
      <c r="F20123" s="58">
        <v>0.927949888194254</v>
      </c>
    </row>
    <row r="20124">
      <c r="A20124" s="61">
        <v>1.515171694E9</v>
      </c>
      <c r="B20124" s="61">
        <v>1.0</v>
      </c>
      <c r="C20124" s="61">
        <v>2206.0</v>
      </c>
      <c r="D20124" s="57" t="s">
        <v>374</v>
      </c>
      <c r="E20124" s="57" t="str">
        <f t="array" ref="E20124">E20123</f>
        <v>В</v>
      </c>
      <c r="F20124" s="58">
        <v>0.9279627469252313</v>
      </c>
    </row>
    <row r="20125">
      <c r="A20125" s="61">
        <v>1.514610527E9</v>
      </c>
      <c r="B20125" s="61">
        <v>1.0</v>
      </c>
      <c r="C20125" s="61">
        <v>965.0</v>
      </c>
      <c r="D20125" s="57" t="s">
        <v>374</v>
      </c>
      <c r="E20125" s="57" t="str">
        <f t="array" ref="E20125">E20124</f>
        <v>В</v>
      </c>
      <c r="F20125" s="58">
        <v>0.9279639517370251</v>
      </c>
    </row>
    <row r="20126">
      <c r="A20126" s="61">
        <v>1.518647092E9</v>
      </c>
      <c r="B20126" s="61">
        <v>0.0</v>
      </c>
      <c r="C20126" s="61">
        <v>1167.0</v>
      </c>
      <c r="D20126" s="57" t="s">
        <v>374</v>
      </c>
      <c r="E20126" s="57" t="str">
        <f t="array" ref="E20126">E20125</f>
        <v>В</v>
      </c>
      <c r="F20126" s="58">
        <v>0.92797738284096</v>
      </c>
    </row>
    <row r="20127">
      <c r="A20127" s="61">
        <v>1.513210194E9</v>
      </c>
      <c r="B20127" s="61">
        <v>1.0</v>
      </c>
      <c r="C20127" s="61">
        <v>796.0</v>
      </c>
      <c r="D20127" s="57" t="s">
        <v>374</v>
      </c>
      <c r="E20127" s="57" t="str">
        <f t="array" ref="E20127">E20126</f>
        <v>В</v>
      </c>
      <c r="F20127" s="58">
        <v>0.9279913459725234</v>
      </c>
    </row>
    <row r="20128">
      <c r="A20128" s="61">
        <v>1.513425343E9</v>
      </c>
      <c r="B20128" s="61">
        <v>1.0</v>
      </c>
      <c r="C20128" s="61">
        <v>1964.0</v>
      </c>
      <c r="D20128" s="57" t="s">
        <v>375</v>
      </c>
      <c r="E20128" s="57" t="str">
        <f t="array" ref="E20128">E20127</f>
        <v>В</v>
      </c>
      <c r="F20128" s="58">
        <v>0.9280300410636768</v>
      </c>
    </row>
    <row r="20129">
      <c r="A20129" s="61">
        <v>1.512161353E9</v>
      </c>
      <c r="B20129" s="61">
        <v>1.0</v>
      </c>
      <c r="C20129" s="61">
        <v>3499.0</v>
      </c>
      <c r="D20129" s="57" t="s">
        <v>375</v>
      </c>
      <c r="E20129" s="57" t="str">
        <f t="array" ref="E20129">E20128</f>
        <v>В</v>
      </c>
      <c r="F20129" s="58">
        <v>0.9280988023889237</v>
      </c>
    </row>
    <row r="20130">
      <c r="A20130" s="61">
        <v>1.517017128E9</v>
      </c>
      <c r="B20130" s="61">
        <v>1.0</v>
      </c>
      <c r="C20130" s="61">
        <v>3140.0</v>
      </c>
      <c r="D20130" s="57" t="s">
        <v>373</v>
      </c>
      <c r="E20130" s="57" t="str">
        <f t="array" ref="E20130">E20129</f>
        <v>В</v>
      </c>
      <c r="F20130" s="58">
        <v>0.9282156911048082</v>
      </c>
    </row>
    <row r="20131">
      <c r="A20131" s="61">
        <v>1.515924215E9</v>
      </c>
      <c r="B20131" s="61">
        <v>1.0</v>
      </c>
      <c r="C20131" s="61">
        <v>3971.0</v>
      </c>
      <c r="D20131" s="57" t="s">
        <v>371</v>
      </c>
      <c r="E20131" s="57" t="str">
        <f t="array" ref="E20131">E20130</f>
        <v>В</v>
      </c>
      <c r="F20131" s="58">
        <v>0.9283728870290385</v>
      </c>
    </row>
    <row r="20132">
      <c r="A20132" s="61">
        <v>1.516646804E9</v>
      </c>
      <c r="B20132" s="61">
        <v>1.0</v>
      </c>
      <c r="C20132" s="61">
        <v>3715.0</v>
      </c>
      <c r="D20132" s="57" t="s">
        <v>374</v>
      </c>
      <c r="E20132" s="57" t="str">
        <f t="array" ref="E20132">E20131</f>
        <v>В</v>
      </c>
      <c r="F20132" s="58">
        <v>0.9284452020813224</v>
      </c>
    </row>
    <row r="20133">
      <c r="A20133" s="61">
        <v>1.515405242E9</v>
      </c>
      <c r="B20133" s="61">
        <v>0.0</v>
      </c>
      <c r="C20133" s="61">
        <v>500.0</v>
      </c>
      <c r="D20133" s="57" t="s">
        <v>375</v>
      </c>
      <c r="E20133" s="57" t="str">
        <f t="array" ref="E20133">E20132</f>
        <v>В</v>
      </c>
      <c r="F20133" s="58">
        <v>0.9284682306784007</v>
      </c>
    </row>
    <row r="20134">
      <c r="A20134" s="61">
        <v>1.511729792E9</v>
      </c>
      <c r="B20134" s="61">
        <v>0.0</v>
      </c>
      <c r="C20134" s="61">
        <v>619.0</v>
      </c>
      <c r="D20134" s="57" t="s">
        <v>374</v>
      </c>
      <c r="E20134" s="57" t="str">
        <f t="array" ref="E20134">E20133</f>
        <v>В</v>
      </c>
      <c r="F20134" s="58">
        <v>0.9286063787763049</v>
      </c>
    </row>
    <row r="20135">
      <c r="A20135" s="61">
        <v>1.51959377E9</v>
      </c>
      <c r="B20135" s="61">
        <v>0.0</v>
      </c>
      <c r="C20135" s="61">
        <v>1838.0</v>
      </c>
      <c r="D20135" s="57" t="s">
        <v>374</v>
      </c>
      <c r="E20135" s="57" t="str">
        <f t="array" ref="E20135">E20134</f>
        <v>В</v>
      </c>
      <c r="F20135" s="58">
        <v>0.9286329469883754</v>
      </c>
    </row>
    <row r="20136">
      <c r="A20136" s="61">
        <v>1.511598874E9</v>
      </c>
      <c r="B20136" s="61">
        <v>1.0</v>
      </c>
      <c r="C20136" s="61">
        <v>881.0</v>
      </c>
      <c r="D20136" s="57" t="s">
        <v>375</v>
      </c>
      <c r="E20136" s="57" t="str">
        <f t="array" ref="E20136">E20135</f>
        <v>В</v>
      </c>
      <c r="F20136" s="58">
        <v>0.9286763796155886</v>
      </c>
    </row>
    <row r="20137">
      <c r="A20137" s="61">
        <v>1.51604584E9</v>
      </c>
      <c r="B20137" s="61">
        <v>0.0</v>
      </c>
      <c r="C20137" s="61">
        <v>1924.0</v>
      </c>
      <c r="D20137" s="57" t="s">
        <v>371</v>
      </c>
      <c r="E20137" s="57" t="str">
        <f t="array" ref="E20137">E20136</f>
        <v>В</v>
      </c>
      <c r="F20137" s="58">
        <v>0.9286882899045393</v>
      </c>
    </row>
    <row r="20138">
      <c r="A20138" s="61">
        <v>1.517447862E9</v>
      </c>
      <c r="B20138" s="61">
        <v>0.0</v>
      </c>
      <c r="C20138" s="61">
        <v>2424.0</v>
      </c>
      <c r="D20138" s="57" t="s">
        <v>374</v>
      </c>
      <c r="E20138" s="57" t="str">
        <f t="array" ref="E20138">E20137</f>
        <v>В</v>
      </c>
      <c r="F20138" s="58">
        <v>0.9287234166172701</v>
      </c>
    </row>
    <row r="20139">
      <c r="A20139" s="61">
        <v>1.514117985E9</v>
      </c>
      <c r="B20139" s="61">
        <v>1.0</v>
      </c>
      <c r="C20139" s="61">
        <v>2259.0</v>
      </c>
      <c r="D20139" s="57" t="s">
        <v>374</v>
      </c>
      <c r="E20139" s="57" t="str">
        <f t="array" ref="E20139">E20138</f>
        <v>В</v>
      </c>
      <c r="F20139" s="58">
        <v>0.9287600965429291</v>
      </c>
    </row>
    <row r="20140">
      <c r="A20140" s="61">
        <v>1.513189983E9</v>
      </c>
      <c r="B20140" s="61">
        <v>1.0</v>
      </c>
      <c r="C20140" s="61">
        <v>4140.0</v>
      </c>
      <c r="D20140" s="57" t="s">
        <v>373</v>
      </c>
      <c r="E20140" s="57" t="str">
        <f t="array" ref="E20140">E20139</f>
        <v>В</v>
      </c>
      <c r="F20140" s="58">
        <v>0.9287669094796298</v>
      </c>
    </row>
    <row r="20141">
      <c r="A20141" s="61">
        <v>1.516695787E9</v>
      </c>
      <c r="B20141" s="61">
        <v>1.0</v>
      </c>
      <c r="C20141" s="61">
        <v>236.0</v>
      </c>
      <c r="D20141" s="57" t="s">
        <v>373</v>
      </c>
      <c r="E20141" s="57" t="str">
        <f t="array" ref="E20141">E20140</f>
        <v>В</v>
      </c>
      <c r="F20141" s="58">
        <v>0.9288183155164335</v>
      </c>
    </row>
    <row r="20142">
      <c r="A20142" s="61">
        <v>1.513547531E9</v>
      </c>
      <c r="B20142" s="61">
        <v>0.0</v>
      </c>
      <c r="C20142" s="61">
        <v>2785.0</v>
      </c>
      <c r="D20142" s="57" t="s">
        <v>375</v>
      </c>
      <c r="E20142" s="57" t="str">
        <f t="array" ref="E20142">E20141</f>
        <v>В</v>
      </c>
      <c r="F20142" s="58">
        <v>0.9289555226917813</v>
      </c>
    </row>
    <row r="20143">
      <c r="A20143" s="61">
        <v>1.519613329E9</v>
      </c>
      <c r="B20143" s="61">
        <v>1.0</v>
      </c>
      <c r="C20143" s="61">
        <v>1178.0</v>
      </c>
      <c r="D20143" s="57" t="s">
        <v>371</v>
      </c>
      <c r="E20143" s="57" t="str">
        <f t="array" ref="E20143">E20142</f>
        <v>В</v>
      </c>
      <c r="F20143" s="58">
        <v>0.9289857723543472</v>
      </c>
    </row>
    <row r="20144">
      <c r="A20144" s="61">
        <v>1.514078495E9</v>
      </c>
      <c r="B20144" s="61">
        <v>1.0</v>
      </c>
      <c r="C20144" s="61">
        <v>1454.0</v>
      </c>
      <c r="D20144" s="57" t="s">
        <v>375</v>
      </c>
      <c r="E20144" s="57" t="str">
        <f t="array" ref="E20144">E20143</f>
        <v>В</v>
      </c>
      <c r="F20144" s="58">
        <v>0.929042043036029</v>
      </c>
    </row>
    <row r="20145">
      <c r="A20145" s="61">
        <v>1.517781949E9</v>
      </c>
      <c r="B20145" s="61">
        <v>1.0</v>
      </c>
      <c r="C20145" s="61">
        <v>2012.0</v>
      </c>
      <c r="D20145" s="57" t="s">
        <v>371</v>
      </c>
      <c r="E20145" s="57" t="str">
        <f t="array" ref="E20145">E20144</f>
        <v>В</v>
      </c>
      <c r="F20145" s="58">
        <v>0.9290466029443646</v>
      </c>
    </row>
    <row r="20146">
      <c r="A20146" s="61">
        <v>1.518090051E9</v>
      </c>
      <c r="B20146" s="61">
        <v>0.0</v>
      </c>
      <c r="C20146" s="61">
        <v>699.0</v>
      </c>
      <c r="D20146" s="57" t="s">
        <v>371</v>
      </c>
      <c r="E20146" s="57" t="str">
        <f t="array" ref="E20146">E20145</f>
        <v>В</v>
      </c>
      <c r="F20146" s="58">
        <v>0.9291820665985971</v>
      </c>
    </row>
    <row r="20147">
      <c r="A20147" s="61">
        <v>1.51221341E9</v>
      </c>
      <c r="B20147" s="61">
        <v>0.0</v>
      </c>
      <c r="C20147" s="61">
        <v>2300.0</v>
      </c>
      <c r="D20147" s="57" t="s">
        <v>371</v>
      </c>
      <c r="E20147" s="57" t="str">
        <f t="array" ref="E20147">E20146</f>
        <v>В</v>
      </c>
      <c r="F20147" s="58">
        <v>0.9291888441817179</v>
      </c>
    </row>
    <row r="20148">
      <c r="A20148" s="61">
        <v>1.513032428E9</v>
      </c>
      <c r="B20148" s="61">
        <v>1.0</v>
      </c>
      <c r="C20148" s="61">
        <v>1285.0</v>
      </c>
      <c r="D20148" s="57" t="s">
        <v>373</v>
      </c>
      <c r="E20148" s="57" t="str">
        <f t="array" ref="E20148">E20147</f>
        <v>В</v>
      </c>
      <c r="F20148" s="58">
        <v>0.9292314325650793</v>
      </c>
    </row>
    <row r="20149">
      <c r="A20149" s="61">
        <v>1.518945998E9</v>
      </c>
      <c r="B20149" s="61">
        <v>1.0</v>
      </c>
      <c r="C20149" s="61">
        <v>1937.0</v>
      </c>
      <c r="D20149" s="57" t="s">
        <v>371</v>
      </c>
      <c r="E20149" s="57" t="str">
        <f t="array" ref="E20149">E20148</f>
        <v>В</v>
      </c>
      <c r="F20149" s="58">
        <v>0.9292404570342132</v>
      </c>
    </row>
    <row r="20150">
      <c r="A20150" s="61">
        <v>1.517845572E9</v>
      </c>
      <c r="B20150" s="61">
        <v>0.0</v>
      </c>
      <c r="C20150" s="61">
        <v>419.0</v>
      </c>
      <c r="D20150" s="57" t="s">
        <v>373</v>
      </c>
      <c r="E20150" s="57" t="str">
        <f t="array" ref="E20150">E20149</f>
        <v>В</v>
      </c>
      <c r="F20150" s="58">
        <v>0.9292623048807445</v>
      </c>
    </row>
    <row r="20151">
      <c r="A20151" s="61">
        <v>1.512385374E9</v>
      </c>
      <c r="B20151" s="61">
        <v>1.0</v>
      </c>
      <c r="C20151" s="61">
        <v>620.0</v>
      </c>
      <c r="D20151" s="57" t="s">
        <v>371</v>
      </c>
      <c r="E20151" s="57" t="str">
        <f t="array" ref="E20151">E20150</f>
        <v>В</v>
      </c>
      <c r="F20151" s="58">
        <v>0.9293179897174645</v>
      </c>
    </row>
    <row r="20152">
      <c r="A20152" s="61">
        <v>1.519842302E9</v>
      </c>
      <c r="B20152" s="61">
        <v>0.0</v>
      </c>
      <c r="C20152" s="61">
        <v>614.0</v>
      </c>
      <c r="D20152" s="57" t="s">
        <v>374</v>
      </c>
      <c r="E20152" s="57" t="str">
        <f t="array" ref="E20152">E20151</f>
        <v>В</v>
      </c>
      <c r="F20152" s="58">
        <v>0.9293976716321827</v>
      </c>
    </row>
    <row r="20153">
      <c r="A20153" s="61">
        <v>1.518464067E9</v>
      </c>
      <c r="B20153" s="61">
        <v>1.0</v>
      </c>
      <c r="C20153" s="61">
        <v>286.0</v>
      </c>
      <c r="D20153" s="57" t="s">
        <v>371</v>
      </c>
      <c r="E20153" s="57" t="str">
        <f t="array" ref="E20153">E20152</f>
        <v>В</v>
      </c>
      <c r="F20153" s="58">
        <v>0.9294050128869842</v>
      </c>
    </row>
    <row r="20154">
      <c r="A20154" s="61">
        <v>1.512801126E9</v>
      </c>
      <c r="B20154" s="61">
        <v>1.0</v>
      </c>
      <c r="C20154" s="61">
        <v>456.0</v>
      </c>
      <c r="D20154" s="57" t="s">
        <v>373</v>
      </c>
      <c r="E20154" s="57" t="str">
        <f t="array" ref="E20154">E20153</f>
        <v>В</v>
      </c>
      <c r="F20154" s="58">
        <v>0.9294827060274391</v>
      </c>
    </row>
    <row r="20155">
      <c r="A20155" s="61">
        <v>1.512328479E9</v>
      </c>
      <c r="B20155" s="61">
        <v>1.0</v>
      </c>
      <c r="C20155" s="61">
        <v>755.0</v>
      </c>
      <c r="D20155" s="57" t="s">
        <v>374</v>
      </c>
      <c r="E20155" s="57" t="str">
        <f t="array" ref="E20155">E20154</f>
        <v>В</v>
      </c>
      <c r="F20155" s="58">
        <v>0.9297377394068761</v>
      </c>
    </row>
    <row r="20156">
      <c r="A20156" s="61">
        <v>1.517748651E9</v>
      </c>
      <c r="B20156" s="61">
        <v>0.0</v>
      </c>
      <c r="C20156" s="61">
        <v>740.0</v>
      </c>
      <c r="D20156" s="57" t="s">
        <v>374</v>
      </c>
      <c r="E20156" s="57" t="str">
        <f t="array" ref="E20156">E20155</f>
        <v>В</v>
      </c>
      <c r="F20156" s="58">
        <v>0.9297411080761219</v>
      </c>
    </row>
    <row r="20157">
      <c r="A20157" s="61">
        <v>1.517626787E9</v>
      </c>
      <c r="B20157" s="61">
        <v>1.0</v>
      </c>
      <c r="C20157" s="61">
        <v>181.0</v>
      </c>
      <c r="D20157" s="57" t="s">
        <v>371</v>
      </c>
      <c r="E20157" s="57" t="str">
        <f t="array" ref="E20157">E20156</f>
        <v>В</v>
      </c>
      <c r="F20157" s="58">
        <v>0.92974676387601</v>
      </c>
    </row>
    <row r="20158">
      <c r="A20158" s="61">
        <v>1.519048879E9</v>
      </c>
      <c r="B20158" s="61">
        <v>1.0</v>
      </c>
      <c r="C20158" s="61">
        <v>3025.0</v>
      </c>
      <c r="D20158" s="57" t="s">
        <v>371</v>
      </c>
      <c r="E20158" s="57" t="str">
        <f t="array" ref="E20158">E20157</f>
        <v>В</v>
      </c>
      <c r="F20158" s="58">
        <v>0.9297992413528544</v>
      </c>
    </row>
    <row r="20159">
      <c r="A20159" s="61">
        <v>1.513667814E9</v>
      </c>
      <c r="B20159" s="61">
        <v>1.0</v>
      </c>
      <c r="C20159" s="61">
        <v>3825.0</v>
      </c>
      <c r="D20159" s="57" t="s">
        <v>374</v>
      </c>
      <c r="E20159" s="57" t="str">
        <f t="array" ref="E20159">E20158</f>
        <v>В</v>
      </c>
      <c r="F20159" s="58">
        <v>0.9298319677768445</v>
      </c>
    </row>
    <row r="20160">
      <c r="A20160" s="61">
        <v>1.514459336E9</v>
      </c>
      <c r="B20160" s="61">
        <v>1.0</v>
      </c>
      <c r="C20160" s="61">
        <v>2121.0</v>
      </c>
      <c r="D20160" s="57" t="s">
        <v>374</v>
      </c>
      <c r="E20160" s="57" t="str">
        <f t="array" ref="E20160">E20159</f>
        <v>В</v>
      </c>
      <c r="F20160" s="58">
        <v>0.9298360135421743</v>
      </c>
    </row>
    <row r="20161">
      <c r="A20161" s="61">
        <v>1.518114221E9</v>
      </c>
      <c r="B20161" s="61">
        <v>0.0</v>
      </c>
      <c r="C20161" s="61">
        <v>1030.0</v>
      </c>
      <c r="D20161" s="57" t="s">
        <v>371</v>
      </c>
      <c r="E20161" s="57" t="str">
        <f t="array" ref="E20161">E20160</f>
        <v>В</v>
      </c>
      <c r="F20161" s="58">
        <v>0.9298833203633194</v>
      </c>
    </row>
    <row r="20162">
      <c r="A20162" s="61">
        <v>1.516372756E9</v>
      </c>
      <c r="B20162" s="61">
        <v>1.0</v>
      </c>
      <c r="C20162" s="61">
        <v>350.0</v>
      </c>
      <c r="D20162" s="57" t="s">
        <v>374</v>
      </c>
      <c r="E20162" s="57" t="str">
        <f t="array" ref="E20162">E20161</f>
        <v>В</v>
      </c>
      <c r="F20162" s="58">
        <v>0.9299602691061037</v>
      </c>
    </row>
    <row r="20163">
      <c r="A20163" s="61">
        <v>1.519079393E9</v>
      </c>
      <c r="B20163" s="61">
        <v>1.0</v>
      </c>
      <c r="C20163" s="61">
        <v>1026.0</v>
      </c>
      <c r="D20163" s="57" t="s">
        <v>371</v>
      </c>
      <c r="E20163" s="57" t="str">
        <f t="array" ref="E20163">E20162</f>
        <v>В</v>
      </c>
      <c r="F20163" s="58">
        <v>0.9300312518012745</v>
      </c>
    </row>
    <row r="20164">
      <c r="A20164" s="61">
        <v>1.51396195E9</v>
      </c>
      <c r="B20164" s="61">
        <v>0.0</v>
      </c>
      <c r="C20164" s="61">
        <v>1190.0</v>
      </c>
      <c r="D20164" s="57" t="s">
        <v>374</v>
      </c>
      <c r="E20164" s="57" t="str">
        <f t="array" ref="E20164">E20163</f>
        <v>В</v>
      </c>
      <c r="F20164" s="58">
        <v>0.9300381709413448</v>
      </c>
    </row>
    <row r="20165">
      <c r="A20165" s="61">
        <v>1.511708803E9</v>
      </c>
      <c r="B20165" s="61">
        <v>1.0</v>
      </c>
      <c r="C20165" s="61">
        <v>2462.0</v>
      </c>
      <c r="D20165" s="57" t="s">
        <v>373</v>
      </c>
      <c r="E20165" s="57" t="str">
        <f t="array" ref="E20165">E20164</f>
        <v>В</v>
      </c>
      <c r="F20165" s="58">
        <v>0.93005569529644</v>
      </c>
    </row>
    <row r="20166">
      <c r="A20166" s="61">
        <v>1.517908248E9</v>
      </c>
      <c r="B20166" s="61">
        <v>1.0</v>
      </c>
      <c r="C20166" s="61">
        <v>959.0</v>
      </c>
      <c r="D20166" s="57" t="s">
        <v>374</v>
      </c>
      <c r="E20166" s="57" t="str">
        <f t="array" ref="E20166">E20165</f>
        <v>В</v>
      </c>
      <c r="F20166" s="58">
        <v>0.9301436604671977</v>
      </c>
    </row>
    <row r="20167">
      <c r="A20167" s="61">
        <v>1.514998875E9</v>
      </c>
      <c r="B20167" s="61">
        <v>1.0</v>
      </c>
      <c r="C20167" s="61">
        <v>1075.0</v>
      </c>
      <c r="D20167" s="57" t="s">
        <v>375</v>
      </c>
      <c r="E20167" s="57" t="str">
        <f t="array" ref="E20167">E20166</f>
        <v>В</v>
      </c>
      <c r="F20167" s="58">
        <v>0.9302054567328124</v>
      </c>
    </row>
    <row r="20168">
      <c r="A20168" s="61">
        <v>1.512770227E9</v>
      </c>
      <c r="B20168" s="61">
        <v>1.0</v>
      </c>
      <c r="C20168" s="61">
        <v>1421.0</v>
      </c>
      <c r="D20168" s="57" t="s">
        <v>374</v>
      </c>
      <c r="E20168" s="57" t="str">
        <f t="array" ref="E20168">E20167</f>
        <v>В</v>
      </c>
      <c r="F20168" s="58">
        <v>0.9302382787828936</v>
      </c>
    </row>
    <row r="20169">
      <c r="A20169" s="61">
        <v>1.513953178E9</v>
      </c>
      <c r="B20169" s="61">
        <v>1.0</v>
      </c>
      <c r="C20169" s="61">
        <v>1087.0</v>
      </c>
      <c r="D20169" s="57" t="s">
        <v>374</v>
      </c>
      <c r="E20169" s="57" t="str">
        <f t="array" ref="E20169">E20168</f>
        <v>В</v>
      </c>
      <c r="F20169" s="58">
        <v>0.9303018168255007</v>
      </c>
    </row>
    <row r="20170">
      <c r="A20170" s="61">
        <v>1.512755472E9</v>
      </c>
      <c r="B20170" s="61">
        <v>0.0</v>
      </c>
      <c r="C20170" s="61">
        <v>2978.0</v>
      </c>
      <c r="D20170" s="57" t="s">
        <v>374</v>
      </c>
      <c r="E20170" s="57" t="str">
        <f t="array" ref="E20170">E20169</f>
        <v>В</v>
      </c>
      <c r="F20170" s="58">
        <v>0.9304583380090321</v>
      </c>
    </row>
    <row r="20171">
      <c r="A20171" s="61">
        <v>1.51210662E9</v>
      </c>
      <c r="B20171" s="61">
        <v>0.0</v>
      </c>
      <c r="C20171" s="61">
        <v>240.0</v>
      </c>
      <c r="D20171" s="57" t="s">
        <v>371</v>
      </c>
      <c r="E20171" s="57" t="str">
        <f t="array" ref="E20171">E20170</f>
        <v>В</v>
      </c>
      <c r="F20171" s="58">
        <v>0.9304702645046258</v>
      </c>
    </row>
    <row r="20172">
      <c r="A20172" s="61">
        <v>1.514458983E9</v>
      </c>
      <c r="B20172" s="61">
        <v>1.0</v>
      </c>
      <c r="C20172" s="61">
        <v>955.0</v>
      </c>
      <c r="D20172" s="57" t="s">
        <v>374</v>
      </c>
      <c r="E20172" s="57" t="str">
        <f t="array" ref="E20172">E20171</f>
        <v>В</v>
      </c>
      <c r="F20172" s="58">
        <v>0.9304738352010689</v>
      </c>
    </row>
    <row r="20173">
      <c r="A20173" s="61">
        <v>1.516064995E9</v>
      </c>
      <c r="B20173" s="61">
        <v>1.0</v>
      </c>
      <c r="C20173" s="61">
        <v>1139.0</v>
      </c>
      <c r="D20173" s="57" t="s">
        <v>375</v>
      </c>
      <c r="E20173" s="57" t="str">
        <f t="array" ref="E20173">E20172</f>
        <v>В</v>
      </c>
      <c r="F20173" s="58">
        <v>0.9304797565085019</v>
      </c>
    </row>
    <row r="20174">
      <c r="A20174" s="61">
        <v>1.513563776E9</v>
      </c>
      <c r="B20174" s="61">
        <v>1.0</v>
      </c>
      <c r="C20174" s="61">
        <v>2148.0</v>
      </c>
      <c r="D20174" s="57" t="s">
        <v>371</v>
      </c>
      <c r="E20174" s="57" t="str">
        <f t="array" ref="E20174">E20173</f>
        <v>В</v>
      </c>
      <c r="F20174" s="58">
        <v>0.930519630471108</v>
      </c>
    </row>
    <row r="20175">
      <c r="A20175" s="61">
        <v>1.519212291E9</v>
      </c>
      <c r="B20175" s="61">
        <v>0.0</v>
      </c>
      <c r="C20175" s="61">
        <v>4237.0</v>
      </c>
      <c r="D20175" s="57" t="s">
        <v>371</v>
      </c>
      <c r="E20175" s="57" t="str">
        <f t="array" ref="E20175">E20174</f>
        <v>В</v>
      </c>
      <c r="F20175" s="58">
        <v>0.9306342693288142</v>
      </c>
    </row>
    <row r="20176">
      <c r="A20176" s="61">
        <v>1.519872208E9</v>
      </c>
      <c r="B20176" s="61">
        <v>1.0</v>
      </c>
      <c r="C20176" s="61">
        <v>4165.0</v>
      </c>
      <c r="D20176" s="57" t="s">
        <v>375</v>
      </c>
      <c r="E20176" s="57" t="str">
        <f t="array" ref="E20176">E20175</f>
        <v>В</v>
      </c>
      <c r="F20176" s="58">
        <v>0.9306826588302947</v>
      </c>
    </row>
    <row r="20177">
      <c r="A20177" s="61">
        <v>1.51980528E9</v>
      </c>
      <c r="B20177" s="61">
        <v>0.0</v>
      </c>
      <c r="C20177" s="61">
        <v>3534.0</v>
      </c>
      <c r="D20177" s="57" t="s">
        <v>371</v>
      </c>
      <c r="E20177" s="57" t="str">
        <f t="array" ref="E20177">E20176</f>
        <v>В</v>
      </c>
      <c r="F20177" s="58">
        <v>0.9307104080913486</v>
      </c>
    </row>
    <row r="20178">
      <c r="A20178" s="61">
        <v>1.518024648E9</v>
      </c>
      <c r="B20178" s="61">
        <v>1.0</v>
      </c>
      <c r="C20178" s="61">
        <v>3133.0</v>
      </c>
      <c r="D20178" s="57" t="s">
        <v>374</v>
      </c>
      <c r="E20178" s="57" t="str">
        <f t="array" ref="E20178">E20177</f>
        <v>В</v>
      </c>
      <c r="F20178" s="58">
        <v>0.9307374810852248</v>
      </c>
    </row>
    <row r="20179">
      <c r="A20179" s="61">
        <v>1.519692111E9</v>
      </c>
      <c r="B20179" s="61">
        <v>0.0</v>
      </c>
      <c r="C20179" s="61">
        <v>906.0</v>
      </c>
      <c r="D20179" s="57" t="s">
        <v>374</v>
      </c>
      <c r="E20179" s="57" t="str">
        <f t="array" ref="E20179">E20178</f>
        <v>В</v>
      </c>
      <c r="F20179" s="58">
        <v>0.9307488836719585</v>
      </c>
    </row>
    <row r="20180">
      <c r="A20180" s="61">
        <v>1.511698838E9</v>
      </c>
      <c r="B20180" s="61">
        <v>1.0</v>
      </c>
      <c r="C20180" s="61">
        <v>153.0</v>
      </c>
      <c r="D20180" s="57" t="s">
        <v>371</v>
      </c>
      <c r="E20180" s="57" t="str">
        <f t="array" ref="E20180">E20179</f>
        <v>В</v>
      </c>
      <c r="F20180" s="58">
        <v>0.9307494075808186</v>
      </c>
    </row>
    <row r="20181">
      <c r="A20181" s="61">
        <v>1.516316946E9</v>
      </c>
      <c r="B20181" s="61">
        <v>1.0</v>
      </c>
      <c r="C20181" s="61">
        <v>2227.0</v>
      </c>
      <c r="D20181" s="57" t="s">
        <v>375</v>
      </c>
      <c r="E20181" s="57" t="str">
        <f t="array" ref="E20181">E20180</f>
        <v>В</v>
      </c>
      <c r="F20181" s="58">
        <v>0.9307504715874146</v>
      </c>
    </row>
    <row r="20182">
      <c r="A20182" s="61">
        <v>1.51522911E9</v>
      </c>
      <c r="B20182" s="61">
        <v>0.0</v>
      </c>
      <c r="C20182" s="61">
        <v>148.0</v>
      </c>
      <c r="D20182" s="57" t="s">
        <v>371</v>
      </c>
      <c r="E20182" s="57" t="str">
        <f t="array" ref="E20182">E20181</f>
        <v>В</v>
      </c>
      <c r="F20182" s="58">
        <v>0.930760416136421</v>
      </c>
    </row>
    <row r="20183">
      <c r="A20183" s="61">
        <v>1.517005576E9</v>
      </c>
      <c r="B20183" s="61">
        <v>1.0</v>
      </c>
      <c r="C20183" s="61">
        <v>976.0</v>
      </c>
      <c r="D20183" s="57" t="s">
        <v>371</v>
      </c>
      <c r="E20183" s="57" t="str">
        <f t="array" ref="E20183">E20182</f>
        <v>В</v>
      </c>
      <c r="F20183" s="58">
        <v>0.930777898281482</v>
      </c>
    </row>
    <row r="20184">
      <c r="A20184" s="61">
        <v>1.514019845E9</v>
      </c>
      <c r="B20184" s="61">
        <v>1.0</v>
      </c>
      <c r="C20184" s="61">
        <v>1604.0</v>
      </c>
      <c r="D20184" s="57" t="s">
        <v>371</v>
      </c>
      <c r="E20184" s="57" t="str">
        <f t="array" ref="E20184">E20183</f>
        <v>В</v>
      </c>
      <c r="F20184" s="58">
        <v>0.9307846724535117</v>
      </c>
    </row>
    <row r="20185">
      <c r="A20185" s="61">
        <v>1.515250572E9</v>
      </c>
      <c r="B20185" s="61">
        <v>0.0</v>
      </c>
      <c r="C20185" s="61">
        <v>1265.0</v>
      </c>
      <c r="D20185" s="57" t="s">
        <v>371</v>
      </c>
      <c r="E20185" s="57" t="str">
        <f t="array" ref="E20185">E20184</f>
        <v>В</v>
      </c>
      <c r="F20185" s="58">
        <v>0.9308167017192641</v>
      </c>
    </row>
    <row r="20186">
      <c r="A20186" s="61">
        <v>1.512403678E9</v>
      </c>
      <c r="B20186" s="61">
        <v>1.0</v>
      </c>
      <c r="C20186" s="61">
        <v>1518.0</v>
      </c>
      <c r="D20186" s="57" t="s">
        <v>371</v>
      </c>
      <c r="E20186" s="57" t="str">
        <f t="array" ref="E20186">E20185</f>
        <v>В</v>
      </c>
      <c r="F20186" s="58">
        <v>0.9309608733662423</v>
      </c>
    </row>
    <row r="20187">
      <c r="A20187" s="61">
        <v>1.518589707E9</v>
      </c>
      <c r="B20187" s="61">
        <v>1.0</v>
      </c>
      <c r="C20187" s="61">
        <v>510.0</v>
      </c>
      <c r="D20187" s="57" t="s">
        <v>373</v>
      </c>
      <c r="E20187" s="57" t="str">
        <f t="array" ref="E20187">E20186</f>
        <v>В</v>
      </c>
      <c r="F20187" s="58">
        <v>0.9309686437183298</v>
      </c>
    </row>
    <row r="20188">
      <c r="A20188" s="61">
        <v>1.517553937E9</v>
      </c>
      <c r="B20188" s="61">
        <v>1.0</v>
      </c>
      <c r="C20188" s="61">
        <v>2687.0</v>
      </c>
      <c r="D20188" s="57" t="s">
        <v>373</v>
      </c>
      <c r="E20188" s="57" t="str">
        <f t="array" ref="E20188">E20187</f>
        <v>В</v>
      </c>
      <c r="F20188" s="58">
        <v>0.9309961383650358</v>
      </c>
    </row>
    <row r="20189">
      <c r="A20189" s="61">
        <v>1.515314615E9</v>
      </c>
      <c r="B20189" s="61">
        <v>1.0</v>
      </c>
      <c r="C20189" s="61">
        <v>3140.0</v>
      </c>
      <c r="D20189" s="57" t="s">
        <v>371</v>
      </c>
      <c r="E20189" s="57" t="str">
        <f t="array" ref="E20189">E20188</f>
        <v>В</v>
      </c>
      <c r="F20189" s="58">
        <v>0.9310014806695721</v>
      </c>
    </row>
    <row r="20190">
      <c r="A20190" s="61">
        <v>1.512292481E9</v>
      </c>
      <c r="B20190" s="61">
        <v>0.0</v>
      </c>
      <c r="C20190" s="61">
        <v>257.0</v>
      </c>
      <c r="D20190" s="57" t="s">
        <v>371</v>
      </c>
      <c r="E20190" s="57" t="str">
        <f t="array" ref="E20190">E20189</f>
        <v>В</v>
      </c>
      <c r="F20190" s="58">
        <v>0.9310048493388179</v>
      </c>
    </row>
    <row r="20191">
      <c r="A20191" s="61">
        <v>1.518518495E9</v>
      </c>
      <c r="B20191" s="61">
        <v>1.0</v>
      </c>
      <c r="C20191" s="61">
        <v>4665.0</v>
      </c>
      <c r="D20191" s="57" t="s">
        <v>375</v>
      </c>
      <c r="E20191" s="57" t="str">
        <f t="array" ref="E20191">E20190</f>
        <v>В</v>
      </c>
      <c r="F20191" s="58">
        <v>0.9310123719706612</v>
      </c>
    </row>
    <row r="20192">
      <c r="A20192" s="61">
        <v>1.518295706E9</v>
      </c>
      <c r="B20192" s="61">
        <v>1.0</v>
      </c>
      <c r="C20192" s="61">
        <v>1061.0</v>
      </c>
      <c r="D20192" s="57" t="s">
        <v>371</v>
      </c>
      <c r="E20192" s="57" t="str">
        <f t="array" ref="E20192">E20191</f>
        <v>В</v>
      </c>
      <c r="F20192" s="58">
        <v>0.9310253174541165</v>
      </c>
    </row>
    <row r="20193">
      <c r="A20193" s="61">
        <v>1.516067903E9</v>
      </c>
      <c r="B20193" s="61">
        <v>1.0</v>
      </c>
      <c r="C20193" s="61">
        <v>1375.0</v>
      </c>
      <c r="D20193" s="57" t="s">
        <v>375</v>
      </c>
      <c r="E20193" s="57" t="str">
        <f t="array" ref="E20193">E20192</f>
        <v>В</v>
      </c>
      <c r="F20193" s="58">
        <v>0.9312331097100767</v>
      </c>
    </row>
    <row r="20194">
      <c r="A20194" s="61">
        <v>1.516943374E9</v>
      </c>
      <c r="B20194" s="61">
        <v>1.0</v>
      </c>
      <c r="C20194" s="61">
        <v>3992.0</v>
      </c>
      <c r="D20194" s="57" t="s">
        <v>374</v>
      </c>
      <c r="E20194" s="57" t="str">
        <f t="array" ref="E20194">E20193</f>
        <v>В</v>
      </c>
      <c r="F20194" s="58">
        <v>0.9313563212178526</v>
      </c>
    </row>
    <row r="20195">
      <c r="A20195" s="61">
        <v>1.518352898E9</v>
      </c>
      <c r="B20195" s="61">
        <v>1.0</v>
      </c>
      <c r="C20195" s="61">
        <v>713.0</v>
      </c>
      <c r="D20195" s="57" t="s">
        <v>371</v>
      </c>
      <c r="E20195" s="57" t="str">
        <f t="array" ref="E20195">E20194</f>
        <v>В</v>
      </c>
      <c r="F20195" s="58">
        <v>0.9313836304939418</v>
      </c>
    </row>
    <row r="20196">
      <c r="A20196" s="61">
        <v>1.517301239E9</v>
      </c>
      <c r="B20196" s="61">
        <v>1.0</v>
      </c>
      <c r="C20196" s="61">
        <v>2569.0</v>
      </c>
      <c r="D20196" s="57" t="s">
        <v>371</v>
      </c>
      <c r="E20196" s="57" t="str">
        <f t="array" ref="E20196">E20195</f>
        <v>В</v>
      </c>
      <c r="F20196" s="58">
        <v>0.9314691979955084</v>
      </c>
    </row>
    <row r="20197">
      <c r="A20197" s="61">
        <v>1.51717816E9</v>
      </c>
      <c r="B20197" s="61">
        <v>0.0</v>
      </c>
      <c r="C20197" s="61">
        <v>454.0</v>
      </c>
      <c r="D20197" s="57" t="s">
        <v>375</v>
      </c>
      <c r="E20197" s="57" t="str">
        <f t="array" ref="E20197">E20196</f>
        <v>В</v>
      </c>
      <c r="F20197" s="58">
        <v>0.9314799560852167</v>
      </c>
    </row>
    <row r="20198">
      <c r="A20198" s="61">
        <v>1.519198881E9</v>
      </c>
      <c r="B20198" s="61">
        <v>0.0</v>
      </c>
      <c r="C20198" s="61">
        <v>3488.0</v>
      </c>
      <c r="D20198" s="57" t="s">
        <v>371</v>
      </c>
      <c r="E20198" s="57" t="str">
        <f t="array" ref="E20198">E20197</f>
        <v>В</v>
      </c>
      <c r="F20198" s="58">
        <v>0.9314848453052819</v>
      </c>
    </row>
    <row r="20199">
      <c r="A20199" s="61">
        <v>1.516977656E9</v>
      </c>
      <c r="B20199" s="61">
        <v>1.0</v>
      </c>
      <c r="C20199" s="61">
        <v>3910.0</v>
      </c>
      <c r="D20199" s="57" t="s">
        <v>374</v>
      </c>
      <c r="E20199" s="57" t="str">
        <f t="array" ref="E20199">E20198</f>
        <v>В</v>
      </c>
      <c r="F20199" s="58">
        <v>0.9315343484911092</v>
      </c>
    </row>
    <row r="20200">
      <c r="A20200" s="61">
        <v>1.514220655E9</v>
      </c>
      <c r="B20200" s="61">
        <v>1.0</v>
      </c>
      <c r="C20200" s="61">
        <v>1596.0</v>
      </c>
      <c r="D20200" s="57" t="s">
        <v>375</v>
      </c>
      <c r="E20200" s="57" t="str">
        <f t="array" ref="E20200">E20199</f>
        <v>В</v>
      </c>
      <c r="F20200" s="58">
        <v>0.9315434941278239</v>
      </c>
    </row>
    <row r="20201">
      <c r="A20201" s="61">
        <v>1.512396628E9</v>
      </c>
      <c r="B20201" s="61">
        <v>1.0</v>
      </c>
      <c r="C20201" s="61">
        <v>4960.0</v>
      </c>
      <c r="D20201" s="57" t="s">
        <v>374</v>
      </c>
      <c r="E20201" s="57" t="str">
        <f t="array" ref="E20201">E20200</f>
        <v>В</v>
      </c>
      <c r="F20201" s="58">
        <v>0.9315447622562154</v>
      </c>
    </row>
    <row r="20202">
      <c r="A20202" s="61">
        <v>1.518839772E9</v>
      </c>
      <c r="B20202" s="61">
        <v>0.0</v>
      </c>
      <c r="C20202" s="61">
        <v>2364.0</v>
      </c>
      <c r="D20202" s="57" t="s">
        <v>375</v>
      </c>
      <c r="E20202" s="57" t="str">
        <f t="array" ref="E20202">E20201</f>
        <v>В</v>
      </c>
      <c r="F20202" s="58">
        <v>0.9316036897200803</v>
      </c>
    </row>
    <row r="20203">
      <c r="A20203" s="61">
        <v>1.519583561E9</v>
      </c>
      <c r="B20203" s="61">
        <v>0.0</v>
      </c>
      <c r="C20203" s="61">
        <v>42.0</v>
      </c>
      <c r="D20203" s="57" t="s">
        <v>374</v>
      </c>
      <c r="E20203" s="57" t="str">
        <f t="array" ref="E20203">E20202</f>
        <v>В</v>
      </c>
      <c r="F20203" s="58">
        <v>0.9316218278060009</v>
      </c>
    </row>
    <row r="20204">
      <c r="A20204" s="61">
        <v>1.518374319E9</v>
      </c>
      <c r="B20204" s="61">
        <v>1.0</v>
      </c>
      <c r="C20204" s="61">
        <v>1912.0</v>
      </c>
      <c r="D20204" s="57" t="s">
        <v>374</v>
      </c>
      <c r="E20204" s="57" t="str">
        <f t="array" ref="E20204">E20203</f>
        <v>В</v>
      </c>
      <c r="F20204" s="58">
        <v>0.9317436019693727</v>
      </c>
    </row>
    <row r="20205">
      <c r="A20205" s="61">
        <v>1.512891793E9</v>
      </c>
      <c r="B20205" s="61">
        <v>1.0</v>
      </c>
      <c r="C20205" s="61">
        <v>3877.0</v>
      </c>
      <c r="D20205" s="57" t="s">
        <v>373</v>
      </c>
      <c r="E20205" s="57" t="str">
        <f t="array" ref="E20205">E20204</f>
        <v>В</v>
      </c>
      <c r="F20205" s="58">
        <v>0.9317590354202748</v>
      </c>
    </row>
    <row r="20206">
      <c r="A20206" s="61">
        <v>1.513127662E9</v>
      </c>
      <c r="B20206" s="61">
        <v>0.0</v>
      </c>
      <c r="C20206" s="61">
        <v>4666.0</v>
      </c>
      <c r="D20206" s="57" t="s">
        <v>371</v>
      </c>
      <c r="E20206" s="57" t="str">
        <f t="array" ref="E20206">E20205</f>
        <v>В</v>
      </c>
      <c r="F20206" s="58">
        <v>0.9317655111242141</v>
      </c>
    </row>
    <row r="20207">
      <c r="A20207" s="61">
        <v>1.513321335E9</v>
      </c>
      <c r="B20207" s="61">
        <v>1.0</v>
      </c>
      <c r="C20207" s="61">
        <v>995.0</v>
      </c>
      <c r="D20207" s="57" t="s">
        <v>374</v>
      </c>
      <c r="E20207" s="57" t="str">
        <f t="array" ref="E20207">E20206</f>
        <v>В</v>
      </c>
      <c r="F20207" s="58">
        <v>0.9317679421671909</v>
      </c>
    </row>
    <row r="20208">
      <c r="A20208" s="61">
        <v>1.516339092E9</v>
      </c>
      <c r="B20208" s="61">
        <v>0.0</v>
      </c>
      <c r="C20208" s="61">
        <v>2520.0</v>
      </c>
      <c r="D20208" s="57" t="s">
        <v>373</v>
      </c>
      <c r="E20208" s="57" t="str">
        <f t="array" ref="E20208">E20207</f>
        <v>В</v>
      </c>
      <c r="F20208" s="58">
        <v>0.9318028766152009</v>
      </c>
    </row>
    <row r="20209">
      <c r="A20209" s="61">
        <v>1.516281411E9</v>
      </c>
      <c r="B20209" s="61">
        <v>0.0</v>
      </c>
      <c r="C20209" s="61">
        <v>2541.0</v>
      </c>
      <c r="D20209" s="57" t="s">
        <v>371</v>
      </c>
      <c r="E20209" s="57" t="str">
        <f t="array" ref="E20209">E20208</f>
        <v>В</v>
      </c>
      <c r="F20209" s="58">
        <v>0.9318192947536659</v>
      </c>
    </row>
    <row r="20210">
      <c r="A20210" s="61">
        <v>1.514019377E9</v>
      </c>
      <c r="B20210" s="61">
        <v>1.0</v>
      </c>
      <c r="C20210" s="61">
        <v>1409.0</v>
      </c>
      <c r="D20210" s="57" t="s">
        <v>373</v>
      </c>
      <c r="E20210" s="57" t="str">
        <f t="array" ref="E20210">E20209</f>
        <v>В</v>
      </c>
      <c r="F20210" s="58">
        <v>0.9318239053324081</v>
      </c>
    </row>
    <row r="20211">
      <c r="A20211" s="61">
        <v>1.518771078E9</v>
      </c>
      <c r="B20211" s="61">
        <v>1.0</v>
      </c>
      <c r="C20211" s="61">
        <v>1730.0</v>
      </c>
      <c r="D20211" s="57" t="s">
        <v>371</v>
      </c>
      <c r="E20211" s="57" t="str">
        <f t="array" ref="E20211">E20210</f>
        <v>В</v>
      </c>
      <c r="F20211" s="58">
        <v>0.9318306251388924</v>
      </c>
    </row>
    <row r="20212">
      <c r="A20212" s="61">
        <v>1.511544807E9</v>
      </c>
      <c r="B20212" s="61">
        <v>1.0</v>
      </c>
      <c r="C20212" s="61">
        <v>1252.0</v>
      </c>
      <c r="D20212" s="57" t="s">
        <v>375</v>
      </c>
      <c r="E20212" s="57" t="str">
        <f t="array" ref="E20212">E20211</f>
        <v>В</v>
      </c>
      <c r="F20212" s="58">
        <v>0.9318550686340579</v>
      </c>
    </row>
    <row r="20213">
      <c r="A20213" s="61">
        <v>1.514881261E9</v>
      </c>
      <c r="B20213" s="61">
        <v>0.0</v>
      </c>
      <c r="C20213" s="61">
        <v>2749.0</v>
      </c>
      <c r="D20213" s="57" t="s">
        <v>371</v>
      </c>
      <c r="E20213" s="57" t="str">
        <f t="array" ref="E20213">E20212</f>
        <v>В</v>
      </c>
      <c r="F20213" s="58">
        <v>0.9318817500672768</v>
      </c>
    </row>
    <row r="20214">
      <c r="A20214" s="61">
        <v>1.519853613E9</v>
      </c>
      <c r="B20214" s="61">
        <v>1.0</v>
      </c>
      <c r="C20214" s="61">
        <v>1771.0</v>
      </c>
      <c r="D20214" s="57" t="s">
        <v>375</v>
      </c>
      <c r="E20214" s="57" t="str">
        <f t="array" ref="E20214">E20213</f>
        <v>В</v>
      </c>
      <c r="F20214" s="58">
        <v>0.9318881601996483</v>
      </c>
    </row>
    <row r="20215">
      <c r="A20215" s="61">
        <v>1.514075639E9</v>
      </c>
      <c r="B20215" s="61">
        <v>1.0</v>
      </c>
      <c r="C20215" s="61">
        <v>1727.0</v>
      </c>
      <c r="D20215" s="57" t="s">
        <v>373</v>
      </c>
      <c r="E20215" s="57" t="str">
        <f t="array" ref="E20215">E20214</f>
        <v>В</v>
      </c>
      <c r="F20215" s="58">
        <v>0.9320794600761697</v>
      </c>
    </row>
    <row r="20216">
      <c r="A20216" s="61">
        <v>1.516985124E9</v>
      </c>
      <c r="B20216" s="61">
        <v>1.0</v>
      </c>
      <c r="C20216" s="61">
        <v>1399.0</v>
      </c>
      <c r="D20216" s="57" t="s">
        <v>375</v>
      </c>
      <c r="E20216" s="57" t="str">
        <f t="array" ref="E20216">E20215</f>
        <v>В</v>
      </c>
      <c r="F20216" s="58">
        <v>0.93210883967484</v>
      </c>
    </row>
    <row r="20217">
      <c r="A20217" s="61">
        <v>1.518448316E9</v>
      </c>
      <c r="B20217" s="61">
        <v>1.0</v>
      </c>
      <c r="C20217" s="61">
        <v>4526.0</v>
      </c>
      <c r="D20217" s="57" t="s">
        <v>371</v>
      </c>
      <c r="E20217" s="57" t="str">
        <f t="array" ref="E20217">E20216</f>
        <v>В</v>
      </c>
      <c r="F20217" s="58">
        <v>0.9321962709875358</v>
      </c>
    </row>
    <row r="20218">
      <c r="A20218" s="61">
        <v>1.518724361E9</v>
      </c>
      <c r="B20218" s="61">
        <v>0.0</v>
      </c>
      <c r="C20218" s="61">
        <v>2342.0</v>
      </c>
      <c r="D20218" s="57" t="s">
        <v>373</v>
      </c>
      <c r="E20218" s="57" t="str">
        <f t="array" ref="E20218">E20217</f>
        <v>В</v>
      </c>
      <c r="F20218" s="58">
        <v>0.9322790772191792</v>
      </c>
    </row>
    <row r="20219">
      <c r="A20219" s="61">
        <v>1.51927062E9</v>
      </c>
      <c r="B20219" s="61">
        <v>0.0</v>
      </c>
      <c r="C20219" s="61">
        <v>357.0</v>
      </c>
      <c r="D20219" s="57" t="s">
        <v>373</v>
      </c>
      <c r="E20219" s="57" t="str">
        <f t="array" ref="E20219">E20218</f>
        <v>В</v>
      </c>
      <c r="F20219" s="58">
        <v>0.9322832214679613</v>
      </c>
    </row>
    <row r="20220">
      <c r="A20220" s="61">
        <v>1.516771703E9</v>
      </c>
      <c r="B20220" s="61">
        <v>1.0</v>
      </c>
      <c r="C20220" s="61">
        <v>1533.0</v>
      </c>
      <c r="D20220" s="57" t="s">
        <v>375</v>
      </c>
      <c r="E20220" s="57" t="str">
        <f t="array" ref="E20220">E20219</f>
        <v>В</v>
      </c>
      <c r="F20220" s="58">
        <v>0.9323642774248752</v>
      </c>
    </row>
    <row r="20221">
      <c r="A20221" s="61">
        <v>1.511767522E9</v>
      </c>
      <c r="B20221" s="61">
        <v>0.0</v>
      </c>
      <c r="C20221" s="61">
        <v>2894.0</v>
      </c>
      <c r="D20221" s="57" t="s">
        <v>375</v>
      </c>
      <c r="E20221" s="57" t="str">
        <f t="array" ref="E20221">E20220</f>
        <v>В</v>
      </c>
      <c r="F20221" s="58">
        <v>0.9325151094347326</v>
      </c>
    </row>
    <row r="20222">
      <c r="A20222" s="61">
        <v>1.515928561E9</v>
      </c>
      <c r="B20222" s="61">
        <v>0.0</v>
      </c>
      <c r="C20222" s="61">
        <v>1256.0</v>
      </c>
      <c r="D20222" s="57" t="s">
        <v>375</v>
      </c>
      <c r="E20222" s="57" t="str">
        <f t="array" ref="E20222">E20221</f>
        <v>В</v>
      </c>
      <c r="F20222" s="58">
        <v>0.9325482570095763</v>
      </c>
    </row>
    <row r="20223">
      <c r="A20223" s="61">
        <v>1.518388588E9</v>
      </c>
      <c r="B20223" s="61">
        <v>1.0</v>
      </c>
      <c r="C20223" s="61">
        <v>509.0</v>
      </c>
      <c r="D20223" s="57" t="s">
        <v>371</v>
      </c>
      <c r="E20223" s="57" t="str">
        <f t="array" ref="E20223">E20222</f>
        <v>В</v>
      </c>
      <c r="F20223" s="58">
        <v>0.9325528576391167</v>
      </c>
    </row>
    <row r="20224">
      <c r="A20224" s="61">
        <v>1.512739608E9</v>
      </c>
      <c r="B20224" s="61">
        <v>1.0</v>
      </c>
      <c r="C20224" s="61">
        <v>2014.0</v>
      </c>
      <c r="D20224" s="57" t="s">
        <v>374</v>
      </c>
      <c r="E20224" s="57" t="str">
        <f t="array" ref="E20224">E20223</f>
        <v>В</v>
      </c>
      <c r="F20224" s="58">
        <v>0.9325913332197264</v>
      </c>
    </row>
    <row r="20225">
      <c r="A20225" s="61">
        <v>1.516926387E9</v>
      </c>
      <c r="B20225" s="61">
        <v>1.0</v>
      </c>
      <c r="C20225" s="61">
        <v>756.0</v>
      </c>
      <c r="D20225" s="57" t="s">
        <v>374</v>
      </c>
      <c r="E20225" s="57" t="str">
        <f t="array" ref="E20225">E20224</f>
        <v>В</v>
      </c>
      <c r="F20225" s="58">
        <v>0.9325993819379608</v>
      </c>
    </row>
    <row r="20226">
      <c r="A20226" s="61">
        <v>1.518983781E9</v>
      </c>
      <c r="B20226" s="61">
        <v>0.0</v>
      </c>
      <c r="C20226" s="61">
        <v>815.0</v>
      </c>
      <c r="D20226" s="57" t="s">
        <v>373</v>
      </c>
      <c r="E20226" s="57" t="str">
        <f t="array" ref="E20226">E20225</f>
        <v>В</v>
      </c>
      <c r="F20226" s="58">
        <v>0.9326203022711749</v>
      </c>
    </row>
    <row r="20227">
      <c r="A20227" s="61">
        <v>1.51967227E9</v>
      </c>
      <c r="B20227" s="61">
        <v>0.0</v>
      </c>
      <c r="C20227" s="61">
        <v>2435.0</v>
      </c>
      <c r="D20227" s="57" t="s">
        <v>374</v>
      </c>
      <c r="E20227" s="57" t="str">
        <f t="array" ref="E20227">E20226</f>
        <v>В</v>
      </c>
      <c r="F20227" s="58">
        <v>0.9326378240817346</v>
      </c>
    </row>
    <row r="20228">
      <c r="A20228" s="61">
        <v>1.513165528E9</v>
      </c>
      <c r="B20228" s="61">
        <v>1.0</v>
      </c>
      <c r="C20228" s="61">
        <v>1388.0</v>
      </c>
      <c r="D20228" s="57" t="s">
        <v>374</v>
      </c>
      <c r="E20228" s="57" t="str">
        <f t="array" ref="E20228">E20227</f>
        <v>В</v>
      </c>
      <c r="F20228" s="58">
        <v>0.9327179395550182</v>
      </c>
    </row>
    <row r="20229">
      <c r="A20229" s="61">
        <v>1.517615921E9</v>
      </c>
      <c r="B20229" s="61">
        <v>0.0</v>
      </c>
      <c r="C20229" s="61">
        <v>1068.0</v>
      </c>
      <c r="D20229" s="57" t="s">
        <v>374</v>
      </c>
      <c r="E20229" s="57" t="str">
        <f t="array" ref="E20229">E20228</f>
        <v>В</v>
      </c>
      <c r="F20229" s="58">
        <v>0.9327386918228227</v>
      </c>
    </row>
    <row r="20230">
      <c r="A20230" s="61">
        <v>1.511802392E9</v>
      </c>
      <c r="B20230" s="61">
        <v>0.0</v>
      </c>
      <c r="C20230" s="61">
        <v>2938.0</v>
      </c>
      <c r="D20230" s="57" t="s">
        <v>375</v>
      </c>
      <c r="E20230" s="57" t="str">
        <f t="array" ref="E20230">E20229</f>
        <v>В</v>
      </c>
      <c r="F20230" s="58">
        <v>0.9328689867148395</v>
      </c>
    </row>
    <row r="20231">
      <c r="A20231" s="61">
        <v>1.512261388E9</v>
      </c>
      <c r="B20231" s="61">
        <v>1.0</v>
      </c>
      <c r="C20231" s="61">
        <v>3429.0</v>
      </c>
      <c r="D20231" s="57" t="s">
        <v>373</v>
      </c>
      <c r="E20231" s="57" t="str">
        <f t="array" ref="E20231">E20230</f>
        <v>В</v>
      </c>
      <c r="F20231" s="58">
        <v>0.9329018087649207</v>
      </c>
    </row>
    <row r="20232">
      <c r="A20232" s="61">
        <v>1.515849002E9</v>
      </c>
      <c r="B20232" s="61">
        <v>0.0</v>
      </c>
      <c r="C20232" s="61">
        <v>3393.0</v>
      </c>
      <c r="D20232" s="57" t="s">
        <v>374</v>
      </c>
      <c r="E20232" s="57" t="str">
        <f t="array" ref="E20232">E20231</f>
        <v>В</v>
      </c>
      <c r="F20232" s="58">
        <v>0.9331245960362724</v>
      </c>
    </row>
    <row r="20233">
      <c r="A20233" s="61">
        <v>1.517173938E9</v>
      </c>
      <c r="B20233" s="61">
        <v>1.0</v>
      </c>
      <c r="C20233" s="61">
        <v>1841.0</v>
      </c>
      <c r="D20233" s="57" t="s">
        <v>371</v>
      </c>
      <c r="E20233" s="57" t="str">
        <f t="array" ref="E20233">E20232</f>
        <v>В</v>
      </c>
      <c r="F20233" s="58">
        <v>0.933270779945148</v>
      </c>
    </row>
    <row r="20234">
      <c r="A20234" s="61">
        <v>1.512469588E9</v>
      </c>
      <c r="B20234" s="61">
        <v>1.0</v>
      </c>
      <c r="C20234" s="61">
        <v>1741.0</v>
      </c>
      <c r="D20234" s="57" t="s">
        <v>375</v>
      </c>
      <c r="E20234" s="57" t="str">
        <f t="array" ref="E20234">E20233</f>
        <v>В</v>
      </c>
      <c r="F20234" s="58">
        <v>0.9332747894649415</v>
      </c>
    </row>
    <row r="20235">
      <c r="A20235" s="61">
        <v>1.511579896E9</v>
      </c>
      <c r="B20235" s="61">
        <v>1.0</v>
      </c>
      <c r="C20235" s="61">
        <v>623.0</v>
      </c>
      <c r="D20235" s="57" t="s">
        <v>374</v>
      </c>
      <c r="E20235" s="57" t="str">
        <f t="array" ref="E20235">E20234</f>
        <v>В</v>
      </c>
      <c r="F20235" s="58">
        <v>0.9332927257844517</v>
      </c>
    </row>
    <row r="20236">
      <c r="A20236" s="61">
        <v>1.513473014E9</v>
      </c>
      <c r="B20236" s="61">
        <v>1.0</v>
      </c>
      <c r="C20236" s="61">
        <v>817.0</v>
      </c>
      <c r="D20236" s="57" t="s">
        <v>371</v>
      </c>
      <c r="E20236" s="57" t="str">
        <f t="array" ref="E20236">E20235</f>
        <v>В</v>
      </c>
      <c r="F20236" s="58">
        <v>0.9333326560691368</v>
      </c>
    </row>
    <row r="20237">
      <c r="A20237" s="61">
        <v>1.515327418E9</v>
      </c>
      <c r="B20237" s="61">
        <v>1.0</v>
      </c>
      <c r="C20237" s="61">
        <v>2661.0</v>
      </c>
      <c r="D20237" s="57" t="s">
        <v>374</v>
      </c>
      <c r="E20237" s="57" t="str">
        <f t="array" ref="E20237">E20236</f>
        <v>В</v>
      </c>
      <c r="F20237" s="58">
        <v>0.9333368551080011</v>
      </c>
    </row>
    <row r="20238">
      <c r="A20238" s="61">
        <v>1.512367346E9</v>
      </c>
      <c r="B20238" s="61">
        <v>1.0</v>
      </c>
      <c r="C20238" s="61">
        <v>2089.0</v>
      </c>
      <c r="D20238" s="57" t="s">
        <v>375</v>
      </c>
      <c r="E20238" s="57" t="str">
        <f t="array" ref="E20238">E20237</f>
        <v>В</v>
      </c>
      <c r="F20238" s="58">
        <v>0.9333377985494073</v>
      </c>
    </row>
    <row r="20239">
      <c r="A20239" s="61">
        <v>1.519319693E9</v>
      </c>
      <c r="B20239" s="61">
        <v>1.0</v>
      </c>
      <c r="C20239" s="61">
        <v>984.0</v>
      </c>
      <c r="D20239" s="57" t="s">
        <v>374</v>
      </c>
      <c r="E20239" s="57" t="str">
        <f t="array" ref="E20239">E20238</f>
        <v>В</v>
      </c>
      <c r="F20239" s="58">
        <v>0.933342083603387</v>
      </c>
    </row>
    <row r="20240">
      <c r="A20240" s="61">
        <v>1.514679606E9</v>
      </c>
      <c r="B20240" s="61">
        <v>1.0</v>
      </c>
      <c r="C20240" s="61">
        <v>2612.0</v>
      </c>
      <c r="D20240" s="57" t="s">
        <v>374</v>
      </c>
      <c r="E20240" s="57" t="str">
        <f t="array" ref="E20240">E20239</f>
        <v>В</v>
      </c>
      <c r="F20240" s="58">
        <v>0.9333536057283827</v>
      </c>
    </row>
    <row r="20241">
      <c r="A20241" s="61">
        <v>1.515977211E9</v>
      </c>
      <c r="B20241" s="61">
        <v>0.0</v>
      </c>
      <c r="C20241" s="61">
        <v>1355.0</v>
      </c>
      <c r="D20241" s="57" t="s">
        <v>371</v>
      </c>
      <c r="E20241" s="57" t="str">
        <f t="array" ref="E20241">E20240</f>
        <v>В</v>
      </c>
      <c r="F20241" s="58">
        <v>0.9334279052574003</v>
      </c>
    </row>
    <row r="20242">
      <c r="A20242" s="61">
        <v>1.519671373E9</v>
      </c>
      <c r="B20242" s="61">
        <v>1.0</v>
      </c>
      <c r="C20242" s="61">
        <v>1236.0</v>
      </c>
      <c r="D20242" s="57" t="s">
        <v>371</v>
      </c>
      <c r="E20242" s="57" t="str">
        <f t="array" ref="E20242">E20241</f>
        <v>В</v>
      </c>
      <c r="F20242" s="58">
        <v>0.9335051533204414</v>
      </c>
    </row>
    <row r="20243">
      <c r="A20243" s="61">
        <v>1.517046006E9</v>
      </c>
      <c r="B20243" s="61">
        <v>1.0</v>
      </c>
      <c r="C20243" s="61">
        <v>854.0</v>
      </c>
      <c r="D20243" s="57" t="s">
        <v>375</v>
      </c>
      <c r="E20243" s="57" t="str">
        <f t="array" ref="E20243">E20242</f>
        <v>В</v>
      </c>
      <c r="F20243" s="58">
        <v>0.9335371322430019</v>
      </c>
    </row>
    <row r="20244">
      <c r="A20244" s="61">
        <v>1.516024173E9</v>
      </c>
      <c r="B20244" s="61">
        <v>1.0</v>
      </c>
      <c r="C20244" s="61">
        <v>2981.0</v>
      </c>
      <c r="D20244" s="57" t="s">
        <v>375</v>
      </c>
      <c r="E20244" s="57" t="str">
        <f t="array" ref="E20244">E20243</f>
        <v>В</v>
      </c>
      <c r="F20244" s="58">
        <v>0.9335866185855235</v>
      </c>
    </row>
    <row r="20245">
      <c r="A20245" s="61">
        <v>1.513062987E9</v>
      </c>
      <c r="B20245" s="61">
        <v>1.0</v>
      </c>
      <c r="C20245" s="61">
        <v>575.0</v>
      </c>
      <c r="D20245" s="57" t="s">
        <v>371</v>
      </c>
      <c r="E20245" s="57" t="str">
        <f t="array" ref="E20245">E20244</f>
        <v>В</v>
      </c>
      <c r="F20245" s="58">
        <v>0.933593953436901</v>
      </c>
    </row>
    <row r="20246">
      <c r="A20246" s="61">
        <v>1.518181373E9</v>
      </c>
      <c r="B20246" s="61">
        <v>1.0</v>
      </c>
      <c r="C20246" s="61">
        <v>3231.0</v>
      </c>
      <c r="D20246" s="57" t="s">
        <v>371</v>
      </c>
      <c r="E20246" s="57" t="str">
        <f t="array" ref="E20246">E20245</f>
        <v>В</v>
      </c>
      <c r="F20246" s="58">
        <v>0.9336095522825769</v>
      </c>
    </row>
    <row r="20247">
      <c r="A20247" s="61">
        <v>1.512897974E9</v>
      </c>
      <c r="B20247" s="61">
        <v>1.0</v>
      </c>
      <c r="C20247" s="61">
        <v>805.0</v>
      </c>
      <c r="D20247" s="57" t="s">
        <v>373</v>
      </c>
      <c r="E20247" s="57" t="str">
        <f t="array" ref="E20247">E20246</f>
        <v>В</v>
      </c>
      <c r="F20247" s="58">
        <v>0.9336738796895504</v>
      </c>
    </row>
    <row r="20248">
      <c r="A20248" s="61">
        <v>1.518077609E9</v>
      </c>
      <c r="B20248" s="61">
        <v>1.0</v>
      </c>
      <c r="C20248" s="61">
        <v>3362.0</v>
      </c>
      <c r="D20248" s="57" t="s">
        <v>375</v>
      </c>
      <c r="E20248" s="57" t="str">
        <f t="array" ref="E20248">E20247</f>
        <v>В</v>
      </c>
      <c r="F20248" s="58">
        <v>0.9337233623369333</v>
      </c>
    </row>
    <row r="20249">
      <c r="A20249" s="61">
        <v>1.514734964E9</v>
      </c>
      <c r="B20249" s="61">
        <v>1.0</v>
      </c>
      <c r="C20249" s="61">
        <v>2657.0</v>
      </c>
      <c r="D20249" s="57" t="s">
        <v>374</v>
      </c>
      <c r="E20249" s="57" t="str">
        <f t="array" ref="E20249">E20248</f>
        <v>В</v>
      </c>
      <c r="F20249" s="58">
        <v>0.9338562793716556</v>
      </c>
    </row>
    <row r="20250">
      <c r="A20250" s="61">
        <v>1.519408512E9</v>
      </c>
      <c r="B20250" s="61">
        <v>0.0</v>
      </c>
      <c r="C20250" s="61">
        <v>2437.0</v>
      </c>
      <c r="D20250" s="57" t="s">
        <v>375</v>
      </c>
      <c r="E20250" s="57" t="str">
        <f t="array" ref="E20250">E20249</f>
        <v>В</v>
      </c>
      <c r="F20250" s="58">
        <v>0.9339442926538953</v>
      </c>
    </row>
    <row r="20251">
      <c r="A20251" s="61">
        <v>1.515116713E9</v>
      </c>
      <c r="B20251" s="61">
        <v>1.0</v>
      </c>
      <c r="C20251" s="61">
        <v>236.0</v>
      </c>
      <c r="D20251" s="57" t="s">
        <v>374</v>
      </c>
      <c r="E20251" s="57" t="str">
        <f t="array" ref="E20251">E20250</f>
        <v>В</v>
      </c>
      <c r="F20251" s="58">
        <v>0.9339588140319823</v>
      </c>
    </row>
    <row r="20252">
      <c r="A20252" s="61">
        <v>1.514543791E9</v>
      </c>
      <c r="B20252" s="61">
        <v>0.0</v>
      </c>
      <c r="C20252" s="61">
        <v>3856.0</v>
      </c>
      <c r="D20252" s="57" t="s">
        <v>371</v>
      </c>
      <c r="E20252" s="57" t="str">
        <f t="array" ref="E20252">E20251</f>
        <v>В</v>
      </c>
      <c r="F20252" s="58">
        <v>0.9340204326212117</v>
      </c>
    </row>
    <row r="20253">
      <c r="A20253" s="61">
        <v>1.511757206E9</v>
      </c>
      <c r="B20253" s="61">
        <v>1.0</v>
      </c>
      <c r="C20253" s="61">
        <v>4076.0</v>
      </c>
      <c r="D20253" s="57" t="s">
        <v>371</v>
      </c>
      <c r="E20253" s="57" t="str">
        <f t="array" ref="E20253">E20252</f>
        <v>В</v>
      </c>
      <c r="F20253" s="58">
        <v>0.9340532546712929</v>
      </c>
    </row>
    <row r="20254">
      <c r="A20254" s="61">
        <v>1.512312338E9</v>
      </c>
      <c r="B20254" s="61">
        <v>1.0</v>
      </c>
      <c r="C20254" s="61">
        <v>2951.0</v>
      </c>
      <c r="D20254" s="57" t="s">
        <v>374</v>
      </c>
      <c r="E20254" s="57" t="str">
        <f t="array" ref="E20254">E20253</f>
        <v>В</v>
      </c>
      <c r="F20254" s="58">
        <v>0.9340752680243091</v>
      </c>
    </row>
    <row r="20255">
      <c r="A20255" s="61">
        <v>1.517433688E9</v>
      </c>
      <c r="B20255" s="61">
        <v>1.0</v>
      </c>
      <c r="C20255" s="61">
        <v>105.0</v>
      </c>
      <c r="D20255" s="57" t="s">
        <v>373</v>
      </c>
      <c r="E20255" s="57" t="str">
        <f t="array" ref="E20255">E20254</f>
        <v>В</v>
      </c>
      <c r="F20255" s="58">
        <v>0.9340792546101986</v>
      </c>
    </row>
    <row r="20256">
      <c r="A20256" s="61">
        <v>1.51284409E9</v>
      </c>
      <c r="B20256" s="61">
        <v>0.0</v>
      </c>
      <c r="C20256" s="61">
        <v>988.0</v>
      </c>
      <c r="D20256" s="57" t="s">
        <v>375</v>
      </c>
      <c r="E20256" s="57" t="str">
        <f t="array" ref="E20256">E20255</f>
        <v>В</v>
      </c>
      <c r="F20256" s="58">
        <v>0.9341114736447972</v>
      </c>
    </row>
    <row r="20257">
      <c r="A20257" s="61">
        <v>1.513229515E9</v>
      </c>
      <c r="B20257" s="61">
        <v>1.0</v>
      </c>
      <c r="C20257" s="61">
        <v>2429.0</v>
      </c>
      <c r="D20257" s="57" t="s">
        <v>374</v>
      </c>
      <c r="E20257" s="57" t="str">
        <f t="array" ref="E20257">E20256</f>
        <v>В</v>
      </c>
      <c r="F20257" s="58">
        <v>0.934163650762493</v>
      </c>
    </row>
    <row r="20258">
      <c r="A20258" s="61">
        <v>1.517259434E9</v>
      </c>
      <c r="B20258" s="61">
        <v>1.0</v>
      </c>
      <c r="C20258" s="61">
        <v>3180.0</v>
      </c>
      <c r="D20258" s="57" t="s">
        <v>374</v>
      </c>
      <c r="E20258" s="57" t="str">
        <f t="array" ref="E20258">E20257</f>
        <v>В</v>
      </c>
      <c r="F20258" s="58">
        <v>0.9342296840798913</v>
      </c>
    </row>
    <row r="20259">
      <c r="A20259" s="61">
        <v>1.51877547E9</v>
      </c>
      <c r="B20259" s="61">
        <v>0.0</v>
      </c>
      <c r="C20259" s="61">
        <v>786.0</v>
      </c>
      <c r="D20259" s="57" t="s">
        <v>374</v>
      </c>
      <c r="E20259" s="57" t="str">
        <f t="array" ref="E20259">E20258</f>
        <v>В</v>
      </c>
      <c r="F20259" s="58">
        <v>0.9343540855757393</v>
      </c>
    </row>
    <row r="20260">
      <c r="A20260" s="61">
        <v>1.513932519E9</v>
      </c>
      <c r="B20260" s="61">
        <v>1.0</v>
      </c>
      <c r="C20260" s="61">
        <v>228.0</v>
      </c>
      <c r="D20260" s="57" t="s">
        <v>374</v>
      </c>
      <c r="E20260" s="57" t="str">
        <f t="array" ref="E20260">E20259</f>
        <v>В</v>
      </c>
      <c r="F20260" s="58">
        <v>0.9344430511986838</v>
      </c>
    </row>
    <row r="20261">
      <c r="A20261" s="61">
        <v>1.514447152E9</v>
      </c>
      <c r="B20261" s="61">
        <v>0.0</v>
      </c>
      <c r="C20261" s="61">
        <v>1309.0</v>
      </c>
      <c r="D20261" s="57" t="s">
        <v>374</v>
      </c>
      <c r="E20261" s="57" t="str">
        <f t="array" ref="E20261">E20260</f>
        <v>В</v>
      </c>
      <c r="F20261" s="58">
        <v>0.9345078573696824</v>
      </c>
    </row>
    <row r="20262">
      <c r="A20262" s="61">
        <v>1.519685982E9</v>
      </c>
      <c r="B20262" s="61">
        <v>0.0</v>
      </c>
      <c r="C20262" s="61">
        <v>1423.0</v>
      </c>
      <c r="D20262" s="57" t="s">
        <v>375</v>
      </c>
      <c r="E20262" s="57" t="str">
        <f t="array" ref="E20262">E20261</f>
        <v>В</v>
      </c>
      <c r="F20262" s="58">
        <v>0.9345091594368862</v>
      </c>
    </row>
    <row r="20263">
      <c r="A20263" s="61">
        <v>1.515406914E9</v>
      </c>
      <c r="B20263" s="61">
        <v>1.0</v>
      </c>
      <c r="C20263" s="61">
        <v>1035.0</v>
      </c>
      <c r="D20263" s="57" t="s">
        <v>375</v>
      </c>
      <c r="E20263" s="57" t="str">
        <f t="array" ref="E20263">E20262</f>
        <v>В</v>
      </c>
      <c r="F20263" s="58">
        <v>0.9346023280491269</v>
      </c>
    </row>
    <row r="20264">
      <c r="A20264" s="61">
        <v>1.518715872E9</v>
      </c>
      <c r="B20264" s="61">
        <v>0.0</v>
      </c>
      <c r="C20264" s="61">
        <v>306.0</v>
      </c>
      <c r="D20264" s="57" t="s">
        <v>373</v>
      </c>
      <c r="E20264" s="57" t="str">
        <f t="array" ref="E20264">E20263</f>
        <v>В</v>
      </c>
      <c r="F20264" s="58">
        <v>0.9346243840024425</v>
      </c>
    </row>
    <row r="20265">
      <c r="A20265" s="61">
        <v>1.517359077E9</v>
      </c>
      <c r="B20265" s="61">
        <v>1.0</v>
      </c>
      <c r="C20265" s="61">
        <v>2317.0</v>
      </c>
      <c r="D20265" s="57" t="s">
        <v>371</v>
      </c>
      <c r="E20265" s="57" t="str">
        <f t="array" ref="E20265">E20264</f>
        <v>В</v>
      </c>
      <c r="F20265" s="58">
        <v>0.9346261648336714</v>
      </c>
    </row>
    <row r="20266">
      <c r="A20266" s="61">
        <v>1.517311461E9</v>
      </c>
      <c r="B20266" s="61">
        <v>0.0</v>
      </c>
      <c r="C20266" s="61">
        <v>461.0</v>
      </c>
      <c r="D20266" s="57" t="s">
        <v>371</v>
      </c>
      <c r="E20266" s="57" t="str">
        <f t="array" ref="E20266">E20265</f>
        <v>В</v>
      </c>
      <c r="F20266" s="58">
        <v>0.9346390348193323</v>
      </c>
    </row>
    <row r="20267">
      <c r="A20267" s="61">
        <v>1.511693089E9</v>
      </c>
      <c r="B20267" s="61">
        <v>1.0</v>
      </c>
      <c r="C20267" s="61">
        <v>1114.0</v>
      </c>
      <c r="D20267" s="57" t="s">
        <v>374</v>
      </c>
      <c r="E20267" s="57" t="str">
        <f t="array" ref="E20267">E20266</f>
        <v>В</v>
      </c>
      <c r="F20267" s="58">
        <v>0.9346393603440949</v>
      </c>
    </row>
    <row r="20268">
      <c r="A20268" s="61">
        <v>1.516324924E9</v>
      </c>
      <c r="B20268" s="61">
        <v>1.0</v>
      </c>
      <c r="C20268" s="61">
        <v>3259.0</v>
      </c>
      <c r="D20268" s="57" t="s">
        <v>374</v>
      </c>
      <c r="E20268" s="57" t="str">
        <f t="array" ref="E20268">E20267</f>
        <v>В</v>
      </c>
      <c r="F20268" s="58">
        <v>0.9347549727607807</v>
      </c>
    </row>
    <row r="20269">
      <c r="A20269" s="61">
        <v>1.517949788E9</v>
      </c>
      <c r="B20269" s="61">
        <v>1.0</v>
      </c>
      <c r="C20269" s="61">
        <v>2570.0</v>
      </c>
      <c r="D20269" s="57" t="s">
        <v>374</v>
      </c>
      <c r="E20269" s="57" t="str">
        <f t="array" ref="E20269">E20268</f>
        <v>В</v>
      </c>
      <c r="F20269" s="58">
        <v>0.9350698821235486</v>
      </c>
    </row>
    <row r="20270">
      <c r="A20270" s="61">
        <v>1.518096571E9</v>
      </c>
      <c r="B20270" s="61">
        <v>0.0</v>
      </c>
      <c r="C20270" s="61">
        <v>3783.0</v>
      </c>
      <c r="D20270" s="57" t="s">
        <v>371</v>
      </c>
      <c r="E20270" s="57" t="str">
        <f t="array" ref="E20270">E20269</f>
        <v>В</v>
      </c>
      <c r="F20270" s="58">
        <v>0.9351280861958917</v>
      </c>
    </row>
    <row r="20271">
      <c r="A20271" s="61">
        <v>1.518821907E9</v>
      </c>
      <c r="B20271" s="61">
        <v>1.0</v>
      </c>
      <c r="C20271" s="61">
        <v>1137.0</v>
      </c>
      <c r="D20271" s="57" t="s">
        <v>371</v>
      </c>
      <c r="E20271" s="57" t="str">
        <f t="array" ref="E20271">E20270</f>
        <v>В</v>
      </c>
      <c r="F20271" s="58">
        <v>0.9352381266447559</v>
      </c>
    </row>
    <row r="20272">
      <c r="A20272" s="61">
        <v>1.511397807E9</v>
      </c>
      <c r="B20272" s="61">
        <v>1.0</v>
      </c>
      <c r="C20272" s="61">
        <v>639.0</v>
      </c>
      <c r="D20272" s="57" t="s">
        <v>371</v>
      </c>
      <c r="E20272" s="57" t="str">
        <f t="array" ref="E20272">E20271</f>
        <v>В</v>
      </c>
      <c r="F20272" s="58">
        <v>0.9353974034951991</v>
      </c>
    </row>
    <row r="20273">
      <c r="A20273" s="61">
        <v>1.515263098E9</v>
      </c>
      <c r="B20273" s="61">
        <v>1.0</v>
      </c>
      <c r="C20273" s="61">
        <v>3717.0</v>
      </c>
      <c r="D20273" s="57" t="s">
        <v>374</v>
      </c>
      <c r="E20273" s="57" t="str">
        <f t="array" ref="E20273">E20272</f>
        <v>В</v>
      </c>
      <c r="F20273" s="58">
        <v>0.9354054963169511</v>
      </c>
    </row>
    <row r="20274">
      <c r="A20274" s="61">
        <v>1.517499003E9</v>
      </c>
      <c r="B20274" s="61">
        <v>1.0</v>
      </c>
      <c r="C20274" s="61">
        <v>3884.0</v>
      </c>
      <c r="D20274" s="57" t="s">
        <v>374</v>
      </c>
      <c r="E20274" s="57" t="str">
        <f t="array" ref="E20274">E20273</f>
        <v>В</v>
      </c>
      <c r="F20274" s="58">
        <v>0.935411105743962</v>
      </c>
    </row>
    <row r="20275">
      <c r="A20275" s="61">
        <v>1.511782712E9</v>
      </c>
      <c r="B20275" s="61">
        <v>0.0</v>
      </c>
      <c r="C20275" s="61">
        <v>161.0</v>
      </c>
      <c r="D20275" s="57" t="s">
        <v>375</v>
      </c>
      <c r="E20275" s="57" t="str">
        <f t="array" ref="E20275">E20274</f>
        <v>В</v>
      </c>
      <c r="F20275" s="58">
        <v>0.9355020667854982</v>
      </c>
    </row>
    <row r="20276">
      <c r="A20276" s="61">
        <v>1.514996487E9</v>
      </c>
      <c r="B20276" s="61">
        <v>1.0</v>
      </c>
      <c r="C20276" s="61">
        <v>758.0</v>
      </c>
      <c r="D20276" s="57" t="s">
        <v>373</v>
      </c>
      <c r="E20276" s="57" t="str">
        <f t="array" ref="E20276">E20275</f>
        <v>В</v>
      </c>
      <c r="F20276" s="58">
        <v>0.935574207784899</v>
      </c>
    </row>
    <row r="20277">
      <c r="A20277" s="61">
        <v>1.518941106E9</v>
      </c>
      <c r="B20277" s="61">
        <v>1.0</v>
      </c>
      <c r="C20277" s="61">
        <v>2550.0</v>
      </c>
      <c r="D20277" s="57" t="s">
        <v>373</v>
      </c>
      <c r="E20277" s="57" t="str">
        <f t="array" ref="E20277">E20276</f>
        <v>В</v>
      </c>
      <c r="F20277" s="58">
        <v>0.9355766796837672</v>
      </c>
    </row>
    <row r="20278">
      <c r="A20278" s="61">
        <v>1.513498138E9</v>
      </c>
      <c r="B20278" s="61">
        <v>1.0</v>
      </c>
      <c r="C20278" s="61">
        <v>1889.0</v>
      </c>
      <c r="D20278" s="57" t="s">
        <v>375</v>
      </c>
      <c r="E20278" s="57" t="str">
        <f t="array" ref="E20278">E20277</f>
        <v>В</v>
      </c>
      <c r="F20278" s="58">
        <v>0.9356511565276833</v>
      </c>
    </row>
    <row r="20279">
      <c r="A20279" s="61">
        <v>1.515781927E9</v>
      </c>
      <c r="B20279" s="61">
        <v>1.0</v>
      </c>
      <c r="C20279" s="61">
        <v>3836.0</v>
      </c>
      <c r="D20279" s="57" t="s">
        <v>374</v>
      </c>
      <c r="E20279" s="57" t="str">
        <f t="array" ref="E20279">E20278</f>
        <v>В</v>
      </c>
      <c r="F20279" s="58">
        <v>0.9357060963787309</v>
      </c>
    </row>
    <row r="20280">
      <c r="A20280" s="61">
        <v>1.5133148E9</v>
      </c>
      <c r="B20280" s="61">
        <v>0.0</v>
      </c>
      <c r="C20280" s="61">
        <v>387.0</v>
      </c>
      <c r="D20280" s="57" t="s">
        <v>374</v>
      </c>
      <c r="E20280" s="57" t="str">
        <f t="array" ref="E20280">E20279</f>
        <v>В</v>
      </c>
      <c r="F20280" s="58">
        <v>0.9357649137573625</v>
      </c>
    </row>
    <row r="20281">
      <c r="A20281" s="61">
        <v>1.512456582E9</v>
      </c>
      <c r="B20281" s="61">
        <v>0.0</v>
      </c>
      <c r="C20281" s="61">
        <v>557.0</v>
      </c>
      <c r="D20281" s="57" t="s">
        <v>374</v>
      </c>
      <c r="E20281" s="57" t="str">
        <f t="array" ref="E20281">E20280</f>
        <v>В</v>
      </c>
      <c r="F20281" s="58">
        <v>0.9359008768169046</v>
      </c>
    </row>
    <row r="20282">
      <c r="A20282" s="61">
        <v>1.519611825E9</v>
      </c>
      <c r="B20282" s="61">
        <v>1.0</v>
      </c>
      <c r="C20282" s="61">
        <v>1444.0</v>
      </c>
      <c r="D20282" s="57" t="s">
        <v>371</v>
      </c>
      <c r="E20282" s="57" t="str">
        <f t="array" ref="E20282">E20281</f>
        <v>В</v>
      </c>
      <c r="F20282" s="58">
        <v>0.9359062042202797</v>
      </c>
    </row>
    <row r="20283">
      <c r="A20283" s="61">
        <v>1.51219806E9</v>
      </c>
      <c r="B20283" s="61">
        <v>0.0</v>
      </c>
      <c r="C20283" s="61">
        <v>1510.0</v>
      </c>
      <c r="D20283" s="57" t="s">
        <v>371</v>
      </c>
      <c r="E20283" s="57" t="str">
        <f t="array" ref="E20283">E20282</f>
        <v>В</v>
      </c>
      <c r="F20283" s="58">
        <v>0.9359256769932979</v>
      </c>
    </row>
    <row r="20284">
      <c r="A20284" s="61">
        <v>1.512773043E9</v>
      </c>
      <c r="B20284" s="61">
        <v>1.0</v>
      </c>
      <c r="C20284" s="61">
        <v>853.0</v>
      </c>
      <c r="D20284" s="57" t="s">
        <v>371</v>
      </c>
      <c r="E20284" s="57" t="str">
        <f t="array" ref="E20284">E20283</f>
        <v>В</v>
      </c>
      <c r="F20284" s="58">
        <v>0.9359361057712764</v>
      </c>
    </row>
    <row r="20285">
      <c r="A20285" s="61">
        <v>1.518043509E9</v>
      </c>
      <c r="B20285" s="61">
        <v>1.0</v>
      </c>
      <c r="C20285" s="61">
        <v>579.0</v>
      </c>
      <c r="D20285" s="57" t="s">
        <v>373</v>
      </c>
      <c r="E20285" s="57" t="str">
        <f t="array" ref="E20285">E20284</f>
        <v>В</v>
      </c>
      <c r="F20285" s="58">
        <v>0.9359929562305822</v>
      </c>
    </row>
    <row r="20286">
      <c r="A20286" s="61">
        <v>1.517661872E9</v>
      </c>
      <c r="B20286" s="61">
        <v>0.0</v>
      </c>
      <c r="C20286" s="61">
        <v>1723.0</v>
      </c>
      <c r="D20286" s="57" t="s">
        <v>374</v>
      </c>
      <c r="E20286" s="57" t="str">
        <f t="array" ref="E20286">E20285</f>
        <v>В</v>
      </c>
      <c r="F20286" s="58">
        <v>0.9360195720922332</v>
      </c>
    </row>
    <row r="20287">
      <c r="A20287" s="61">
        <v>1.512258048E9</v>
      </c>
      <c r="B20287" s="61">
        <v>1.0</v>
      </c>
      <c r="C20287" s="61">
        <v>2134.0</v>
      </c>
      <c r="D20287" s="57" t="s">
        <v>373</v>
      </c>
      <c r="E20287" s="57" t="str">
        <f t="array" ref="E20287">E20286</f>
        <v>В</v>
      </c>
      <c r="F20287" s="58">
        <v>0.9360425359068599</v>
      </c>
    </row>
    <row r="20288">
      <c r="A20288" s="61">
        <v>1.511960863E9</v>
      </c>
      <c r="B20288" s="61">
        <v>1.0</v>
      </c>
      <c r="C20288" s="61">
        <v>2467.0</v>
      </c>
      <c r="D20288" s="57" t="s">
        <v>373</v>
      </c>
      <c r="E20288" s="57" t="str">
        <f t="array" ref="E20288">E20287</f>
        <v>В</v>
      </c>
      <c r="F20288" s="58">
        <v>0.9361844187562274</v>
      </c>
    </row>
    <row r="20289">
      <c r="A20289" s="61">
        <v>1.516011949E9</v>
      </c>
      <c r="B20289" s="61">
        <v>1.0</v>
      </c>
      <c r="C20289" s="61">
        <v>276.0</v>
      </c>
      <c r="D20289" s="57" t="s">
        <v>371</v>
      </c>
      <c r="E20289" s="57" t="str">
        <f t="array" ref="E20289">E20288</f>
        <v>В</v>
      </c>
      <c r="F20289" s="58">
        <v>0.9362351771258187</v>
      </c>
    </row>
    <row r="20290">
      <c r="A20290" s="61">
        <v>1.514642174E9</v>
      </c>
      <c r="B20290" s="61">
        <v>1.0</v>
      </c>
      <c r="C20290" s="61">
        <v>128.0</v>
      </c>
      <c r="D20290" s="57" t="s">
        <v>374</v>
      </c>
      <c r="E20290" s="57" t="str">
        <f t="array" ref="E20290">E20289</f>
        <v>В</v>
      </c>
      <c r="F20290" s="58">
        <v>0.936251778905167</v>
      </c>
    </row>
    <row r="20291">
      <c r="A20291" s="61">
        <v>1.513926961E9</v>
      </c>
      <c r="B20291" s="61">
        <v>0.0</v>
      </c>
      <c r="C20291" s="61">
        <v>2914.0</v>
      </c>
      <c r="D20291" s="57" t="s">
        <v>371</v>
      </c>
      <c r="E20291" s="57" t="str">
        <f t="array" ref="E20291">E20290</f>
        <v>В</v>
      </c>
      <c r="F20291" s="58">
        <v>0.9363290147496468</v>
      </c>
    </row>
    <row r="20292">
      <c r="A20292" s="61">
        <v>1.516681885E9</v>
      </c>
      <c r="B20292" s="61">
        <v>1.0</v>
      </c>
      <c r="C20292" s="61">
        <v>183.0</v>
      </c>
      <c r="D20292" s="57" t="s">
        <v>374</v>
      </c>
      <c r="E20292" s="57" t="str">
        <f t="array" ref="E20292">E20291</f>
        <v>В</v>
      </c>
      <c r="F20292" s="58">
        <v>0.9364027460054996</v>
      </c>
    </row>
    <row r="20293">
      <c r="A20293" s="61">
        <v>1.512928745E9</v>
      </c>
      <c r="B20293" s="61">
        <v>1.0</v>
      </c>
      <c r="C20293" s="61">
        <v>618.0</v>
      </c>
      <c r="D20293" s="57" t="s">
        <v>374</v>
      </c>
      <c r="E20293" s="57" t="str">
        <f t="array" ref="E20293">E20292</f>
        <v>В</v>
      </c>
      <c r="F20293" s="58">
        <v>0.9364247543092346</v>
      </c>
    </row>
    <row r="20294">
      <c r="A20294" s="61">
        <v>1.513406853E9</v>
      </c>
      <c r="B20294" s="61">
        <v>1.0</v>
      </c>
      <c r="C20294" s="61">
        <v>1790.0</v>
      </c>
      <c r="D20294" s="57" t="s">
        <v>371</v>
      </c>
      <c r="E20294" s="57" t="str">
        <f t="array" ref="E20294">E20293</f>
        <v>В</v>
      </c>
      <c r="F20294" s="58">
        <v>0.9364378132890145</v>
      </c>
    </row>
    <row r="20295">
      <c r="A20295" s="61">
        <v>1.516648011E9</v>
      </c>
      <c r="B20295" s="61">
        <v>0.0</v>
      </c>
      <c r="C20295" s="61">
        <v>2581.0</v>
      </c>
      <c r="D20295" s="57" t="s">
        <v>371</v>
      </c>
      <c r="E20295" s="57" t="str">
        <f t="array" ref="E20295">E20294</f>
        <v>В</v>
      </c>
      <c r="F20295" s="58">
        <v>0.9364871711079499</v>
      </c>
    </row>
    <row r="20296">
      <c r="A20296" s="61">
        <v>1.512400282E9</v>
      </c>
      <c r="B20296" s="61">
        <v>0.0</v>
      </c>
      <c r="C20296" s="61">
        <v>308.0</v>
      </c>
      <c r="D20296" s="57" t="s">
        <v>374</v>
      </c>
      <c r="E20296" s="57" t="str">
        <f t="array" ref="E20296">E20295</f>
        <v>В</v>
      </c>
      <c r="F20296" s="58">
        <v>0.9365051223286213</v>
      </c>
    </row>
    <row r="20297">
      <c r="A20297" s="61">
        <v>1.512416066E9</v>
      </c>
      <c r="B20297" s="61">
        <v>1.0</v>
      </c>
      <c r="C20297" s="61">
        <v>438.0</v>
      </c>
      <c r="D20297" s="57" t="s">
        <v>374</v>
      </c>
      <c r="E20297" s="57" t="str">
        <f t="array" ref="E20297">E20296</f>
        <v>В</v>
      </c>
      <c r="F20297" s="58">
        <v>0.9365100378936818</v>
      </c>
    </row>
    <row r="20298">
      <c r="A20298" s="61">
        <v>1.517620033E9</v>
      </c>
      <c r="B20298" s="61">
        <v>1.0</v>
      </c>
      <c r="C20298" s="61">
        <v>323.0</v>
      </c>
      <c r="D20298" s="57" t="s">
        <v>375</v>
      </c>
      <c r="E20298" s="57" t="str">
        <f t="array" ref="E20298">E20297</f>
        <v>В</v>
      </c>
      <c r="F20298" s="58">
        <v>0.9365674623154743</v>
      </c>
    </row>
    <row r="20299">
      <c r="A20299" s="61">
        <v>1.512855922E9</v>
      </c>
      <c r="B20299" s="61">
        <v>0.0</v>
      </c>
      <c r="C20299" s="61">
        <v>1119.0</v>
      </c>
      <c r="D20299" s="57" t="s">
        <v>374</v>
      </c>
      <c r="E20299" s="57" t="str">
        <f t="array" ref="E20299">E20298</f>
        <v>В</v>
      </c>
      <c r="F20299" s="58">
        <v>0.93656931253951</v>
      </c>
    </row>
    <row r="20300">
      <c r="A20300" s="61">
        <v>1.516204685E9</v>
      </c>
      <c r="B20300" s="61">
        <v>1.0</v>
      </c>
      <c r="C20300" s="61">
        <v>2231.0</v>
      </c>
      <c r="D20300" s="57" t="s">
        <v>374</v>
      </c>
      <c r="E20300" s="57" t="str">
        <f t="array" ref="E20300">E20299</f>
        <v>В</v>
      </c>
      <c r="F20300" s="58">
        <v>0.9365906031033955</v>
      </c>
    </row>
    <row r="20301">
      <c r="A20301" s="61">
        <v>1.51465555E9</v>
      </c>
      <c r="B20301" s="61">
        <v>0.0</v>
      </c>
      <c r="C20301" s="61">
        <v>1363.0</v>
      </c>
      <c r="D20301" s="57" t="s">
        <v>371</v>
      </c>
      <c r="E20301" s="57" t="str">
        <f t="array" ref="E20301">E20300</f>
        <v>В</v>
      </c>
      <c r="F20301" s="58">
        <v>0.9366527458999215</v>
      </c>
    </row>
    <row r="20302">
      <c r="A20302" s="61">
        <v>1.518197705E9</v>
      </c>
      <c r="B20302" s="61">
        <v>1.0</v>
      </c>
      <c r="C20302" s="61">
        <v>2003.0</v>
      </c>
      <c r="D20302" s="57" t="s">
        <v>371</v>
      </c>
      <c r="E20302" s="57" t="str">
        <f t="array" ref="E20302">E20301</f>
        <v>В</v>
      </c>
      <c r="F20302" s="58">
        <v>0.9366640638024221</v>
      </c>
    </row>
    <row r="20303">
      <c r="A20303" s="61">
        <v>1.519964466E9</v>
      </c>
      <c r="B20303" s="61">
        <v>1.0</v>
      </c>
      <c r="C20303" s="61">
        <v>3513.0</v>
      </c>
      <c r="D20303" s="57" t="s">
        <v>374</v>
      </c>
      <c r="E20303" s="57" t="str">
        <f t="array" ref="E20303">E20302</f>
        <v>В</v>
      </c>
      <c r="F20303" s="58">
        <v>0.9366698386385959</v>
      </c>
    </row>
    <row r="20304">
      <c r="A20304" s="61">
        <v>1.518574757E9</v>
      </c>
      <c r="B20304" s="61">
        <v>1.0</v>
      </c>
      <c r="C20304" s="61">
        <v>1411.0</v>
      </c>
      <c r="D20304" s="57" t="s">
        <v>375</v>
      </c>
      <c r="E20304" s="57" t="str">
        <f t="array" ref="E20304">E20303</f>
        <v>В</v>
      </c>
      <c r="F20304" s="58">
        <v>0.9367014591731705</v>
      </c>
    </row>
    <row r="20305">
      <c r="A20305" s="61">
        <v>1.512248335E9</v>
      </c>
      <c r="B20305" s="61">
        <v>1.0</v>
      </c>
      <c r="C20305" s="61">
        <v>604.0</v>
      </c>
      <c r="D20305" s="57" t="s">
        <v>371</v>
      </c>
      <c r="E20305" s="57" t="str">
        <f t="array" ref="E20305">E20304</f>
        <v>В</v>
      </c>
      <c r="F20305" s="58">
        <v>0.9367197598451646</v>
      </c>
    </row>
    <row r="20306">
      <c r="A20306" s="61">
        <v>1.513511305E9</v>
      </c>
      <c r="B20306" s="61">
        <v>1.0</v>
      </c>
      <c r="C20306" s="61">
        <v>1036.0</v>
      </c>
      <c r="D20306" s="57" t="s">
        <v>373</v>
      </c>
      <c r="E20306" s="57" t="str">
        <f t="array" ref="E20306">E20305</f>
        <v>В</v>
      </c>
      <c r="F20306" s="58">
        <v>0.9368017583282681</v>
      </c>
    </row>
    <row r="20307">
      <c r="A20307" s="61">
        <v>1.519388733E9</v>
      </c>
      <c r="B20307" s="61">
        <v>1.0</v>
      </c>
      <c r="C20307" s="61">
        <v>4179.0</v>
      </c>
      <c r="D20307" s="57" t="s">
        <v>373</v>
      </c>
      <c r="E20307" s="57" t="str">
        <f t="array" ref="E20307">E20306</f>
        <v>В</v>
      </c>
      <c r="F20307" s="58">
        <v>0.9368437314145355</v>
      </c>
    </row>
    <row r="20308">
      <c r="A20308" s="61">
        <v>1.511334776E9</v>
      </c>
      <c r="B20308" s="61">
        <v>1.0</v>
      </c>
      <c r="C20308" s="61">
        <v>2933.0</v>
      </c>
      <c r="D20308" s="57" t="s">
        <v>374</v>
      </c>
      <c r="E20308" s="57" t="str">
        <f t="array" ref="E20308">E20307</f>
        <v>В</v>
      </c>
      <c r="F20308" s="58">
        <v>0.9368897234990257</v>
      </c>
    </row>
    <row r="20309">
      <c r="A20309" s="61">
        <v>1.512789596E9</v>
      </c>
      <c r="B20309" s="61">
        <v>1.0</v>
      </c>
      <c r="C20309" s="61">
        <v>3367.0</v>
      </c>
      <c r="D20309" s="57" t="s">
        <v>374</v>
      </c>
      <c r="E20309" s="57" t="str">
        <f t="array" ref="E20309">E20308</f>
        <v>В</v>
      </c>
      <c r="F20309" s="58">
        <v>0.936910910177562</v>
      </c>
    </row>
    <row r="20310">
      <c r="A20310" s="61">
        <v>1.516564035E9</v>
      </c>
      <c r="B20310" s="61">
        <v>1.0</v>
      </c>
      <c r="C20310" s="61">
        <v>561.0</v>
      </c>
      <c r="D20310" s="57" t="s">
        <v>374</v>
      </c>
      <c r="E20310" s="57" t="str">
        <f t="array" ref="E20310">E20309</f>
        <v>В</v>
      </c>
      <c r="F20310" s="58">
        <v>0.9369127482460867</v>
      </c>
    </row>
    <row r="20311">
      <c r="A20311" s="61">
        <v>1.518230221E9</v>
      </c>
      <c r="B20311" s="61">
        <v>0.0</v>
      </c>
      <c r="C20311" s="61">
        <v>641.0</v>
      </c>
      <c r="D20311" s="57" t="s">
        <v>371</v>
      </c>
      <c r="E20311" s="57" t="str">
        <f t="array" ref="E20311">E20310</f>
        <v>В</v>
      </c>
      <c r="F20311" s="58">
        <v>0.9369145290773156</v>
      </c>
    </row>
    <row r="20312">
      <c r="A20312" s="61">
        <v>1.513096679E9</v>
      </c>
      <c r="B20312" s="61">
        <v>1.0</v>
      </c>
      <c r="C20312" s="61">
        <v>221.0</v>
      </c>
      <c r="D20312" s="57" t="s">
        <v>374</v>
      </c>
      <c r="E20312" s="57" t="str">
        <f t="array" ref="E20312">E20311</f>
        <v>В</v>
      </c>
      <c r="F20312" s="58">
        <v>0.9369331562523392</v>
      </c>
    </row>
    <row r="20313">
      <c r="A20313" s="61">
        <v>1.516917586E9</v>
      </c>
      <c r="B20313" s="61">
        <v>1.0</v>
      </c>
      <c r="C20313" s="61">
        <v>909.0</v>
      </c>
      <c r="D20313" s="57" t="s">
        <v>373</v>
      </c>
      <c r="E20313" s="57" t="str">
        <f t="array" ref="E20313">E20312</f>
        <v>В</v>
      </c>
      <c r="F20313" s="58">
        <v>0.9369370155913459</v>
      </c>
    </row>
    <row r="20314">
      <c r="A20314" s="61">
        <v>1.519758159E9</v>
      </c>
      <c r="B20314" s="61">
        <v>1.0</v>
      </c>
      <c r="C20314" s="61">
        <v>140.0</v>
      </c>
      <c r="D20314" s="57" t="s">
        <v>375</v>
      </c>
      <c r="E20314" s="57" t="str">
        <f t="array" ref="E20314">E20313</f>
        <v>В</v>
      </c>
      <c r="F20314" s="58">
        <v>0.9369983790124973</v>
      </c>
    </row>
    <row r="20315">
      <c r="A20315" s="61">
        <v>1.517208241E9</v>
      </c>
      <c r="B20315" s="61">
        <v>0.0</v>
      </c>
      <c r="C20315" s="61">
        <v>3216.0</v>
      </c>
      <c r="D20315" s="57" t="s">
        <v>371</v>
      </c>
      <c r="E20315" s="57" t="str">
        <f t="array" ref="E20315">E20314</f>
        <v>В</v>
      </c>
      <c r="F20315" s="58">
        <v>0.9370001598437262</v>
      </c>
    </row>
    <row r="20316">
      <c r="A20316" s="61">
        <v>1.512940988E9</v>
      </c>
      <c r="B20316" s="61">
        <v>1.0</v>
      </c>
      <c r="C20316" s="61">
        <v>1808.0</v>
      </c>
      <c r="D20316" s="57" t="s">
        <v>371</v>
      </c>
      <c r="E20316" s="57" t="str">
        <f t="array" ref="E20316">E20315</f>
        <v>В</v>
      </c>
      <c r="F20316" s="58">
        <v>0.937060968564417</v>
      </c>
    </row>
    <row r="20317">
      <c r="A20317" s="61">
        <v>1.516096069E9</v>
      </c>
      <c r="B20317" s="61">
        <v>1.0</v>
      </c>
      <c r="C20317" s="61">
        <v>360.0</v>
      </c>
      <c r="D20317" s="57" t="s">
        <v>375</v>
      </c>
      <c r="E20317" s="57" t="str">
        <f t="array" ref="E20317">E20316</f>
        <v>В</v>
      </c>
      <c r="F20317" s="58">
        <v>0.9370652685195578</v>
      </c>
    </row>
    <row r="20318">
      <c r="A20318" s="61">
        <v>1.519234191E9</v>
      </c>
      <c r="B20318" s="61">
        <v>0.0</v>
      </c>
      <c r="C20318" s="61">
        <v>3368.0</v>
      </c>
      <c r="D20318" s="57" t="s">
        <v>371</v>
      </c>
      <c r="E20318" s="57" t="str">
        <f t="array" ref="E20318">E20317</f>
        <v>В</v>
      </c>
      <c r="F20318" s="58">
        <v>0.9370884101596456</v>
      </c>
    </row>
    <row r="20319">
      <c r="A20319" s="61">
        <v>1.515517683E9</v>
      </c>
      <c r="B20319" s="61">
        <v>1.0</v>
      </c>
      <c r="C20319" s="61">
        <v>891.0</v>
      </c>
      <c r="D20319" s="57" t="s">
        <v>373</v>
      </c>
      <c r="E20319" s="57" t="str">
        <f t="array" ref="E20319">E20318</f>
        <v>В</v>
      </c>
      <c r="F20319" s="58">
        <v>0.9371371234328946</v>
      </c>
    </row>
    <row r="20320">
      <c r="A20320" s="61">
        <v>1.519518351E9</v>
      </c>
      <c r="B20320" s="61">
        <v>0.0</v>
      </c>
      <c r="C20320" s="61">
        <v>2894.0</v>
      </c>
      <c r="D20320" s="57" t="s">
        <v>371</v>
      </c>
      <c r="E20320" s="57" t="str">
        <f t="array" ref="E20320">E20319</f>
        <v>В</v>
      </c>
      <c r="F20320" s="58">
        <v>0.9371895075530075</v>
      </c>
    </row>
    <row r="20321">
      <c r="A20321" s="61">
        <v>1.513157089E9</v>
      </c>
      <c r="B20321" s="61">
        <v>1.0</v>
      </c>
      <c r="C20321" s="61">
        <v>1578.0</v>
      </c>
      <c r="D20321" s="57" t="s">
        <v>371</v>
      </c>
      <c r="E20321" s="57" t="str">
        <f t="array" ref="E20321">E20320</f>
        <v>В</v>
      </c>
      <c r="F20321" s="58">
        <v>0.9372203029163206</v>
      </c>
    </row>
    <row r="20322">
      <c r="A20322" s="61">
        <v>1.519794317E9</v>
      </c>
      <c r="B20322" s="61">
        <v>1.0</v>
      </c>
      <c r="C20322" s="61">
        <v>2115.0</v>
      </c>
      <c r="D20322" s="57" t="s">
        <v>375</v>
      </c>
      <c r="E20322" s="57" t="str">
        <f t="array" ref="E20322">E20321</f>
        <v>В</v>
      </c>
      <c r="F20322" s="58">
        <v>0.9372326175758694</v>
      </c>
    </row>
    <row r="20323">
      <c r="A20323" s="61">
        <v>1.512868625E9</v>
      </c>
      <c r="B20323" s="61">
        <v>1.0</v>
      </c>
      <c r="C20323" s="61">
        <v>230.0</v>
      </c>
      <c r="D20323" s="57" t="s">
        <v>374</v>
      </c>
      <c r="E20323" s="57" t="str">
        <f t="array" ref="E20323">E20322</f>
        <v>В</v>
      </c>
      <c r="F20323" s="58">
        <v>0.9372488293862298</v>
      </c>
    </row>
    <row r="20324">
      <c r="A20324" s="61">
        <v>1.514696575E9</v>
      </c>
      <c r="B20324" s="61">
        <v>1.0</v>
      </c>
      <c r="C20324" s="61">
        <v>685.0</v>
      </c>
      <c r="D20324" s="57" t="s">
        <v>373</v>
      </c>
      <c r="E20324" s="57" t="str">
        <f t="array" ref="E20324">E20323</f>
        <v>В</v>
      </c>
      <c r="F20324" s="58">
        <v>0.9372851090873193</v>
      </c>
    </row>
    <row r="20325">
      <c r="A20325" s="61">
        <v>1.517766278E9</v>
      </c>
      <c r="B20325" s="61">
        <v>1.0</v>
      </c>
      <c r="C20325" s="61">
        <v>3209.0</v>
      </c>
      <c r="D20325" s="57" t="s">
        <v>374</v>
      </c>
      <c r="E20325" s="57" t="str">
        <f t="array" ref="E20325">E20324</f>
        <v>В</v>
      </c>
      <c r="F20325" s="58">
        <v>0.9373114338393106</v>
      </c>
    </row>
    <row r="20326">
      <c r="A20326" s="61">
        <v>1.512069689E9</v>
      </c>
      <c r="B20326" s="61">
        <v>1.0</v>
      </c>
      <c r="C20326" s="61">
        <v>2141.0</v>
      </c>
      <c r="D20326" s="57" t="s">
        <v>374</v>
      </c>
      <c r="E20326" s="57" t="str">
        <f t="array" ref="E20326">E20325</f>
        <v>В</v>
      </c>
      <c r="F20326" s="58">
        <v>0.9373520411426404</v>
      </c>
    </row>
    <row r="20327">
      <c r="A20327" s="61">
        <v>1.519312841E9</v>
      </c>
      <c r="B20327" s="61">
        <v>0.0</v>
      </c>
      <c r="C20327" s="61">
        <v>1840.0</v>
      </c>
      <c r="D20327" s="57" t="s">
        <v>374</v>
      </c>
      <c r="E20327" s="57" t="str">
        <f t="array" ref="E20327">E20326</f>
        <v>В</v>
      </c>
      <c r="F20327" s="58">
        <v>0.9373758779271848</v>
      </c>
    </row>
    <row r="20328">
      <c r="A20328" s="61">
        <v>1.514237266E9</v>
      </c>
      <c r="B20328" s="61">
        <v>1.0</v>
      </c>
      <c r="C20328" s="61">
        <v>762.0</v>
      </c>
      <c r="D20328" s="57" t="s">
        <v>371</v>
      </c>
      <c r="E20328" s="57" t="str">
        <f t="array" ref="E20328">E20327</f>
        <v>В</v>
      </c>
      <c r="F20328" s="58">
        <v>0.9375046858542941</v>
      </c>
    </row>
    <row r="20329">
      <c r="A20329" s="61">
        <v>1.518171536E9</v>
      </c>
      <c r="B20329" s="61">
        <v>1.0</v>
      </c>
      <c r="C20329" s="61">
        <v>1659.0</v>
      </c>
      <c r="D20329" s="57" t="s">
        <v>374</v>
      </c>
      <c r="E20329" s="57" t="str">
        <f t="array" ref="E20329">E20328</f>
        <v>В</v>
      </c>
      <c r="F20329" s="58">
        <v>0.9375192206933739</v>
      </c>
    </row>
    <row r="20330">
      <c r="A20330" s="61">
        <v>1.515233886E9</v>
      </c>
      <c r="B20330" s="61">
        <v>1.0</v>
      </c>
      <c r="C20330" s="61">
        <v>1142.0</v>
      </c>
      <c r="D20330" s="57" t="s">
        <v>375</v>
      </c>
      <c r="E20330" s="57" t="str">
        <f t="array" ref="E20330">E20329</f>
        <v>В</v>
      </c>
      <c r="F20330" s="58">
        <v>0.9375546773058362</v>
      </c>
    </row>
    <row r="20331">
      <c r="A20331" s="61">
        <v>1.516222456E9</v>
      </c>
      <c r="B20331" s="61">
        <v>1.0</v>
      </c>
      <c r="C20331" s="61">
        <v>583.0</v>
      </c>
      <c r="D20331" s="57" t="s">
        <v>371</v>
      </c>
      <c r="E20331" s="57" t="str">
        <f t="array" ref="E20331">E20330</f>
        <v>В</v>
      </c>
      <c r="F20331" s="58">
        <v>0.937670199587731</v>
      </c>
    </row>
    <row r="20332">
      <c r="A20332" s="61">
        <v>1.513060774E9</v>
      </c>
      <c r="B20332" s="61">
        <v>1.0</v>
      </c>
      <c r="C20332" s="61">
        <v>2296.0</v>
      </c>
      <c r="D20332" s="57" t="s">
        <v>375</v>
      </c>
      <c r="E20332" s="57" t="str">
        <f t="array" ref="E20332">E20331</f>
        <v>В</v>
      </c>
      <c r="F20332" s="58">
        <v>0.9377073071163288</v>
      </c>
    </row>
    <row r="20333">
      <c r="A20333" s="61">
        <v>1.518777585E9</v>
      </c>
      <c r="B20333" s="61">
        <v>1.0</v>
      </c>
      <c r="C20333" s="61">
        <v>404.0</v>
      </c>
      <c r="D20333" s="57" t="s">
        <v>371</v>
      </c>
      <c r="E20333" s="57" t="str">
        <f t="array" ref="E20333">E20332</f>
        <v>В</v>
      </c>
      <c r="F20333" s="58">
        <v>0.9377291121504348</v>
      </c>
    </row>
    <row r="20334">
      <c r="A20334" s="61">
        <v>1.516387968E9</v>
      </c>
      <c r="B20334" s="61">
        <v>1.0</v>
      </c>
      <c r="C20334" s="61">
        <v>4345.0</v>
      </c>
      <c r="D20334" s="57" t="s">
        <v>375</v>
      </c>
      <c r="E20334" s="57" t="str">
        <f t="array" ref="E20334">E20333</f>
        <v>В</v>
      </c>
      <c r="F20334" s="58">
        <v>0.9377703474977492</v>
      </c>
    </row>
    <row r="20335">
      <c r="A20335" s="61">
        <v>1.514772245E9</v>
      </c>
      <c r="B20335" s="61">
        <v>1.0</v>
      </c>
      <c r="C20335" s="61">
        <v>365.0</v>
      </c>
      <c r="D20335" s="57" t="s">
        <v>371</v>
      </c>
      <c r="E20335" s="57" t="str">
        <f t="array" ref="E20335">E20334</f>
        <v>В</v>
      </c>
      <c r="F20335" s="58">
        <v>0.9377829003902418</v>
      </c>
    </row>
    <row r="20336">
      <c r="A20336" s="61">
        <v>1.519068727E9</v>
      </c>
      <c r="B20336" s="61">
        <v>1.0</v>
      </c>
      <c r="C20336" s="61">
        <v>1193.0</v>
      </c>
      <c r="D20336" s="57" t="s">
        <v>375</v>
      </c>
      <c r="E20336" s="57" t="str">
        <f t="array" ref="E20336">E20335</f>
        <v>В</v>
      </c>
      <c r="F20336" s="58">
        <v>0.9377996318979581</v>
      </c>
    </row>
    <row r="20337">
      <c r="A20337" s="61">
        <v>1.519012935E9</v>
      </c>
      <c r="B20337" s="61">
        <v>1.0</v>
      </c>
      <c r="C20337" s="61">
        <v>131.0</v>
      </c>
      <c r="D20337" s="57" t="s">
        <v>375</v>
      </c>
      <c r="E20337" s="57" t="str">
        <f t="array" ref="E20337">E20336</f>
        <v>В</v>
      </c>
      <c r="F20337" s="58">
        <v>0.9378545764998506</v>
      </c>
    </row>
    <row r="20338">
      <c r="A20338" s="61">
        <v>1.514594567E9</v>
      </c>
      <c r="B20338" s="61">
        <v>1.0</v>
      </c>
      <c r="C20338" s="61">
        <v>846.0</v>
      </c>
      <c r="D20338" s="57" t="s">
        <v>374</v>
      </c>
      <c r="E20338" s="57" t="str">
        <f t="array" ref="E20338">E20337</f>
        <v>В</v>
      </c>
      <c r="F20338" s="58">
        <v>0.9378871298091497</v>
      </c>
    </row>
    <row r="20339">
      <c r="A20339" s="61">
        <v>1.515756842E9</v>
      </c>
      <c r="B20339" s="61">
        <v>0.0</v>
      </c>
      <c r="C20339" s="61">
        <v>4172.0</v>
      </c>
      <c r="D20339" s="57" t="s">
        <v>375</v>
      </c>
      <c r="E20339" s="57" t="str">
        <f t="array" ref="E20339">E20338</f>
        <v>В</v>
      </c>
      <c r="F20339" s="58">
        <v>0.9379060669567226</v>
      </c>
    </row>
    <row r="20340">
      <c r="A20340" s="61">
        <v>1.516701236E9</v>
      </c>
      <c r="B20340" s="61">
        <v>1.0</v>
      </c>
      <c r="C20340" s="61">
        <v>65.0</v>
      </c>
      <c r="D20340" s="57" t="s">
        <v>374</v>
      </c>
      <c r="E20340" s="57" t="str">
        <f t="array" ref="E20340">E20339</f>
        <v>В</v>
      </c>
      <c r="F20340" s="58">
        <v>0.937958704626606</v>
      </c>
    </row>
    <row r="20341">
      <c r="A20341" s="61">
        <v>1.51453997E9</v>
      </c>
      <c r="B20341" s="61">
        <v>0.0</v>
      </c>
      <c r="C20341" s="61">
        <v>617.0</v>
      </c>
      <c r="D20341" s="57" t="s">
        <v>375</v>
      </c>
      <c r="E20341" s="57" t="str">
        <f t="array" ref="E20341">E20340</f>
        <v>В</v>
      </c>
      <c r="F20341" s="58">
        <v>0.9379864501925215</v>
      </c>
    </row>
    <row r="20342">
      <c r="A20342" s="61">
        <v>1.5147157E9</v>
      </c>
      <c r="B20342" s="61">
        <v>0.0</v>
      </c>
      <c r="C20342" s="61">
        <v>2398.0</v>
      </c>
      <c r="D20342" s="57" t="s">
        <v>374</v>
      </c>
      <c r="E20342" s="57" t="str">
        <f t="array" ref="E20342">E20341</f>
        <v>В</v>
      </c>
      <c r="F20342" s="58">
        <v>0.937987718320913</v>
      </c>
    </row>
    <row r="20343">
      <c r="A20343" s="61">
        <v>1.515604106E9</v>
      </c>
      <c r="B20343" s="61">
        <v>1.0</v>
      </c>
      <c r="C20343" s="61">
        <v>2934.0</v>
      </c>
      <c r="D20343" s="57" t="s">
        <v>371</v>
      </c>
      <c r="E20343" s="57" t="str">
        <f t="array" ref="E20343">E20342</f>
        <v>В</v>
      </c>
      <c r="F20343" s="58">
        <v>0.937998204600352</v>
      </c>
    </row>
    <row r="20344">
      <c r="A20344" s="61">
        <v>1.519458628E9</v>
      </c>
      <c r="B20344" s="61">
        <v>1.0</v>
      </c>
      <c r="C20344" s="61">
        <v>3765.0</v>
      </c>
      <c r="D20344" s="57" t="s">
        <v>371</v>
      </c>
      <c r="E20344" s="57" t="str">
        <f t="array" ref="E20344">E20343</f>
        <v>В</v>
      </c>
      <c r="F20344" s="58">
        <v>0.9380153461789997</v>
      </c>
    </row>
    <row r="20345">
      <c r="A20345" s="61">
        <v>1.515169835E9</v>
      </c>
      <c r="B20345" s="61">
        <v>1.0</v>
      </c>
      <c r="C20345" s="61">
        <v>110.0</v>
      </c>
      <c r="D20345" s="57" t="s">
        <v>371</v>
      </c>
      <c r="E20345" s="57" t="str">
        <f t="array" ref="E20345">E20344</f>
        <v>В</v>
      </c>
      <c r="F20345" s="58">
        <v>0.9380249257731312</v>
      </c>
    </row>
    <row r="20346">
      <c r="A20346" s="61">
        <v>1.515516304E9</v>
      </c>
      <c r="B20346" s="61">
        <v>1.0</v>
      </c>
      <c r="C20346" s="61">
        <v>1497.0</v>
      </c>
      <c r="D20346" s="57" t="s">
        <v>375</v>
      </c>
      <c r="E20346" s="57" t="str">
        <f t="array" ref="E20346">E20345</f>
        <v>В</v>
      </c>
      <c r="F20346" s="58">
        <v>0.9380516109789282</v>
      </c>
    </row>
    <row r="20347">
      <c r="A20347" s="61">
        <v>1.517148587E9</v>
      </c>
      <c r="B20347" s="61">
        <v>1.0</v>
      </c>
      <c r="C20347" s="61">
        <v>2648.0</v>
      </c>
      <c r="D20347" s="57" t="s">
        <v>371</v>
      </c>
      <c r="E20347" s="57" t="str">
        <f t="array" ref="E20347">E20346</f>
        <v>В</v>
      </c>
      <c r="F20347" s="58">
        <v>0.9380746208248281</v>
      </c>
    </row>
    <row r="20348">
      <c r="A20348" s="61">
        <v>1.5171938E9</v>
      </c>
      <c r="B20348" s="61">
        <v>0.0</v>
      </c>
      <c r="C20348" s="61">
        <v>2381.0</v>
      </c>
      <c r="D20348" s="57" t="s">
        <v>374</v>
      </c>
      <c r="E20348" s="57" t="str">
        <f t="array" ref="E20348">E20347</f>
        <v>В</v>
      </c>
      <c r="F20348" s="58">
        <v>0.9381023693485194</v>
      </c>
    </row>
    <row r="20349">
      <c r="A20349" s="61">
        <v>1.518737993E9</v>
      </c>
      <c r="B20349" s="61">
        <v>1.0</v>
      </c>
      <c r="C20349" s="61">
        <v>893.0</v>
      </c>
      <c r="D20349" s="57" t="s">
        <v>371</v>
      </c>
      <c r="E20349" s="57" t="str">
        <f t="array" ref="E20349">E20348</f>
        <v>В</v>
      </c>
      <c r="F20349" s="58">
        <v>0.938110432967915</v>
      </c>
    </row>
    <row r="20350">
      <c r="A20350" s="61">
        <v>1.515215242E9</v>
      </c>
      <c r="B20350" s="61">
        <v>0.0</v>
      </c>
      <c r="C20350" s="61">
        <v>4327.0</v>
      </c>
      <c r="D20350" s="57" t="s">
        <v>375</v>
      </c>
      <c r="E20350" s="57" t="str">
        <f t="array" ref="E20350">E20349</f>
        <v>В</v>
      </c>
      <c r="F20350" s="58">
        <v>0.9381580541852395</v>
      </c>
    </row>
    <row r="20351">
      <c r="A20351" s="61">
        <v>1.518828844E9</v>
      </c>
      <c r="B20351" s="61">
        <v>1.0</v>
      </c>
      <c r="C20351" s="61">
        <v>2192.0</v>
      </c>
      <c r="D20351" s="57" t="s">
        <v>373</v>
      </c>
      <c r="E20351" s="57" t="str">
        <f t="array" ref="E20351">E20350</f>
        <v>В</v>
      </c>
      <c r="F20351" s="58">
        <v>0.9381865580340703</v>
      </c>
    </row>
    <row r="20352">
      <c r="A20352" s="61">
        <v>1.519788382E9</v>
      </c>
      <c r="B20352" s="61">
        <v>0.0</v>
      </c>
      <c r="C20352" s="61">
        <v>2857.0</v>
      </c>
      <c r="D20352" s="57" t="s">
        <v>375</v>
      </c>
      <c r="E20352" s="57" t="str">
        <f t="array" ref="E20352">E20351</f>
        <v>В</v>
      </c>
      <c r="F20352" s="58">
        <v>0.9382060117574733</v>
      </c>
    </row>
    <row r="20353">
      <c r="A20353" s="61">
        <v>1.519896621E9</v>
      </c>
      <c r="B20353" s="61">
        <v>0.0</v>
      </c>
      <c r="C20353" s="61">
        <v>1411.0</v>
      </c>
      <c r="D20353" s="57" t="s">
        <v>371</v>
      </c>
      <c r="E20353" s="57" t="str">
        <f t="array" ref="E20353">E20352</f>
        <v>В</v>
      </c>
      <c r="F20353" s="58">
        <v>0.9382342621051944</v>
      </c>
    </row>
    <row r="20354">
      <c r="A20354" s="61">
        <v>1.516266653E9</v>
      </c>
      <c r="B20354" s="61">
        <v>1.0</v>
      </c>
      <c r="C20354" s="61">
        <v>333.0</v>
      </c>
      <c r="D20354" s="57" t="s">
        <v>374</v>
      </c>
      <c r="E20354" s="57" t="str">
        <f t="array" ref="E20354">E20353</f>
        <v>В</v>
      </c>
      <c r="F20354" s="58">
        <v>0.9382363878634165</v>
      </c>
    </row>
    <row r="20355">
      <c r="A20355" s="61">
        <v>1.517152773E9</v>
      </c>
      <c r="B20355" s="61">
        <v>1.0</v>
      </c>
      <c r="C20355" s="61">
        <v>1038.0</v>
      </c>
      <c r="D20355" s="57" t="s">
        <v>374</v>
      </c>
      <c r="E20355" s="57" t="str">
        <f t="array" ref="E20355">E20354</f>
        <v>В</v>
      </c>
      <c r="F20355" s="58">
        <v>0.9382999408071849</v>
      </c>
    </row>
    <row r="20356">
      <c r="A20356" s="61">
        <v>1.513068479E9</v>
      </c>
      <c r="B20356" s="61">
        <v>1.0</v>
      </c>
      <c r="C20356" s="61">
        <v>488.0</v>
      </c>
      <c r="D20356" s="57" t="s">
        <v>375</v>
      </c>
      <c r="E20356" s="57" t="str">
        <f t="array" ref="E20356">E20355</f>
        <v>В</v>
      </c>
      <c r="F20356" s="58">
        <v>0.9383002954225929</v>
      </c>
    </row>
    <row r="20357">
      <c r="A20357" s="61">
        <v>1.517629351E9</v>
      </c>
      <c r="B20357" s="61">
        <v>0.0</v>
      </c>
      <c r="C20357" s="61">
        <v>3601.0</v>
      </c>
      <c r="D20357" s="57" t="s">
        <v>371</v>
      </c>
      <c r="E20357" s="57" t="str">
        <f t="array" ref="E20357">E20356</f>
        <v>В</v>
      </c>
      <c r="F20357" s="58">
        <v>0.9383168566212258</v>
      </c>
    </row>
    <row r="20358">
      <c r="A20358" s="61">
        <v>1.519281366E9</v>
      </c>
      <c r="B20358" s="61">
        <v>1.0</v>
      </c>
      <c r="C20358" s="61">
        <v>287.0</v>
      </c>
      <c r="D20358" s="57" t="s">
        <v>371</v>
      </c>
      <c r="E20358" s="57" t="str">
        <f t="array" ref="E20358">E20357</f>
        <v>В</v>
      </c>
      <c r="F20358" s="58">
        <v>0.9383292660403099</v>
      </c>
    </row>
    <row r="20359">
      <c r="A20359" s="61">
        <v>1.516734897E9</v>
      </c>
      <c r="B20359" s="61">
        <v>1.0</v>
      </c>
      <c r="C20359" s="61">
        <v>3367.0</v>
      </c>
      <c r="D20359" s="57" t="s">
        <v>371</v>
      </c>
      <c r="E20359" s="57" t="str">
        <f t="array" ref="E20359">E20358</f>
        <v>В</v>
      </c>
      <c r="F20359" s="58">
        <v>0.9383608833416474</v>
      </c>
    </row>
    <row r="20360">
      <c r="A20360" s="61">
        <v>1.516592782E9</v>
      </c>
      <c r="B20360" s="61">
        <v>0.0</v>
      </c>
      <c r="C20360" s="61">
        <v>232.0</v>
      </c>
      <c r="D20360" s="57" t="s">
        <v>371</v>
      </c>
      <c r="E20360" s="57" t="str">
        <f t="array" ref="E20360">E20359</f>
        <v>В</v>
      </c>
      <c r="F20360" s="58">
        <v>0.9383805987856283</v>
      </c>
    </row>
    <row r="20361">
      <c r="A20361" s="61">
        <v>1.518753719E9</v>
      </c>
      <c r="B20361" s="61">
        <v>1.0</v>
      </c>
      <c r="C20361" s="61">
        <v>1837.0</v>
      </c>
      <c r="D20361" s="57" t="s">
        <v>373</v>
      </c>
      <c r="E20361" s="57" t="str">
        <f t="array" ref="E20361">E20360</f>
        <v>В</v>
      </c>
      <c r="F20361" s="58">
        <v>0.9383907832887258</v>
      </c>
    </row>
    <row r="20362">
      <c r="A20362" s="61">
        <v>1.516239878E9</v>
      </c>
      <c r="B20362" s="61">
        <v>1.0</v>
      </c>
      <c r="C20362" s="61">
        <v>1378.0</v>
      </c>
      <c r="D20362" s="57" t="s">
        <v>373</v>
      </c>
      <c r="E20362" s="57" t="str">
        <f t="array" ref="E20362">E20361</f>
        <v>В</v>
      </c>
      <c r="F20362" s="58">
        <v>0.9384117620872781</v>
      </c>
    </row>
    <row r="20363">
      <c r="A20363" s="61">
        <v>1.519128549E9</v>
      </c>
      <c r="B20363" s="61">
        <v>1.0</v>
      </c>
      <c r="C20363" s="61">
        <v>862.0</v>
      </c>
      <c r="D20363" s="57" t="s">
        <v>375</v>
      </c>
      <c r="E20363" s="57" t="str">
        <f t="array" ref="E20363">E20362</f>
        <v>В</v>
      </c>
      <c r="F20363" s="58">
        <v>0.9384295792444022</v>
      </c>
    </row>
    <row r="20364">
      <c r="A20364" s="61">
        <v>1.51171474E9</v>
      </c>
      <c r="B20364" s="61">
        <v>0.0</v>
      </c>
      <c r="C20364" s="61">
        <v>2282.0</v>
      </c>
      <c r="D20364" s="57" t="s">
        <v>374</v>
      </c>
      <c r="E20364" s="57" t="str">
        <f t="array" ref="E20364">E20363</f>
        <v>В</v>
      </c>
      <c r="F20364" s="58">
        <v>0.9384384653898237</v>
      </c>
    </row>
    <row r="20365">
      <c r="A20365" s="61">
        <v>1.515825325E9</v>
      </c>
      <c r="B20365" s="61">
        <v>1.0</v>
      </c>
      <c r="C20365" s="61">
        <v>504.0</v>
      </c>
      <c r="D20365" s="57" t="s">
        <v>371</v>
      </c>
      <c r="E20365" s="57" t="str">
        <f t="array" ref="E20365">E20364</f>
        <v>В</v>
      </c>
      <c r="F20365" s="58">
        <v>0.9384909460999052</v>
      </c>
    </row>
    <row r="20366">
      <c r="A20366" s="61">
        <v>1.513708132E9</v>
      </c>
      <c r="B20366" s="61">
        <v>0.0</v>
      </c>
      <c r="C20366" s="61">
        <v>1741.0</v>
      </c>
      <c r="D20366" s="57" t="s">
        <v>375</v>
      </c>
      <c r="E20366" s="57" t="str">
        <f t="array" ref="E20366">E20365</f>
        <v>В</v>
      </c>
      <c r="F20366" s="58">
        <v>0.9385369121522258</v>
      </c>
    </row>
    <row r="20367">
      <c r="A20367" s="61">
        <v>1.519312997E9</v>
      </c>
      <c r="B20367" s="61">
        <v>1.0</v>
      </c>
      <c r="C20367" s="61">
        <v>472.0</v>
      </c>
      <c r="D20367" s="57" t="s">
        <v>374</v>
      </c>
      <c r="E20367" s="57" t="str">
        <f t="array" ref="E20367">E20366</f>
        <v>В</v>
      </c>
      <c r="F20367" s="58">
        <v>0.9385644067989317</v>
      </c>
    </row>
    <row r="20368">
      <c r="A20368" s="61">
        <v>1.518798146E9</v>
      </c>
      <c r="B20368" s="61">
        <v>1.0</v>
      </c>
      <c r="C20368" s="61">
        <v>1217.0</v>
      </c>
      <c r="D20368" s="57" t="s">
        <v>375</v>
      </c>
      <c r="E20368" s="57" t="str">
        <f t="array" ref="E20368">E20367</f>
        <v>В</v>
      </c>
      <c r="F20368" s="58">
        <v>0.9385937184449635</v>
      </c>
    </row>
    <row r="20369">
      <c r="A20369" s="61">
        <v>1.517498222E9</v>
      </c>
      <c r="B20369" s="61">
        <v>0.0</v>
      </c>
      <c r="C20369" s="61">
        <v>375.0</v>
      </c>
      <c r="D20369" s="57" t="s">
        <v>371</v>
      </c>
      <c r="E20369" s="57" t="str">
        <f t="array" ref="E20369">E20368</f>
        <v>В</v>
      </c>
      <c r="F20369" s="58">
        <v>0.9386481213308125</v>
      </c>
    </row>
    <row r="20370">
      <c r="A20370" s="61">
        <v>1.513080529E9</v>
      </c>
      <c r="B20370" s="61">
        <v>1.0</v>
      </c>
      <c r="C20370" s="61">
        <v>410.0</v>
      </c>
      <c r="D20370" s="57" t="s">
        <v>374</v>
      </c>
      <c r="E20370" s="57" t="str">
        <f t="array" ref="E20370">E20369</f>
        <v>В</v>
      </c>
      <c r="F20370" s="58">
        <v>0.9386503921807503</v>
      </c>
    </row>
    <row r="20371">
      <c r="A20371" s="61">
        <v>1.512460318E9</v>
      </c>
      <c r="B20371" s="61">
        <v>1.0</v>
      </c>
      <c r="C20371" s="61">
        <v>1909.0</v>
      </c>
      <c r="D20371" s="57" t="s">
        <v>375</v>
      </c>
      <c r="E20371" s="57" t="str">
        <f t="array" ref="E20371">E20370</f>
        <v>В</v>
      </c>
      <c r="F20371" s="58">
        <v>0.9386699263649185</v>
      </c>
    </row>
    <row r="20372">
      <c r="A20372" s="61">
        <v>1.518453676E9</v>
      </c>
      <c r="B20372" s="61">
        <v>1.0</v>
      </c>
      <c r="C20372" s="61">
        <v>1531.0</v>
      </c>
      <c r="D20372" s="57" t="s">
        <v>371</v>
      </c>
      <c r="E20372" s="57" t="str">
        <f t="array" ref="E20372">E20371</f>
        <v>В</v>
      </c>
      <c r="F20372" s="58">
        <v>0.9387355901657478</v>
      </c>
    </row>
    <row r="20373">
      <c r="A20373" s="61">
        <v>1.512032837E9</v>
      </c>
      <c r="B20373" s="61">
        <v>1.0</v>
      </c>
      <c r="C20373" s="61">
        <v>430.0</v>
      </c>
      <c r="D20373" s="57" t="s">
        <v>375</v>
      </c>
      <c r="E20373" s="57" t="str">
        <f t="array" ref="E20373">E20372</f>
        <v>В</v>
      </c>
      <c r="F20373" s="58">
        <v>0.9387359447811557</v>
      </c>
    </row>
    <row r="20374">
      <c r="A20374" s="61">
        <v>1.515547383E9</v>
      </c>
      <c r="B20374" s="61">
        <v>1.0</v>
      </c>
      <c r="C20374" s="61">
        <v>1949.0</v>
      </c>
      <c r="D20374" s="57" t="s">
        <v>374</v>
      </c>
      <c r="E20374" s="57" t="str">
        <f t="array" ref="E20374">E20373</f>
        <v>В</v>
      </c>
      <c r="F20374" s="58">
        <v>0.938777259860744</v>
      </c>
    </row>
    <row r="20375">
      <c r="A20375" s="61">
        <v>1.513691022E9</v>
      </c>
      <c r="B20375" s="61">
        <v>0.0</v>
      </c>
      <c r="C20375" s="61">
        <v>898.0</v>
      </c>
      <c r="D20375" s="57" t="s">
        <v>371</v>
      </c>
      <c r="E20375" s="57" t="str">
        <f t="array" ref="E20375">E20374</f>
        <v>В</v>
      </c>
      <c r="F20375" s="58">
        <v>0.9388062476489817</v>
      </c>
    </row>
    <row r="20376">
      <c r="A20376" s="61">
        <v>1.518742827E9</v>
      </c>
      <c r="B20376" s="61">
        <v>1.0</v>
      </c>
      <c r="C20376" s="61">
        <v>31.0</v>
      </c>
      <c r="D20376" s="57" t="s">
        <v>371</v>
      </c>
      <c r="E20376" s="57" t="str">
        <f t="array" ref="E20376">E20375</f>
        <v>В</v>
      </c>
      <c r="F20376" s="58">
        <v>0.9388231783641837</v>
      </c>
    </row>
    <row r="20377">
      <c r="A20377" s="61">
        <v>1.519525028E9</v>
      </c>
      <c r="B20377" s="61">
        <v>1.0</v>
      </c>
      <c r="C20377" s="61">
        <v>1317.0</v>
      </c>
      <c r="D20377" s="57" t="s">
        <v>373</v>
      </c>
      <c r="E20377" s="57" t="str">
        <f t="array" ref="E20377">E20376</f>
        <v>В</v>
      </c>
      <c r="F20377" s="58">
        <v>0.9388786676885567</v>
      </c>
    </row>
    <row r="20378">
      <c r="A20378" s="61">
        <v>1.51603924E9</v>
      </c>
      <c r="B20378" s="61">
        <v>0.0</v>
      </c>
      <c r="C20378" s="61">
        <v>268.0</v>
      </c>
      <c r="D20378" s="57" t="s">
        <v>375</v>
      </c>
      <c r="E20378" s="57" t="str">
        <f t="array" ref="E20378">E20377</f>
        <v>В</v>
      </c>
      <c r="F20378" s="58">
        <v>0.9390319909134872</v>
      </c>
    </row>
    <row r="20379">
      <c r="A20379" s="61">
        <v>1.519620193E9</v>
      </c>
      <c r="B20379" s="61">
        <v>1.0</v>
      </c>
      <c r="C20379" s="61">
        <v>1629.0</v>
      </c>
      <c r="D20379" s="57" t="s">
        <v>374</v>
      </c>
      <c r="E20379" s="57" t="str">
        <f t="array" ref="E20379">E20378</f>
        <v>В</v>
      </c>
      <c r="F20379" s="58">
        <v>0.9390992850519327</v>
      </c>
    </row>
    <row r="20380">
      <c r="A20380" s="61">
        <v>1.511441103E9</v>
      </c>
      <c r="B20380" s="61">
        <v>1.0</v>
      </c>
      <c r="C20380" s="61">
        <v>2239.0</v>
      </c>
      <c r="D20380" s="57" t="s">
        <v>373</v>
      </c>
      <c r="E20380" s="57" t="str">
        <f t="array" ref="E20380">E20379</f>
        <v>В</v>
      </c>
      <c r="F20380" s="58">
        <v>0.939124085228326</v>
      </c>
    </row>
    <row r="20381">
      <c r="A20381" s="61">
        <v>1.514681167E9</v>
      </c>
      <c r="B20381" s="61">
        <v>1.0</v>
      </c>
      <c r="C20381" s="61">
        <v>2785.0</v>
      </c>
      <c r="D20381" s="57" t="s">
        <v>373</v>
      </c>
      <c r="E20381" s="57" t="str">
        <f t="array" ref="E20381">E20380</f>
        <v>В</v>
      </c>
      <c r="F20381" s="58">
        <v>0.9393104554764031</v>
      </c>
    </row>
    <row r="20382">
      <c r="A20382" s="61">
        <v>1.519452727E9</v>
      </c>
      <c r="B20382" s="61">
        <v>1.0</v>
      </c>
      <c r="C20382" s="61">
        <v>2748.0</v>
      </c>
      <c r="D20382" s="57" t="s">
        <v>374</v>
      </c>
      <c r="E20382" s="57" t="str">
        <f t="array" ref="E20382">E20381</f>
        <v>В</v>
      </c>
      <c r="F20382" s="58">
        <v>0.9394073958398204</v>
      </c>
    </row>
    <row r="20383">
      <c r="A20383" s="61">
        <v>1.517497031E9</v>
      </c>
      <c r="B20383" s="61">
        <v>0.0</v>
      </c>
      <c r="C20383" s="61">
        <v>641.0</v>
      </c>
      <c r="D20383" s="57" t="s">
        <v>371</v>
      </c>
      <c r="E20383" s="57" t="str">
        <f t="array" ref="E20383">E20382</f>
        <v>В</v>
      </c>
      <c r="F20383" s="58">
        <v>0.9394290130934605</v>
      </c>
    </row>
    <row r="20384">
      <c r="A20384" s="61">
        <v>1.516887904E9</v>
      </c>
      <c r="B20384" s="61">
        <v>1.0</v>
      </c>
      <c r="C20384" s="61">
        <v>2946.0</v>
      </c>
      <c r="D20384" s="57" t="s">
        <v>374</v>
      </c>
      <c r="E20384" s="57" t="str">
        <f t="array" ref="E20384">E20383</f>
        <v>В</v>
      </c>
      <c r="F20384" s="58">
        <v>0.9394663382048465</v>
      </c>
    </row>
    <row r="20385">
      <c r="A20385" s="61">
        <v>1.515007003E9</v>
      </c>
      <c r="B20385" s="61">
        <v>1.0</v>
      </c>
      <c r="C20385" s="61">
        <v>690.0</v>
      </c>
      <c r="D20385" s="57" t="s">
        <v>374</v>
      </c>
      <c r="E20385" s="57" t="str">
        <f t="array" ref="E20385">E20384</f>
        <v>В</v>
      </c>
      <c r="F20385" s="58">
        <v>0.9395863653497011</v>
      </c>
    </row>
    <row r="20386">
      <c r="A20386" s="61">
        <v>1.514310119E9</v>
      </c>
      <c r="B20386" s="61">
        <v>1.0</v>
      </c>
      <c r="C20386" s="61">
        <v>2405.0</v>
      </c>
      <c r="D20386" s="57" t="s">
        <v>371</v>
      </c>
      <c r="E20386" s="57" t="str">
        <f t="array" ref="E20386">E20385</f>
        <v>В</v>
      </c>
      <c r="F20386" s="58">
        <v>0.9396145036556551</v>
      </c>
    </row>
    <row r="20387">
      <c r="A20387" s="61">
        <v>1.512775583E9</v>
      </c>
      <c r="B20387" s="61">
        <v>1.0</v>
      </c>
      <c r="C20387" s="61">
        <v>1329.0</v>
      </c>
      <c r="D20387" s="57" t="s">
        <v>374</v>
      </c>
      <c r="E20387" s="57" t="str">
        <f t="array" ref="E20387">E20386</f>
        <v>В</v>
      </c>
      <c r="F20387" s="58">
        <v>0.939815614855413</v>
      </c>
    </row>
    <row r="20388">
      <c r="A20388" s="61">
        <v>1.512414175E9</v>
      </c>
      <c r="B20388" s="61">
        <v>1.0</v>
      </c>
      <c r="C20388" s="61">
        <v>3254.0</v>
      </c>
      <c r="D20388" s="57" t="s">
        <v>371</v>
      </c>
      <c r="E20388" s="57" t="str">
        <f t="array" ref="E20388">E20387</f>
        <v>В</v>
      </c>
      <c r="F20388" s="58">
        <v>0.9399806704407084</v>
      </c>
    </row>
    <row r="20389">
      <c r="A20389" s="61">
        <v>1.511781431E9</v>
      </c>
      <c r="B20389" s="61">
        <v>0.0</v>
      </c>
      <c r="C20389" s="61">
        <v>39.0</v>
      </c>
      <c r="D20389" s="57" t="s">
        <v>373</v>
      </c>
      <c r="E20389" s="57" t="str">
        <f t="array" ref="E20389">E20388</f>
        <v>В</v>
      </c>
      <c r="F20389" s="58">
        <v>0.9400277393273464</v>
      </c>
    </row>
    <row r="20390">
      <c r="A20390" s="61">
        <v>1.511626524E9</v>
      </c>
      <c r="B20390" s="61">
        <v>1.0</v>
      </c>
      <c r="C20390" s="61">
        <v>3085.0</v>
      </c>
      <c r="D20390" s="57" t="s">
        <v>374</v>
      </c>
      <c r="E20390" s="57" t="str">
        <f t="array" ref="E20390">E20389</f>
        <v>В</v>
      </c>
      <c r="F20390" s="58">
        <v>0.9400540826756374</v>
      </c>
    </row>
    <row r="20391">
      <c r="A20391" s="61">
        <v>1.513974022E9</v>
      </c>
      <c r="B20391" s="61">
        <v>0.0</v>
      </c>
      <c r="C20391" s="61">
        <v>2174.0</v>
      </c>
      <c r="D20391" s="57" t="s">
        <v>374</v>
      </c>
      <c r="E20391" s="57" t="str">
        <f t="array" ref="E20391">E20390</f>
        <v>В</v>
      </c>
      <c r="F20391" s="58">
        <v>0.9400664920947216</v>
      </c>
    </row>
    <row r="20392">
      <c r="A20392" s="61">
        <v>1.514379225E9</v>
      </c>
      <c r="B20392" s="61">
        <v>1.0</v>
      </c>
      <c r="C20392" s="61">
        <v>1679.0</v>
      </c>
      <c r="D20392" s="57" t="s">
        <v>373</v>
      </c>
      <c r="E20392" s="57" t="str">
        <f t="array" ref="E20392">E20391</f>
        <v>В</v>
      </c>
      <c r="F20392" s="58">
        <v>0.9401119492798328</v>
      </c>
    </row>
    <row r="20393">
      <c r="A20393" s="61">
        <v>1.513839931E9</v>
      </c>
      <c r="B20393" s="61">
        <v>0.0</v>
      </c>
      <c r="C20393" s="61">
        <v>2419.0</v>
      </c>
      <c r="D20393" s="57" t="s">
        <v>375</v>
      </c>
      <c r="E20393" s="57" t="str">
        <f t="array" ref="E20393">E20392</f>
        <v>В</v>
      </c>
      <c r="F20393" s="58">
        <v>0.9402305731427706</v>
      </c>
    </row>
    <row r="20394">
      <c r="A20394" s="61">
        <v>1.511444191E9</v>
      </c>
      <c r="B20394" s="61">
        <v>0.0</v>
      </c>
      <c r="C20394" s="61">
        <v>545.0</v>
      </c>
      <c r="D20394" s="57" t="s">
        <v>371</v>
      </c>
      <c r="E20394" s="57" t="str">
        <f t="array" ref="E20394">E20393</f>
        <v>В</v>
      </c>
      <c r="F20394" s="58">
        <v>0.9402766655898074</v>
      </c>
    </row>
    <row r="20395">
      <c r="A20395" s="61">
        <v>1.518985195E9</v>
      </c>
      <c r="B20395" s="61">
        <v>1.0</v>
      </c>
      <c r="C20395" s="61">
        <v>588.0</v>
      </c>
      <c r="D20395" s="57" t="s">
        <v>374</v>
      </c>
      <c r="E20395" s="57" t="str">
        <f t="array" ref="E20395">E20394</f>
        <v>В</v>
      </c>
      <c r="F20395" s="58">
        <v>0.9403069602567186</v>
      </c>
    </row>
    <row r="20396">
      <c r="A20396" s="61">
        <v>1.512742682E9</v>
      </c>
      <c r="B20396" s="61">
        <v>0.0</v>
      </c>
      <c r="C20396" s="61">
        <v>2727.0</v>
      </c>
      <c r="D20396" s="57" t="s">
        <v>373</v>
      </c>
      <c r="E20396" s="57" t="str">
        <f t="array" ref="E20396">E20395</f>
        <v>В</v>
      </c>
      <c r="F20396" s="58">
        <v>0.9403346975743874</v>
      </c>
    </row>
    <row r="20397">
      <c r="A20397" s="61">
        <v>1.516902045E9</v>
      </c>
      <c r="B20397" s="61">
        <v>1.0</v>
      </c>
      <c r="C20397" s="61">
        <v>1512.0</v>
      </c>
      <c r="D20397" s="57" t="s">
        <v>375</v>
      </c>
      <c r="E20397" s="57" t="str">
        <f t="array" ref="E20397">E20396</f>
        <v>В</v>
      </c>
      <c r="F20397" s="58">
        <v>0.9404738323650491</v>
      </c>
    </row>
    <row r="20398">
      <c r="A20398" s="61">
        <v>1.51312E9</v>
      </c>
      <c r="B20398" s="61">
        <v>0.0</v>
      </c>
      <c r="C20398" s="61">
        <v>4695.0</v>
      </c>
      <c r="D20398" s="57" t="s">
        <v>374</v>
      </c>
      <c r="E20398" s="57" t="str">
        <f t="array" ref="E20398">E20397</f>
        <v>В</v>
      </c>
      <c r="F20398" s="58">
        <v>0.9404863655712637</v>
      </c>
    </row>
    <row r="20399">
      <c r="A20399" s="61">
        <v>1.513793817E9</v>
      </c>
      <c r="B20399" s="61">
        <v>1.0</v>
      </c>
      <c r="C20399" s="61">
        <v>554.0</v>
      </c>
      <c r="D20399" s="57" t="s">
        <v>373</v>
      </c>
      <c r="E20399" s="57" t="str">
        <f t="array" ref="E20399">E20398</f>
        <v>В</v>
      </c>
      <c r="F20399" s="58">
        <v>0.9405394398581883</v>
      </c>
    </row>
    <row r="20400">
      <c r="A20400" s="61">
        <v>1.517299587E9</v>
      </c>
      <c r="B20400" s="61">
        <v>1.0</v>
      </c>
      <c r="C20400" s="61">
        <v>1041.0</v>
      </c>
      <c r="D20400" s="57" t="s">
        <v>373</v>
      </c>
      <c r="E20400" s="57" t="str">
        <f t="array" ref="E20400">E20399</f>
        <v>В</v>
      </c>
      <c r="F20400" s="58">
        <v>0.9406129270114962</v>
      </c>
    </row>
    <row r="20401">
      <c r="A20401" s="61">
        <v>1.512495576E9</v>
      </c>
      <c r="B20401" s="61">
        <v>1.0</v>
      </c>
      <c r="C20401" s="61">
        <v>800.0</v>
      </c>
      <c r="D20401" s="57" t="s">
        <v>371</v>
      </c>
      <c r="E20401" s="57" t="str">
        <f t="array" ref="E20401">E20400</f>
        <v>В</v>
      </c>
      <c r="F20401" s="58">
        <v>0.9406717340993218</v>
      </c>
    </row>
    <row r="20402">
      <c r="A20402" s="61">
        <v>1.515317816E9</v>
      </c>
      <c r="B20402" s="61">
        <v>1.0</v>
      </c>
      <c r="C20402" s="61">
        <v>1142.0</v>
      </c>
      <c r="D20402" s="57" t="s">
        <v>371</v>
      </c>
      <c r="E20402" s="57" t="str">
        <f t="array" ref="E20402">E20401</f>
        <v>В</v>
      </c>
      <c r="F20402" s="58">
        <v>0.9406903556857232</v>
      </c>
    </row>
    <row r="20403">
      <c r="A20403" s="61">
        <v>1.514371335E9</v>
      </c>
      <c r="B20403" s="61">
        <v>1.0</v>
      </c>
      <c r="C20403" s="61">
        <v>2507.0</v>
      </c>
      <c r="D20403" s="57" t="s">
        <v>371</v>
      </c>
      <c r="E20403" s="57" t="str">
        <f t="array" ref="E20403">E20402</f>
        <v>В</v>
      </c>
      <c r="F20403" s="58">
        <v>0.9406983023113923</v>
      </c>
    </row>
    <row r="20404">
      <c r="A20404" s="61">
        <v>1.519407105E9</v>
      </c>
      <c r="B20404" s="61">
        <v>1.0</v>
      </c>
      <c r="C20404" s="61">
        <v>2340.0</v>
      </c>
      <c r="D20404" s="57" t="s">
        <v>374</v>
      </c>
      <c r="E20404" s="57" t="str">
        <f t="array" ref="E20404">E20403</f>
        <v>В</v>
      </c>
      <c r="F20404" s="58">
        <v>0.9407368799845673</v>
      </c>
    </row>
    <row r="20405">
      <c r="A20405" s="61">
        <v>1.513906416E9</v>
      </c>
      <c r="B20405" s="61">
        <v>1.0</v>
      </c>
      <c r="C20405" s="61">
        <v>2510.0</v>
      </c>
      <c r="D20405" s="57" t="s">
        <v>375</v>
      </c>
      <c r="E20405" s="57" t="str">
        <f t="array" ref="E20405">E20404</f>
        <v>В</v>
      </c>
      <c r="F20405" s="58">
        <v>0.9407664956530397</v>
      </c>
    </row>
    <row r="20406">
      <c r="A20406" s="61">
        <v>1.519542256E9</v>
      </c>
      <c r="B20406" s="61">
        <v>1.0</v>
      </c>
      <c r="C20406" s="61">
        <v>986.0</v>
      </c>
      <c r="D20406" s="57" t="s">
        <v>374</v>
      </c>
      <c r="E20406" s="57" t="str">
        <f t="array" ref="E20406">E20405</f>
        <v>В</v>
      </c>
      <c r="F20406" s="58">
        <v>0.9407744717938911</v>
      </c>
    </row>
    <row r="20407">
      <c r="A20407" s="61">
        <v>1.515819956E9</v>
      </c>
      <c r="B20407" s="61">
        <v>1.0</v>
      </c>
      <c r="C20407" s="61">
        <v>2272.0</v>
      </c>
      <c r="D20407" s="57" t="s">
        <v>375</v>
      </c>
      <c r="E20407" s="57" t="str">
        <f t="array" ref="E20407">E20406</f>
        <v>В</v>
      </c>
      <c r="F20407" s="58">
        <v>0.9408253027408653</v>
      </c>
    </row>
    <row r="20408">
      <c r="A20408" s="61">
        <v>1.519775586E9</v>
      </c>
      <c r="B20408" s="61">
        <v>1.0</v>
      </c>
      <c r="C20408" s="61">
        <v>5065.0</v>
      </c>
      <c r="D20408" s="57" t="s">
        <v>373</v>
      </c>
      <c r="E20408" s="57" t="str">
        <f t="array" ref="E20408">E20407</f>
        <v>В</v>
      </c>
      <c r="F20408" s="58">
        <v>0.9408819801717907</v>
      </c>
    </row>
    <row r="20409">
      <c r="A20409" s="61">
        <v>1.514220617E9</v>
      </c>
      <c r="B20409" s="61">
        <v>1.0</v>
      </c>
      <c r="C20409" s="61">
        <v>238.0</v>
      </c>
      <c r="D20409" s="57" t="s">
        <v>374</v>
      </c>
      <c r="E20409" s="57" t="str">
        <f t="array" ref="E20409">E20408</f>
        <v>В</v>
      </c>
      <c r="F20409" s="58">
        <v>0.9409307459945409</v>
      </c>
    </row>
    <row r="20410">
      <c r="A20410" s="61">
        <v>1.519808353E9</v>
      </c>
      <c r="B20410" s="61">
        <v>1.0</v>
      </c>
      <c r="C20410" s="61">
        <v>2786.0</v>
      </c>
      <c r="D20410" s="57" t="s">
        <v>371</v>
      </c>
      <c r="E20410" s="57" t="str">
        <f t="array" ref="E20410">E20409</f>
        <v>В</v>
      </c>
      <c r="F20410" s="58">
        <v>0.9409832992443558</v>
      </c>
    </row>
    <row r="20411">
      <c r="A20411" s="61">
        <v>1.517708303E9</v>
      </c>
      <c r="B20411" s="61">
        <v>1.0</v>
      </c>
      <c r="C20411" s="61">
        <v>229.0</v>
      </c>
      <c r="D20411" s="57" t="s">
        <v>371</v>
      </c>
      <c r="E20411" s="57" t="str">
        <f t="array" ref="E20411">E20410</f>
        <v>В</v>
      </c>
      <c r="F20411" s="58">
        <v>0.9409900190508399</v>
      </c>
    </row>
    <row r="20412">
      <c r="A20412" s="61">
        <v>1.512405763E9</v>
      </c>
      <c r="B20412" s="61">
        <v>1.0</v>
      </c>
      <c r="C20412" s="61">
        <v>3343.0</v>
      </c>
      <c r="D20412" s="57" t="s">
        <v>375</v>
      </c>
      <c r="E20412" s="57" t="str">
        <f t="array" ref="E20412">E20411</f>
        <v>В</v>
      </c>
      <c r="F20412" s="58">
        <v>0.9411035321779742</v>
      </c>
    </row>
    <row r="20413">
      <c r="A20413" s="61">
        <v>1.514663929E9</v>
      </c>
      <c r="B20413" s="61">
        <v>1.0</v>
      </c>
      <c r="C20413" s="61">
        <v>968.0</v>
      </c>
      <c r="D20413" s="57" t="s">
        <v>371</v>
      </c>
      <c r="E20413" s="57" t="str">
        <f t="array" ref="E20413">E20412</f>
        <v>В</v>
      </c>
      <c r="F20413" s="58">
        <v>0.9411630607007879</v>
      </c>
    </row>
    <row r="20414">
      <c r="A20414" s="61">
        <v>1.518325264E9</v>
      </c>
      <c r="B20414" s="61">
        <v>1.0</v>
      </c>
      <c r="C20414" s="61">
        <v>818.0</v>
      </c>
      <c r="D20414" s="57" t="s">
        <v>375</v>
      </c>
      <c r="E20414" s="57" t="str">
        <f t="array" ref="E20414">E20413</f>
        <v>В</v>
      </c>
      <c r="F20414" s="58">
        <v>0.9411683234478118</v>
      </c>
    </row>
    <row r="20415">
      <c r="A20415" s="61">
        <v>1.513070303E9</v>
      </c>
      <c r="B20415" s="61">
        <v>1.0</v>
      </c>
      <c r="C20415" s="61">
        <v>2339.0</v>
      </c>
      <c r="D20415" s="57" t="s">
        <v>373</v>
      </c>
      <c r="E20415" s="57" t="str">
        <f t="array" ref="E20415">E20414</f>
        <v>В</v>
      </c>
      <c r="F20415" s="58">
        <v>0.9412407397922481</v>
      </c>
    </row>
    <row r="20416">
      <c r="A20416" s="61">
        <v>1.515874708E9</v>
      </c>
      <c r="B20416" s="61">
        <v>1.0</v>
      </c>
      <c r="C20416" s="61">
        <v>687.0</v>
      </c>
      <c r="D20416" s="57" t="s">
        <v>373</v>
      </c>
      <c r="E20416" s="57" t="str">
        <f t="array" ref="E20416">E20415</f>
        <v>В</v>
      </c>
      <c r="F20416" s="58">
        <v>0.9412539204015105</v>
      </c>
    </row>
    <row r="20417">
      <c r="A20417" s="61">
        <v>1.51198477E9</v>
      </c>
      <c r="B20417" s="61">
        <v>0.0</v>
      </c>
      <c r="C20417" s="61">
        <v>32.0</v>
      </c>
      <c r="D20417" s="57" t="s">
        <v>374</v>
      </c>
      <c r="E20417" s="57" t="str">
        <f t="array" ref="E20417">E20416</f>
        <v>В</v>
      </c>
      <c r="F20417" s="58">
        <v>0.9412682484879489</v>
      </c>
    </row>
    <row r="20418">
      <c r="A20418" s="61">
        <v>1.51813404E9</v>
      </c>
      <c r="B20418" s="61">
        <v>0.0</v>
      </c>
      <c r="C20418" s="61">
        <v>3125.0</v>
      </c>
      <c r="D20418" s="57" t="s">
        <v>371</v>
      </c>
      <c r="E20418" s="57" t="str">
        <f t="array" ref="E20418">E20417</f>
        <v>В</v>
      </c>
      <c r="F20418" s="58">
        <v>0.9413116662140009</v>
      </c>
    </row>
    <row r="20419">
      <c r="A20419" s="61">
        <v>1.519488655E9</v>
      </c>
      <c r="B20419" s="61">
        <v>1.0</v>
      </c>
      <c r="C20419" s="61">
        <v>838.0</v>
      </c>
      <c r="D20419" s="57" t="s">
        <v>374</v>
      </c>
      <c r="E20419" s="57" t="str">
        <f t="array" ref="E20419">E20418</f>
        <v>В</v>
      </c>
      <c r="F20419" s="58">
        <v>0.9413235914041128</v>
      </c>
    </row>
    <row r="20420">
      <c r="A20420" s="61">
        <v>1.515942562E9</v>
      </c>
      <c r="B20420" s="61">
        <v>0.0</v>
      </c>
      <c r="C20420" s="61">
        <v>498.0</v>
      </c>
      <c r="D20420" s="57" t="s">
        <v>374</v>
      </c>
      <c r="E20420" s="57" t="str">
        <f t="array" ref="E20420">E20419</f>
        <v>В</v>
      </c>
      <c r="F20420" s="58">
        <v>0.9413373412791959</v>
      </c>
    </row>
    <row r="20421">
      <c r="A20421" s="61">
        <v>1.516228682E9</v>
      </c>
      <c r="B20421" s="61">
        <v>0.0</v>
      </c>
      <c r="C20421" s="61">
        <v>365.0</v>
      </c>
      <c r="D20421" s="57" t="s">
        <v>375</v>
      </c>
      <c r="E20421" s="57" t="str">
        <f t="array" ref="E20421">E20420</f>
        <v>В</v>
      </c>
      <c r="F20421" s="58">
        <v>0.9413481747405983</v>
      </c>
    </row>
    <row r="20422">
      <c r="A20422" s="61">
        <v>1.511362858E9</v>
      </c>
      <c r="B20422" s="61">
        <v>1.0</v>
      </c>
      <c r="C20422" s="61">
        <v>1799.0</v>
      </c>
      <c r="D20422" s="57" t="s">
        <v>373</v>
      </c>
      <c r="E20422" s="57" t="str">
        <f t="array" ref="E20422">E20421</f>
        <v>В</v>
      </c>
      <c r="F20422" s="58">
        <v>0.9413517148089057</v>
      </c>
    </row>
    <row r="20423">
      <c r="A20423" s="61">
        <v>1.517258435E9</v>
      </c>
      <c r="B20423" s="61">
        <v>1.0</v>
      </c>
      <c r="C20423" s="61">
        <v>1426.0</v>
      </c>
      <c r="D20423" s="57" t="s">
        <v>373</v>
      </c>
      <c r="E20423" s="57" t="str">
        <f t="array" ref="E20423">E20422</f>
        <v>В</v>
      </c>
      <c r="F20423" s="58">
        <v>0.9413777406394914</v>
      </c>
    </row>
    <row r="20424">
      <c r="A20424" s="61">
        <v>1.512613022E9</v>
      </c>
      <c r="B20424" s="61">
        <v>0.0</v>
      </c>
      <c r="C20424" s="61">
        <v>1612.0</v>
      </c>
      <c r="D20424" s="57" t="s">
        <v>375</v>
      </c>
      <c r="E20424" s="57" t="str">
        <f t="array" ref="E20424">E20423</f>
        <v>В</v>
      </c>
      <c r="F20424" s="58">
        <v>0.9413814580083082</v>
      </c>
    </row>
    <row r="20425">
      <c r="A20425" s="61">
        <v>1.512371639E9</v>
      </c>
      <c r="B20425" s="61">
        <v>1.0</v>
      </c>
      <c r="C20425" s="61">
        <v>3382.0</v>
      </c>
      <c r="D20425" s="57" t="s">
        <v>374</v>
      </c>
      <c r="E20425" s="57" t="str">
        <f t="array" ref="E20425">E20424</f>
        <v>В</v>
      </c>
      <c r="F20425" s="58">
        <v>0.9413875157459699</v>
      </c>
    </row>
    <row r="20426">
      <c r="A20426" s="61">
        <v>1.512797875E9</v>
      </c>
      <c r="B20426" s="61">
        <v>1.0</v>
      </c>
      <c r="C20426" s="61">
        <v>952.0</v>
      </c>
      <c r="D20426" s="57" t="s">
        <v>375</v>
      </c>
      <c r="E20426" s="57" t="str">
        <f t="array" ref="E20426">E20425</f>
        <v>В</v>
      </c>
      <c r="F20426" s="58">
        <v>0.9414079875564072</v>
      </c>
    </row>
    <row r="20427">
      <c r="A20427" s="61">
        <v>1.519780455E9</v>
      </c>
      <c r="B20427" s="61">
        <v>1.0</v>
      </c>
      <c r="C20427" s="61">
        <v>5328.0</v>
      </c>
      <c r="D20427" s="57" t="s">
        <v>371</v>
      </c>
      <c r="E20427" s="57" t="str">
        <f t="array" ref="E20427">E20426</f>
        <v>В</v>
      </c>
      <c r="F20427" s="58">
        <v>0.9416222756216278</v>
      </c>
    </row>
    <row r="20428">
      <c r="A20428" s="61">
        <v>1.512739431E9</v>
      </c>
      <c r="B20428" s="61">
        <v>0.0</v>
      </c>
      <c r="C20428" s="61">
        <v>92.0</v>
      </c>
      <c r="D20428" s="57" t="s">
        <v>373</v>
      </c>
      <c r="E20428" s="57" t="str">
        <f t="array" ref="E20428">E20427</f>
        <v>В</v>
      </c>
      <c r="F20428" s="58">
        <v>0.9416801571269844</v>
      </c>
    </row>
    <row r="20429">
      <c r="A20429" s="61">
        <v>1.511661577E9</v>
      </c>
      <c r="B20429" s="61">
        <v>1.0</v>
      </c>
      <c r="C20429" s="61">
        <v>2537.0</v>
      </c>
      <c r="D20429" s="57" t="s">
        <v>373</v>
      </c>
      <c r="E20429" s="57" t="str">
        <f t="array" ref="E20429">E20428</f>
        <v>В</v>
      </c>
      <c r="F20429" s="58">
        <v>0.941681904443938</v>
      </c>
    </row>
    <row r="20430">
      <c r="A20430" s="61">
        <v>1.511490611E9</v>
      </c>
      <c r="B20430" s="61">
        <v>0.0</v>
      </c>
      <c r="C20430" s="61">
        <v>172.0</v>
      </c>
      <c r="D20430" s="57" t="s">
        <v>373</v>
      </c>
      <c r="E20430" s="57" t="str">
        <f t="array" ref="E20430">E20429</f>
        <v>В</v>
      </c>
      <c r="F20430" s="58">
        <v>0.9416895697600733</v>
      </c>
    </row>
    <row r="20431">
      <c r="A20431" s="61">
        <v>1.519708861E9</v>
      </c>
      <c r="B20431" s="61">
        <v>0.0</v>
      </c>
      <c r="C20431" s="61">
        <v>3465.0</v>
      </c>
      <c r="D20431" s="57" t="s">
        <v>374</v>
      </c>
      <c r="E20431" s="57" t="str">
        <f t="array" ref="E20431">E20430</f>
        <v>В</v>
      </c>
      <c r="F20431" s="58">
        <v>0.9417104309138471</v>
      </c>
    </row>
    <row r="20432">
      <c r="A20432" s="61">
        <v>1.516050069E9</v>
      </c>
      <c r="B20432" s="61">
        <v>1.0</v>
      </c>
      <c r="C20432" s="61">
        <v>2737.0</v>
      </c>
      <c r="D20432" s="57" t="s">
        <v>374</v>
      </c>
      <c r="E20432" s="57" t="str">
        <f t="array" ref="E20432">E20431</f>
        <v>В</v>
      </c>
      <c r="F20432" s="58">
        <v>0.941854481582395</v>
      </c>
    </row>
    <row r="20433">
      <c r="A20433" s="61">
        <v>1.514618194E9</v>
      </c>
      <c r="B20433" s="61">
        <v>1.0</v>
      </c>
      <c r="C20433" s="61">
        <v>3312.0</v>
      </c>
      <c r="D20433" s="57" t="s">
        <v>373</v>
      </c>
      <c r="E20433" s="57" t="str">
        <f t="array" ref="E20433">E20432</f>
        <v>В</v>
      </c>
      <c r="F20433" s="58">
        <v>0.941897899308447</v>
      </c>
    </row>
    <row r="20434">
      <c r="A20434" s="61">
        <v>1.511825502E9</v>
      </c>
      <c r="B20434" s="61">
        <v>0.0</v>
      </c>
      <c r="C20434" s="61">
        <v>26.0</v>
      </c>
      <c r="D20434" s="57" t="s">
        <v>374</v>
      </c>
      <c r="E20434" s="57" t="str">
        <f t="array" ref="E20434">E20433</f>
        <v>В</v>
      </c>
      <c r="F20434" s="58">
        <v>0.9419016942320068</v>
      </c>
    </row>
    <row r="20435">
      <c r="A20435" s="61">
        <v>1.511683253E9</v>
      </c>
      <c r="B20435" s="61">
        <v>1.0</v>
      </c>
      <c r="C20435" s="61">
        <v>3223.0</v>
      </c>
      <c r="D20435" s="57" t="s">
        <v>374</v>
      </c>
      <c r="E20435" s="57" t="str">
        <f t="array" ref="E20435">E20434</f>
        <v>В</v>
      </c>
      <c r="F20435" s="58">
        <v>0.9419775812231652</v>
      </c>
    </row>
    <row r="20436">
      <c r="A20436" s="61">
        <v>1.51201666E9</v>
      </c>
      <c r="B20436" s="61">
        <v>0.0</v>
      </c>
      <c r="C20436" s="61">
        <v>596.0</v>
      </c>
      <c r="D20436" s="57" t="s">
        <v>375</v>
      </c>
      <c r="E20436" s="57" t="str">
        <f t="array" ref="E20436">E20435</f>
        <v>В</v>
      </c>
      <c r="F20436" s="58">
        <v>0.9419809917265693</v>
      </c>
    </row>
    <row r="20437">
      <c r="A20437" s="61">
        <v>1.516213006E9</v>
      </c>
      <c r="B20437" s="61">
        <v>1.0</v>
      </c>
      <c r="C20437" s="61">
        <v>2003.0</v>
      </c>
      <c r="D20437" s="57" t="s">
        <v>374</v>
      </c>
      <c r="E20437" s="57" t="str">
        <f t="array" ref="E20437">E20436</f>
        <v>В</v>
      </c>
      <c r="F20437" s="58">
        <v>0.9420256658013776</v>
      </c>
    </row>
    <row r="20438">
      <c r="A20438" s="61">
        <v>1.51466264E9</v>
      </c>
      <c r="B20438" s="61">
        <v>0.0</v>
      </c>
      <c r="C20438" s="61">
        <v>157.0</v>
      </c>
      <c r="D20438" s="57" t="s">
        <v>371</v>
      </c>
      <c r="E20438" s="57" t="str">
        <f t="array" ref="E20438">E20437</f>
        <v>В</v>
      </c>
      <c r="F20438" s="58">
        <v>0.942120443908836</v>
      </c>
    </row>
    <row r="20439">
      <c r="A20439" s="61">
        <v>1.515794997E9</v>
      </c>
      <c r="B20439" s="61">
        <v>1.0</v>
      </c>
      <c r="C20439" s="61">
        <v>3778.0</v>
      </c>
      <c r="D20439" s="57" t="s">
        <v>374</v>
      </c>
      <c r="E20439" s="57" t="str">
        <f t="array" ref="E20439">E20438</f>
        <v>В</v>
      </c>
      <c r="F20439" s="58">
        <v>0.9421317862141873</v>
      </c>
    </row>
    <row r="20440">
      <c r="A20440" s="61">
        <v>1.512532522E9</v>
      </c>
      <c r="B20440" s="61">
        <v>0.0</v>
      </c>
      <c r="C20440" s="61">
        <v>247.0</v>
      </c>
      <c r="D20440" s="57" t="s">
        <v>371</v>
      </c>
      <c r="E20440" s="57" t="str">
        <f t="array" ref="E20440">E20439</f>
        <v>В</v>
      </c>
      <c r="F20440" s="58">
        <v>0.942177963331068</v>
      </c>
    </row>
    <row r="20441">
      <c r="A20441" s="61">
        <v>1.517869206E9</v>
      </c>
      <c r="B20441" s="61">
        <v>1.0</v>
      </c>
      <c r="C20441" s="61">
        <v>2230.0</v>
      </c>
      <c r="D20441" s="57" t="s">
        <v>371</v>
      </c>
      <c r="E20441" s="57" t="str">
        <f t="array" ref="E20441">E20440</f>
        <v>В</v>
      </c>
      <c r="F20441" s="58">
        <v>0.9422948371457913</v>
      </c>
    </row>
    <row r="20442">
      <c r="A20442" s="61">
        <v>1.517577374E9</v>
      </c>
      <c r="B20442" s="61">
        <v>1.0</v>
      </c>
      <c r="C20442" s="61">
        <v>2388.0</v>
      </c>
      <c r="D20442" s="57" t="s">
        <v>371</v>
      </c>
      <c r="E20442" s="57" t="str">
        <f t="array" ref="E20442">E20441</f>
        <v>В</v>
      </c>
      <c r="F20442" s="58">
        <v>0.9423897426118436</v>
      </c>
    </row>
    <row r="20443">
      <c r="A20443" s="61">
        <v>1.515436732E9</v>
      </c>
      <c r="B20443" s="61">
        <v>0.0</v>
      </c>
      <c r="C20443" s="61">
        <v>3508.0</v>
      </c>
      <c r="D20443" s="57" t="s">
        <v>374</v>
      </c>
      <c r="E20443" s="57" t="str">
        <f t="array" ref="E20443">E20442</f>
        <v>В</v>
      </c>
      <c r="F20443" s="58">
        <v>0.9424628976734999</v>
      </c>
    </row>
    <row r="20444">
      <c r="A20444" s="61">
        <v>1.515817323E9</v>
      </c>
      <c r="B20444" s="61">
        <v>1.0</v>
      </c>
      <c r="C20444" s="61">
        <v>105.0</v>
      </c>
      <c r="D20444" s="57" t="s">
        <v>374</v>
      </c>
      <c r="E20444" s="57" t="str">
        <f t="array" ref="E20444">E20443</f>
        <v>В</v>
      </c>
      <c r="F20444" s="58">
        <v>0.942587314070509</v>
      </c>
    </row>
    <row r="20445">
      <c r="A20445" s="61">
        <v>1.51885217E9</v>
      </c>
      <c r="B20445" s="61">
        <v>0.0</v>
      </c>
      <c r="C20445" s="61">
        <v>2893.0</v>
      </c>
      <c r="D20445" s="57" t="s">
        <v>371</v>
      </c>
      <c r="E20445" s="57" t="str">
        <f t="array" ref="E20445">E20444</f>
        <v>В</v>
      </c>
      <c r="F20445" s="58">
        <v>0.9426967733732174</v>
      </c>
    </row>
    <row r="20446">
      <c r="A20446" s="61">
        <v>1.516591243E9</v>
      </c>
      <c r="B20446" s="61">
        <v>1.0</v>
      </c>
      <c r="C20446" s="61">
        <v>4444.0</v>
      </c>
      <c r="D20446" s="57" t="s">
        <v>375</v>
      </c>
      <c r="E20446" s="57" t="str">
        <f t="array" ref="E20446">E20445</f>
        <v>В</v>
      </c>
      <c r="F20446" s="58">
        <v>0.9427390192624102</v>
      </c>
    </row>
    <row r="20447">
      <c r="A20447" s="61">
        <v>1.511710303E9</v>
      </c>
      <c r="B20447" s="61">
        <v>1.0</v>
      </c>
      <c r="C20447" s="61">
        <v>2681.0</v>
      </c>
      <c r="D20447" s="57" t="s">
        <v>374</v>
      </c>
      <c r="E20447" s="57" t="str">
        <f t="array" ref="E20447">E20446</f>
        <v>В</v>
      </c>
      <c r="F20447" s="58">
        <v>0.942742387931656</v>
      </c>
    </row>
    <row r="20448">
      <c r="A20448" s="61">
        <v>1.514400692E9</v>
      </c>
      <c r="B20448" s="61">
        <v>0.0</v>
      </c>
      <c r="C20448" s="61">
        <v>1370.0</v>
      </c>
      <c r="D20448" s="57" t="s">
        <v>371</v>
      </c>
      <c r="E20448" s="57" t="str">
        <f t="array" ref="E20448">E20447</f>
        <v>В</v>
      </c>
      <c r="F20448" s="58">
        <v>0.9427524545147988</v>
      </c>
    </row>
    <row r="20449">
      <c r="A20449" s="61">
        <v>1.516945637E9</v>
      </c>
      <c r="B20449" s="61">
        <v>1.0</v>
      </c>
      <c r="C20449" s="61">
        <v>1687.0</v>
      </c>
      <c r="D20449" s="57" t="s">
        <v>375</v>
      </c>
      <c r="E20449" s="57" t="str">
        <f t="array" ref="E20449">E20448</f>
        <v>В</v>
      </c>
      <c r="F20449" s="58">
        <v>0.9428298821477089</v>
      </c>
    </row>
    <row r="20450">
      <c r="A20450" s="61">
        <v>1.516292828E9</v>
      </c>
      <c r="B20450" s="61">
        <v>1.0</v>
      </c>
      <c r="C20450" s="61">
        <v>850.0</v>
      </c>
      <c r="D20450" s="57" t="s">
        <v>371</v>
      </c>
      <c r="E20450" s="57" t="str">
        <f t="array" ref="E20450">E20449</f>
        <v>В</v>
      </c>
      <c r="F20450" s="58">
        <v>0.9428332885026591</v>
      </c>
    </row>
    <row r="20451">
      <c r="A20451" s="61">
        <v>1.51826689E9</v>
      </c>
      <c r="B20451" s="61">
        <v>0.0</v>
      </c>
      <c r="C20451" s="61">
        <v>2163.0</v>
      </c>
      <c r="D20451" s="57" t="s">
        <v>373</v>
      </c>
      <c r="E20451" s="57" t="str">
        <f t="array" ref="E20451">E20450</f>
        <v>В</v>
      </c>
      <c r="F20451" s="58">
        <v>0.9429732033827976</v>
      </c>
    </row>
    <row r="20452">
      <c r="A20452" s="61">
        <v>1.513384021E9</v>
      </c>
      <c r="B20452" s="61">
        <v>0.0</v>
      </c>
      <c r="C20452" s="61">
        <v>953.0</v>
      </c>
      <c r="D20452" s="57" t="s">
        <v>371</v>
      </c>
      <c r="E20452" s="57" t="str">
        <f t="array" ref="E20452">E20451</f>
        <v>В</v>
      </c>
      <c r="F20452" s="58">
        <v>0.9429759965088989</v>
      </c>
    </row>
    <row r="20453">
      <c r="A20453" s="61">
        <v>1.516702517E9</v>
      </c>
      <c r="B20453" s="61">
        <v>1.0</v>
      </c>
      <c r="C20453" s="61">
        <v>1841.0</v>
      </c>
      <c r="D20453" s="57" t="s">
        <v>371</v>
      </c>
      <c r="E20453" s="57" t="str">
        <f t="array" ref="E20453">E20452</f>
        <v>В</v>
      </c>
      <c r="F20453" s="58">
        <v>0.9430172337983579</v>
      </c>
    </row>
    <row r="20454">
      <c r="A20454" s="61">
        <v>1.512342974E9</v>
      </c>
      <c r="B20454" s="61">
        <v>1.0</v>
      </c>
      <c r="C20454" s="61">
        <v>3919.0</v>
      </c>
      <c r="D20454" s="57" t="s">
        <v>371</v>
      </c>
      <c r="E20454" s="57" t="str">
        <f t="array" ref="E20454">E20453</f>
        <v>В</v>
      </c>
      <c r="F20454" s="58">
        <v>0.9430482577980284</v>
      </c>
    </row>
    <row r="20455">
      <c r="A20455" s="61">
        <v>1.518725539E9</v>
      </c>
      <c r="B20455" s="61">
        <v>1.0</v>
      </c>
      <c r="C20455" s="61">
        <v>1594.0</v>
      </c>
      <c r="D20455" s="57" t="s">
        <v>371</v>
      </c>
      <c r="E20455" s="57" t="str">
        <f t="array" ref="E20455">E20454</f>
        <v>В</v>
      </c>
      <c r="F20455" s="58">
        <v>0.9431182228450911</v>
      </c>
    </row>
    <row r="20456">
      <c r="A20456" s="61">
        <v>1.514996733E9</v>
      </c>
      <c r="B20456" s="61">
        <v>1.0</v>
      </c>
      <c r="C20456" s="61">
        <v>1548.0</v>
      </c>
      <c r="D20456" s="57" t="s">
        <v>371</v>
      </c>
      <c r="E20456" s="57" t="str">
        <f t="array" ref="E20456">E20455</f>
        <v>В</v>
      </c>
      <c r="F20456" s="58">
        <v>0.9431873785396954</v>
      </c>
    </row>
    <row r="20457">
      <c r="A20457" s="61">
        <v>1.511261882E9</v>
      </c>
      <c r="B20457" s="61">
        <v>0.0</v>
      </c>
      <c r="C20457" s="61">
        <v>2085.0</v>
      </c>
      <c r="D20457" s="57" t="s">
        <v>371</v>
      </c>
      <c r="E20457" s="57" t="str">
        <f t="array" ref="E20457">E20456</f>
        <v>В</v>
      </c>
      <c r="F20457" s="58">
        <v>0.943194579577301</v>
      </c>
    </row>
    <row r="20458">
      <c r="A20458" s="61">
        <v>1.516271059E9</v>
      </c>
      <c r="B20458" s="61">
        <v>1.0</v>
      </c>
      <c r="C20458" s="61">
        <v>688.0</v>
      </c>
      <c r="D20458" s="57" t="s">
        <v>375</v>
      </c>
      <c r="E20458" s="57" t="str">
        <f t="array" ref="E20458">E20457</f>
        <v>В</v>
      </c>
      <c r="F20458" s="58">
        <v>0.9433049784141512</v>
      </c>
    </row>
    <row r="20459">
      <c r="A20459" s="61">
        <v>1.519628259E9</v>
      </c>
      <c r="B20459" s="61">
        <v>1.0</v>
      </c>
      <c r="C20459" s="61">
        <v>1525.0</v>
      </c>
      <c r="D20459" s="57" t="s">
        <v>374</v>
      </c>
      <c r="E20459" s="57" t="str">
        <f t="array" ref="E20459">E20458</f>
        <v>В</v>
      </c>
      <c r="F20459" s="58">
        <v>0.9433887264835678</v>
      </c>
    </row>
    <row r="20460">
      <c r="A20460" s="61">
        <v>1.513457599E9</v>
      </c>
      <c r="B20460" s="61">
        <v>1.0</v>
      </c>
      <c r="C20460" s="61">
        <v>4819.0</v>
      </c>
      <c r="D20460" s="57" t="s">
        <v>375</v>
      </c>
      <c r="E20460" s="57" t="str">
        <f t="array" ref="E20460">E20459</f>
        <v>В</v>
      </c>
      <c r="F20460" s="58">
        <v>0.9434088676425217</v>
      </c>
    </row>
    <row r="20461">
      <c r="A20461" s="61">
        <v>1.516532518E9</v>
      </c>
      <c r="B20461" s="61">
        <v>1.0</v>
      </c>
      <c r="C20461" s="61">
        <v>3642.0</v>
      </c>
      <c r="D20461" s="57" t="s">
        <v>374</v>
      </c>
      <c r="E20461" s="57" t="str">
        <f t="array" ref="E20461">E20460</f>
        <v>В</v>
      </c>
      <c r="F20461" s="58">
        <v>0.9434795102245944</v>
      </c>
    </row>
    <row r="20462">
      <c r="A20462" s="61">
        <v>1.518980419E9</v>
      </c>
      <c r="B20462" s="61">
        <v>1.0</v>
      </c>
      <c r="C20462" s="61">
        <v>659.0</v>
      </c>
      <c r="D20462" s="57" t="s">
        <v>373</v>
      </c>
      <c r="E20462" s="57" t="str">
        <f t="array" ref="E20462">E20461</f>
        <v>В</v>
      </c>
      <c r="F20462" s="58">
        <v>0.9435373954250895</v>
      </c>
    </row>
    <row r="20463">
      <c r="A20463" s="61">
        <v>1.512817164E9</v>
      </c>
      <c r="B20463" s="61">
        <v>1.0</v>
      </c>
      <c r="C20463" s="61">
        <v>1306.0</v>
      </c>
      <c r="D20463" s="57" t="s">
        <v>371</v>
      </c>
      <c r="E20463" s="57" t="str">
        <f t="array" ref="E20463">E20462</f>
        <v>В</v>
      </c>
      <c r="F20463" s="58">
        <v>0.9436369658498186</v>
      </c>
    </row>
    <row r="20464">
      <c r="A20464" s="61">
        <v>1.519422885E9</v>
      </c>
      <c r="B20464" s="61">
        <v>1.0</v>
      </c>
      <c r="C20464" s="61">
        <v>1380.0</v>
      </c>
      <c r="D20464" s="57" t="s">
        <v>371</v>
      </c>
      <c r="E20464" s="57" t="str">
        <f t="array" ref="E20464">E20463</f>
        <v>В</v>
      </c>
      <c r="F20464" s="58">
        <v>0.9436755435229937</v>
      </c>
    </row>
    <row r="20465">
      <c r="A20465" s="61">
        <v>1.511260607E9</v>
      </c>
      <c r="B20465" s="61">
        <v>1.0</v>
      </c>
      <c r="C20465" s="61">
        <v>1840.0</v>
      </c>
      <c r="D20465" s="57" t="s">
        <v>374</v>
      </c>
      <c r="E20465" s="57" t="str">
        <f t="array" ref="E20465">E20464</f>
        <v>В</v>
      </c>
      <c r="F20465" s="58">
        <v>0.943746236924549</v>
      </c>
    </row>
    <row r="20466">
      <c r="A20466" s="61">
        <v>1.519298035E9</v>
      </c>
      <c r="B20466" s="61">
        <v>1.0</v>
      </c>
      <c r="C20466" s="61">
        <v>1682.0</v>
      </c>
      <c r="D20466" s="57" t="s">
        <v>374</v>
      </c>
      <c r="E20466" s="57" t="str">
        <f t="array" ref="E20466">E20465</f>
        <v>В</v>
      </c>
      <c r="F20466" s="58">
        <v>0.9437617219610746</v>
      </c>
    </row>
    <row r="20467">
      <c r="A20467" s="61">
        <v>1.512594847E9</v>
      </c>
      <c r="B20467" s="61">
        <v>1.0</v>
      </c>
      <c r="C20467" s="61">
        <v>738.0</v>
      </c>
      <c r="D20467" s="57" t="s">
        <v>375</v>
      </c>
      <c r="E20467" s="57" t="str">
        <f t="array" ref="E20467">E20466</f>
        <v>В</v>
      </c>
      <c r="F20467" s="58">
        <v>0.9437987542560425</v>
      </c>
    </row>
    <row r="20468">
      <c r="A20468" s="61">
        <v>1.516468295E9</v>
      </c>
      <c r="B20468" s="61">
        <v>1.0</v>
      </c>
      <c r="C20468" s="61">
        <v>12.0</v>
      </c>
      <c r="D20468" s="57" t="s">
        <v>373</v>
      </c>
      <c r="E20468" s="57" t="str">
        <f t="array" ref="E20468">E20467</f>
        <v>В</v>
      </c>
      <c r="F20468" s="58">
        <v>0.9438289913728322</v>
      </c>
    </row>
    <row r="20469">
      <c r="A20469" s="61">
        <v>1.512559968E9</v>
      </c>
      <c r="B20469" s="61">
        <v>1.0</v>
      </c>
      <c r="C20469" s="61">
        <v>2511.0</v>
      </c>
      <c r="D20469" s="57" t="s">
        <v>371</v>
      </c>
      <c r="E20469" s="57" t="str">
        <f t="array" ref="E20469">E20468</f>
        <v>В</v>
      </c>
      <c r="F20469" s="58">
        <v>0.9438874162235511</v>
      </c>
    </row>
    <row r="20470">
      <c r="A20470" s="61">
        <v>1.517109579E9</v>
      </c>
      <c r="B20470" s="61">
        <v>1.0</v>
      </c>
      <c r="C20470" s="61">
        <v>2506.0</v>
      </c>
      <c r="D20470" s="57" t="s">
        <v>374</v>
      </c>
      <c r="E20470" s="57" t="str">
        <f t="array" ref="E20470">E20469</f>
        <v>В</v>
      </c>
      <c r="F20470" s="58">
        <v>0.9439238939671342</v>
      </c>
    </row>
    <row r="20471">
      <c r="A20471" s="61">
        <v>1.511839148E9</v>
      </c>
      <c r="B20471" s="61">
        <v>1.0</v>
      </c>
      <c r="C20471" s="61">
        <v>186.0</v>
      </c>
      <c r="D20471" s="57" t="s">
        <v>371</v>
      </c>
      <c r="E20471" s="57" t="str">
        <f t="array" ref="E20471">E20470</f>
        <v>В</v>
      </c>
      <c r="F20471" s="58">
        <v>0.9439390417708983</v>
      </c>
    </row>
    <row r="20472">
      <c r="A20472" s="61">
        <v>1.518972787E9</v>
      </c>
      <c r="B20472" s="61">
        <v>1.0</v>
      </c>
      <c r="C20472" s="61">
        <v>428.0</v>
      </c>
      <c r="D20472" s="57" t="s">
        <v>374</v>
      </c>
      <c r="E20472" s="57" t="str">
        <f t="array" ref="E20472">E20471</f>
        <v>В</v>
      </c>
      <c r="F20472" s="58">
        <v>0.9439806965647334</v>
      </c>
    </row>
    <row r="20473">
      <c r="A20473" s="61">
        <v>1.517630533E9</v>
      </c>
      <c r="B20473" s="61">
        <v>1.0</v>
      </c>
      <c r="C20473" s="61">
        <v>1272.0</v>
      </c>
      <c r="D20473" s="57" t="s">
        <v>374</v>
      </c>
      <c r="E20473" s="57" t="str">
        <f t="array" ref="E20473">E20472</f>
        <v>В</v>
      </c>
      <c r="F20473" s="58">
        <v>0.9440311572179861</v>
      </c>
    </row>
    <row r="20474">
      <c r="A20474" s="61">
        <v>1.511565082E9</v>
      </c>
      <c r="B20474" s="61">
        <v>0.0</v>
      </c>
      <c r="C20474" s="61">
        <v>879.0</v>
      </c>
      <c r="D20474" s="57" t="s">
        <v>374</v>
      </c>
      <c r="E20474" s="57" t="str">
        <f t="array" ref="E20474">E20473</f>
        <v>В</v>
      </c>
      <c r="F20474" s="58">
        <v>0.9440571571568919</v>
      </c>
    </row>
    <row r="20475">
      <c r="A20475" s="61">
        <v>1.516730287E9</v>
      </c>
      <c r="B20475" s="61">
        <v>1.0</v>
      </c>
      <c r="C20475" s="61">
        <v>616.0</v>
      </c>
      <c r="D20475" s="57" t="s">
        <v>375</v>
      </c>
      <c r="E20475" s="57" t="str">
        <f t="array" ref="E20475">E20474</f>
        <v>В</v>
      </c>
      <c r="F20475" s="58">
        <v>0.9440687490273098</v>
      </c>
    </row>
    <row r="20476">
      <c r="A20476" s="61">
        <v>1.51328904E9</v>
      </c>
      <c r="B20476" s="61">
        <v>0.0</v>
      </c>
      <c r="C20476" s="61">
        <v>842.0</v>
      </c>
      <c r="D20476" s="57" t="s">
        <v>371</v>
      </c>
      <c r="E20476" s="57" t="str">
        <f t="array" ref="E20476">E20475</f>
        <v>В</v>
      </c>
      <c r="F20476" s="58">
        <v>0.9441394840995584</v>
      </c>
    </row>
    <row r="20477">
      <c r="A20477" s="61">
        <v>1.515122245E9</v>
      </c>
      <c r="B20477" s="61">
        <v>1.0</v>
      </c>
      <c r="C20477" s="61">
        <v>746.0</v>
      </c>
      <c r="D20477" s="57" t="s">
        <v>375</v>
      </c>
      <c r="E20477" s="57" t="str">
        <f t="array" ref="E20477">E20476</f>
        <v>В</v>
      </c>
      <c r="F20477" s="58">
        <v>0.9442389635229409</v>
      </c>
    </row>
    <row r="20478">
      <c r="A20478" s="61">
        <v>1.515597553E9</v>
      </c>
      <c r="B20478" s="61">
        <v>1.0</v>
      </c>
      <c r="C20478" s="61">
        <v>231.0</v>
      </c>
      <c r="D20478" s="57" t="s">
        <v>373</v>
      </c>
      <c r="E20478" s="57" t="str">
        <f t="array" ref="E20478">E20477</f>
        <v>В</v>
      </c>
      <c r="F20478" s="58">
        <v>0.9442877236309686</v>
      </c>
    </row>
    <row r="20479">
      <c r="A20479" s="61">
        <v>1.517548906E9</v>
      </c>
      <c r="B20479" s="61">
        <v>1.0</v>
      </c>
      <c r="C20479" s="61">
        <v>3390.0</v>
      </c>
      <c r="D20479" s="57" t="s">
        <v>374</v>
      </c>
      <c r="E20479" s="57" t="str">
        <f t="array" ref="E20479">E20478</f>
        <v>В</v>
      </c>
      <c r="F20479" s="58">
        <v>0.9443002559850168</v>
      </c>
    </row>
    <row r="20480">
      <c r="A20480" s="61">
        <v>1.517309334E9</v>
      </c>
      <c r="B20480" s="61">
        <v>1.0</v>
      </c>
      <c r="C20480" s="61">
        <v>2135.0</v>
      </c>
      <c r="D20480" s="57" t="s">
        <v>371</v>
      </c>
      <c r="E20480" s="57" t="str">
        <f t="array" ref="E20480">E20479</f>
        <v>В</v>
      </c>
      <c r="F20480" s="58">
        <v>0.9443794436927826</v>
      </c>
    </row>
    <row r="20481">
      <c r="A20481" s="61">
        <v>1.514065679E9</v>
      </c>
      <c r="B20481" s="61">
        <v>1.0</v>
      </c>
      <c r="C20481" s="61">
        <v>1916.0</v>
      </c>
      <c r="D20481" s="57" t="s">
        <v>374</v>
      </c>
      <c r="E20481" s="57" t="str">
        <f t="array" ref="E20481">E20480</f>
        <v>В</v>
      </c>
      <c r="F20481" s="58">
        <v>0.9444214872275631</v>
      </c>
    </row>
    <row r="20482">
      <c r="A20482" s="61">
        <v>1.512624277E9</v>
      </c>
      <c r="B20482" s="61">
        <v>1.0</v>
      </c>
      <c r="C20482" s="61">
        <v>728.0</v>
      </c>
      <c r="D20482" s="57" t="s">
        <v>375</v>
      </c>
      <c r="E20482" s="57" t="str">
        <f t="array" ref="E20482">E20481</f>
        <v>В</v>
      </c>
      <c r="F20482" s="58">
        <v>0.9444568872681708</v>
      </c>
    </row>
    <row r="20483">
      <c r="A20483" s="61">
        <v>1.514830967E9</v>
      </c>
      <c r="B20483" s="61">
        <v>1.0</v>
      </c>
      <c r="C20483" s="61">
        <v>2809.0</v>
      </c>
      <c r="D20483" s="57" t="s">
        <v>371</v>
      </c>
      <c r="E20483" s="57" t="str">
        <f t="array" ref="E20483">E20482</f>
        <v>В</v>
      </c>
      <c r="F20483" s="58">
        <v>0.9444583171448585</v>
      </c>
    </row>
    <row r="20484">
      <c r="A20484" s="61">
        <v>1.517586713E9</v>
      </c>
      <c r="B20484" s="61">
        <v>1.0</v>
      </c>
      <c r="C20484" s="61">
        <v>2457.0</v>
      </c>
      <c r="D20484" s="57" t="s">
        <v>374</v>
      </c>
      <c r="E20484" s="57" t="str">
        <f t="array" ref="E20484">E20483</f>
        <v>В</v>
      </c>
      <c r="F20484" s="58">
        <v>0.9444668214777102</v>
      </c>
    </row>
    <row r="20485">
      <c r="A20485" s="61">
        <v>1.515752148E9</v>
      </c>
      <c r="B20485" s="61">
        <v>1.0</v>
      </c>
      <c r="C20485" s="61">
        <v>159.0</v>
      </c>
      <c r="D20485" s="57" t="s">
        <v>373</v>
      </c>
      <c r="E20485" s="57" t="str">
        <f t="array" ref="E20485">E20484</f>
        <v>В</v>
      </c>
      <c r="F20485" s="58">
        <v>0.9444852801884728</v>
      </c>
    </row>
    <row r="20486">
      <c r="A20486" s="61">
        <v>1.513705849E9</v>
      </c>
      <c r="B20486" s="61">
        <v>1.0</v>
      </c>
      <c r="C20486" s="61">
        <v>1824.0</v>
      </c>
      <c r="D20486" s="57" t="s">
        <v>371</v>
      </c>
      <c r="E20486" s="57" t="str">
        <f t="array" ref="E20486">E20485</f>
        <v>В</v>
      </c>
      <c r="F20486" s="58">
        <v>0.9445458379899541</v>
      </c>
    </row>
    <row r="20487">
      <c r="A20487" s="61">
        <v>1.514961407E9</v>
      </c>
      <c r="B20487" s="61">
        <v>1.0</v>
      </c>
      <c r="C20487" s="61">
        <v>530.0</v>
      </c>
      <c r="D20487" s="57" t="s">
        <v>374</v>
      </c>
      <c r="E20487" s="57" t="str">
        <f t="array" ref="E20487">E20486</f>
        <v>В</v>
      </c>
      <c r="F20487" s="58">
        <v>0.9445567974071467</v>
      </c>
    </row>
    <row r="20488">
      <c r="A20488" s="61">
        <v>1.51942823E9</v>
      </c>
      <c r="B20488" s="61">
        <v>0.0</v>
      </c>
      <c r="C20488" s="61">
        <v>1159.0</v>
      </c>
      <c r="D20488" s="57" t="s">
        <v>374</v>
      </c>
      <c r="E20488" s="57" t="str">
        <f t="array" ref="E20488">E20487</f>
        <v>В</v>
      </c>
      <c r="F20488" s="58">
        <v>0.9445704996559097</v>
      </c>
    </row>
    <row r="20489">
      <c r="A20489" s="61">
        <v>1.511767609E9</v>
      </c>
      <c r="B20489" s="61">
        <v>1.0</v>
      </c>
      <c r="C20489" s="61">
        <v>3634.0</v>
      </c>
      <c r="D20489" s="57" t="s">
        <v>374</v>
      </c>
      <c r="E20489" s="57" t="str">
        <f t="array" ref="E20489">E20488</f>
        <v>В</v>
      </c>
      <c r="F20489" s="58">
        <v>0.9445851903274487</v>
      </c>
    </row>
    <row r="20490">
      <c r="A20490" s="61">
        <v>1.512179134E9</v>
      </c>
      <c r="B20490" s="61">
        <v>1.0</v>
      </c>
      <c r="C20490" s="61">
        <v>1117.0</v>
      </c>
      <c r="D20490" s="57" t="s">
        <v>373</v>
      </c>
      <c r="E20490" s="57" t="str">
        <f t="array" ref="E20490">E20489</f>
        <v>В</v>
      </c>
      <c r="F20490" s="58">
        <v>0.9445971163697272</v>
      </c>
    </row>
    <row r="20491">
      <c r="A20491" s="61">
        <v>1.511619787E9</v>
      </c>
      <c r="B20491" s="61">
        <v>1.0</v>
      </c>
      <c r="C20491" s="61">
        <v>3367.0</v>
      </c>
      <c r="D20491" s="57" t="s">
        <v>375</v>
      </c>
      <c r="E20491" s="57" t="str">
        <f t="array" ref="E20491">E20490</f>
        <v>В</v>
      </c>
      <c r="F20491" s="58">
        <v>0.9446010251510982</v>
      </c>
    </row>
    <row r="20492">
      <c r="A20492" s="61">
        <v>1.516174407E9</v>
      </c>
      <c r="B20492" s="61">
        <v>1.0</v>
      </c>
      <c r="C20492" s="61">
        <v>3201.0</v>
      </c>
      <c r="D20492" s="57" t="s">
        <v>371</v>
      </c>
      <c r="E20492" s="57" t="str">
        <f t="array" ref="E20492">E20491</f>
        <v>В</v>
      </c>
      <c r="F20492" s="58">
        <v>0.9447132076621494</v>
      </c>
    </row>
    <row r="20493">
      <c r="A20493" s="61">
        <v>1.512744098E9</v>
      </c>
      <c r="B20493" s="61">
        <v>1.0</v>
      </c>
      <c r="C20493" s="61">
        <v>344.0</v>
      </c>
      <c r="D20493" s="57" t="s">
        <v>374</v>
      </c>
      <c r="E20493" s="57" t="str">
        <f t="array" ref="E20493">E20492</f>
        <v>В</v>
      </c>
      <c r="F20493" s="58">
        <v>0.9447432514872904</v>
      </c>
    </row>
    <row r="20494">
      <c r="A20494" s="61">
        <v>1.514069454E9</v>
      </c>
      <c r="B20494" s="61">
        <v>1.0</v>
      </c>
      <c r="C20494" s="61">
        <v>719.0</v>
      </c>
      <c r="D20494" s="57" t="s">
        <v>375</v>
      </c>
      <c r="E20494" s="57" t="str">
        <f t="array" ref="E20494">E20493</f>
        <v>В</v>
      </c>
      <c r="F20494" s="58">
        <v>0.944920944448197</v>
      </c>
    </row>
    <row r="20495">
      <c r="A20495" s="61">
        <v>1.518688602E9</v>
      </c>
      <c r="B20495" s="61">
        <v>0.0</v>
      </c>
      <c r="C20495" s="61">
        <v>1786.0</v>
      </c>
      <c r="D20495" s="57" t="s">
        <v>374</v>
      </c>
      <c r="E20495" s="57" t="str">
        <f t="array" ref="E20495">E20494</f>
        <v>В</v>
      </c>
      <c r="F20495" s="58">
        <v>0.9449385127433451</v>
      </c>
    </row>
    <row r="20496">
      <c r="A20496" s="61">
        <v>1.519339264E9</v>
      </c>
      <c r="B20496" s="61">
        <v>1.0</v>
      </c>
      <c r="C20496" s="61">
        <v>1071.0</v>
      </c>
      <c r="D20496" s="57" t="s">
        <v>371</v>
      </c>
      <c r="E20496" s="57" t="str">
        <f t="array" ref="E20496">E20495</f>
        <v>В</v>
      </c>
      <c r="F20496" s="58">
        <v>0.9449510437432506</v>
      </c>
    </row>
    <row r="20497">
      <c r="A20497" s="61">
        <v>1.514251188E9</v>
      </c>
      <c r="B20497" s="61">
        <v>1.0</v>
      </c>
      <c r="C20497" s="61">
        <v>1383.0</v>
      </c>
      <c r="D20497" s="57" t="s">
        <v>375</v>
      </c>
      <c r="E20497" s="57" t="str">
        <f t="array" ref="E20497">E20496</f>
        <v>В</v>
      </c>
      <c r="F20497" s="58">
        <v>0.9449733434694709</v>
      </c>
    </row>
    <row r="20498">
      <c r="A20498" s="61">
        <v>1.514844994E9</v>
      </c>
      <c r="B20498" s="61">
        <v>1.0</v>
      </c>
      <c r="C20498" s="61">
        <v>2800.0</v>
      </c>
      <c r="D20498" s="57" t="s">
        <v>375</v>
      </c>
      <c r="E20498" s="57" t="str">
        <f t="array" ref="E20498">E20497</f>
        <v>В</v>
      </c>
      <c r="F20498" s="58">
        <v>0.9450208545871728</v>
      </c>
    </row>
    <row r="20499">
      <c r="A20499" s="61">
        <v>1.515556889E9</v>
      </c>
      <c r="B20499" s="61">
        <v>1.0</v>
      </c>
      <c r="C20499" s="61">
        <v>693.0</v>
      </c>
      <c r="D20499" s="57" t="s">
        <v>374</v>
      </c>
      <c r="E20499" s="57" t="str">
        <f t="array" ref="E20499">E20498</f>
        <v>В</v>
      </c>
      <c r="F20499" s="58">
        <v>0.9450244981251635</v>
      </c>
    </row>
    <row r="20500">
      <c r="A20500" s="61">
        <v>1.515694334E9</v>
      </c>
      <c r="B20500" s="61">
        <v>1.0</v>
      </c>
      <c r="C20500" s="61">
        <v>1119.0</v>
      </c>
      <c r="D20500" s="57" t="s">
        <v>371</v>
      </c>
      <c r="E20500" s="57" t="str">
        <f t="array" ref="E20500">E20499</f>
        <v>В</v>
      </c>
      <c r="F20500" s="58">
        <v>0.9450521597329121</v>
      </c>
    </row>
    <row r="20501">
      <c r="A20501" s="61">
        <v>1.516953864E9</v>
      </c>
      <c r="B20501" s="61">
        <v>1.0</v>
      </c>
      <c r="C20501" s="61">
        <v>1124.0</v>
      </c>
      <c r="D20501" s="57" t="s">
        <v>373</v>
      </c>
      <c r="E20501" s="57" t="str">
        <f t="array" ref="E20501">E20500</f>
        <v>В</v>
      </c>
      <c r="F20501" s="58">
        <v>0.9452833372671783</v>
      </c>
    </row>
    <row r="20502">
      <c r="A20502" s="61">
        <v>1.519097539E9</v>
      </c>
      <c r="B20502" s="61">
        <v>1.0</v>
      </c>
      <c r="C20502" s="61">
        <v>1710.0</v>
      </c>
      <c r="D20502" s="57" t="s">
        <v>371</v>
      </c>
      <c r="E20502" s="57" t="str">
        <f t="array" ref="E20502">E20501</f>
        <v>В</v>
      </c>
      <c r="F20502" s="58">
        <v>0.9452844864223341</v>
      </c>
    </row>
    <row r="20503">
      <c r="A20503" s="61">
        <v>1.518884826E9</v>
      </c>
      <c r="B20503" s="61">
        <v>1.0</v>
      </c>
      <c r="C20503" s="61">
        <v>1715.0</v>
      </c>
      <c r="D20503" s="57" t="s">
        <v>374</v>
      </c>
      <c r="E20503" s="57" t="str">
        <f t="array" ref="E20503">E20502</f>
        <v>В</v>
      </c>
      <c r="F20503" s="58">
        <v>0.9453741770030691</v>
      </c>
    </row>
    <row r="20504">
      <c r="A20504" s="61">
        <v>1.513933391E9</v>
      </c>
      <c r="B20504" s="61">
        <v>0.0</v>
      </c>
      <c r="C20504" s="61">
        <v>4206.0</v>
      </c>
      <c r="D20504" s="57" t="s">
        <v>371</v>
      </c>
      <c r="E20504" s="57" t="str">
        <f t="array" ref="E20504">E20503</f>
        <v>В</v>
      </c>
      <c r="F20504" s="58">
        <v>0.9454147211422548</v>
      </c>
    </row>
    <row r="20505">
      <c r="A20505" s="61">
        <v>1.517861386E9</v>
      </c>
      <c r="B20505" s="61">
        <v>1.0</v>
      </c>
      <c r="C20505" s="61">
        <v>2151.0</v>
      </c>
      <c r="D20505" s="57" t="s">
        <v>371</v>
      </c>
      <c r="E20505" s="57" t="str">
        <f t="array" ref="E20505">E20504</f>
        <v>В</v>
      </c>
      <c r="F20505" s="58">
        <v>0.9454834340288047</v>
      </c>
    </row>
    <row r="20506">
      <c r="A20506" s="61">
        <v>1.513454017E9</v>
      </c>
      <c r="B20506" s="61">
        <v>1.0</v>
      </c>
      <c r="C20506" s="61">
        <v>309.0</v>
      </c>
      <c r="D20506" s="57" t="s">
        <v>375</v>
      </c>
      <c r="E20506" s="57" t="str">
        <f t="array" ref="E20506">E20505</f>
        <v>В</v>
      </c>
      <c r="F20506" s="58">
        <v>0.9454972970619863</v>
      </c>
    </row>
    <row r="20507">
      <c r="A20507" s="61">
        <v>1.518273816E9</v>
      </c>
      <c r="B20507" s="61">
        <v>1.0</v>
      </c>
      <c r="C20507" s="61">
        <v>220.0</v>
      </c>
      <c r="D20507" s="57" t="s">
        <v>371</v>
      </c>
      <c r="E20507" s="57" t="str">
        <f t="array" ref="E20507">E20506</f>
        <v>В</v>
      </c>
      <c r="F20507" s="58">
        <v>0.9454989273996025</v>
      </c>
    </row>
    <row r="20508">
      <c r="A20508" s="61">
        <v>1.511288356E9</v>
      </c>
      <c r="B20508" s="61">
        <v>1.0</v>
      </c>
      <c r="C20508" s="61">
        <v>2222.0</v>
      </c>
      <c r="D20508" s="57" t="s">
        <v>371</v>
      </c>
      <c r="E20508" s="57" t="str">
        <f t="array" ref="E20508">E20507</f>
        <v>В</v>
      </c>
      <c r="F20508" s="58">
        <v>0.9455266766606566</v>
      </c>
    </row>
    <row r="20509">
      <c r="A20509" s="61">
        <v>1.516106388E9</v>
      </c>
      <c r="B20509" s="61">
        <v>1.0</v>
      </c>
      <c r="C20509" s="61">
        <v>1480.0</v>
      </c>
      <c r="D20509" s="57" t="s">
        <v>371</v>
      </c>
      <c r="E20509" s="57" t="str">
        <f t="array" ref="E20509">E20508</f>
        <v>В</v>
      </c>
      <c r="F20509" s="58">
        <v>0.945554103354724</v>
      </c>
    </row>
    <row r="20510">
      <c r="A20510" s="61">
        <v>1.513528731E9</v>
      </c>
      <c r="B20510" s="61">
        <v>0.0</v>
      </c>
      <c r="C20510" s="61">
        <v>227.0</v>
      </c>
      <c r="D20510" s="57" t="s">
        <v>371</v>
      </c>
      <c r="E20510" s="57" t="str">
        <f t="array" ref="E20510">E20509</f>
        <v>В</v>
      </c>
      <c r="F20510" s="58">
        <v>0.9455578548634674</v>
      </c>
    </row>
    <row r="20511">
      <c r="A20511" s="61">
        <v>1.514964492E9</v>
      </c>
      <c r="B20511" s="61">
        <v>0.0</v>
      </c>
      <c r="C20511" s="61">
        <v>2540.0</v>
      </c>
      <c r="D20511" s="57" t="s">
        <v>374</v>
      </c>
      <c r="E20511" s="57" t="str">
        <f t="array" ref="E20511">E20510</f>
        <v>В</v>
      </c>
      <c r="F20511" s="58">
        <v>0.9455621399174472</v>
      </c>
    </row>
    <row r="20512">
      <c r="A20512" s="61">
        <v>1.516006228E9</v>
      </c>
      <c r="B20512" s="61">
        <v>1.0</v>
      </c>
      <c r="C20512" s="61">
        <v>97.0</v>
      </c>
      <c r="D20512" s="57" t="s">
        <v>374</v>
      </c>
      <c r="E20512" s="57" t="str">
        <f t="array" ref="E20512">E20511</f>
        <v>В</v>
      </c>
      <c r="F20512" s="58">
        <v>0.9455633714874767</v>
      </c>
    </row>
    <row r="20513">
      <c r="A20513" s="61">
        <v>1.517260219E9</v>
      </c>
      <c r="B20513" s="61">
        <v>1.0</v>
      </c>
      <c r="C20513" s="61">
        <v>2944.0</v>
      </c>
      <c r="D20513" s="57" t="s">
        <v>371</v>
      </c>
      <c r="E20513" s="57" t="str">
        <f t="array" ref="E20513">E20512</f>
        <v>В</v>
      </c>
      <c r="F20513" s="58">
        <v>0.9455844230755379</v>
      </c>
    </row>
    <row r="20514">
      <c r="A20514" s="61">
        <v>1.515196075E9</v>
      </c>
      <c r="B20514" s="61">
        <v>1.0</v>
      </c>
      <c r="C20514" s="61">
        <v>1210.0</v>
      </c>
      <c r="D20514" s="57" t="s">
        <v>371</v>
      </c>
      <c r="E20514" s="57" t="str">
        <f t="array" ref="E20514">E20513</f>
        <v>В</v>
      </c>
      <c r="F20514" s="58">
        <v>0.9456211322011283</v>
      </c>
    </row>
    <row r="20515">
      <c r="A20515" s="61">
        <v>1.518285245E9</v>
      </c>
      <c r="B20515" s="61">
        <v>1.0</v>
      </c>
      <c r="C20515" s="61">
        <v>501.0</v>
      </c>
      <c r="D20515" s="57" t="s">
        <v>371</v>
      </c>
      <c r="E20515" s="57" t="str">
        <f t="array" ref="E20515">E20514</f>
        <v>В</v>
      </c>
      <c r="F20515" s="58">
        <v>0.945646565872064</v>
      </c>
    </row>
    <row r="20516">
      <c r="A20516" s="61">
        <v>1.512994425E9</v>
      </c>
      <c r="B20516" s="61">
        <v>1.0</v>
      </c>
      <c r="C20516" s="61">
        <v>505.0</v>
      </c>
      <c r="D20516" s="57" t="s">
        <v>371</v>
      </c>
      <c r="E20516" s="57" t="str">
        <f t="array" ref="E20516">E20515</f>
        <v>В</v>
      </c>
      <c r="F20516" s="58">
        <v>0.9456465799210586</v>
      </c>
    </row>
    <row r="20517">
      <c r="A20517" s="61">
        <v>1.5115286E9</v>
      </c>
      <c r="B20517" s="61">
        <v>0.0</v>
      </c>
      <c r="C20517" s="61">
        <v>2559.0</v>
      </c>
      <c r="D20517" s="57" t="s">
        <v>374</v>
      </c>
      <c r="E20517" s="57" t="str">
        <f t="array" ref="E20517">E20516</f>
        <v>В</v>
      </c>
      <c r="F20517" s="58">
        <v>0.9456645162405688</v>
      </c>
    </row>
    <row r="20518">
      <c r="A20518" s="61">
        <v>1.515853793E9</v>
      </c>
      <c r="B20518" s="61">
        <v>1.0</v>
      </c>
      <c r="C20518" s="61">
        <v>1211.0</v>
      </c>
      <c r="D20518" s="57" t="s">
        <v>371</v>
      </c>
      <c r="E20518" s="57" t="str">
        <f t="array" ref="E20518">E20517</f>
        <v>В</v>
      </c>
      <c r="F20518" s="58">
        <v>0.94581774923888</v>
      </c>
    </row>
    <row r="20519">
      <c r="A20519" s="61">
        <v>1.511917008E9</v>
      </c>
      <c r="B20519" s="61">
        <v>1.0</v>
      </c>
      <c r="C20519" s="61">
        <v>3002.0</v>
      </c>
      <c r="D20519" s="57" t="s">
        <v>371</v>
      </c>
      <c r="E20519" s="57" t="str">
        <f t="array" ref="E20519">E20518</f>
        <v>В</v>
      </c>
      <c r="F20519" s="58">
        <v>0.9459859927962097</v>
      </c>
    </row>
    <row r="20520">
      <c r="A20520" s="61">
        <v>1.512696998E9</v>
      </c>
      <c r="B20520" s="61">
        <v>1.0</v>
      </c>
      <c r="C20520" s="61">
        <v>3691.0</v>
      </c>
      <c r="D20520" s="57" t="s">
        <v>375</v>
      </c>
      <c r="E20520" s="57" t="str">
        <f t="array" ref="E20520">E20519</f>
        <v>В</v>
      </c>
      <c r="F20520" s="58">
        <v>0.9460703040895097</v>
      </c>
    </row>
    <row r="20521">
      <c r="A20521" s="61">
        <v>1.513854522E9</v>
      </c>
      <c r="B20521" s="61">
        <v>0.0</v>
      </c>
      <c r="C20521" s="61">
        <v>3534.0</v>
      </c>
      <c r="D20521" s="57" t="s">
        <v>371</v>
      </c>
      <c r="E20521" s="57" t="str">
        <f t="array" ref="E20521">E20520</f>
        <v>В</v>
      </c>
      <c r="F20521" s="58">
        <v>0.9460822152306269</v>
      </c>
    </row>
    <row r="20522">
      <c r="A20522" s="61">
        <v>1.517698409E9</v>
      </c>
      <c r="B20522" s="61">
        <v>1.0</v>
      </c>
      <c r="C20522" s="61">
        <v>746.0</v>
      </c>
      <c r="D20522" s="57" t="s">
        <v>373</v>
      </c>
      <c r="E20522" s="57" t="str">
        <f t="array" ref="E20522">E20521</f>
        <v>В</v>
      </c>
      <c r="F20522" s="58">
        <v>0.9462203773775257</v>
      </c>
    </row>
    <row r="20523">
      <c r="A20523" s="61">
        <v>1.514265216E9</v>
      </c>
      <c r="B20523" s="61">
        <v>1.0</v>
      </c>
      <c r="C20523" s="61">
        <v>83.0</v>
      </c>
      <c r="D20523" s="57" t="s">
        <v>373</v>
      </c>
      <c r="E20523" s="57" t="str">
        <f t="array" ref="E20523">E20522</f>
        <v>В</v>
      </c>
      <c r="F20523" s="58">
        <v>0.9462249372858613</v>
      </c>
    </row>
    <row r="20524">
      <c r="A20524" s="61">
        <v>1.513809373E9</v>
      </c>
      <c r="B20524" s="61">
        <v>1.0</v>
      </c>
      <c r="C20524" s="61">
        <v>358.0</v>
      </c>
      <c r="D20524" s="57" t="s">
        <v>371</v>
      </c>
      <c r="E20524" s="57" t="str">
        <f t="array" ref="E20524">E20523</f>
        <v>В</v>
      </c>
      <c r="F20524" s="58">
        <v>0.9462481146951945</v>
      </c>
    </row>
    <row r="20525">
      <c r="A20525" s="61">
        <v>1.515604022E9</v>
      </c>
      <c r="B20525" s="61">
        <v>0.0</v>
      </c>
      <c r="C20525" s="61">
        <v>1637.0</v>
      </c>
      <c r="D20525" s="57" t="s">
        <v>371</v>
      </c>
      <c r="E20525" s="57" t="str">
        <f t="array" ref="E20525">E20524</f>
        <v>В</v>
      </c>
      <c r="F20525" s="58">
        <v>0.9462621292862812</v>
      </c>
    </row>
    <row r="20526">
      <c r="A20526" s="61">
        <v>1.519317152E9</v>
      </c>
      <c r="B20526" s="61">
        <v>0.0</v>
      </c>
      <c r="C20526" s="61">
        <v>803.0</v>
      </c>
      <c r="D20526" s="57" t="s">
        <v>371</v>
      </c>
      <c r="E20526" s="57" t="str">
        <f t="array" ref="E20526">E20525</f>
        <v>В</v>
      </c>
      <c r="F20526" s="58">
        <v>0.9462797866892922</v>
      </c>
    </row>
    <row r="20527">
      <c r="A20527" s="61">
        <v>1.517839809E9</v>
      </c>
      <c r="B20527" s="61">
        <v>1.0</v>
      </c>
      <c r="C20527" s="61">
        <v>1879.0</v>
      </c>
      <c r="D20527" s="57" t="s">
        <v>374</v>
      </c>
      <c r="E20527" s="57" t="str">
        <f t="array" ref="E20527">E20526</f>
        <v>В</v>
      </c>
      <c r="F20527" s="58">
        <v>0.9463069320738261</v>
      </c>
    </row>
    <row r="20528">
      <c r="A20528" s="61">
        <v>1.518992355E9</v>
      </c>
      <c r="B20528" s="61">
        <v>1.0</v>
      </c>
      <c r="C20528" s="61">
        <v>1679.0</v>
      </c>
      <c r="D20528" s="57" t="s">
        <v>373</v>
      </c>
      <c r="E20528" s="57" t="str">
        <f t="array" ref="E20528">E20527</f>
        <v>В</v>
      </c>
      <c r="F20528" s="58">
        <v>0.9463240560806768</v>
      </c>
    </row>
    <row r="20529">
      <c r="A20529" s="61">
        <v>1.51885585E9</v>
      </c>
      <c r="B20529" s="61">
        <v>0.0</v>
      </c>
      <c r="C20529" s="61">
        <v>2468.0</v>
      </c>
      <c r="D20529" s="57" t="s">
        <v>371</v>
      </c>
      <c r="E20529" s="57" t="str">
        <f t="array" ref="E20529">E20528</f>
        <v>В</v>
      </c>
      <c r="F20529" s="58">
        <v>0.9463396549263527</v>
      </c>
    </row>
    <row r="20530">
      <c r="A20530" s="61">
        <v>1.519950491E9</v>
      </c>
      <c r="B20530" s="61">
        <v>0.0</v>
      </c>
      <c r="C20530" s="61">
        <v>1126.0</v>
      </c>
      <c r="D20530" s="57" t="s">
        <v>371</v>
      </c>
      <c r="E20530" s="57" t="str">
        <f t="array" ref="E20530">E20529</f>
        <v>В</v>
      </c>
      <c r="F20530" s="58">
        <v>0.9463802978872169</v>
      </c>
    </row>
    <row r="20531">
      <c r="A20531" s="61">
        <v>1.519955146E9</v>
      </c>
      <c r="B20531" s="61">
        <v>1.0</v>
      </c>
      <c r="C20531" s="61">
        <v>1933.0</v>
      </c>
      <c r="D20531" s="57" t="s">
        <v>371</v>
      </c>
      <c r="E20531" s="57" t="str">
        <f t="array" ref="E20531">E20530</f>
        <v>В</v>
      </c>
      <c r="F20531" s="58">
        <v>0.946383708390621</v>
      </c>
    </row>
    <row r="20532">
      <c r="A20532" s="61">
        <v>1.51599247E9</v>
      </c>
      <c r="B20532" s="61">
        <v>0.0</v>
      </c>
      <c r="C20532" s="61">
        <v>1100.0</v>
      </c>
      <c r="D20532" s="57" t="s">
        <v>371</v>
      </c>
      <c r="E20532" s="57" t="str">
        <f t="array" ref="E20532">E20531</f>
        <v>В</v>
      </c>
      <c r="F20532" s="58">
        <v>0.9464392253510819</v>
      </c>
    </row>
    <row r="20533">
      <c r="A20533" s="61">
        <v>1.518076034E9</v>
      </c>
      <c r="B20533" s="61">
        <v>1.0</v>
      </c>
      <c r="C20533" s="61">
        <v>735.0</v>
      </c>
      <c r="D20533" s="57" t="s">
        <v>375</v>
      </c>
      <c r="E20533" s="57" t="str">
        <f t="array" ref="E20533">E20532</f>
        <v>В</v>
      </c>
      <c r="F20533" s="58">
        <v>0.9466433001121249</v>
      </c>
    </row>
    <row r="20534">
      <c r="A20534" s="61">
        <v>1.515960984E9</v>
      </c>
      <c r="B20534" s="61">
        <v>1.0</v>
      </c>
      <c r="C20534" s="61">
        <v>2013.0</v>
      </c>
      <c r="D20534" s="57" t="s">
        <v>375</v>
      </c>
      <c r="E20534" s="57" t="str">
        <f t="array" ref="E20534">E20533</f>
        <v>В</v>
      </c>
      <c r="F20534" s="58">
        <v>0.9466717198537129</v>
      </c>
    </row>
    <row r="20535">
      <c r="A20535" s="61">
        <v>1.515865888E9</v>
      </c>
      <c r="B20535" s="61">
        <v>1.0</v>
      </c>
      <c r="C20535" s="61">
        <v>888.0</v>
      </c>
      <c r="D20535" s="57" t="s">
        <v>374</v>
      </c>
      <c r="E20535" s="57" t="str">
        <f t="array" ref="E20535">E20534</f>
        <v>В</v>
      </c>
      <c r="F20535" s="58">
        <v>0.9467684212269167</v>
      </c>
    </row>
    <row r="20536">
      <c r="A20536" s="61">
        <v>1.517465468E9</v>
      </c>
      <c r="B20536" s="61">
        <v>1.0</v>
      </c>
      <c r="C20536" s="61">
        <v>1978.0</v>
      </c>
      <c r="D20536" s="57" t="s">
        <v>374</v>
      </c>
      <c r="E20536" s="57" t="str">
        <f t="array" ref="E20536">E20535</f>
        <v>В</v>
      </c>
      <c r="F20536" s="58">
        <v>0.9467714576153604</v>
      </c>
    </row>
    <row r="20537">
      <c r="A20537" s="61">
        <v>1.517265586E9</v>
      </c>
      <c r="B20537" s="61">
        <v>1.0</v>
      </c>
      <c r="C20537" s="61">
        <v>387.0</v>
      </c>
      <c r="D20537" s="57" t="s">
        <v>373</v>
      </c>
      <c r="E20537" s="57" t="str">
        <f t="array" ref="E20537">E20536</f>
        <v>В</v>
      </c>
      <c r="F20537" s="58">
        <v>0.9468592108693913</v>
      </c>
    </row>
    <row r="20538">
      <c r="A20538" s="61">
        <v>1.51560225E9</v>
      </c>
      <c r="B20538" s="61">
        <v>0.0</v>
      </c>
      <c r="C20538" s="61">
        <v>3278.0</v>
      </c>
      <c r="D20538" s="57" t="s">
        <v>371</v>
      </c>
      <c r="E20538" s="57" t="str">
        <f t="array" ref="E20538">E20537</f>
        <v>В</v>
      </c>
      <c r="F20538" s="58">
        <v>0.946862317316083</v>
      </c>
    </row>
    <row r="20539">
      <c r="A20539" s="61">
        <v>1.516998782E9</v>
      </c>
      <c r="B20539" s="61">
        <v>0.0</v>
      </c>
      <c r="C20539" s="61">
        <v>3199.0</v>
      </c>
      <c r="D20539" s="57" t="s">
        <v>373</v>
      </c>
      <c r="E20539" s="57" t="str">
        <f t="array" ref="E20539">E20538</f>
        <v>В</v>
      </c>
      <c r="F20539" s="58">
        <v>0.9468691599800919</v>
      </c>
    </row>
    <row r="20540">
      <c r="A20540" s="61">
        <v>1.512150897E9</v>
      </c>
      <c r="B20540" s="61">
        <v>1.0</v>
      </c>
      <c r="C20540" s="61">
        <v>2155.0</v>
      </c>
      <c r="D20540" s="57" t="s">
        <v>374</v>
      </c>
      <c r="E20540" s="57" t="str">
        <f t="array" ref="E20540">E20539</f>
        <v>В</v>
      </c>
      <c r="F20540" s="58">
        <v>0.9469863902262674</v>
      </c>
    </row>
    <row r="20541">
      <c r="A20541" s="61">
        <v>1.518479029E9</v>
      </c>
      <c r="B20541" s="61">
        <v>1.0</v>
      </c>
      <c r="C20541" s="61">
        <v>2457.0</v>
      </c>
      <c r="D20541" s="57" t="s">
        <v>375</v>
      </c>
      <c r="E20541" s="57" t="str">
        <f t="array" ref="E20541">E20540</f>
        <v>В</v>
      </c>
      <c r="F20541" s="58">
        <v>0.9471566911128898</v>
      </c>
    </row>
    <row r="20542">
      <c r="A20542" s="61">
        <v>1.514612197E9</v>
      </c>
      <c r="B20542" s="61">
        <v>1.0</v>
      </c>
      <c r="C20542" s="61">
        <v>106.0</v>
      </c>
      <c r="D20542" s="57" t="s">
        <v>371</v>
      </c>
      <c r="E20542" s="57" t="str">
        <f t="array" ref="E20542">E20541</f>
        <v>В</v>
      </c>
      <c r="F20542" s="58">
        <v>0.9472132529042314</v>
      </c>
    </row>
    <row r="20543">
      <c r="A20543" s="61">
        <v>1.513957343E9</v>
      </c>
      <c r="B20543" s="61">
        <v>1.0</v>
      </c>
      <c r="C20543" s="61">
        <v>2174.0</v>
      </c>
      <c r="D20543" s="57" t="s">
        <v>374</v>
      </c>
      <c r="E20543" s="57" t="str">
        <f t="array" ref="E20543">E20542</f>
        <v>В</v>
      </c>
      <c r="F20543" s="58">
        <v>0.9472275809906698</v>
      </c>
    </row>
    <row r="20544">
      <c r="A20544" s="61">
        <v>1.518991556E9</v>
      </c>
      <c r="B20544" s="61">
        <v>1.0</v>
      </c>
      <c r="C20544" s="61">
        <v>2264.0</v>
      </c>
      <c r="D20544" s="57" t="s">
        <v>371</v>
      </c>
      <c r="E20544" s="57" t="str">
        <f t="array" ref="E20544">E20543</f>
        <v>В</v>
      </c>
      <c r="F20544" s="58">
        <v>0.9472744016893593</v>
      </c>
    </row>
    <row r="20545">
      <c r="A20545" s="61">
        <v>1.511992848E9</v>
      </c>
      <c r="B20545" s="61">
        <v>1.0</v>
      </c>
      <c r="C20545" s="61">
        <v>2988.0</v>
      </c>
      <c r="D20545" s="57" t="s">
        <v>371</v>
      </c>
      <c r="E20545" s="57" t="str">
        <f t="array" ref="E20545">E20544</f>
        <v>В</v>
      </c>
      <c r="F20545" s="58">
        <v>0.9472948900302766</v>
      </c>
    </row>
    <row r="20546">
      <c r="A20546" s="61">
        <v>1.518620159E9</v>
      </c>
      <c r="B20546" s="61">
        <v>1.0</v>
      </c>
      <c r="C20546" s="61">
        <v>1259.0</v>
      </c>
      <c r="D20546" s="57" t="s">
        <v>375</v>
      </c>
      <c r="E20546" s="57" t="str">
        <f t="array" ref="E20546">E20545</f>
        <v>В</v>
      </c>
      <c r="F20546" s="58">
        <v>0.9473923035547077</v>
      </c>
    </row>
    <row r="20547">
      <c r="A20547" s="61">
        <v>1.516729069E9</v>
      </c>
      <c r="B20547" s="61">
        <v>1.0</v>
      </c>
      <c r="C20547" s="61">
        <v>1985.0</v>
      </c>
      <c r="D20547" s="57" t="s">
        <v>375</v>
      </c>
      <c r="E20547" s="57" t="str">
        <f t="array" ref="E20547">E20546</f>
        <v>В</v>
      </c>
      <c r="F20547" s="58">
        <v>0.9474277529978901</v>
      </c>
    </row>
    <row r="20548">
      <c r="A20548" s="61">
        <v>1.517653358E9</v>
      </c>
      <c r="B20548" s="61">
        <v>1.0</v>
      </c>
      <c r="C20548" s="61">
        <v>2770.0</v>
      </c>
      <c r="D20548" s="57" t="s">
        <v>373</v>
      </c>
      <c r="E20548" s="57" t="str">
        <f t="array" ref="E20548">E20547</f>
        <v>В</v>
      </c>
      <c r="F20548" s="58">
        <v>0.947455841597315</v>
      </c>
    </row>
    <row r="20549">
      <c r="A20549" s="61">
        <v>1.515190187E9</v>
      </c>
      <c r="B20549" s="61">
        <v>1.0</v>
      </c>
      <c r="C20549" s="61">
        <v>1867.0</v>
      </c>
      <c r="D20549" s="57" t="s">
        <v>375</v>
      </c>
      <c r="E20549" s="57" t="str">
        <f t="array" ref="E20549">E20548</f>
        <v>В</v>
      </c>
      <c r="F20549" s="58">
        <v>0.9474694077917251</v>
      </c>
    </row>
    <row r="20550">
      <c r="A20550" s="61">
        <v>1.518164989E9</v>
      </c>
      <c r="B20550" s="61">
        <v>1.0</v>
      </c>
      <c r="C20550" s="61">
        <v>2485.0</v>
      </c>
      <c r="D20550" s="57" t="s">
        <v>375</v>
      </c>
      <c r="E20550" s="57" t="str">
        <f t="array" ref="E20550">E20549</f>
        <v>В</v>
      </c>
      <c r="F20550" s="58">
        <v>0.947520534825719</v>
      </c>
    </row>
    <row r="20551">
      <c r="A20551" s="61">
        <v>1.518351559E9</v>
      </c>
      <c r="B20551" s="61">
        <v>1.0</v>
      </c>
      <c r="C20551" s="61">
        <v>2370.0</v>
      </c>
      <c r="D20551" s="57" t="s">
        <v>375</v>
      </c>
      <c r="E20551" s="57" t="str">
        <f t="array" ref="E20551">E20550</f>
        <v>В</v>
      </c>
      <c r="F20551" s="58">
        <v>0.9475703968384582</v>
      </c>
    </row>
    <row r="20552">
      <c r="A20552" s="61">
        <v>1.516102128E9</v>
      </c>
      <c r="B20552" s="61">
        <v>1.0</v>
      </c>
      <c r="C20552" s="61">
        <v>2356.0</v>
      </c>
      <c r="D20552" s="57" t="s">
        <v>375</v>
      </c>
      <c r="E20552" s="57" t="str">
        <f t="array" ref="E20552">E20551</f>
        <v>В</v>
      </c>
      <c r="F20552" s="58">
        <v>0.9476246608468649</v>
      </c>
    </row>
    <row r="20553">
      <c r="A20553" s="61">
        <v>1.516960926E9</v>
      </c>
      <c r="B20553" s="61">
        <v>1.0</v>
      </c>
      <c r="C20553" s="61">
        <v>3075.0</v>
      </c>
      <c r="D20553" s="57" t="s">
        <v>373</v>
      </c>
      <c r="E20553" s="57" t="str">
        <f t="array" ref="E20553">E20552</f>
        <v>В</v>
      </c>
      <c r="F20553" s="58">
        <v>0.9476622266870691</v>
      </c>
    </row>
    <row r="20554">
      <c r="A20554" s="61">
        <v>1.517647341E9</v>
      </c>
      <c r="B20554" s="61">
        <v>0.0</v>
      </c>
      <c r="C20554" s="61">
        <v>1939.0</v>
      </c>
      <c r="D20554" s="57" t="s">
        <v>374</v>
      </c>
      <c r="E20554" s="57" t="str">
        <f t="array" ref="E20554">E20553</f>
        <v>В</v>
      </c>
      <c r="F20554" s="58">
        <v>0.9477180922353897</v>
      </c>
    </row>
    <row r="20555">
      <c r="A20555" s="61">
        <v>1.51419577E9</v>
      </c>
      <c r="B20555" s="61">
        <v>0.0</v>
      </c>
      <c r="C20555" s="61">
        <v>203.0</v>
      </c>
      <c r="D20555" s="57" t="s">
        <v>374</v>
      </c>
      <c r="E20555" s="57" t="str">
        <f t="array" ref="E20555">E20554</f>
        <v>В</v>
      </c>
      <c r="F20555" s="58">
        <v>0.9477294101378902</v>
      </c>
    </row>
    <row r="20556">
      <c r="A20556" s="61">
        <v>1.513910339E9</v>
      </c>
      <c r="B20556" s="61">
        <v>1.0</v>
      </c>
      <c r="C20556" s="61">
        <v>1788.0</v>
      </c>
      <c r="D20556" s="57" t="s">
        <v>371</v>
      </c>
      <c r="E20556" s="57" t="str">
        <f t="array" ref="E20556">E20555</f>
        <v>В</v>
      </c>
      <c r="F20556" s="58">
        <v>0.9477907507744984</v>
      </c>
    </row>
    <row r="20557">
      <c r="A20557" s="61">
        <v>1.517892553E9</v>
      </c>
      <c r="B20557" s="61">
        <v>1.0</v>
      </c>
      <c r="C20557" s="61">
        <v>981.0</v>
      </c>
      <c r="D20557" s="57" t="s">
        <v>371</v>
      </c>
      <c r="E20557" s="57" t="str">
        <f t="array" ref="E20557">E20556</f>
        <v>В</v>
      </c>
      <c r="F20557" s="58">
        <v>0.94787211814413</v>
      </c>
    </row>
    <row r="20558">
      <c r="A20558" s="61">
        <v>1.512901927E9</v>
      </c>
      <c r="B20558" s="61">
        <v>1.0</v>
      </c>
      <c r="C20558" s="61">
        <v>2592.0</v>
      </c>
      <c r="D20558" s="57" t="s">
        <v>373</v>
      </c>
      <c r="E20558" s="57" t="str">
        <f t="array" ref="E20558">E20557</f>
        <v>В</v>
      </c>
      <c r="F20558" s="58">
        <v>0.9478749240425225</v>
      </c>
    </row>
    <row r="20559">
      <c r="A20559" s="61">
        <v>1.518013059E9</v>
      </c>
      <c r="B20559" s="61">
        <v>1.0</v>
      </c>
      <c r="C20559" s="61">
        <v>1985.0</v>
      </c>
      <c r="D20559" s="57" t="s">
        <v>373</v>
      </c>
      <c r="E20559" s="57" t="str">
        <f t="array" ref="E20559">E20558</f>
        <v>В</v>
      </c>
      <c r="F20559" s="58">
        <v>0.9480681881413807</v>
      </c>
    </row>
    <row r="20560">
      <c r="A20560" s="61">
        <v>1.511398479E9</v>
      </c>
      <c r="B20560" s="61">
        <v>1.0</v>
      </c>
      <c r="C20560" s="61">
        <v>637.0</v>
      </c>
      <c r="D20560" s="57" t="s">
        <v>371</v>
      </c>
      <c r="E20560" s="57" t="str">
        <f t="array" ref="E20560">E20559</f>
        <v>В</v>
      </c>
      <c r="F20560" s="58">
        <v>0.9480687900524959</v>
      </c>
    </row>
    <row r="20561">
      <c r="A20561" s="61">
        <v>1.517823942E9</v>
      </c>
      <c r="B20561" s="61">
        <v>0.0</v>
      </c>
      <c r="C20561" s="61">
        <v>5017.0</v>
      </c>
      <c r="D20561" s="57" t="s">
        <v>371</v>
      </c>
      <c r="E20561" s="57" t="str">
        <f t="array" ref="E20561">E20560</f>
        <v>В</v>
      </c>
      <c r="F20561" s="58">
        <v>0.9480977778407336</v>
      </c>
    </row>
    <row r="20562">
      <c r="A20562" s="61">
        <v>1.511956774E9</v>
      </c>
      <c r="B20562" s="61">
        <v>1.0</v>
      </c>
      <c r="C20562" s="61">
        <v>3982.0</v>
      </c>
      <c r="D20562" s="57" t="s">
        <v>371</v>
      </c>
      <c r="E20562" s="57" t="str">
        <f t="array" ref="E20562">E20561</f>
        <v>В</v>
      </c>
      <c r="F20562" s="58">
        <v>0.9481537415939526</v>
      </c>
    </row>
    <row r="20563">
      <c r="A20563" s="61">
        <v>1.515873603E9</v>
      </c>
      <c r="B20563" s="61">
        <v>1.0</v>
      </c>
      <c r="C20563" s="61">
        <v>1578.0</v>
      </c>
      <c r="D20563" s="57" t="s">
        <v>375</v>
      </c>
      <c r="E20563" s="57" t="str">
        <f t="array" ref="E20563">E20562</f>
        <v>В</v>
      </c>
      <c r="F20563" s="58">
        <v>0.9482172945377211</v>
      </c>
    </row>
    <row r="20564">
      <c r="A20564" s="61">
        <v>1.517490603E9</v>
      </c>
      <c r="B20564" s="61">
        <v>1.0</v>
      </c>
      <c r="C20564" s="61">
        <v>736.0</v>
      </c>
      <c r="D20564" s="57" t="s">
        <v>374</v>
      </c>
      <c r="E20564" s="57" t="str">
        <f t="array" ref="E20564">E20563</f>
        <v>В</v>
      </c>
      <c r="F20564" s="58">
        <v>0.9483102284254313</v>
      </c>
    </row>
    <row r="20565">
      <c r="A20565" s="61">
        <v>1.514578297E9</v>
      </c>
      <c r="B20565" s="61">
        <v>1.0</v>
      </c>
      <c r="C20565" s="61">
        <v>15.0</v>
      </c>
      <c r="D20565" s="57" t="s">
        <v>374</v>
      </c>
      <c r="E20565" s="57" t="str">
        <f t="array" ref="E20565">E20564</f>
        <v>В</v>
      </c>
      <c r="F20565" s="58">
        <v>0.9483699243482135</v>
      </c>
    </row>
    <row r="20566">
      <c r="A20566" s="61">
        <v>1.512246271E9</v>
      </c>
      <c r="B20566" s="61">
        <v>0.0</v>
      </c>
      <c r="C20566" s="61">
        <v>2359.0</v>
      </c>
      <c r="D20566" s="57" t="s">
        <v>371</v>
      </c>
      <c r="E20566" s="57" t="str">
        <f t="array" ref="E20566">E20565</f>
        <v>В</v>
      </c>
      <c r="F20566" s="58">
        <v>0.9484062925459039</v>
      </c>
    </row>
    <row r="20567">
      <c r="A20567" s="61">
        <v>1.513953443E9</v>
      </c>
      <c r="B20567" s="61">
        <v>1.0</v>
      </c>
      <c r="C20567" s="61">
        <v>2650.0</v>
      </c>
      <c r="D20567" s="57" t="s">
        <v>373</v>
      </c>
      <c r="E20567" s="57" t="str">
        <f t="array" ref="E20567">E20566</f>
        <v>В</v>
      </c>
      <c r="F20567" s="58">
        <v>0.9484564939456751</v>
      </c>
    </row>
    <row r="20568">
      <c r="A20568" s="61">
        <v>1.515727131E9</v>
      </c>
      <c r="B20568" s="61">
        <v>0.0</v>
      </c>
      <c r="C20568" s="61">
        <v>575.0</v>
      </c>
      <c r="D20568" s="57" t="s">
        <v>375</v>
      </c>
      <c r="E20568" s="57" t="str">
        <f t="array" ref="E20568">E20567</f>
        <v>В</v>
      </c>
      <c r="F20568" s="58">
        <v>0.948505306000813</v>
      </c>
    </row>
    <row r="20569">
      <c r="A20569" s="61">
        <v>1.518450783E9</v>
      </c>
      <c r="B20569" s="61">
        <v>1.0</v>
      </c>
      <c r="C20569" s="61">
        <v>1002.0</v>
      </c>
      <c r="D20569" s="57" t="s">
        <v>371</v>
      </c>
      <c r="E20569" s="57" t="str">
        <f t="array" ref="E20569">E20568</f>
        <v>В</v>
      </c>
      <c r="F20569" s="58">
        <v>0.9485750968942928</v>
      </c>
    </row>
    <row r="20570">
      <c r="A20570" s="61">
        <v>1.517815187E9</v>
      </c>
      <c r="B20570" s="61">
        <v>1.0</v>
      </c>
      <c r="C20570" s="61">
        <v>236.0</v>
      </c>
      <c r="D20570" s="57" t="s">
        <v>373</v>
      </c>
      <c r="E20570" s="57" t="str">
        <f t="array" ref="E20570">E20569</f>
        <v>В</v>
      </c>
      <c r="F20570" s="58">
        <v>0.9485801853218436</v>
      </c>
    </row>
    <row r="20571">
      <c r="A20571" s="61">
        <v>1.518382781E9</v>
      </c>
      <c r="B20571" s="61">
        <v>0.0</v>
      </c>
      <c r="C20571" s="61">
        <v>972.0</v>
      </c>
      <c r="D20571" s="57" t="s">
        <v>371</v>
      </c>
      <c r="E20571" s="57" t="str">
        <f t="array" ref="E20571">E20570</f>
        <v>В</v>
      </c>
      <c r="F20571" s="58">
        <v>0.9485852285583238</v>
      </c>
    </row>
    <row r="20572">
      <c r="A20572" s="61">
        <v>1.515098666E9</v>
      </c>
      <c r="B20572" s="61">
        <v>1.0</v>
      </c>
      <c r="C20572" s="61">
        <v>680.0</v>
      </c>
      <c r="D20572" s="57" t="s">
        <v>375</v>
      </c>
      <c r="E20572" s="57" t="str">
        <f t="array" ref="E20572">E20571</f>
        <v>В</v>
      </c>
      <c r="F20572" s="58">
        <v>0.9485964369238029</v>
      </c>
    </row>
    <row r="20573">
      <c r="A20573" s="61">
        <v>1.511600139E9</v>
      </c>
      <c r="B20573" s="61">
        <v>1.0</v>
      </c>
      <c r="C20573" s="61">
        <v>893.0</v>
      </c>
      <c r="D20573" s="57" t="s">
        <v>373</v>
      </c>
      <c r="E20573" s="57" t="str">
        <f t="array" ref="E20573">E20572</f>
        <v>В</v>
      </c>
      <c r="F20573" s="58">
        <v>0.9486200087401433</v>
      </c>
    </row>
    <row r="20574">
      <c r="A20574" s="61">
        <v>1.518888917E9</v>
      </c>
      <c r="B20574" s="61">
        <v>1.0</v>
      </c>
      <c r="C20574" s="61">
        <v>1060.0</v>
      </c>
      <c r="D20574" s="57" t="s">
        <v>371</v>
      </c>
      <c r="E20574" s="57" t="str">
        <f t="array" ref="E20574">E20573</f>
        <v>В</v>
      </c>
      <c r="F20574" s="58">
        <v>0.9486292738750453</v>
      </c>
    </row>
    <row r="20575">
      <c r="A20575" s="61">
        <v>1.512526402E9</v>
      </c>
      <c r="B20575" s="61">
        <v>0.0</v>
      </c>
      <c r="C20575" s="61">
        <v>4592.0</v>
      </c>
      <c r="D20575" s="57" t="s">
        <v>375</v>
      </c>
      <c r="E20575" s="57" t="str">
        <f t="array" ref="E20575">E20574</f>
        <v>В</v>
      </c>
      <c r="F20575" s="58">
        <v>0.9486475033868492</v>
      </c>
    </row>
    <row r="20576">
      <c r="A20576" s="61">
        <v>1.517119235E9</v>
      </c>
      <c r="B20576" s="61">
        <v>1.0</v>
      </c>
      <c r="C20576" s="61">
        <v>1938.0</v>
      </c>
      <c r="D20576" s="57" t="s">
        <v>371</v>
      </c>
      <c r="E20576" s="57" t="str">
        <f t="array" ref="E20576">E20575</f>
        <v>В</v>
      </c>
      <c r="F20576" s="58">
        <v>0.948685159235744</v>
      </c>
    </row>
    <row r="20577">
      <c r="A20577" s="61">
        <v>1.511282992E9</v>
      </c>
      <c r="B20577" s="61">
        <v>0.0</v>
      </c>
      <c r="C20577" s="61">
        <v>942.0</v>
      </c>
      <c r="D20577" s="57" t="s">
        <v>374</v>
      </c>
      <c r="E20577" s="57" t="str">
        <f t="array" ref="E20577">E20576</f>
        <v>В</v>
      </c>
      <c r="F20577" s="58">
        <v>0.9487726683529581</v>
      </c>
    </row>
    <row r="20578">
      <c r="A20578" s="61">
        <v>1.516864183E9</v>
      </c>
      <c r="B20578" s="61">
        <v>1.0</v>
      </c>
      <c r="C20578" s="61">
        <v>1981.0</v>
      </c>
      <c r="D20578" s="57" t="s">
        <v>373</v>
      </c>
      <c r="E20578" s="57" t="str">
        <f t="array" ref="E20578">E20577</f>
        <v>В</v>
      </c>
      <c r="F20578" s="58">
        <v>0.9488083818114783</v>
      </c>
    </row>
    <row r="20579">
      <c r="A20579" s="61">
        <v>1.516512775E9</v>
      </c>
      <c r="B20579" s="61">
        <v>1.0</v>
      </c>
      <c r="C20579" s="61">
        <v>3402.0</v>
      </c>
      <c r="D20579" s="57" t="s">
        <v>374</v>
      </c>
      <c r="E20579" s="57" t="str">
        <f t="array" ref="E20579">E20578</f>
        <v>В</v>
      </c>
      <c r="F20579" s="58">
        <v>0.9488873044794035</v>
      </c>
    </row>
    <row r="20580">
      <c r="A20580" s="61">
        <v>1.514649238E9</v>
      </c>
      <c r="B20580" s="61">
        <v>1.0</v>
      </c>
      <c r="C20580" s="61">
        <v>1223.0</v>
      </c>
      <c r="D20580" s="57" t="s">
        <v>371</v>
      </c>
      <c r="E20580" s="57" t="str">
        <f t="array" ref="E20580">E20579</f>
        <v>В</v>
      </c>
      <c r="F20580" s="58">
        <v>0.9489219222618748</v>
      </c>
    </row>
    <row r="20581">
      <c r="A20581" s="61">
        <v>1.515144209E9</v>
      </c>
      <c r="B20581" s="61">
        <v>1.0</v>
      </c>
      <c r="C20581" s="61">
        <v>4389.0</v>
      </c>
      <c r="D20581" s="57" t="s">
        <v>374</v>
      </c>
      <c r="E20581" s="57" t="str">
        <f t="array" ref="E20581">E20580</f>
        <v>В</v>
      </c>
      <c r="F20581" s="58">
        <v>0.9489243735448593</v>
      </c>
    </row>
    <row r="20582">
      <c r="A20582" s="61">
        <v>1.515423883E9</v>
      </c>
      <c r="B20582" s="61">
        <v>1.0</v>
      </c>
      <c r="C20582" s="61">
        <v>3214.0</v>
      </c>
      <c r="D20582" s="57" t="s">
        <v>371</v>
      </c>
      <c r="E20582" s="57" t="str">
        <f t="array" ref="E20582">E20581</f>
        <v>В</v>
      </c>
      <c r="F20582" s="58">
        <v>0.9489409553593758</v>
      </c>
    </row>
    <row r="20583">
      <c r="A20583" s="61">
        <v>1.513737474E9</v>
      </c>
      <c r="B20583" s="61">
        <v>1.0</v>
      </c>
      <c r="C20583" s="61">
        <v>829.0</v>
      </c>
      <c r="D20583" s="57" t="s">
        <v>375</v>
      </c>
      <c r="E20583" s="57" t="str">
        <f t="array" ref="E20583">E20582</f>
        <v>В</v>
      </c>
      <c r="F20583" s="58">
        <v>0.9490076862396661</v>
      </c>
    </row>
    <row r="20584">
      <c r="A20584" s="61">
        <v>1.515675975E9</v>
      </c>
      <c r="B20584" s="61">
        <v>1.0</v>
      </c>
      <c r="C20584" s="61">
        <v>1500.0</v>
      </c>
      <c r="D20584" s="57" t="s">
        <v>374</v>
      </c>
      <c r="E20584" s="57" t="str">
        <f t="array" ref="E20584">E20583</f>
        <v>В</v>
      </c>
      <c r="F20584" s="58">
        <v>0.9490933161539102</v>
      </c>
    </row>
    <row r="20585">
      <c r="A20585" s="61">
        <v>1.511330318E9</v>
      </c>
      <c r="B20585" s="61">
        <v>1.0</v>
      </c>
      <c r="C20585" s="61">
        <v>1472.0</v>
      </c>
      <c r="D20585" s="57" t="s">
        <v>374</v>
      </c>
      <c r="E20585" s="57" t="str">
        <f t="array" ref="E20585">E20584</f>
        <v>В</v>
      </c>
      <c r="F20585" s="58">
        <v>0.9491483565940196</v>
      </c>
    </row>
    <row r="20586">
      <c r="A20586" s="61">
        <v>1.51959515E9</v>
      </c>
      <c r="B20586" s="61">
        <v>0.0</v>
      </c>
      <c r="C20586" s="61">
        <v>2717.0</v>
      </c>
      <c r="D20586" s="57" t="s">
        <v>371</v>
      </c>
      <c r="E20586" s="57" t="str">
        <f t="array" ref="E20586">E20585</f>
        <v>В</v>
      </c>
      <c r="F20586" s="58">
        <v>0.9491621990599785</v>
      </c>
    </row>
    <row r="20587">
      <c r="A20587" s="61">
        <v>1.518419561E9</v>
      </c>
      <c r="B20587" s="61">
        <v>0.0</v>
      </c>
      <c r="C20587" s="61">
        <v>61.0</v>
      </c>
      <c r="D20587" s="57" t="s">
        <v>375</v>
      </c>
      <c r="E20587" s="57" t="str">
        <f t="array" ref="E20587">E20586</f>
        <v>В</v>
      </c>
      <c r="F20587" s="58">
        <v>0.9491677156839877</v>
      </c>
    </row>
    <row r="20588">
      <c r="A20588" s="61">
        <v>1.512428085E9</v>
      </c>
      <c r="B20588" s="61">
        <v>1.0</v>
      </c>
      <c r="C20588" s="61">
        <v>1684.0</v>
      </c>
      <c r="D20588" s="57" t="s">
        <v>371</v>
      </c>
      <c r="E20588" s="57" t="str">
        <f t="array" ref="E20588">E20587</f>
        <v>В</v>
      </c>
      <c r="F20588" s="58">
        <v>0.9491872419847738</v>
      </c>
    </row>
    <row r="20589">
      <c r="A20589" s="61">
        <v>1.512056723E9</v>
      </c>
      <c r="B20589" s="61">
        <v>1.0</v>
      </c>
      <c r="C20589" s="61">
        <v>360.0</v>
      </c>
      <c r="D20589" s="57" t="s">
        <v>374</v>
      </c>
      <c r="E20589" s="57" t="str">
        <f t="array" ref="E20589">E20588</f>
        <v>В</v>
      </c>
      <c r="F20589" s="58">
        <v>0.9493076079917088</v>
      </c>
    </row>
    <row r="20590">
      <c r="A20590" s="61">
        <v>1.516156355E9</v>
      </c>
      <c r="B20590" s="61">
        <v>1.0</v>
      </c>
      <c r="C20590" s="61">
        <v>4450.0</v>
      </c>
      <c r="D20590" s="57" t="s">
        <v>371</v>
      </c>
      <c r="E20590" s="57" t="str">
        <f t="array" ref="E20590">E20589</f>
        <v>В</v>
      </c>
      <c r="F20590" s="58">
        <v>0.9493140836956481</v>
      </c>
    </row>
    <row r="20591">
      <c r="A20591" s="61">
        <v>1.511521315E9</v>
      </c>
      <c r="B20591" s="61">
        <v>1.0</v>
      </c>
      <c r="C20591" s="61">
        <v>832.0</v>
      </c>
      <c r="D20591" s="57" t="s">
        <v>374</v>
      </c>
      <c r="E20591" s="57" t="str">
        <f t="array" ref="E20591">E20590</f>
        <v>В</v>
      </c>
      <c r="F20591" s="58">
        <v>0.9494150990873766</v>
      </c>
    </row>
    <row r="20592">
      <c r="A20592" s="61">
        <v>1.515441513E9</v>
      </c>
      <c r="B20592" s="61">
        <v>1.0</v>
      </c>
      <c r="C20592" s="61">
        <v>646.0</v>
      </c>
      <c r="D20592" s="57" t="s">
        <v>371</v>
      </c>
      <c r="E20592" s="57" t="str">
        <f t="array" ref="E20592">E20591</f>
        <v>В</v>
      </c>
      <c r="F20592" s="58">
        <v>0.9497210433958373</v>
      </c>
    </row>
    <row r="20593">
      <c r="A20593" s="61">
        <v>1.519766879E9</v>
      </c>
      <c r="B20593" s="61">
        <v>1.0</v>
      </c>
      <c r="C20593" s="61">
        <v>2015.0</v>
      </c>
      <c r="D20593" s="57" t="s">
        <v>373</v>
      </c>
      <c r="E20593" s="57" t="str">
        <f t="array" ref="E20593">E20592</f>
        <v>В</v>
      </c>
      <c r="F20593" s="58">
        <v>0.9497723209234439</v>
      </c>
    </row>
    <row r="20594">
      <c r="A20594" s="61">
        <v>1.517389756E9</v>
      </c>
      <c r="B20594" s="61">
        <v>1.0</v>
      </c>
      <c r="C20594" s="61">
        <v>672.0</v>
      </c>
      <c r="D20594" s="57" t="s">
        <v>371</v>
      </c>
      <c r="E20594" s="57" t="str">
        <f t="array" ref="E20594">E20593</f>
        <v>В</v>
      </c>
      <c r="F20594" s="58">
        <v>0.9498085376118902</v>
      </c>
    </row>
    <row r="20595">
      <c r="A20595" s="61">
        <v>1.519168654E9</v>
      </c>
      <c r="B20595" s="61">
        <v>1.0</v>
      </c>
      <c r="C20595" s="61">
        <v>3177.0</v>
      </c>
      <c r="D20595" s="57" t="s">
        <v>373</v>
      </c>
      <c r="E20595" s="57" t="str">
        <f t="array" ref="E20595">E20594</f>
        <v>В</v>
      </c>
      <c r="F20595" s="58">
        <v>0.949846886875223</v>
      </c>
    </row>
    <row r="20596">
      <c r="A20596" s="61">
        <v>1.517183188E9</v>
      </c>
      <c r="B20596" s="61">
        <v>1.0</v>
      </c>
      <c r="C20596" s="61">
        <v>2104.0</v>
      </c>
      <c r="D20596" s="57" t="s">
        <v>371</v>
      </c>
      <c r="E20596" s="57" t="str">
        <f t="array" ref="E20596">E20595</f>
        <v>В</v>
      </c>
      <c r="F20596" s="58">
        <v>0.9498601781864989</v>
      </c>
    </row>
    <row r="20597">
      <c r="A20597" s="61">
        <v>1.515096534E9</v>
      </c>
      <c r="B20597" s="61">
        <v>1.0</v>
      </c>
      <c r="C20597" s="61">
        <v>566.0</v>
      </c>
      <c r="D20597" s="57" t="s">
        <v>373</v>
      </c>
      <c r="E20597" s="57" t="str">
        <f t="array" ref="E20597">E20596</f>
        <v>В</v>
      </c>
      <c r="F20597" s="58">
        <v>0.9499654444922805</v>
      </c>
    </row>
    <row r="20598">
      <c r="A20598" s="61">
        <v>1.515211579E9</v>
      </c>
      <c r="B20598" s="61">
        <v>1.0</v>
      </c>
      <c r="C20598" s="61">
        <v>757.0</v>
      </c>
      <c r="D20598" s="57" t="s">
        <v>373</v>
      </c>
      <c r="E20598" s="57" t="str">
        <f t="array" ref="E20598">E20597</f>
        <v>В</v>
      </c>
      <c r="F20598" s="58">
        <v>0.9499852993012907</v>
      </c>
    </row>
    <row r="20599">
      <c r="A20599" s="61">
        <v>1.513006853E9</v>
      </c>
      <c r="B20599" s="61">
        <v>1.0</v>
      </c>
      <c r="C20599" s="61">
        <v>1457.0</v>
      </c>
      <c r="D20599" s="57" t="s">
        <v>371</v>
      </c>
      <c r="E20599" s="57" t="str">
        <f t="array" ref="E20599">E20598</f>
        <v>В</v>
      </c>
      <c r="F20599" s="58">
        <v>0.9499904048617126</v>
      </c>
    </row>
    <row r="20600">
      <c r="A20600" s="61">
        <v>1.519323416E9</v>
      </c>
      <c r="B20600" s="61">
        <v>1.0</v>
      </c>
      <c r="C20600" s="61">
        <v>1349.0</v>
      </c>
      <c r="D20600" s="57" t="s">
        <v>371</v>
      </c>
      <c r="E20600" s="57" t="str">
        <f t="array" ref="E20600">E20599</f>
        <v>В</v>
      </c>
      <c r="F20600" s="58">
        <v>0.950155277856313</v>
      </c>
    </row>
    <row r="20601">
      <c r="A20601" s="61">
        <v>1.514835797E9</v>
      </c>
      <c r="B20601" s="61">
        <v>1.0</v>
      </c>
      <c r="C20601" s="61">
        <v>1833.0</v>
      </c>
      <c r="D20601" s="57" t="s">
        <v>371</v>
      </c>
      <c r="E20601" s="57" t="str">
        <f t="array" ref="E20601">E20600</f>
        <v>В</v>
      </c>
      <c r="F20601" s="58">
        <v>0.9501842924658366</v>
      </c>
    </row>
    <row r="20602">
      <c r="A20602" s="61">
        <v>1.51478679E9</v>
      </c>
      <c r="B20602" s="61">
        <v>0.0</v>
      </c>
      <c r="C20602" s="61">
        <v>467.0</v>
      </c>
      <c r="D20602" s="57" t="s">
        <v>373</v>
      </c>
      <c r="E20602" s="57" t="str">
        <f t="array" ref="E20602">E20601</f>
        <v>В</v>
      </c>
      <c r="F20602" s="58">
        <v>0.9502120566280519</v>
      </c>
    </row>
    <row r="20603">
      <c r="A20603" s="61">
        <v>1.515539087E9</v>
      </c>
      <c r="B20603" s="61">
        <v>1.0</v>
      </c>
      <c r="C20603" s="61">
        <v>1751.0</v>
      </c>
      <c r="D20603" s="57" t="s">
        <v>374</v>
      </c>
      <c r="E20603" s="57" t="str">
        <f t="array" ref="E20603">E20602</f>
        <v>В</v>
      </c>
      <c r="F20603" s="58">
        <v>0.9503224546127355</v>
      </c>
    </row>
    <row r="20604">
      <c r="A20604" s="61">
        <v>1.515150815E9</v>
      </c>
      <c r="B20604" s="61">
        <v>1.0</v>
      </c>
      <c r="C20604" s="61">
        <v>1923.0</v>
      </c>
      <c r="D20604" s="57" t="s">
        <v>375</v>
      </c>
      <c r="E20604" s="57" t="str">
        <f t="array" ref="E20604">E20603</f>
        <v>В</v>
      </c>
      <c r="F20604" s="58">
        <v>0.9503664850282957</v>
      </c>
    </row>
    <row r="20605">
      <c r="A20605" s="61">
        <v>1.51155455E9</v>
      </c>
      <c r="B20605" s="61">
        <v>0.0</v>
      </c>
      <c r="C20605" s="61">
        <v>1953.0</v>
      </c>
      <c r="D20605" s="57" t="s">
        <v>375</v>
      </c>
      <c r="E20605" s="57" t="str">
        <f t="array" ref="E20605">E20604</f>
        <v>В</v>
      </c>
      <c r="F20605" s="58">
        <v>0.9503792609054733</v>
      </c>
    </row>
    <row r="20606">
      <c r="A20606" s="61">
        <v>1.51930912E9</v>
      </c>
      <c r="B20606" s="61">
        <v>0.0</v>
      </c>
      <c r="C20606" s="61">
        <v>369.0</v>
      </c>
      <c r="D20606" s="57" t="s">
        <v>374</v>
      </c>
      <c r="E20606" s="57" t="str">
        <f t="array" ref="E20606">E20605</f>
        <v>В</v>
      </c>
      <c r="F20606" s="58">
        <v>0.9504121495684394</v>
      </c>
    </row>
    <row r="20607">
      <c r="A20607" s="61">
        <v>1.518653705E9</v>
      </c>
      <c r="B20607" s="61">
        <v>1.0</v>
      </c>
      <c r="C20607" s="61">
        <v>1819.0</v>
      </c>
      <c r="D20607" s="57" t="s">
        <v>371</v>
      </c>
      <c r="E20607" s="57" t="str">
        <f t="array" ref="E20607">E20606</f>
        <v>В</v>
      </c>
      <c r="F20607" s="58">
        <v>0.9505469096579175</v>
      </c>
    </row>
    <row r="20608">
      <c r="A20608" s="61">
        <v>1.517726899E9</v>
      </c>
      <c r="B20608" s="61">
        <v>1.0</v>
      </c>
      <c r="C20608" s="61">
        <v>2984.0</v>
      </c>
      <c r="D20608" s="57" t="s">
        <v>371</v>
      </c>
      <c r="E20608" s="57" t="str">
        <f t="array" ref="E20608">E20607</f>
        <v>В</v>
      </c>
      <c r="F20608" s="58">
        <v>0.9507540590581351</v>
      </c>
    </row>
    <row r="20609">
      <c r="A20609" s="61">
        <v>1.518561879E9</v>
      </c>
      <c r="B20609" s="61">
        <v>1.0</v>
      </c>
      <c r="C20609" s="61">
        <v>2301.0</v>
      </c>
      <c r="D20609" s="57" t="s">
        <v>375</v>
      </c>
      <c r="E20609" s="57" t="str">
        <f t="array" ref="E20609">E20608</f>
        <v>В</v>
      </c>
      <c r="F20609" s="58">
        <v>0.9507898478396883</v>
      </c>
    </row>
    <row r="20610">
      <c r="A20610" s="61">
        <v>1.519535366E9</v>
      </c>
      <c r="B20610" s="61">
        <v>1.0</v>
      </c>
      <c r="C20610" s="61">
        <v>2427.0</v>
      </c>
      <c r="D20610" s="57" t="s">
        <v>371</v>
      </c>
      <c r="E20610" s="57" t="str">
        <f t="array" ref="E20610">E20609</f>
        <v>В</v>
      </c>
      <c r="F20610" s="58">
        <v>0.9508175971007424</v>
      </c>
    </row>
    <row r="20611">
      <c r="A20611" s="61">
        <v>1.512975552E9</v>
      </c>
      <c r="B20611" s="61">
        <v>0.0</v>
      </c>
      <c r="C20611" s="61">
        <v>162.0</v>
      </c>
      <c r="D20611" s="57" t="s">
        <v>375</v>
      </c>
      <c r="E20611" s="57" t="str">
        <f t="array" ref="E20611">E20610</f>
        <v>В</v>
      </c>
      <c r="F20611" s="58">
        <v>0.9508412983558856</v>
      </c>
    </row>
    <row r="20612">
      <c r="A20612" s="61">
        <v>1.511364802E9</v>
      </c>
      <c r="B20612" s="61">
        <v>0.0</v>
      </c>
      <c r="C20612" s="61">
        <v>2458.0</v>
      </c>
      <c r="D20612" s="57" t="s">
        <v>374</v>
      </c>
      <c r="E20612" s="57" t="str">
        <f t="array" ref="E20612">E20611</f>
        <v>В</v>
      </c>
      <c r="F20612" s="58">
        <v>0.9508468149798949</v>
      </c>
    </row>
    <row r="20613">
      <c r="A20613" s="61">
        <v>1.518800247E9</v>
      </c>
      <c r="B20613" s="61">
        <v>1.0</v>
      </c>
      <c r="C20613" s="61">
        <v>238.0</v>
      </c>
      <c r="D20613" s="57" t="s">
        <v>373</v>
      </c>
      <c r="E20613" s="57" t="str">
        <f t="array" ref="E20613">E20612</f>
        <v>В</v>
      </c>
      <c r="F20613" s="58">
        <v>0.9510954741054921</v>
      </c>
    </row>
    <row r="20614">
      <c r="A20614" s="61">
        <v>1.514367904E9</v>
      </c>
      <c r="B20614" s="61">
        <v>1.0</v>
      </c>
      <c r="C20614" s="61">
        <v>894.0</v>
      </c>
      <c r="D20614" s="57" t="s">
        <v>374</v>
      </c>
      <c r="E20614" s="57" t="str">
        <f t="array" ref="E20614">E20613</f>
        <v>В</v>
      </c>
      <c r="F20614" s="58">
        <v>0.9511049293388804</v>
      </c>
    </row>
    <row r="20615">
      <c r="A20615" s="61">
        <v>1.514264545E9</v>
      </c>
      <c r="B20615" s="61">
        <v>1.0</v>
      </c>
      <c r="C20615" s="61">
        <v>2053.0</v>
      </c>
      <c r="D20615" s="57" t="s">
        <v>373</v>
      </c>
      <c r="E20615" s="57" t="str">
        <f t="array" ref="E20615">E20614</f>
        <v>В</v>
      </c>
      <c r="F20615" s="58">
        <v>0.9511056085638343</v>
      </c>
    </row>
    <row r="20616">
      <c r="A20616" s="61">
        <v>1.518264406E9</v>
      </c>
      <c r="B20616" s="61">
        <v>1.0</v>
      </c>
      <c r="C20616" s="61">
        <v>471.0</v>
      </c>
      <c r="D20616" s="57" t="s">
        <v>374</v>
      </c>
      <c r="E20616" s="57" t="str">
        <f t="array" ref="E20616">E20615</f>
        <v>В</v>
      </c>
      <c r="F20616" s="58">
        <v>0.9511893403923359</v>
      </c>
    </row>
    <row r="20617">
      <c r="A20617" s="61">
        <v>1.519753515E9</v>
      </c>
      <c r="B20617" s="61">
        <v>1.0</v>
      </c>
      <c r="C20617" s="61">
        <v>1017.0</v>
      </c>
      <c r="D20617" s="57" t="s">
        <v>371</v>
      </c>
      <c r="E20617" s="57" t="str">
        <f t="array" ref="E20617">E20616</f>
        <v>В</v>
      </c>
      <c r="F20617" s="58">
        <v>0.9512220287921103</v>
      </c>
    </row>
    <row r="20618">
      <c r="A20618" s="61">
        <v>1.518730275E9</v>
      </c>
      <c r="B20618" s="61">
        <v>1.0</v>
      </c>
      <c r="C20618" s="61">
        <v>2414.0</v>
      </c>
      <c r="D20618" s="57" t="s">
        <v>375</v>
      </c>
      <c r="E20618" s="57" t="str">
        <f t="array" ref="E20618">E20617</f>
        <v>В</v>
      </c>
      <c r="F20618" s="58">
        <v>0.9512327730195492</v>
      </c>
    </row>
    <row r="20619">
      <c r="A20619" s="61">
        <v>1.518663124E9</v>
      </c>
      <c r="B20619" s="61">
        <v>1.0</v>
      </c>
      <c r="C20619" s="61">
        <v>900.0</v>
      </c>
      <c r="D20619" s="57" t="s">
        <v>374</v>
      </c>
      <c r="E20619" s="57" t="str">
        <f t="array" ref="E20619">E20618</f>
        <v>В</v>
      </c>
      <c r="F20619" s="58">
        <v>0.9513165626877377</v>
      </c>
    </row>
    <row r="20620">
      <c r="A20620" s="61">
        <v>1.513064868E9</v>
      </c>
      <c r="B20620" s="61">
        <v>1.0</v>
      </c>
      <c r="C20620" s="61">
        <v>1940.0</v>
      </c>
      <c r="D20620" s="57" t="s">
        <v>373</v>
      </c>
      <c r="E20620" s="57" t="str">
        <f t="array" ref="E20620">E20619</f>
        <v>В</v>
      </c>
      <c r="F20620" s="58">
        <v>0.9513239039425392</v>
      </c>
    </row>
    <row r="20621">
      <c r="A20621" s="61">
        <v>1.517691334E9</v>
      </c>
      <c r="B20621" s="61">
        <v>1.0</v>
      </c>
      <c r="C20621" s="61">
        <v>119.0</v>
      </c>
      <c r="D20621" s="57" t="s">
        <v>374</v>
      </c>
      <c r="E20621" s="57" t="str">
        <f t="array" ref="E20621">E20620</f>
        <v>В</v>
      </c>
      <c r="F20621" s="58">
        <v>0.9514000439098557</v>
      </c>
    </row>
    <row r="20622">
      <c r="A20622" s="61">
        <v>1.515673874E9</v>
      </c>
      <c r="B20622" s="61">
        <v>1.0</v>
      </c>
      <c r="C20622" s="61">
        <v>1092.0</v>
      </c>
      <c r="D20622" s="57" t="s">
        <v>373</v>
      </c>
      <c r="E20622" s="57" t="str">
        <f t="array" ref="E20622">E20621</f>
        <v>В</v>
      </c>
      <c r="F20622" s="58">
        <v>0.9514297744144062</v>
      </c>
    </row>
    <row r="20623">
      <c r="A20623" s="61">
        <v>1.51167266E9</v>
      </c>
      <c r="B20623" s="61">
        <v>0.0</v>
      </c>
      <c r="C20623" s="61">
        <v>275.0</v>
      </c>
      <c r="D20623" s="57" t="s">
        <v>371</v>
      </c>
      <c r="E20623" s="57" t="str">
        <f t="array" ref="E20623">E20622</f>
        <v>В</v>
      </c>
      <c r="F20623" s="58">
        <v>0.9514443092534861</v>
      </c>
    </row>
    <row r="20624">
      <c r="A20624" s="61">
        <v>1.514045901E9</v>
      </c>
      <c r="B20624" s="61">
        <v>0.0</v>
      </c>
      <c r="C20624" s="61">
        <v>3222.0</v>
      </c>
      <c r="D20624" s="57" t="s">
        <v>373</v>
      </c>
      <c r="E20624" s="57" t="str">
        <f t="array" ref="E20624">E20623</f>
        <v>В</v>
      </c>
      <c r="F20624" s="58">
        <v>0.9514592855951386</v>
      </c>
    </row>
    <row r="20625">
      <c r="A20625" s="61">
        <v>1.515031748E9</v>
      </c>
      <c r="B20625" s="61">
        <v>1.0</v>
      </c>
      <c r="C20625" s="61">
        <v>1209.0</v>
      </c>
      <c r="D20625" s="57" t="s">
        <v>371</v>
      </c>
      <c r="E20625" s="57" t="str">
        <f t="array" ref="E20625">E20624</f>
        <v>В</v>
      </c>
      <c r="F20625" s="58">
        <v>0.9515427519160953</v>
      </c>
    </row>
    <row r="20626">
      <c r="A20626" s="61">
        <v>1.513077165E9</v>
      </c>
      <c r="B20626" s="61">
        <v>1.0</v>
      </c>
      <c r="C20626" s="61">
        <v>3272.0</v>
      </c>
      <c r="D20626" s="57" t="s">
        <v>373</v>
      </c>
      <c r="E20626" s="57" t="str">
        <f t="array" ref="E20626">E20625</f>
        <v>В</v>
      </c>
      <c r="F20626" s="58">
        <v>0.9515595163843571</v>
      </c>
    </row>
    <row r="20627">
      <c r="A20627" s="61">
        <v>1.519637612E9</v>
      </c>
      <c r="B20627" s="61">
        <v>0.0</v>
      </c>
      <c r="C20627" s="61">
        <v>2433.0</v>
      </c>
      <c r="D20627" s="57" t="s">
        <v>375</v>
      </c>
      <c r="E20627" s="57" t="str">
        <f t="array" ref="E20627">E20626</f>
        <v>В</v>
      </c>
      <c r="F20627" s="58">
        <v>0.9516670074800249</v>
      </c>
    </row>
    <row r="20628">
      <c r="A20628" s="61">
        <v>1.513549861E9</v>
      </c>
      <c r="B20628" s="61">
        <v>0.0</v>
      </c>
      <c r="C20628" s="61">
        <v>2054.0</v>
      </c>
      <c r="D20628" s="57" t="s">
        <v>373</v>
      </c>
      <c r="E20628" s="57" t="str">
        <f t="array" ref="E20628">E20627</f>
        <v>В</v>
      </c>
      <c r="F20628" s="58">
        <v>0.9516914509751904</v>
      </c>
    </row>
    <row r="20629">
      <c r="A20629" s="61">
        <v>1.514046669E9</v>
      </c>
      <c r="B20629" s="61">
        <v>1.0</v>
      </c>
      <c r="C20629" s="61">
        <v>3619.0</v>
      </c>
      <c r="D20629" s="57" t="s">
        <v>374</v>
      </c>
      <c r="E20629" s="57" t="str">
        <f t="array" ref="E20629">E20628</f>
        <v>В</v>
      </c>
      <c r="F20629" s="58">
        <v>0.9517706716092297</v>
      </c>
    </row>
    <row r="20630">
      <c r="A20630" s="61">
        <v>1.511989002E9</v>
      </c>
      <c r="B20630" s="61">
        <v>0.0</v>
      </c>
      <c r="C20630" s="61">
        <v>1899.0</v>
      </c>
      <c r="D20630" s="57" t="s">
        <v>374</v>
      </c>
      <c r="E20630" s="57" t="str">
        <f t="array" ref="E20630">E20629</f>
        <v>В</v>
      </c>
      <c r="F20630" s="58">
        <v>0.951856167285165</v>
      </c>
    </row>
    <row r="20631">
      <c r="A20631" s="61">
        <v>1.516960687E9</v>
      </c>
      <c r="B20631" s="61">
        <v>1.0</v>
      </c>
      <c r="C20631" s="61">
        <v>866.0</v>
      </c>
      <c r="D20631" s="57" t="s">
        <v>374</v>
      </c>
      <c r="E20631" s="57" t="str">
        <f t="array" ref="E20631">E20630</f>
        <v>В</v>
      </c>
      <c r="F20631" s="58">
        <v>0.9518642160033993</v>
      </c>
    </row>
    <row r="20632">
      <c r="A20632" s="61">
        <v>1.516840745E9</v>
      </c>
      <c r="B20632" s="61">
        <v>1.0</v>
      </c>
      <c r="C20632" s="61">
        <v>5313.0</v>
      </c>
      <c r="D20632" s="57" t="s">
        <v>375</v>
      </c>
      <c r="E20632" s="57" t="str">
        <f t="array" ref="E20632">E20631</f>
        <v>В</v>
      </c>
      <c r="F20632" s="58">
        <v>0.9518949349537015</v>
      </c>
    </row>
    <row r="20633">
      <c r="A20633" s="61">
        <v>1.516983232E9</v>
      </c>
      <c r="B20633" s="61">
        <v>0.0</v>
      </c>
      <c r="C20633" s="61">
        <v>2196.0</v>
      </c>
      <c r="D20633" s="57" t="s">
        <v>374</v>
      </c>
      <c r="E20633" s="57" t="str">
        <f t="array" ref="E20633">E20632</f>
        <v>В</v>
      </c>
      <c r="F20633" s="58">
        <v>0.951926824768399</v>
      </c>
    </row>
    <row r="20634">
      <c r="A20634" s="61">
        <v>1.511941191E9</v>
      </c>
      <c r="B20634" s="61">
        <v>0.0</v>
      </c>
      <c r="C20634" s="61">
        <v>1287.0</v>
      </c>
      <c r="D20634" s="57" t="s">
        <v>373</v>
      </c>
      <c r="E20634" s="57" t="str">
        <f t="array" ref="E20634">E20633</f>
        <v>В</v>
      </c>
      <c r="F20634" s="58">
        <v>0.952166983256283</v>
      </c>
    </row>
    <row r="20635">
      <c r="A20635" s="61">
        <v>1.51318274E9</v>
      </c>
      <c r="B20635" s="61">
        <v>0.0</v>
      </c>
      <c r="C20635" s="61">
        <v>1606.0</v>
      </c>
      <c r="D20635" s="57" t="s">
        <v>374</v>
      </c>
      <c r="E20635" s="57" t="str">
        <f t="array" ref="E20635">E20634</f>
        <v>В</v>
      </c>
      <c r="F20635" s="58">
        <v>0.952237473201484</v>
      </c>
    </row>
    <row r="20636">
      <c r="A20636" s="61">
        <v>1.511789538E9</v>
      </c>
      <c r="B20636" s="61">
        <v>1.0</v>
      </c>
      <c r="C20636" s="61">
        <v>5330.0</v>
      </c>
      <c r="D20636" s="57" t="s">
        <v>373</v>
      </c>
      <c r="E20636" s="57" t="str">
        <f t="array" ref="E20636">E20635</f>
        <v>В</v>
      </c>
      <c r="F20636" s="58">
        <v>0.9523263784169458</v>
      </c>
    </row>
    <row r="20637">
      <c r="A20637" s="61">
        <v>1.517423649E9</v>
      </c>
      <c r="B20637" s="61">
        <v>1.0</v>
      </c>
      <c r="C20637" s="61">
        <v>2577.0</v>
      </c>
      <c r="D20637" s="57" t="s">
        <v>373</v>
      </c>
      <c r="E20637" s="57" t="str">
        <f t="array" ref="E20637">E20636</f>
        <v>В</v>
      </c>
      <c r="F20637" s="58">
        <v>0.9524563360762014</v>
      </c>
    </row>
    <row r="20638">
      <c r="A20638" s="61">
        <v>1.511858199E9</v>
      </c>
      <c r="B20638" s="61">
        <v>1.0</v>
      </c>
      <c r="C20638" s="61">
        <v>1208.0</v>
      </c>
      <c r="D20638" s="57" t="s">
        <v>375</v>
      </c>
      <c r="E20638" s="57" t="str">
        <f t="array" ref="E20638">E20637</f>
        <v>В</v>
      </c>
      <c r="F20638" s="58">
        <v>0.9524733338918754</v>
      </c>
    </row>
    <row r="20639">
      <c r="A20639" s="61">
        <v>1.51788588E9</v>
      </c>
      <c r="B20639" s="61">
        <v>0.0</v>
      </c>
      <c r="C20639" s="61">
        <v>1265.0</v>
      </c>
      <c r="D20639" s="57" t="s">
        <v>374</v>
      </c>
      <c r="E20639" s="57" t="str">
        <f t="array" ref="E20639">E20638</f>
        <v>В</v>
      </c>
      <c r="F20639" s="58">
        <v>0.952531215397232</v>
      </c>
    </row>
    <row r="20640">
      <c r="A20640" s="61">
        <v>1.516748738E9</v>
      </c>
      <c r="B20640" s="61">
        <v>1.0</v>
      </c>
      <c r="C20640" s="61">
        <v>3535.0</v>
      </c>
      <c r="D20640" s="57" t="s">
        <v>373</v>
      </c>
      <c r="E20640" s="57" t="str">
        <f t="array" ref="E20640">E20639</f>
        <v>В</v>
      </c>
      <c r="F20640" s="58">
        <v>0.9525453956209039</v>
      </c>
    </row>
    <row r="20641">
      <c r="A20641" s="61">
        <v>1.512399015E9</v>
      </c>
      <c r="B20641" s="61">
        <v>1.0</v>
      </c>
      <c r="C20641" s="61">
        <v>2476.0</v>
      </c>
      <c r="D20641" s="57" t="s">
        <v>371</v>
      </c>
      <c r="E20641" s="57" t="str">
        <f t="array" ref="E20641">E20640</f>
        <v>В</v>
      </c>
      <c r="F20641" s="58">
        <v>0.9525548082539929</v>
      </c>
    </row>
    <row r="20642">
      <c r="A20642" s="61">
        <v>1.512961614E9</v>
      </c>
      <c r="B20642" s="61">
        <v>1.0</v>
      </c>
      <c r="C20642" s="61">
        <v>1522.0</v>
      </c>
      <c r="D20642" s="57" t="s">
        <v>371</v>
      </c>
      <c r="E20642" s="57" t="str">
        <f t="array" ref="E20642">E20641</f>
        <v>В</v>
      </c>
      <c r="F20642" s="58">
        <v>0.9526026326148459</v>
      </c>
    </row>
    <row r="20643">
      <c r="A20643" s="61">
        <v>1.517443102E9</v>
      </c>
      <c r="B20643" s="61">
        <v>0.0</v>
      </c>
      <c r="C20643" s="61">
        <v>1354.0</v>
      </c>
      <c r="D20643" s="57" t="s">
        <v>373</v>
      </c>
      <c r="E20643" s="57" t="str">
        <f t="array" ref="E20643">E20642</f>
        <v>В</v>
      </c>
      <c r="F20643" s="58">
        <v>0.9526126897593494</v>
      </c>
    </row>
    <row r="20644">
      <c r="A20644" s="61">
        <v>1.511602776E9</v>
      </c>
      <c r="B20644" s="61">
        <v>1.0</v>
      </c>
      <c r="C20644" s="61">
        <v>1638.0</v>
      </c>
      <c r="D20644" s="57" t="s">
        <v>373</v>
      </c>
      <c r="E20644" s="57" t="str">
        <f t="array" ref="E20644">E20643</f>
        <v>В</v>
      </c>
      <c r="F20644" s="58">
        <v>0.9526245647323698</v>
      </c>
    </row>
    <row r="20645">
      <c r="A20645" s="61">
        <v>1.511541141E9</v>
      </c>
      <c r="B20645" s="61">
        <v>0.0</v>
      </c>
      <c r="C20645" s="61">
        <v>4535.0</v>
      </c>
      <c r="D20645" s="57" t="s">
        <v>374</v>
      </c>
      <c r="E20645" s="57" t="str">
        <f t="array" ref="E20645">E20644</f>
        <v>В</v>
      </c>
      <c r="F20645" s="58">
        <v>0.9526307858219611</v>
      </c>
    </row>
    <row r="20646">
      <c r="A20646" s="61">
        <v>1.512729973E9</v>
      </c>
      <c r="B20646" s="61">
        <v>1.0</v>
      </c>
      <c r="C20646" s="61">
        <v>669.0</v>
      </c>
      <c r="D20646" s="57" t="s">
        <v>371</v>
      </c>
      <c r="E20646" s="57" t="str">
        <f t="array" ref="E20646">E20645</f>
        <v>В</v>
      </c>
      <c r="F20646" s="58">
        <v>0.9526401984550501</v>
      </c>
    </row>
    <row r="20647">
      <c r="A20647" s="61">
        <v>1.515736615E9</v>
      </c>
      <c r="B20647" s="61">
        <v>1.0</v>
      </c>
      <c r="C20647" s="61">
        <v>4985.0</v>
      </c>
      <c r="D20647" s="57" t="s">
        <v>371</v>
      </c>
      <c r="E20647" s="57" t="str">
        <f t="array" ref="E20647">E20646</f>
        <v>В</v>
      </c>
      <c r="F20647" s="58">
        <v>0.9526465254728348</v>
      </c>
    </row>
    <row r="20648">
      <c r="A20648" s="61">
        <v>1.517068749E9</v>
      </c>
      <c r="B20648" s="61">
        <v>1.0</v>
      </c>
      <c r="C20648" s="61">
        <v>2680.0</v>
      </c>
      <c r="D20648" s="57" t="s">
        <v>371</v>
      </c>
      <c r="E20648" s="57" t="str">
        <f t="array" ref="E20648">E20647</f>
        <v>В</v>
      </c>
      <c r="F20648" s="58">
        <v>0.952696789337037</v>
      </c>
    </row>
    <row r="20649">
      <c r="A20649" s="61">
        <v>1.517384508E9</v>
      </c>
      <c r="B20649" s="61">
        <v>1.0</v>
      </c>
      <c r="C20649" s="61">
        <v>1684.0</v>
      </c>
      <c r="D20649" s="57" t="s">
        <v>375</v>
      </c>
      <c r="E20649" s="57" t="str">
        <f t="array" ref="E20649">E20648</f>
        <v>В</v>
      </c>
      <c r="F20649" s="58">
        <v>0.9528428197170847</v>
      </c>
    </row>
    <row r="20650">
      <c r="A20650" s="61">
        <v>1.515201099E9</v>
      </c>
      <c r="B20650" s="61">
        <v>1.0</v>
      </c>
      <c r="C20650" s="61">
        <v>5538.0</v>
      </c>
      <c r="D20650" s="57" t="s">
        <v>371</v>
      </c>
      <c r="E20650" s="57" t="str">
        <f t="array" ref="E20650">E20649</f>
        <v>В</v>
      </c>
      <c r="F20650" s="58">
        <v>0.9528875669572778</v>
      </c>
    </row>
    <row r="20651">
      <c r="A20651" s="61">
        <v>1.518531064E9</v>
      </c>
      <c r="B20651" s="61">
        <v>1.0</v>
      </c>
      <c r="C20651" s="61">
        <v>3275.0</v>
      </c>
      <c r="D20651" s="57" t="s">
        <v>374</v>
      </c>
      <c r="E20651" s="57" t="str">
        <f t="array" ref="E20651">E20650</f>
        <v>В</v>
      </c>
      <c r="F20651" s="58">
        <v>0.9529183586254525</v>
      </c>
    </row>
    <row r="20652">
      <c r="A20652" s="61">
        <v>1.518792764E9</v>
      </c>
      <c r="B20652" s="61">
        <v>1.0</v>
      </c>
      <c r="C20652" s="61">
        <v>1019.0</v>
      </c>
      <c r="D20652" s="57" t="s">
        <v>373</v>
      </c>
      <c r="E20652" s="57" t="str">
        <f t="array" ref="E20652">E20651</f>
        <v>В</v>
      </c>
      <c r="F20652" s="58">
        <v>0.9529699841727997</v>
      </c>
    </row>
    <row r="20653">
      <c r="A20653" s="61">
        <v>1.519048991E9</v>
      </c>
      <c r="B20653" s="61">
        <v>0.0</v>
      </c>
      <c r="C20653" s="61">
        <v>20.0</v>
      </c>
      <c r="D20653" s="57" t="s">
        <v>373</v>
      </c>
      <c r="E20653" s="57" t="str">
        <f t="array" ref="E20653">E20652</f>
        <v>В</v>
      </c>
      <c r="F20653" s="58">
        <v>0.9530432018249875</v>
      </c>
    </row>
    <row r="20654">
      <c r="A20654" s="61">
        <v>1.516141529E9</v>
      </c>
      <c r="B20654" s="61">
        <v>1.0</v>
      </c>
      <c r="C20654" s="61">
        <v>619.0</v>
      </c>
      <c r="D20654" s="57" t="s">
        <v>371</v>
      </c>
      <c r="E20654" s="57" t="str">
        <f t="array" ref="E20654">E20653</f>
        <v>В</v>
      </c>
      <c r="F20654" s="58">
        <v>0.9530996914292111</v>
      </c>
    </row>
    <row r="20655">
      <c r="A20655" s="61">
        <v>1.519698557E9</v>
      </c>
      <c r="B20655" s="61">
        <v>1.0</v>
      </c>
      <c r="C20655" s="61">
        <v>2500.0</v>
      </c>
      <c r="D20655" s="57" t="s">
        <v>374</v>
      </c>
      <c r="E20655" s="57" t="str">
        <f t="array" ref="E20655">E20654</f>
        <v>В</v>
      </c>
      <c r="F20655" s="58">
        <v>0.9531670004688179</v>
      </c>
    </row>
    <row r="20656">
      <c r="A20656" s="61">
        <v>1.513381602E9</v>
      </c>
      <c r="B20656" s="61">
        <v>0.0</v>
      </c>
      <c r="C20656" s="61">
        <v>53.0</v>
      </c>
      <c r="D20656" s="57" t="s">
        <v>371</v>
      </c>
      <c r="E20656" s="57" t="str">
        <f t="array" ref="E20656">E20655</f>
        <v>В</v>
      </c>
      <c r="F20656" s="58">
        <v>0.9531905511299337</v>
      </c>
    </row>
    <row r="20657">
      <c r="A20657" s="61">
        <v>1.513020308E9</v>
      </c>
      <c r="B20657" s="61">
        <v>1.0</v>
      </c>
      <c r="C20657" s="61">
        <v>1667.0</v>
      </c>
      <c r="D20657" s="57" t="s">
        <v>371</v>
      </c>
      <c r="E20657" s="57" t="str">
        <f t="array" ref="E20657">E20656</f>
        <v>В</v>
      </c>
      <c r="F20657" s="58">
        <v>0.9532514115222734</v>
      </c>
    </row>
    <row r="20658">
      <c r="A20658" s="61">
        <v>1.511936199E9</v>
      </c>
      <c r="B20658" s="61">
        <v>1.0</v>
      </c>
      <c r="C20658" s="61">
        <v>1035.0</v>
      </c>
      <c r="D20658" s="57" t="s">
        <v>373</v>
      </c>
      <c r="E20658" s="57" t="str">
        <f t="array" ref="E20658">E20657</f>
        <v>В</v>
      </c>
      <c r="F20658" s="58">
        <v>0.9533025215494968</v>
      </c>
    </row>
    <row r="20659">
      <c r="A20659" s="61">
        <v>1.516228021E9</v>
      </c>
      <c r="B20659" s="61">
        <v>0.0</v>
      </c>
      <c r="C20659" s="61">
        <v>513.0</v>
      </c>
      <c r="D20659" s="57" t="s">
        <v>373</v>
      </c>
      <c r="E20659" s="57" t="str">
        <f t="array" ref="E20659">E20658</f>
        <v>В</v>
      </c>
      <c r="F20659" s="58">
        <v>0.9533060653129427</v>
      </c>
    </row>
    <row r="20660">
      <c r="A20660" s="61">
        <v>1.517035561E9</v>
      </c>
      <c r="B20660" s="61">
        <v>0.0</v>
      </c>
      <c r="C20660" s="61">
        <v>641.0</v>
      </c>
      <c r="D20660" s="57" t="s">
        <v>374</v>
      </c>
      <c r="E20660" s="57" t="str">
        <f t="array" ref="E20660">E20659</f>
        <v>В</v>
      </c>
      <c r="F20660" s="58">
        <v>0.9533343346239682</v>
      </c>
    </row>
    <row r="20661">
      <c r="A20661" s="61">
        <v>1.518805473E9</v>
      </c>
      <c r="B20661" s="61">
        <v>1.0</v>
      </c>
      <c r="C20661" s="61">
        <v>2875.0</v>
      </c>
      <c r="D20661" s="57" t="s">
        <v>371</v>
      </c>
      <c r="E20661" s="57" t="str">
        <f t="array" ref="E20661">E20660</f>
        <v>В</v>
      </c>
      <c r="F20661" s="58">
        <v>0.9533835088883309</v>
      </c>
    </row>
    <row r="20662">
      <c r="A20662" s="61">
        <v>1.517303224E9</v>
      </c>
      <c r="B20662" s="61">
        <v>1.0</v>
      </c>
      <c r="C20662" s="61">
        <v>2739.0</v>
      </c>
      <c r="D20662" s="57" t="s">
        <v>373</v>
      </c>
      <c r="E20662" s="57" t="str">
        <f t="array" ref="E20662">E20661</f>
        <v>В</v>
      </c>
      <c r="F20662" s="58">
        <v>0.9533985074265249</v>
      </c>
    </row>
    <row r="20663">
      <c r="A20663" s="61">
        <v>1.518688994E9</v>
      </c>
      <c r="B20663" s="61">
        <v>1.0</v>
      </c>
      <c r="C20663" s="61">
        <v>2857.0</v>
      </c>
      <c r="D20663" s="57" t="s">
        <v>371</v>
      </c>
      <c r="E20663" s="57" t="str">
        <f t="array" ref="E20663">E20662</f>
        <v>В</v>
      </c>
      <c r="F20663" s="58">
        <v>0.9534596637568086</v>
      </c>
    </row>
    <row r="20664">
      <c r="A20664" s="61">
        <v>1.517467659E9</v>
      </c>
      <c r="B20664" s="61">
        <v>1.0</v>
      </c>
      <c r="C20664" s="61">
        <v>1530.0</v>
      </c>
      <c r="D20664" s="57" t="s">
        <v>371</v>
      </c>
      <c r="E20664" s="57" t="str">
        <f t="array" ref="E20664">E20663</f>
        <v>В</v>
      </c>
      <c r="F20664" s="58">
        <v>0.9534614990796831</v>
      </c>
    </row>
    <row r="20665">
      <c r="A20665" s="61">
        <v>1.514620782E9</v>
      </c>
      <c r="B20665" s="61">
        <v>0.0</v>
      </c>
      <c r="C20665" s="61">
        <v>19.0</v>
      </c>
      <c r="D20665" s="57" t="s">
        <v>371</v>
      </c>
      <c r="E20665" s="57" t="str">
        <f t="array" ref="E20665">E20664</f>
        <v>В</v>
      </c>
      <c r="F20665" s="58">
        <v>0.9534661096584255</v>
      </c>
    </row>
    <row r="20666">
      <c r="A20666" s="61">
        <v>1.519641309E9</v>
      </c>
      <c r="B20666" s="61">
        <v>1.0</v>
      </c>
      <c r="C20666" s="61">
        <v>1640.0</v>
      </c>
      <c r="D20666" s="57" t="s">
        <v>374</v>
      </c>
      <c r="E20666" s="57" t="str">
        <f t="array" ref="E20666">E20665</f>
        <v>В</v>
      </c>
      <c r="F20666" s="58">
        <v>0.9534858852114526</v>
      </c>
    </row>
    <row r="20667">
      <c r="A20667" s="61">
        <v>1.514909601E9</v>
      </c>
      <c r="B20667" s="61">
        <v>0.0</v>
      </c>
      <c r="C20667" s="61">
        <v>5064.0</v>
      </c>
      <c r="D20667" s="57" t="s">
        <v>375</v>
      </c>
      <c r="E20667" s="57" t="str">
        <f t="array" ref="E20667">E20666</f>
        <v>В</v>
      </c>
      <c r="F20667" s="58">
        <v>0.9535307970573031</v>
      </c>
    </row>
    <row r="20668">
      <c r="A20668" s="61">
        <v>1.516181643E9</v>
      </c>
      <c r="B20668" s="61">
        <v>1.0</v>
      </c>
      <c r="C20668" s="61">
        <v>1578.0</v>
      </c>
      <c r="D20668" s="57" t="s">
        <v>373</v>
      </c>
      <c r="E20668" s="57" t="str">
        <f t="array" ref="E20668">E20667</f>
        <v>В</v>
      </c>
      <c r="F20668" s="58">
        <v>0.9535823119170259</v>
      </c>
    </row>
    <row r="20669">
      <c r="A20669" s="61">
        <v>1.517646364E9</v>
      </c>
      <c r="B20669" s="61">
        <v>1.0</v>
      </c>
      <c r="C20669" s="61">
        <v>1758.0</v>
      </c>
      <c r="D20669" s="57" t="s">
        <v>375</v>
      </c>
      <c r="E20669" s="57" t="str">
        <f t="array" ref="E20669">E20668</f>
        <v>В</v>
      </c>
      <c r="F20669" s="58">
        <v>0.9536042070859229</v>
      </c>
    </row>
    <row r="20670">
      <c r="A20670" s="61">
        <v>1.518606871E9</v>
      </c>
      <c r="B20670" s="61">
        <v>0.0</v>
      </c>
      <c r="C20670" s="61">
        <v>433.0</v>
      </c>
      <c r="D20670" s="57" t="s">
        <v>375</v>
      </c>
      <c r="E20670" s="57" t="str">
        <f t="array" ref="E20670">E20669</f>
        <v>В</v>
      </c>
      <c r="F20670" s="58">
        <v>0.9536042577563296</v>
      </c>
    </row>
    <row r="20671">
      <c r="A20671" s="61">
        <v>1.516336003E9</v>
      </c>
      <c r="B20671" s="61">
        <v>1.0</v>
      </c>
      <c r="C20671" s="61">
        <v>2583.0</v>
      </c>
      <c r="D20671" s="57" t="s">
        <v>375</v>
      </c>
      <c r="E20671" s="57" t="str">
        <f t="array" ref="E20671">E20670</f>
        <v>В</v>
      </c>
      <c r="F20671" s="58">
        <v>0.9536255483202151</v>
      </c>
    </row>
    <row r="20672">
      <c r="A20672" s="61">
        <v>1.518593672E9</v>
      </c>
      <c r="B20672" s="61">
        <v>0.0</v>
      </c>
      <c r="C20672" s="61">
        <v>1240.0</v>
      </c>
      <c r="D20672" s="57" t="s">
        <v>375</v>
      </c>
      <c r="E20672" s="57" t="str">
        <f t="array" ref="E20672">E20671</f>
        <v>В</v>
      </c>
      <c r="F20672" s="58">
        <v>0.953626230290819</v>
      </c>
    </row>
    <row r="20673">
      <c r="A20673" s="61">
        <v>1.514378414E9</v>
      </c>
      <c r="B20673" s="61">
        <v>1.0</v>
      </c>
      <c r="C20673" s="61">
        <v>2915.0</v>
      </c>
      <c r="D20673" s="57" t="s">
        <v>374</v>
      </c>
      <c r="E20673" s="57" t="str">
        <f t="array" ref="E20673">E20672</f>
        <v>В</v>
      </c>
      <c r="F20673" s="58">
        <v>0.9536740291358679</v>
      </c>
    </row>
    <row r="20674">
      <c r="A20674" s="61">
        <v>1.518459926E9</v>
      </c>
      <c r="B20674" s="61">
        <v>1.0</v>
      </c>
      <c r="C20674" s="61">
        <v>3286.0</v>
      </c>
      <c r="D20674" s="57" t="s">
        <v>373</v>
      </c>
      <c r="E20674" s="57" t="str">
        <f t="array" ref="E20674">E20673</f>
        <v>В</v>
      </c>
      <c r="F20674" s="58">
        <v>0.9536834417689568</v>
      </c>
    </row>
    <row r="20675">
      <c r="A20675" s="61">
        <v>1.514015087E9</v>
      </c>
      <c r="B20675" s="61">
        <v>1.0</v>
      </c>
      <c r="C20675" s="61">
        <v>2660.0</v>
      </c>
      <c r="D20675" s="57" t="s">
        <v>371</v>
      </c>
      <c r="E20675" s="57" t="str">
        <f t="array" ref="E20675">E20674</f>
        <v>В</v>
      </c>
      <c r="F20675" s="58">
        <v>0.9537052468030629</v>
      </c>
    </row>
    <row r="20676">
      <c r="A20676" s="61">
        <v>1.519350775E9</v>
      </c>
      <c r="B20676" s="61">
        <v>1.0</v>
      </c>
      <c r="C20676" s="61">
        <v>2911.0</v>
      </c>
      <c r="D20676" s="57" t="s">
        <v>375</v>
      </c>
      <c r="E20676" s="57" t="str">
        <f t="array" ref="E20676">E20675</f>
        <v>В</v>
      </c>
      <c r="F20676" s="58">
        <v>0.9538846174383406</v>
      </c>
    </row>
    <row r="20677">
      <c r="A20677" s="61">
        <v>1.511956231E9</v>
      </c>
      <c r="B20677" s="61">
        <v>0.0</v>
      </c>
      <c r="C20677" s="61">
        <v>831.0</v>
      </c>
      <c r="D20677" s="57" t="s">
        <v>371</v>
      </c>
      <c r="E20677" s="57" t="str">
        <f t="array" ref="E20677">E20676</f>
        <v>В</v>
      </c>
      <c r="F20677" s="58">
        <v>0.9539042093106946</v>
      </c>
    </row>
    <row r="20678">
      <c r="A20678" s="61">
        <v>1.514866541E9</v>
      </c>
      <c r="B20678" s="61">
        <v>0.0</v>
      </c>
      <c r="C20678" s="61">
        <v>1547.0</v>
      </c>
      <c r="D20678" s="57" t="s">
        <v>371</v>
      </c>
      <c r="E20678" s="57" t="str">
        <f t="array" ref="E20678">E20677</f>
        <v>В</v>
      </c>
      <c r="F20678" s="58">
        <v>0.953927708549652</v>
      </c>
    </row>
    <row r="20679">
      <c r="A20679" s="61">
        <v>1.515392027E9</v>
      </c>
      <c r="B20679" s="61">
        <v>1.0</v>
      </c>
      <c r="C20679" s="61">
        <v>1230.0</v>
      </c>
      <c r="D20679" s="57" t="s">
        <v>375</v>
      </c>
      <c r="E20679" s="57" t="str">
        <f t="array" ref="E20679">E20678</f>
        <v>В</v>
      </c>
      <c r="F20679" s="58">
        <v>0.9540167446067205</v>
      </c>
    </row>
    <row r="20680">
      <c r="A20680" s="61">
        <v>1.517032179E9</v>
      </c>
      <c r="B20680" s="61">
        <v>1.0</v>
      </c>
      <c r="C20680" s="61">
        <v>874.0</v>
      </c>
      <c r="D20680" s="57" t="s">
        <v>371</v>
      </c>
      <c r="E20680" s="57" t="str">
        <f t="array" ref="E20680">E20679</f>
        <v>В</v>
      </c>
      <c r="F20680" s="58">
        <v>0.9540409381609434</v>
      </c>
    </row>
    <row r="20681">
      <c r="A20681" s="61">
        <v>1.515769622E9</v>
      </c>
      <c r="B20681" s="61">
        <v>0.0</v>
      </c>
      <c r="C20681" s="61">
        <v>852.0</v>
      </c>
      <c r="D20681" s="57" t="s">
        <v>374</v>
      </c>
      <c r="E20681" s="57" t="str">
        <f t="array" ref="E20681">E20680</f>
        <v>В</v>
      </c>
      <c r="F20681" s="58">
        <v>0.9540517969890742</v>
      </c>
    </row>
    <row r="20682">
      <c r="A20682" s="61">
        <v>1.519416116E9</v>
      </c>
      <c r="B20682" s="61">
        <v>1.0</v>
      </c>
      <c r="C20682" s="61">
        <v>2058.0</v>
      </c>
      <c r="D20682" s="57" t="s">
        <v>371</v>
      </c>
      <c r="E20682" s="57" t="str">
        <f t="array" ref="E20682">E20681</f>
        <v>В</v>
      </c>
      <c r="F20682" s="58">
        <v>0.9540875857706274</v>
      </c>
    </row>
    <row r="20683">
      <c r="A20683" s="61">
        <v>1.516675465E9</v>
      </c>
      <c r="B20683" s="61">
        <v>1.0</v>
      </c>
      <c r="C20683" s="61">
        <v>1185.0</v>
      </c>
      <c r="D20683" s="57" t="s">
        <v>371</v>
      </c>
      <c r="E20683" s="57" t="str">
        <f t="array" ref="E20683">E20682</f>
        <v>В</v>
      </c>
      <c r="F20683" s="58">
        <v>0.9541011556601761</v>
      </c>
    </row>
    <row r="20684">
      <c r="A20684" s="61">
        <v>1.517426554E9</v>
      </c>
      <c r="B20684" s="61">
        <v>1.0</v>
      </c>
      <c r="C20684" s="61">
        <v>9.0</v>
      </c>
      <c r="D20684" s="57" t="s">
        <v>371</v>
      </c>
      <c r="E20684" s="57" t="str">
        <f t="array" ref="E20684">E20683</f>
        <v>В</v>
      </c>
      <c r="F20684" s="58">
        <v>0.9541244193830614</v>
      </c>
    </row>
    <row r="20685">
      <c r="A20685" s="61">
        <v>1.514029536E9</v>
      </c>
      <c r="B20685" s="61">
        <v>1.0</v>
      </c>
      <c r="C20685" s="61">
        <v>2161.0</v>
      </c>
      <c r="D20685" s="57" t="s">
        <v>371</v>
      </c>
      <c r="E20685" s="57" t="str">
        <f t="array" ref="E20685">E20684</f>
        <v>В</v>
      </c>
      <c r="F20685" s="58">
        <v>0.954247010257322</v>
      </c>
    </row>
    <row r="20686">
      <c r="A20686" s="61">
        <v>1.519390959E9</v>
      </c>
      <c r="B20686" s="61">
        <v>1.0</v>
      </c>
      <c r="C20686" s="61">
        <v>1881.0</v>
      </c>
      <c r="D20686" s="57" t="s">
        <v>375</v>
      </c>
      <c r="E20686" s="57" t="str">
        <f t="array" ref="E20686">E20685</f>
        <v>В</v>
      </c>
      <c r="F20686" s="58">
        <v>0.954255226226164</v>
      </c>
    </row>
    <row r="20687">
      <c r="A20687" s="61">
        <v>1.514557353E9</v>
      </c>
      <c r="B20687" s="61">
        <v>1.0</v>
      </c>
      <c r="C20687" s="61">
        <v>4129.0</v>
      </c>
      <c r="D20687" s="57" t="s">
        <v>374</v>
      </c>
      <c r="E20687" s="57" t="str">
        <f t="array" ref="E20687">E20686</f>
        <v>В</v>
      </c>
      <c r="F20687" s="58">
        <v>0.9542587699896099</v>
      </c>
    </row>
    <row r="20688">
      <c r="A20688" s="61">
        <v>1.516865632E9</v>
      </c>
      <c r="B20688" s="61">
        <v>0.0</v>
      </c>
      <c r="C20688" s="61">
        <v>3376.0</v>
      </c>
      <c r="D20688" s="57" t="s">
        <v>374</v>
      </c>
      <c r="E20688" s="57" t="str">
        <f t="array" ref="E20688">E20687</f>
        <v>В</v>
      </c>
      <c r="F20688" s="58">
        <v>0.9543154288242355</v>
      </c>
    </row>
    <row r="20689">
      <c r="A20689" s="61">
        <v>1.516153107E9</v>
      </c>
      <c r="B20689" s="61">
        <v>1.0</v>
      </c>
      <c r="C20689" s="61">
        <v>1233.0</v>
      </c>
      <c r="D20689" s="57" t="s">
        <v>375</v>
      </c>
      <c r="E20689" s="57" t="str">
        <f t="array" ref="E20689">E20688</f>
        <v>В</v>
      </c>
      <c r="F20689" s="58">
        <v>0.9543279334791456</v>
      </c>
    </row>
    <row r="20690">
      <c r="A20690" s="61">
        <v>1.515969141E9</v>
      </c>
      <c r="B20690" s="61">
        <v>0.0</v>
      </c>
      <c r="C20690" s="61">
        <v>2724.0</v>
      </c>
      <c r="D20690" s="57" t="s">
        <v>371</v>
      </c>
      <c r="E20690" s="57" t="str">
        <f t="array" ref="E20690">E20689</f>
        <v>В</v>
      </c>
      <c r="F20690" s="58">
        <v>0.9543679969752116</v>
      </c>
    </row>
    <row r="20691">
      <c r="A20691" s="61">
        <v>1.511764435E9</v>
      </c>
      <c r="B20691" s="61">
        <v>1.0</v>
      </c>
      <c r="C20691" s="61">
        <v>219.0</v>
      </c>
      <c r="D20691" s="57" t="s">
        <v>373</v>
      </c>
      <c r="E20691" s="57" t="str">
        <f t="array" ref="E20691">E20690</f>
        <v>В</v>
      </c>
      <c r="F20691" s="58">
        <v>0.954438666301131</v>
      </c>
    </row>
    <row r="20692">
      <c r="A20692" s="61">
        <v>1.516226523E9</v>
      </c>
      <c r="B20692" s="61">
        <v>1.0</v>
      </c>
      <c r="C20692" s="61">
        <v>874.0</v>
      </c>
      <c r="D20692" s="57" t="s">
        <v>373</v>
      </c>
      <c r="E20692" s="57" t="str">
        <f t="array" ref="E20692">E20691</f>
        <v>В</v>
      </c>
      <c r="F20692" s="58">
        <v>0.9544754731697183</v>
      </c>
    </row>
    <row r="20693">
      <c r="A20693" s="61">
        <v>1.518530759E9</v>
      </c>
      <c r="B20693" s="61">
        <v>1.0</v>
      </c>
      <c r="C20693" s="61">
        <v>2535.0</v>
      </c>
      <c r="D20693" s="57" t="s">
        <v>371</v>
      </c>
      <c r="E20693" s="57" t="str">
        <f t="array" ref="E20693">E20692</f>
        <v>В</v>
      </c>
      <c r="F20693" s="58">
        <v>0.9544880092189051</v>
      </c>
    </row>
    <row r="20694">
      <c r="A20694" s="61">
        <v>1.518394168E9</v>
      </c>
      <c r="B20694" s="61">
        <v>1.0</v>
      </c>
      <c r="C20694" s="61">
        <v>822.0</v>
      </c>
      <c r="D20694" s="57" t="s">
        <v>374</v>
      </c>
      <c r="E20694" s="57" t="str">
        <f t="array" ref="E20694">E20693</f>
        <v>В</v>
      </c>
      <c r="F20694" s="58">
        <v>0.9546428428419135</v>
      </c>
    </row>
    <row r="20695">
      <c r="A20695" s="61">
        <v>1.517833073E9</v>
      </c>
      <c r="B20695" s="61">
        <v>1.0</v>
      </c>
      <c r="C20695" s="61">
        <v>1129.0</v>
      </c>
      <c r="D20695" s="57" t="s">
        <v>371</v>
      </c>
      <c r="E20695" s="57" t="str">
        <f t="array" ref="E20695">E20694</f>
        <v>В</v>
      </c>
      <c r="F20695" s="58">
        <v>0.9546860854737653</v>
      </c>
    </row>
    <row r="20696">
      <c r="A20696" s="61">
        <v>1.515435153E9</v>
      </c>
      <c r="B20696" s="61">
        <v>1.0</v>
      </c>
      <c r="C20696" s="61">
        <v>1270.0</v>
      </c>
      <c r="D20696" s="57" t="s">
        <v>373</v>
      </c>
      <c r="E20696" s="57" t="str">
        <f t="array" ref="E20696">E20695</f>
        <v>В</v>
      </c>
      <c r="F20696" s="58">
        <v>0.9546906453821009</v>
      </c>
    </row>
    <row r="20697">
      <c r="A20697" s="61">
        <v>1.518183223E9</v>
      </c>
      <c r="B20697" s="61">
        <v>1.0</v>
      </c>
      <c r="C20697" s="61">
        <v>2150.0</v>
      </c>
      <c r="D20697" s="57" t="s">
        <v>375</v>
      </c>
      <c r="E20697" s="57" t="str">
        <f t="array" ref="E20697">E20696</f>
        <v>В</v>
      </c>
      <c r="F20697" s="58">
        <v>0.9547022972841257</v>
      </c>
    </row>
    <row r="20698">
      <c r="A20698" s="61">
        <v>1.511416793E9</v>
      </c>
      <c r="B20698" s="61">
        <v>1.0</v>
      </c>
      <c r="C20698" s="61">
        <v>290.0</v>
      </c>
      <c r="D20698" s="57" t="s">
        <v>374</v>
      </c>
      <c r="E20698" s="57" t="str">
        <f t="array" ref="E20698">E20697</f>
        <v>В</v>
      </c>
      <c r="F20698" s="58">
        <v>0.9547134972666717</v>
      </c>
    </row>
    <row r="20699">
      <c r="A20699" s="61">
        <v>1.518262133E9</v>
      </c>
      <c r="B20699" s="61">
        <v>1.0</v>
      </c>
      <c r="C20699" s="61">
        <v>1313.0</v>
      </c>
      <c r="D20699" s="57" t="s">
        <v>371</v>
      </c>
      <c r="E20699" s="57" t="str">
        <f t="array" ref="E20699">E20698</f>
        <v>В</v>
      </c>
      <c r="F20699" s="58">
        <v>0.9547218086837506</v>
      </c>
    </row>
    <row r="20700">
      <c r="A20700" s="61">
        <v>1.514570792E9</v>
      </c>
      <c r="B20700" s="61">
        <v>0.0</v>
      </c>
      <c r="C20700" s="61">
        <v>1685.0</v>
      </c>
      <c r="D20700" s="57" t="s">
        <v>374</v>
      </c>
      <c r="E20700" s="57" t="str">
        <f t="array" ref="E20700">E20699</f>
        <v>В</v>
      </c>
      <c r="F20700" s="58">
        <v>0.9547439520779607</v>
      </c>
    </row>
    <row r="20701">
      <c r="A20701" s="61">
        <v>1.515077795E9</v>
      </c>
      <c r="B20701" s="61">
        <v>1.0</v>
      </c>
      <c r="C20701" s="61">
        <v>1503.0</v>
      </c>
      <c r="D20701" s="57" t="s">
        <v>375</v>
      </c>
      <c r="E20701" s="57" t="str">
        <f t="array" ref="E20701">E20700</f>
        <v>В</v>
      </c>
      <c r="F20701" s="58">
        <v>0.9548487065419425</v>
      </c>
    </row>
    <row r="20702">
      <c r="A20702" s="61">
        <v>1.51197557E9</v>
      </c>
      <c r="B20702" s="61">
        <v>0.0</v>
      </c>
      <c r="C20702" s="61">
        <v>767.0</v>
      </c>
      <c r="D20702" s="57" t="s">
        <v>371</v>
      </c>
      <c r="E20702" s="57" t="str">
        <f t="array" ref="E20702">E20701</f>
        <v>В</v>
      </c>
      <c r="F20702" s="58">
        <v>0.9548558664738812</v>
      </c>
    </row>
    <row r="20703">
      <c r="A20703" s="61">
        <v>1.512523811E9</v>
      </c>
      <c r="B20703" s="61">
        <v>0.0</v>
      </c>
      <c r="C20703" s="61">
        <v>1914.0</v>
      </c>
      <c r="D20703" s="57" t="s">
        <v>374</v>
      </c>
      <c r="E20703" s="57" t="str">
        <f t="array" ref="E20703">E20702</f>
        <v>В</v>
      </c>
      <c r="F20703" s="58">
        <v>0.9548907532236496</v>
      </c>
    </row>
    <row r="20704">
      <c r="A20704" s="61">
        <v>1.511787089E9</v>
      </c>
      <c r="B20704" s="61">
        <v>1.0</v>
      </c>
      <c r="C20704" s="61">
        <v>5165.0</v>
      </c>
      <c r="D20704" s="57" t="s">
        <v>371</v>
      </c>
      <c r="E20704" s="57" t="str">
        <f t="array" ref="E20704">E20703</f>
        <v>В</v>
      </c>
      <c r="F20704" s="58">
        <v>0.9549443532841395</v>
      </c>
    </row>
    <row r="20705">
      <c r="A20705" s="61">
        <v>1.51802583E9</v>
      </c>
      <c r="B20705" s="61">
        <v>0.0</v>
      </c>
      <c r="C20705" s="61">
        <v>3458.0</v>
      </c>
      <c r="D20705" s="57" t="s">
        <v>373</v>
      </c>
      <c r="E20705" s="57" t="str">
        <f t="array" ref="E20705">E20704</f>
        <v>В</v>
      </c>
      <c r="F20705" s="58">
        <v>0.9549496657863534</v>
      </c>
    </row>
    <row r="20706">
      <c r="A20706" s="61">
        <v>1.512854511E9</v>
      </c>
      <c r="B20706" s="61">
        <v>0.0</v>
      </c>
      <c r="C20706" s="61">
        <v>1349.0</v>
      </c>
      <c r="D20706" s="57" t="s">
        <v>375</v>
      </c>
      <c r="E20706" s="57" t="str">
        <f t="array" ref="E20706">E20705</f>
        <v>В</v>
      </c>
      <c r="F20706" s="58">
        <v>0.9549542912662569</v>
      </c>
    </row>
    <row r="20707">
      <c r="A20707" s="61">
        <v>1.519108119E9</v>
      </c>
      <c r="B20707" s="61">
        <v>1.0</v>
      </c>
      <c r="C20707" s="61">
        <v>714.0</v>
      </c>
      <c r="D20707" s="57" t="s">
        <v>374</v>
      </c>
      <c r="E20707" s="57" t="str">
        <f t="array" ref="E20707">E20706</f>
        <v>В</v>
      </c>
      <c r="F20707" s="58">
        <v>0.9550085111855349</v>
      </c>
    </row>
    <row r="20708">
      <c r="A20708" s="61">
        <v>1.512414895E9</v>
      </c>
      <c r="B20708" s="61">
        <v>1.0</v>
      </c>
      <c r="C20708" s="61">
        <v>1990.0</v>
      </c>
      <c r="D20708" s="57" t="s">
        <v>371</v>
      </c>
      <c r="E20708" s="57" t="str">
        <f t="array" ref="E20708">E20707</f>
        <v>В</v>
      </c>
      <c r="F20708" s="58">
        <v>0.955011647422585</v>
      </c>
    </row>
    <row r="20709">
      <c r="A20709" s="61">
        <v>1.517564936E9</v>
      </c>
      <c r="B20709" s="61">
        <v>1.0</v>
      </c>
      <c r="C20709" s="61">
        <v>1480.0</v>
      </c>
      <c r="D20709" s="57" t="s">
        <v>375</v>
      </c>
      <c r="E20709" s="57" t="str">
        <f t="array" ref="E20709">E20708</f>
        <v>В</v>
      </c>
      <c r="F20709" s="58">
        <v>0.9550538454356821</v>
      </c>
    </row>
    <row r="20710">
      <c r="A20710" s="61">
        <v>1.51164227E9</v>
      </c>
      <c r="B20710" s="61">
        <v>0.0</v>
      </c>
      <c r="C20710" s="61">
        <v>4709.0</v>
      </c>
      <c r="D20710" s="57" t="s">
        <v>371</v>
      </c>
      <c r="E20710" s="57" t="str">
        <f t="array" ref="E20710">E20709</f>
        <v>В</v>
      </c>
      <c r="F20710" s="58">
        <v>0.9550685638293346</v>
      </c>
    </row>
    <row r="20711">
      <c r="A20711" s="61">
        <v>1.517263992E9</v>
      </c>
      <c r="B20711" s="61">
        <v>0.0</v>
      </c>
      <c r="C20711" s="61">
        <v>2408.0</v>
      </c>
      <c r="D20711" s="57" t="s">
        <v>374</v>
      </c>
      <c r="E20711" s="57" t="str">
        <f t="array" ref="E20711">E20710</f>
        <v>В</v>
      </c>
      <c r="F20711" s="58">
        <v>0.9551095302724021</v>
      </c>
    </row>
    <row r="20712">
      <c r="A20712" s="61">
        <v>1.517709616E9</v>
      </c>
      <c r="B20712" s="61">
        <v>1.0</v>
      </c>
      <c r="C20712" s="61">
        <v>2126.0</v>
      </c>
      <c r="D20712" s="57" t="s">
        <v>373</v>
      </c>
      <c r="E20712" s="57" t="str">
        <f t="array" ref="E20712">E20711</f>
        <v>В</v>
      </c>
      <c r="F20712" s="58">
        <v>0.9551160022812027</v>
      </c>
    </row>
    <row r="20713">
      <c r="A20713" s="61">
        <v>1.511257252E9</v>
      </c>
      <c r="B20713" s="61">
        <v>0.0</v>
      </c>
      <c r="C20713" s="61">
        <v>4294.0</v>
      </c>
      <c r="D20713" s="57" t="s">
        <v>371</v>
      </c>
      <c r="E20713" s="57" t="str">
        <f t="array" ref="E20713">E20712</f>
        <v>В</v>
      </c>
      <c r="F20713" s="58">
        <v>0.9552187572580038</v>
      </c>
    </row>
    <row r="20714">
      <c r="A20714" s="61">
        <v>1.518294947E9</v>
      </c>
      <c r="B20714" s="61">
        <v>1.0</v>
      </c>
      <c r="C20714" s="61">
        <v>3394.0</v>
      </c>
      <c r="D20714" s="57" t="s">
        <v>371</v>
      </c>
      <c r="E20714" s="57" t="str">
        <f t="array" ref="E20714">E20713</f>
        <v>В</v>
      </c>
      <c r="F20714" s="58">
        <v>0.9553405828058844</v>
      </c>
    </row>
    <row r="20715">
      <c r="A20715" s="61">
        <v>1.512192283E9</v>
      </c>
      <c r="B20715" s="61">
        <v>1.0</v>
      </c>
      <c r="C20715" s="61">
        <v>4619.0</v>
      </c>
      <c r="D20715" s="57" t="s">
        <v>371</v>
      </c>
      <c r="E20715" s="57" t="str">
        <f t="array" ref="E20715">E20714</f>
        <v>В</v>
      </c>
      <c r="F20715" s="58">
        <v>0.9553899414769863</v>
      </c>
    </row>
    <row r="20716">
      <c r="A20716" s="61">
        <v>1.512033879E9</v>
      </c>
      <c r="B20716" s="61">
        <v>1.0</v>
      </c>
      <c r="C20716" s="61">
        <v>739.0</v>
      </c>
      <c r="D20716" s="57" t="s">
        <v>375</v>
      </c>
      <c r="E20716" s="57" t="str">
        <f t="array" ref="E20716">E20715</f>
        <v>В</v>
      </c>
      <c r="F20716" s="58">
        <v>0.9554112402891183</v>
      </c>
    </row>
    <row r="20717">
      <c r="A20717" s="61">
        <v>1.512662918E9</v>
      </c>
      <c r="B20717" s="61">
        <v>1.0</v>
      </c>
      <c r="C20717" s="61">
        <v>1738.0</v>
      </c>
      <c r="D20717" s="57" t="s">
        <v>374</v>
      </c>
      <c r="E20717" s="57" t="str">
        <f t="array" ref="E20717">E20716</f>
        <v>В</v>
      </c>
      <c r="F20717" s="58">
        <v>0.9554245020852119</v>
      </c>
    </row>
    <row r="20718">
      <c r="A20718" s="61">
        <v>1.512164188E9</v>
      </c>
      <c r="B20718" s="61">
        <v>1.0</v>
      </c>
      <c r="C20718" s="61">
        <v>780.0</v>
      </c>
      <c r="D20718" s="57" t="s">
        <v>371</v>
      </c>
      <c r="E20718" s="57" t="str">
        <f t="array" ref="E20718">E20717</f>
        <v>В</v>
      </c>
      <c r="F20718" s="58">
        <v>0.9555000260924185</v>
      </c>
    </row>
    <row r="20719">
      <c r="A20719" s="61">
        <v>1.518361022E9</v>
      </c>
      <c r="B20719" s="61">
        <v>0.0</v>
      </c>
      <c r="C20719" s="61">
        <v>2271.0</v>
      </c>
      <c r="D20719" s="57" t="s">
        <v>371</v>
      </c>
      <c r="E20719" s="57" t="str">
        <f t="array" ref="E20719">E20718</f>
        <v>В</v>
      </c>
      <c r="F20719" s="58">
        <v>0.9555555154167914</v>
      </c>
    </row>
    <row r="20720">
      <c r="A20720" s="61">
        <v>1.511578988E9</v>
      </c>
      <c r="B20720" s="61">
        <v>1.0</v>
      </c>
      <c r="C20720" s="61">
        <v>2109.0</v>
      </c>
      <c r="D20720" s="57" t="s">
        <v>375</v>
      </c>
      <c r="E20720" s="57" t="str">
        <f t="array" ref="E20720">E20719</f>
        <v>В</v>
      </c>
      <c r="F20720" s="58">
        <v>0.9556663714865664</v>
      </c>
    </row>
    <row r="20721">
      <c r="A20721" s="61">
        <v>1.516462234E9</v>
      </c>
      <c r="B20721" s="61">
        <v>1.0</v>
      </c>
      <c r="C20721" s="61">
        <v>5093.0</v>
      </c>
      <c r="D20721" s="57" t="s">
        <v>371</v>
      </c>
      <c r="E20721" s="57" t="str">
        <f t="array" ref="E20721">E20720</f>
        <v>В</v>
      </c>
      <c r="F20721" s="58">
        <v>0.9557000088933937</v>
      </c>
    </row>
    <row r="20722">
      <c r="A20722" s="61">
        <v>1.519156698E9</v>
      </c>
      <c r="B20722" s="61">
        <v>1.0</v>
      </c>
      <c r="C20722" s="61">
        <v>2088.0</v>
      </c>
      <c r="D20722" s="57" t="s">
        <v>375</v>
      </c>
      <c r="E20722" s="57" t="str">
        <f t="array" ref="E20722">E20721</f>
        <v>В</v>
      </c>
      <c r="F20722" s="58">
        <v>0.9557648517488546</v>
      </c>
    </row>
    <row r="20723">
      <c r="A20723" s="61">
        <v>1.517842861E9</v>
      </c>
      <c r="B20723" s="61">
        <v>0.0</v>
      </c>
      <c r="C20723" s="61">
        <v>3173.0</v>
      </c>
      <c r="D20723" s="57" t="s">
        <v>374</v>
      </c>
      <c r="E20723" s="57" t="str">
        <f t="array" ref="E20723">E20722</f>
        <v>В</v>
      </c>
      <c r="F20723" s="58">
        <v>0.9557673179330004</v>
      </c>
    </row>
    <row r="20724">
      <c r="A20724" s="61">
        <v>1.516680001E9</v>
      </c>
      <c r="B20724" s="61">
        <v>0.0</v>
      </c>
      <c r="C20724" s="61">
        <v>3247.0</v>
      </c>
      <c r="D20724" s="57" t="s">
        <v>371</v>
      </c>
      <c r="E20724" s="57" t="str">
        <f t="array" ref="E20724">E20723</f>
        <v>В</v>
      </c>
      <c r="F20724" s="58">
        <v>0.9557687366811048</v>
      </c>
    </row>
    <row r="20725">
      <c r="A20725" s="61">
        <v>1.5115311E9</v>
      </c>
      <c r="B20725" s="61">
        <v>0.0</v>
      </c>
      <c r="C20725" s="61">
        <v>1294.0</v>
      </c>
      <c r="D20725" s="57" t="s">
        <v>375</v>
      </c>
      <c r="E20725" s="57" t="str">
        <f t="array" ref="E20725">E20724</f>
        <v>В</v>
      </c>
      <c r="F20725" s="58">
        <v>0.9557699414928986</v>
      </c>
    </row>
    <row r="20726">
      <c r="A20726" s="61">
        <v>1.511620124E9</v>
      </c>
      <c r="B20726" s="61">
        <v>1.0</v>
      </c>
      <c r="C20726" s="61">
        <v>2729.0</v>
      </c>
      <c r="D20726" s="57" t="s">
        <v>373</v>
      </c>
      <c r="E20726" s="57" t="str">
        <f t="array" ref="E20726">E20725</f>
        <v>В</v>
      </c>
      <c r="F20726" s="58">
        <v>0.9558877476810699</v>
      </c>
    </row>
    <row r="20727">
      <c r="A20727" s="61">
        <v>1.519766014E9</v>
      </c>
      <c r="B20727" s="61">
        <v>1.0</v>
      </c>
      <c r="C20727" s="61">
        <v>2213.0</v>
      </c>
      <c r="D20727" s="57" t="s">
        <v>373</v>
      </c>
      <c r="E20727" s="57" t="str">
        <f t="array" ref="E20727">E20726</f>
        <v>В</v>
      </c>
      <c r="F20727" s="58">
        <v>0.9559286288519024</v>
      </c>
    </row>
    <row r="20728">
      <c r="A20728" s="61">
        <v>1.518704158E9</v>
      </c>
      <c r="B20728" s="61">
        <v>1.0</v>
      </c>
      <c r="C20728" s="61">
        <v>573.0</v>
      </c>
      <c r="D20728" s="57" t="s">
        <v>375</v>
      </c>
      <c r="E20728" s="57" t="str">
        <f t="array" ref="E20728">E20727</f>
        <v>В</v>
      </c>
      <c r="F20728" s="58">
        <v>0.9560536710235368</v>
      </c>
    </row>
    <row r="20729">
      <c r="A20729" s="61">
        <v>1.514550607E9</v>
      </c>
      <c r="B20729" s="61">
        <v>1.0</v>
      </c>
      <c r="C20729" s="61">
        <v>1211.0</v>
      </c>
      <c r="D20729" s="57" t="s">
        <v>374</v>
      </c>
      <c r="E20729" s="57" t="str">
        <f t="array" ref="E20729">E20728</f>
        <v>В</v>
      </c>
      <c r="F20729" s="58">
        <v>0.9560756317640017</v>
      </c>
    </row>
    <row r="20730">
      <c r="A20730" s="61">
        <v>1.51842643E9</v>
      </c>
      <c r="B20730" s="61">
        <v>0.0</v>
      </c>
      <c r="C20730" s="61">
        <v>2502.0</v>
      </c>
      <c r="D20730" s="57" t="s">
        <v>374</v>
      </c>
      <c r="E20730" s="57" t="str">
        <f t="array" ref="E20730">E20729</f>
        <v>В</v>
      </c>
      <c r="F20730" s="58">
        <v>0.9560822123946071</v>
      </c>
    </row>
    <row r="20731">
      <c r="A20731" s="61">
        <v>1.511518308E9</v>
      </c>
      <c r="B20731" s="61">
        <v>1.0</v>
      </c>
      <c r="C20731" s="61">
        <v>608.0</v>
      </c>
      <c r="D20731" s="57" t="s">
        <v>373</v>
      </c>
      <c r="E20731" s="57" t="str">
        <f t="array" ref="E20731">E20730</f>
        <v>В</v>
      </c>
      <c r="F20731" s="58">
        <v>0.9562252352733167</v>
      </c>
    </row>
    <row r="20732">
      <c r="A20732" s="61">
        <v>1.518894493E9</v>
      </c>
      <c r="B20732" s="61">
        <v>1.0</v>
      </c>
      <c r="C20732" s="61">
        <v>3060.0</v>
      </c>
      <c r="D20732" s="57" t="s">
        <v>374</v>
      </c>
      <c r="E20732" s="57" t="str">
        <f t="array" ref="E20732">E20731</f>
        <v>В</v>
      </c>
      <c r="F20732" s="58">
        <v>0.9563258175310168</v>
      </c>
    </row>
    <row r="20733">
      <c r="A20733" s="61">
        <v>1.518095597E9</v>
      </c>
      <c r="B20733" s="61">
        <v>1.0</v>
      </c>
      <c r="C20733" s="61">
        <v>2878.0</v>
      </c>
      <c r="D20733" s="57" t="s">
        <v>375</v>
      </c>
      <c r="E20733" s="57" t="str">
        <f t="array" ref="E20733">E20732</f>
        <v>В</v>
      </c>
      <c r="F20733" s="58">
        <v>0.9563554072303696</v>
      </c>
    </row>
    <row r="20734">
      <c r="A20734" s="61">
        <v>1.519680371E9</v>
      </c>
      <c r="B20734" s="61">
        <v>0.0</v>
      </c>
      <c r="C20734" s="61">
        <v>4087.0</v>
      </c>
      <c r="D20734" s="57" t="s">
        <v>371</v>
      </c>
      <c r="E20734" s="57" t="str">
        <f t="array" ref="E20734">E20733</f>
        <v>В</v>
      </c>
      <c r="F20734" s="58">
        <v>0.956404788098013</v>
      </c>
    </row>
    <row r="20735">
      <c r="A20735" s="61">
        <v>1.515129191E9</v>
      </c>
      <c r="B20735" s="61">
        <v>0.0</v>
      </c>
      <c r="C20735" s="61">
        <v>2038.0</v>
      </c>
      <c r="D20735" s="57" t="s">
        <v>373</v>
      </c>
      <c r="E20735" s="57" t="str">
        <f t="array" ref="E20735">E20734</f>
        <v>В</v>
      </c>
      <c r="F20735" s="58">
        <v>0.956495796086039</v>
      </c>
    </row>
    <row r="20736">
      <c r="A20736" s="61">
        <v>1.515027015E9</v>
      </c>
      <c r="B20736" s="61">
        <v>1.0</v>
      </c>
      <c r="C20736" s="61">
        <v>3033.0</v>
      </c>
      <c r="D20736" s="57" t="s">
        <v>375</v>
      </c>
      <c r="E20736" s="57" t="str">
        <f t="array" ref="E20736">E20735</f>
        <v>В</v>
      </c>
      <c r="F20736" s="58">
        <v>0.956625914578374</v>
      </c>
    </row>
    <row r="20737">
      <c r="A20737" s="61">
        <v>1.519888262E9</v>
      </c>
      <c r="B20737" s="61">
        <v>0.0</v>
      </c>
      <c r="C20737" s="61">
        <v>2563.0</v>
      </c>
      <c r="D20737" s="57" t="s">
        <v>371</v>
      </c>
      <c r="E20737" s="57" t="str">
        <f t="array" ref="E20737">E20736</f>
        <v>В</v>
      </c>
      <c r="F20737" s="58">
        <v>0.9566288017036726</v>
      </c>
    </row>
    <row r="20738">
      <c r="A20738" s="61">
        <v>1.51284704E9</v>
      </c>
      <c r="B20738" s="61">
        <v>0.0</v>
      </c>
      <c r="C20738" s="61">
        <v>1948.0</v>
      </c>
      <c r="D20738" s="57" t="s">
        <v>374</v>
      </c>
      <c r="E20738" s="57" t="str">
        <f t="array" ref="E20738">E20737</f>
        <v>В</v>
      </c>
      <c r="F20738" s="58">
        <v>0.9566915032716738</v>
      </c>
    </row>
    <row r="20739">
      <c r="A20739" s="61">
        <v>1.511935897E9</v>
      </c>
      <c r="B20739" s="61">
        <v>1.0</v>
      </c>
      <c r="C20739" s="61">
        <v>1731.0</v>
      </c>
      <c r="D20739" s="57" t="s">
        <v>374</v>
      </c>
      <c r="E20739" s="57" t="str">
        <f t="array" ref="E20739">E20738</f>
        <v>В</v>
      </c>
      <c r="F20739" s="58">
        <v>0.956843785900203</v>
      </c>
    </row>
    <row r="20740">
      <c r="A20740" s="61">
        <v>1.518295215E9</v>
      </c>
      <c r="B20740" s="61">
        <v>1.0</v>
      </c>
      <c r="C20740" s="61">
        <v>2784.0</v>
      </c>
      <c r="D20740" s="57" t="s">
        <v>374</v>
      </c>
      <c r="E20740" s="57" t="str">
        <f t="array" ref="E20740">E20739</f>
        <v>В</v>
      </c>
      <c r="F20740" s="58">
        <v>0.956857077211479</v>
      </c>
    </row>
    <row r="20741">
      <c r="A20741" s="61">
        <v>1.517459633E9</v>
      </c>
      <c r="B20741" s="61">
        <v>1.0</v>
      </c>
      <c r="C20741" s="61">
        <v>2194.0</v>
      </c>
      <c r="D20741" s="57" t="s">
        <v>373</v>
      </c>
      <c r="E20741" s="57" t="str">
        <f t="array" ref="E20741">E20740</f>
        <v>В</v>
      </c>
      <c r="F20741" s="58">
        <v>0.9569110800386486</v>
      </c>
    </row>
    <row r="20742">
      <c r="A20742" s="61">
        <v>1.512238838E9</v>
      </c>
      <c r="B20742" s="61">
        <v>1.0</v>
      </c>
      <c r="C20742" s="61">
        <v>1831.0</v>
      </c>
      <c r="D20742" s="57" t="s">
        <v>374</v>
      </c>
      <c r="E20742" s="57" t="str">
        <f t="array" ref="E20742">E20741</f>
        <v>В</v>
      </c>
      <c r="F20742" s="58">
        <v>0.9570053492788976</v>
      </c>
    </row>
    <row r="20743">
      <c r="A20743" s="61">
        <v>1.513892962E9</v>
      </c>
      <c r="B20743" s="61">
        <v>0.0</v>
      </c>
      <c r="C20743" s="61">
        <v>1653.0</v>
      </c>
      <c r="D20743" s="57" t="s">
        <v>371</v>
      </c>
      <c r="E20743" s="57" t="str">
        <f t="array" ref="E20743">E20742</f>
        <v>В</v>
      </c>
      <c r="F20743" s="58">
        <v>0.9570324630426397</v>
      </c>
    </row>
    <row r="20744">
      <c r="A20744" s="61">
        <v>1.512305754E9</v>
      </c>
      <c r="B20744" s="61">
        <v>1.0</v>
      </c>
      <c r="C20744" s="61">
        <v>724.0</v>
      </c>
      <c r="D20744" s="57" t="s">
        <v>374</v>
      </c>
      <c r="E20744" s="57" t="str">
        <f t="array" ref="E20744">E20743</f>
        <v>В</v>
      </c>
      <c r="F20744" s="58">
        <v>0.9570757963486233</v>
      </c>
    </row>
    <row r="20745">
      <c r="A20745" s="61">
        <v>1.517686967E9</v>
      </c>
      <c r="B20745" s="61">
        <v>1.0</v>
      </c>
      <c r="C20745" s="61">
        <v>394.0</v>
      </c>
      <c r="D20745" s="57" t="s">
        <v>374</v>
      </c>
      <c r="E20745" s="57" t="str">
        <f t="array" ref="E20745">E20744</f>
        <v>В</v>
      </c>
      <c r="F20745" s="58">
        <v>0.9570927270638253</v>
      </c>
    </row>
    <row r="20746">
      <c r="A20746" s="61">
        <v>1.516897432E9</v>
      </c>
      <c r="B20746" s="61">
        <v>0.0</v>
      </c>
      <c r="C20746" s="61">
        <v>1067.0</v>
      </c>
      <c r="D20746" s="57" t="s">
        <v>373</v>
      </c>
      <c r="E20746" s="57" t="str">
        <f t="array" ref="E20746">E20745</f>
        <v>В</v>
      </c>
      <c r="F20746" s="58">
        <v>0.9571333463105403</v>
      </c>
    </row>
    <row r="20747">
      <c r="A20747" s="61">
        <v>1.512223167E9</v>
      </c>
      <c r="B20747" s="61">
        <v>1.0</v>
      </c>
      <c r="C20747" s="61">
        <v>1256.0</v>
      </c>
      <c r="D20747" s="57" t="s">
        <v>373</v>
      </c>
      <c r="E20747" s="57" t="str">
        <f t="array" ref="E20747">E20746</f>
        <v>В</v>
      </c>
      <c r="F20747" s="58">
        <v>0.9572902836213295</v>
      </c>
    </row>
    <row r="20748">
      <c r="A20748" s="61">
        <v>1.516849165E9</v>
      </c>
      <c r="B20748" s="61">
        <v>1.0</v>
      </c>
      <c r="C20748" s="61">
        <v>169.0</v>
      </c>
      <c r="D20748" s="57" t="s">
        <v>375</v>
      </c>
      <c r="E20748" s="57" t="str">
        <f t="array" ref="E20748">E20747</f>
        <v>В</v>
      </c>
      <c r="F20748" s="58">
        <v>0.957313475931824</v>
      </c>
    </row>
    <row r="20749">
      <c r="A20749" s="61">
        <v>1.51230393E9</v>
      </c>
      <c r="B20749" s="61">
        <v>0.0</v>
      </c>
      <c r="C20749" s="61">
        <v>175.0</v>
      </c>
      <c r="D20749" s="57" t="s">
        <v>374</v>
      </c>
      <c r="E20749" s="57" t="str">
        <f t="array" ref="E20749">E20748</f>
        <v>В</v>
      </c>
      <c r="F20749" s="58">
        <v>0.9573319384151645</v>
      </c>
    </row>
    <row r="20750">
      <c r="A20750" s="61">
        <v>1.514799282E9</v>
      </c>
      <c r="B20750" s="61">
        <v>0.0</v>
      </c>
      <c r="C20750" s="61">
        <v>1577.0</v>
      </c>
      <c r="D20750" s="57" t="s">
        <v>373</v>
      </c>
      <c r="E20750" s="57" t="str">
        <f t="array" ref="E20750">E20749</f>
        <v>В</v>
      </c>
      <c r="F20750" s="58">
        <v>0.9573415329104572</v>
      </c>
    </row>
    <row r="20751">
      <c r="A20751" s="61">
        <v>1.514413371E9</v>
      </c>
      <c r="B20751" s="61">
        <v>0.0</v>
      </c>
      <c r="C20751" s="61">
        <v>2098.0</v>
      </c>
      <c r="D20751" s="57" t="s">
        <v>374</v>
      </c>
      <c r="E20751" s="57" t="str">
        <f t="array" ref="E20751">E20750</f>
        <v>В</v>
      </c>
      <c r="F20751" s="58">
        <v>0.9573672183151192</v>
      </c>
    </row>
    <row r="20752">
      <c r="A20752" s="61">
        <v>1.516006033E9</v>
      </c>
      <c r="B20752" s="61">
        <v>1.0</v>
      </c>
      <c r="C20752" s="61">
        <v>308.0</v>
      </c>
      <c r="D20752" s="57" t="s">
        <v>374</v>
      </c>
      <c r="E20752" s="57" t="str">
        <f t="array" ref="E20752">E20751</f>
        <v>В</v>
      </c>
      <c r="F20752" s="58">
        <v>0.9574133832620997</v>
      </c>
    </row>
    <row r="20753">
      <c r="A20753" s="61">
        <v>1.516206438E9</v>
      </c>
      <c r="B20753" s="61">
        <v>1.0</v>
      </c>
      <c r="C20753" s="61">
        <v>1007.0</v>
      </c>
      <c r="D20753" s="57" t="s">
        <v>374</v>
      </c>
      <c r="E20753" s="57" t="str">
        <f t="array" ref="E20753">E20752</f>
        <v>В</v>
      </c>
      <c r="F20753" s="58">
        <v>0.9574561839380638</v>
      </c>
    </row>
    <row r="20754">
      <c r="A20754" s="61">
        <v>1.515261381E9</v>
      </c>
      <c r="B20754" s="61">
        <v>0.0</v>
      </c>
      <c r="C20754" s="61">
        <v>1131.0</v>
      </c>
      <c r="D20754" s="57" t="s">
        <v>375</v>
      </c>
      <c r="E20754" s="57" t="str">
        <f t="array" ref="E20754">E20753</f>
        <v>В</v>
      </c>
      <c r="F20754" s="58">
        <v>0.9574865860131263</v>
      </c>
    </row>
    <row r="20755">
      <c r="A20755" s="61">
        <v>1.51919384E9</v>
      </c>
      <c r="B20755" s="61">
        <v>0.0</v>
      </c>
      <c r="C20755" s="61">
        <v>354.0</v>
      </c>
      <c r="D20755" s="57" t="s">
        <v>371</v>
      </c>
      <c r="E20755" s="57" t="str">
        <f t="array" ref="E20755">E20754</f>
        <v>В</v>
      </c>
      <c r="F20755" s="58">
        <v>0.9574874363475765</v>
      </c>
    </row>
    <row r="20756">
      <c r="A20756" s="61">
        <v>1.511390752E9</v>
      </c>
      <c r="B20756" s="61">
        <v>0.0</v>
      </c>
      <c r="C20756" s="61">
        <v>540.0</v>
      </c>
      <c r="D20756" s="57" t="s">
        <v>371</v>
      </c>
      <c r="E20756" s="57" t="str">
        <f t="array" ref="E20756">E20755</f>
        <v>В</v>
      </c>
      <c r="F20756" s="58">
        <v>0.9574991110717942</v>
      </c>
    </row>
    <row r="20757">
      <c r="A20757" s="61">
        <v>1.518321423E9</v>
      </c>
      <c r="B20757" s="61">
        <v>1.0</v>
      </c>
      <c r="C20757" s="61">
        <v>1627.0</v>
      </c>
      <c r="D20757" s="57" t="s">
        <v>373</v>
      </c>
      <c r="E20757" s="57" t="str">
        <f t="array" ref="E20757">E20756</f>
        <v>В</v>
      </c>
      <c r="F20757" s="58">
        <v>0.9575015623547788</v>
      </c>
    </row>
    <row r="20758">
      <c r="A20758" s="61">
        <v>1.511603263E9</v>
      </c>
      <c r="B20758" s="61">
        <v>1.0</v>
      </c>
      <c r="C20758" s="61">
        <v>2859.0</v>
      </c>
      <c r="D20758" s="57" t="s">
        <v>371</v>
      </c>
      <c r="E20758" s="57" t="str">
        <f t="array" ref="E20758">E20757</f>
        <v>В</v>
      </c>
      <c r="F20758" s="58">
        <v>0.9575302692467232</v>
      </c>
    </row>
    <row r="20759">
      <c r="A20759" s="61">
        <v>1.516056672E9</v>
      </c>
      <c r="B20759" s="61">
        <v>0.0</v>
      </c>
      <c r="C20759" s="61">
        <v>3355.0</v>
      </c>
      <c r="D20759" s="57" t="s">
        <v>375</v>
      </c>
      <c r="E20759" s="57" t="str">
        <f t="array" ref="E20759">E20758</f>
        <v>В</v>
      </c>
      <c r="F20759" s="58">
        <v>0.9575660580282764</v>
      </c>
    </row>
    <row r="20760">
      <c r="A20760" s="61">
        <v>1.517688879E9</v>
      </c>
      <c r="B20760" s="61">
        <v>1.0</v>
      </c>
      <c r="C20760" s="61">
        <v>1792.0</v>
      </c>
      <c r="D20760" s="57" t="s">
        <v>374</v>
      </c>
      <c r="E20760" s="57" t="str">
        <f t="array" ref="E20760">E20759</f>
        <v>В</v>
      </c>
      <c r="F20760" s="58">
        <v>0.9576287268104937</v>
      </c>
    </row>
    <row r="20761">
      <c r="A20761" s="61">
        <v>1.515692205E9</v>
      </c>
      <c r="B20761" s="61">
        <v>1.0</v>
      </c>
      <c r="C20761" s="61">
        <v>2748.0</v>
      </c>
      <c r="D20761" s="57" t="s">
        <v>371</v>
      </c>
      <c r="E20761" s="57" t="str">
        <f t="array" ref="E20761">E20760</f>
        <v>В</v>
      </c>
      <c r="F20761" s="58">
        <v>0.9576562768784512</v>
      </c>
    </row>
    <row r="20762">
      <c r="A20762" s="61">
        <v>1.518238288E9</v>
      </c>
      <c r="B20762" s="61">
        <v>1.0</v>
      </c>
      <c r="C20762" s="61">
        <v>4096.0</v>
      </c>
      <c r="D20762" s="57" t="s">
        <v>371</v>
      </c>
      <c r="E20762" s="57" t="str">
        <f t="array" ref="E20762">E20761</f>
        <v>В</v>
      </c>
      <c r="F20762" s="58">
        <v>0.9576840261395053</v>
      </c>
    </row>
    <row r="20763">
      <c r="A20763" s="61">
        <v>1.516362777E9</v>
      </c>
      <c r="B20763" s="61">
        <v>1.0</v>
      </c>
      <c r="C20763" s="61">
        <v>202.0</v>
      </c>
      <c r="D20763" s="57" t="s">
        <v>374</v>
      </c>
      <c r="E20763" s="57" t="str">
        <f t="array" ref="E20763">E20762</f>
        <v>В</v>
      </c>
      <c r="F20763" s="58">
        <v>0.9578402630444306</v>
      </c>
    </row>
    <row r="20764">
      <c r="A20764" s="61">
        <v>1.512198915E9</v>
      </c>
      <c r="B20764" s="61">
        <v>1.0</v>
      </c>
      <c r="C20764" s="61">
        <v>4422.0</v>
      </c>
      <c r="D20764" s="57" t="s">
        <v>371</v>
      </c>
      <c r="E20764" s="57" t="str">
        <f t="array" ref="E20764">E20763</f>
        <v>В</v>
      </c>
      <c r="F20764" s="58">
        <v>0.9578510072718696</v>
      </c>
    </row>
    <row r="20765">
      <c r="A20765" s="61">
        <v>1.51722599E9</v>
      </c>
      <c r="B20765" s="61">
        <v>0.0</v>
      </c>
      <c r="C20765" s="61">
        <v>3068.0</v>
      </c>
      <c r="D20765" s="57" t="s">
        <v>371</v>
      </c>
      <c r="E20765" s="57" t="str">
        <f t="array" ref="E20765">E20764</f>
        <v>В</v>
      </c>
      <c r="F20765" s="58">
        <v>0.9579347753315183</v>
      </c>
    </row>
    <row r="20766">
      <c r="A20766" s="61">
        <v>1.516570258E9</v>
      </c>
      <c r="B20766" s="61">
        <v>1.0</v>
      </c>
      <c r="C20766" s="61">
        <v>2267.0</v>
      </c>
      <c r="D20766" s="57" t="s">
        <v>375</v>
      </c>
      <c r="E20766" s="57" t="str">
        <f t="array" ref="E20766">E20765</f>
        <v>В</v>
      </c>
      <c r="F20766" s="58">
        <v>0.9579761283866614</v>
      </c>
    </row>
    <row r="20767">
      <c r="A20767" s="61">
        <v>1.518253001E9</v>
      </c>
      <c r="B20767" s="61">
        <v>0.0</v>
      </c>
      <c r="C20767" s="61">
        <v>2779.0</v>
      </c>
      <c r="D20767" s="57" t="s">
        <v>375</v>
      </c>
      <c r="E20767" s="57" t="str">
        <f t="array" ref="E20767">E20766</f>
        <v>В</v>
      </c>
      <c r="F20767" s="58">
        <v>0.9580837674568069</v>
      </c>
    </row>
    <row r="20768">
      <c r="A20768" s="61">
        <v>1.519539714E9</v>
      </c>
      <c r="B20768" s="61">
        <v>1.0</v>
      </c>
      <c r="C20768" s="61">
        <v>1040.0</v>
      </c>
      <c r="D20768" s="57" t="s">
        <v>371</v>
      </c>
      <c r="E20768" s="57" t="str">
        <f t="array" ref="E20768">E20767</f>
        <v>В</v>
      </c>
      <c r="F20768" s="58">
        <v>0.958198658085889</v>
      </c>
    </row>
    <row r="20769">
      <c r="A20769" s="61">
        <v>1.518296971E9</v>
      </c>
      <c r="B20769" s="61">
        <v>0.0</v>
      </c>
      <c r="C20769" s="61">
        <v>422.0</v>
      </c>
      <c r="D20769" s="57" t="s">
        <v>373</v>
      </c>
      <c r="E20769" s="57" t="str">
        <f t="array" ref="E20769">E20768</f>
        <v>В</v>
      </c>
      <c r="F20769" s="58">
        <v>0.9582197096739502</v>
      </c>
    </row>
    <row r="20770">
      <c r="A20770" s="61">
        <v>1.512056354E9</v>
      </c>
      <c r="B20770" s="61">
        <v>1.0</v>
      </c>
      <c r="C20770" s="61">
        <v>267.0</v>
      </c>
      <c r="D20770" s="57" t="s">
        <v>374</v>
      </c>
      <c r="E20770" s="57" t="str">
        <f t="array" ref="E20770">E20769</f>
        <v>В</v>
      </c>
      <c r="F20770" s="58">
        <v>0.9586900071823331</v>
      </c>
    </row>
    <row r="20771">
      <c r="A20771" s="61">
        <v>1.519847408E9</v>
      </c>
      <c r="B20771" s="61">
        <v>1.0</v>
      </c>
      <c r="C20771" s="61">
        <v>3022.0</v>
      </c>
      <c r="D20771" s="57" t="s">
        <v>373</v>
      </c>
      <c r="E20771" s="57" t="str">
        <f t="array" ref="E20771">E20770</f>
        <v>В</v>
      </c>
      <c r="F20771" s="58">
        <v>0.9586937602573453</v>
      </c>
    </row>
    <row r="20772">
      <c r="A20772" s="61">
        <v>1.514085613E9</v>
      </c>
      <c r="B20772" s="61">
        <v>1.0</v>
      </c>
      <c r="C20772" s="61">
        <v>2832.0</v>
      </c>
      <c r="D20772" s="57" t="s">
        <v>374</v>
      </c>
      <c r="E20772" s="57" t="str">
        <f t="array" ref="E20772">E20771</f>
        <v>В</v>
      </c>
      <c r="F20772" s="58">
        <v>0.9587006684929222</v>
      </c>
    </row>
    <row r="20773">
      <c r="A20773" s="61">
        <v>1.51973828E9</v>
      </c>
      <c r="B20773" s="61">
        <v>0.0</v>
      </c>
      <c r="C20773" s="61">
        <v>1473.0</v>
      </c>
      <c r="D20773" s="57" t="s">
        <v>374</v>
      </c>
      <c r="E20773" s="57" t="str">
        <f t="array" ref="E20773">E20772</f>
        <v>В</v>
      </c>
      <c r="F20773" s="58">
        <v>0.9587696890970513</v>
      </c>
    </row>
    <row r="20774">
      <c r="A20774" s="61">
        <v>1.516131734E9</v>
      </c>
      <c r="B20774" s="61">
        <v>1.0</v>
      </c>
      <c r="C20774" s="61">
        <v>883.0</v>
      </c>
      <c r="D20774" s="57" t="s">
        <v>374</v>
      </c>
      <c r="E20774" s="57" t="str">
        <f t="array" ref="E20774">E20773</f>
        <v>В</v>
      </c>
      <c r="F20774" s="58">
        <v>0.9589412827989634</v>
      </c>
    </row>
    <row r="20775">
      <c r="A20775" s="61">
        <v>1.512606512E9</v>
      </c>
      <c r="B20775" s="61">
        <v>0.0</v>
      </c>
      <c r="C20775" s="61">
        <v>46.0</v>
      </c>
      <c r="D20775" s="57" t="s">
        <v>374</v>
      </c>
      <c r="E20775" s="57" t="str">
        <f t="array" ref="E20775">E20774</f>
        <v>В</v>
      </c>
      <c r="F20775" s="58">
        <v>0.9589927595340556</v>
      </c>
    </row>
    <row r="20776">
      <c r="A20776" s="61">
        <v>1.513557524E9</v>
      </c>
      <c r="B20776" s="61">
        <v>1.0</v>
      </c>
      <c r="C20776" s="61">
        <v>753.0</v>
      </c>
      <c r="D20776" s="57" t="s">
        <v>375</v>
      </c>
      <c r="E20776" s="57" t="str">
        <f t="array" ref="E20776">E20775</f>
        <v>В</v>
      </c>
      <c r="F20776" s="58">
        <v>0.9590835091351556</v>
      </c>
    </row>
    <row r="20777">
      <c r="A20777" s="61">
        <v>1.513580103E9</v>
      </c>
      <c r="B20777" s="61">
        <v>1.0</v>
      </c>
      <c r="C20777" s="61">
        <v>783.0</v>
      </c>
      <c r="D20777" s="57" t="s">
        <v>375</v>
      </c>
      <c r="E20777" s="57" t="str">
        <f t="array" ref="E20777">E20776</f>
        <v>В</v>
      </c>
      <c r="F20777" s="58">
        <v>0.959093937801423</v>
      </c>
    </row>
    <row r="20778">
      <c r="A20778" s="61">
        <v>1.513193062E9</v>
      </c>
      <c r="B20778" s="61">
        <v>0.0</v>
      </c>
      <c r="C20778" s="61">
        <v>1975.0</v>
      </c>
      <c r="D20778" s="57" t="s">
        <v>374</v>
      </c>
      <c r="E20778" s="57" t="str">
        <f t="array" ref="E20778">E20777</f>
        <v>В</v>
      </c>
      <c r="F20778" s="58">
        <v>0.9591388542576288</v>
      </c>
    </row>
    <row r="20779">
      <c r="A20779" s="61">
        <v>1.516354092E9</v>
      </c>
      <c r="B20779" s="61">
        <v>0.0</v>
      </c>
      <c r="C20779" s="61">
        <v>2536.0</v>
      </c>
      <c r="D20779" s="57" t="s">
        <v>374</v>
      </c>
      <c r="E20779" s="57" t="str">
        <f t="array" ref="E20779">E20778</f>
        <v>В</v>
      </c>
      <c r="F20779" s="58">
        <v>0.9591574758440302</v>
      </c>
    </row>
    <row r="20780">
      <c r="A20780" s="61">
        <v>1.514012963E9</v>
      </c>
      <c r="B20780" s="61">
        <v>1.0</v>
      </c>
      <c r="C20780" s="61">
        <v>1502.0</v>
      </c>
      <c r="D20780" s="57" t="s">
        <v>371</v>
      </c>
      <c r="E20780" s="57" t="str">
        <f t="array" ref="E20780">E20779</f>
        <v>В</v>
      </c>
      <c r="F20780" s="58">
        <v>0.9591987224946893</v>
      </c>
    </row>
    <row r="20781">
      <c r="A20781" s="61">
        <v>1.515219656E9</v>
      </c>
      <c r="B20781" s="61">
        <v>1.0</v>
      </c>
      <c r="C20781" s="61">
        <v>2869.0</v>
      </c>
      <c r="D20781" s="57" t="s">
        <v>371</v>
      </c>
      <c r="E20781" s="57" t="str">
        <f t="array" ref="E20781">E20780</f>
        <v>В</v>
      </c>
      <c r="F20781" s="58">
        <v>0.9592171926722615</v>
      </c>
    </row>
    <row r="20782">
      <c r="A20782" s="61">
        <v>1.519727651E9</v>
      </c>
      <c r="B20782" s="61">
        <v>0.0</v>
      </c>
      <c r="C20782" s="61">
        <v>1407.0</v>
      </c>
      <c r="D20782" s="57" t="s">
        <v>375</v>
      </c>
      <c r="E20782" s="57" t="str">
        <f t="array" ref="E20782">E20781</f>
        <v>В</v>
      </c>
      <c r="F20782" s="58">
        <v>0.9592262320425565</v>
      </c>
    </row>
    <row r="20783">
      <c r="A20783" s="61">
        <v>1.514218222E9</v>
      </c>
      <c r="B20783" s="61">
        <v>0.0</v>
      </c>
      <c r="C20783" s="61">
        <v>4659.0</v>
      </c>
      <c r="D20783" s="57" t="s">
        <v>373</v>
      </c>
      <c r="E20783" s="57" t="str">
        <f t="array" ref="E20783">E20782</f>
        <v>В</v>
      </c>
      <c r="F20783" s="58">
        <v>0.9592715955581104</v>
      </c>
    </row>
    <row r="20784">
      <c r="A20784" s="61">
        <v>1.519117687E9</v>
      </c>
      <c r="B20784" s="61">
        <v>1.0</v>
      </c>
      <c r="C20784" s="61">
        <v>1571.0</v>
      </c>
      <c r="D20784" s="57" t="s">
        <v>374</v>
      </c>
      <c r="E20784" s="57" t="str">
        <f t="array" ref="E20784">E20783</f>
        <v>В</v>
      </c>
      <c r="F20784" s="58">
        <v>0.9592731707386398</v>
      </c>
    </row>
    <row r="20785">
      <c r="A20785" s="61">
        <v>1.518980297E9</v>
      </c>
      <c r="B20785" s="61">
        <v>1.0</v>
      </c>
      <c r="C20785" s="61">
        <v>171.0</v>
      </c>
      <c r="D20785" s="57" t="s">
        <v>374</v>
      </c>
      <c r="E20785" s="57" t="str">
        <f t="array" ref="E20785">E20784</f>
        <v>В</v>
      </c>
      <c r="F20785" s="58">
        <v>0.9593146866694218</v>
      </c>
    </row>
    <row r="20786">
      <c r="A20786" s="61">
        <v>1.516045716E9</v>
      </c>
      <c r="B20786" s="61">
        <v>1.0</v>
      </c>
      <c r="C20786" s="61">
        <v>3240.0</v>
      </c>
      <c r="D20786" s="57" t="s">
        <v>371</v>
      </c>
      <c r="E20786" s="57" t="str">
        <f t="array" ref="E20786">E20785</f>
        <v>В</v>
      </c>
      <c r="F20786" s="58">
        <v>0.9593714356388382</v>
      </c>
    </row>
    <row r="20787">
      <c r="A20787" s="61">
        <v>1.516753579E9</v>
      </c>
      <c r="B20787" s="61">
        <v>1.0</v>
      </c>
      <c r="C20787" s="61">
        <v>671.0</v>
      </c>
      <c r="D20787" s="57" t="s">
        <v>375</v>
      </c>
      <c r="E20787" s="57" t="str">
        <f t="array" ref="E20787">E20786</f>
        <v>В</v>
      </c>
      <c r="F20787" s="58">
        <v>0.9593730808776157</v>
      </c>
    </row>
    <row r="20788">
      <c r="A20788" s="61">
        <v>1.511276985E9</v>
      </c>
      <c r="B20788" s="61">
        <v>1.0</v>
      </c>
      <c r="C20788" s="61">
        <v>3483.0</v>
      </c>
      <c r="D20788" s="57" t="s">
        <v>371</v>
      </c>
      <c r="E20788" s="57" t="str">
        <f t="array" ref="E20788">E20787</f>
        <v>В</v>
      </c>
      <c r="F20788" s="58">
        <v>0.9593741299830507</v>
      </c>
    </row>
    <row r="20789">
      <c r="A20789" s="61">
        <v>1.514392508E9</v>
      </c>
      <c r="B20789" s="61">
        <v>1.0</v>
      </c>
      <c r="C20789" s="61">
        <v>2577.0</v>
      </c>
      <c r="D20789" s="57" t="s">
        <v>374</v>
      </c>
      <c r="E20789" s="57" t="str">
        <f t="array" ref="E20789">E20788</f>
        <v>В</v>
      </c>
      <c r="F20789" s="58">
        <v>0.9594102182085359</v>
      </c>
    </row>
    <row r="20790">
      <c r="A20790" s="61">
        <v>1.518022228E9</v>
      </c>
      <c r="B20790" s="61">
        <v>1.0</v>
      </c>
      <c r="C20790" s="61">
        <v>4286.0</v>
      </c>
      <c r="D20790" s="57" t="s">
        <v>371</v>
      </c>
      <c r="E20790" s="57" t="str">
        <f t="array" ref="E20790">E20789</f>
        <v>В</v>
      </c>
      <c r="F20790" s="58">
        <v>0.9594387446784449</v>
      </c>
    </row>
    <row r="20791">
      <c r="A20791" s="61">
        <v>1.516032843E9</v>
      </c>
      <c r="B20791" s="61">
        <v>1.0</v>
      </c>
      <c r="C20791" s="61">
        <v>2042.0</v>
      </c>
      <c r="D20791" s="57" t="s">
        <v>374</v>
      </c>
      <c r="E20791" s="57" t="str">
        <f t="array" ref="E20791">E20790</f>
        <v>В</v>
      </c>
      <c r="F20791" s="58">
        <v>0.9595706374351199</v>
      </c>
    </row>
    <row r="20792">
      <c r="A20792" s="61">
        <v>1.516827076E9</v>
      </c>
      <c r="B20792" s="61">
        <v>1.0</v>
      </c>
      <c r="C20792" s="61">
        <v>4767.0</v>
      </c>
      <c r="D20792" s="57" t="s">
        <v>373</v>
      </c>
      <c r="E20792" s="57" t="str">
        <f t="array" ref="E20792">E20791</f>
        <v>В</v>
      </c>
      <c r="F20792" s="58">
        <v>0.9596371123811913</v>
      </c>
    </row>
    <row r="20793">
      <c r="A20793" s="61">
        <v>1.518328263E9</v>
      </c>
      <c r="B20793" s="61">
        <v>1.0</v>
      </c>
      <c r="C20793" s="61">
        <v>2014.0</v>
      </c>
      <c r="D20793" s="57" t="s">
        <v>374</v>
      </c>
      <c r="E20793" s="57" t="str">
        <f t="array" ref="E20793">E20792</f>
        <v>В</v>
      </c>
      <c r="F20793" s="58">
        <v>0.9596849099981978</v>
      </c>
    </row>
    <row r="20794">
      <c r="A20794" s="61">
        <v>1.515876838E9</v>
      </c>
      <c r="B20794" s="61">
        <v>1.0</v>
      </c>
      <c r="C20794" s="61">
        <v>4385.0</v>
      </c>
      <c r="D20794" s="57" t="s">
        <v>374</v>
      </c>
      <c r="E20794" s="57" t="str">
        <f t="array" ref="E20794">E20793</f>
        <v>В</v>
      </c>
      <c r="F20794" s="58">
        <v>0.9597223426270212</v>
      </c>
    </row>
    <row r="20795">
      <c r="A20795" s="61">
        <v>1.512227203E9</v>
      </c>
      <c r="B20795" s="61">
        <v>1.0</v>
      </c>
      <c r="C20795" s="61">
        <v>1504.0</v>
      </c>
      <c r="D20795" s="57" t="s">
        <v>371</v>
      </c>
      <c r="E20795" s="57" t="str">
        <f t="array" ref="E20795">E20794</f>
        <v>В</v>
      </c>
      <c r="F20795" s="58">
        <v>0.9597230977630099</v>
      </c>
    </row>
    <row r="20796">
      <c r="A20796" s="61">
        <v>1.514068112E9</v>
      </c>
      <c r="B20796" s="61">
        <v>0.0</v>
      </c>
      <c r="C20796" s="61">
        <v>1566.0</v>
      </c>
      <c r="D20796" s="57" t="s">
        <v>371</v>
      </c>
      <c r="E20796" s="57" t="str">
        <f t="array" ref="E20796">E20795</f>
        <v>В</v>
      </c>
      <c r="F20796" s="58">
        <v>0.959728342625411</v>
      </c>
    </row>
    <row r="20797">
      <c r="A20797" s="61">
        <v>1.5194129E9</v>
      </c>
      <c r="B20797" s="61">
        <v>0.0</v>
      </c>
      <c r="C20797" s="61">
        <v>2168.0</v>
      </c>
      <c r="D20797" s="57" t="s">
        <v>371</v>
      </c>
      <c r="E20797" s="57" t="str">
        <f t="array" ref="E20797">E20796</f>
        <v>В</v>
      </c>
      <c r="F20797" s="58">
        <v>0.9597812849920473</v>
      </c>
    </row>
    <row r="20798">
      <c r="A20798" s="61">
        <v>1.517096276E9</v>
      </c>
      <c r="B20798" s="61">
        <v>1.0</v>
      </c>
      <c r="C20798" s="61">
        <v>1867.0</v>
      </c>
      <c r="D20798" s="57" t="s">
        <v>374</v>
      </c>
      <c r="E20798" s="57" t="str">
        <f t="array" ref="E20798">E20797</f>
        <v>В</v>
      </c>
      <c r="F20798" s="58">
        <v>0.9598207902415897</v>
      </c>
    </row>
    <row r="20799">
      <c r="A20799" s="61">
        <v>1.513074857E9</v>
      </c>
      <c r="B20799" s="61">
        <v>1.0</v>
      </c>
      <c r="C20799" s="61">
        <v>801.0</v>
      </c>
      <c r="D20799" s="57" t="s">
        <v>374</v>
      </c>
      <c r="E20799" s="57" t="str">
        <f t="array" ref="E20799">E20798</f>
        <v>В</v>
      </c>
      <c r="F20799" s="58">
        <v>0.9598930589353856</v>
      </c>
    </row>
    <row r="20800">
      <c r="A20800" s="61">
        <v>1.516778534E9</v>
      </c>
      <c r="B20800" s="61">
        <v>1.0</v>
      </c>
      <c r="C20800" s="61">
        <v>1192.0</v>
      </c>
      <c r="D20800" s="57" t="s">
        <v>373</v>
      </c>
      <c r="E20800" s="57" t="str">
        <f t="array" ref="E20800">E20799</f>
        <v>В</v>
      </c>
      <c r="F20800" s="58">
        <v>0.9600021230453484</v>
      </c>
    </row>
    <row r="20801">
      <c r="A20801" s="61">
        <v>1.511643956E9</v>
      </c>
      <c r="B20801" s="61">
        <v>1.0</v>
      </c>
      <c r="C20801" s="61">
        <v>361.0</v>
      </c>
      <c r="D20801" s="57" t="s">
        <v>373</v>
      </c>
      <c r="E20801" s="57" t="str">
        <f t="array" ref="E20801">E20800</f>
        <v>В</v>
      </c>
      <c r="F20801" s="58">
        <v>0.9601490097010837</v>
      </c>
    </row>
    <row r="20802">
      <c r="A20802" s="61">
        <v>1.519021544E9</v>
      </c>
      <c r="B20802" s="61">
        <v>1.0</v>
      </c>
      <c r="C20802" s="61">
        <v>451.0</v>
      </c>
      <c r="D20802" s="57" t="s">
        <v>371</v>
      </c>
      <c r="E20802" s="57" t="str">
        <f t="array" ref="E20802">E20801</f>
        <v>В</v>
      </c>
      <c r="F20802" s="58">
        <v>0.9601694927175437</v>
      </c>
    </row>
    <row r="20803">
      <c r="A20803" s="61">
        <v>1.518157474E9</v>
      </c>
      <c r="B20803" s="61">
        <v>1.0</v>
      </c>
      <c r="C20803" s="61">
        <v>3295.0</v>
      </c>
      <c r="D20803" s="57" t="s">
        <v>371</v>
      </c>
      <c r="E20803" s="57" t="str">
        <f t="array" ref="E20803">E20802</f>
        <v>В</v>
      </c>
      <c r="F20803" s="58">
        <v>0.9602137029294878</v>
      </c>
    </row>
    <row r="20804">
      <c r="A20804" s="61">
        <v>1.51242836E9</v>
      </c>
      <c r="B20804" s="61">
        <v>0.0</v>
      </c>
      <c r="C20804" s="61">
        <v>3942.0</v>
      </c>
      <c r="D20804" s="57" t="s">
        <v>371</v>
      </c>
      <c r="E20804" s="57" t="str">
        <f t="array" ref="E20804">E20803</f>
        <v>В</v>
      </c>
      <c r="F20804" s="58">
        <v>0.9602232825236193</v>
      </c>
    </row>
    <row r="20805">
      <c r="A20805" s="61">
        <v>1.51249876E9</v>
      </c>
      <c r="B20805" s="61">
        <v>0.0</v>
      </c>
      <c r="C20805" s="61">
        <v>717.0</v>
      </c>
      <c r="D20805" s="57" t="s">
        <v>374</v>
      </c>
      <c r="E20805" s="57" t="str">
        <f t="array" ref="E20805">E20804</f>
        <v>В</v>
      </c>
      <c r="F20805" s="58">
        <v>0.960242844593651</v>
      </c>
    </row>
    <row r="20806">
      <c r="A20806" s="61">
        <v>1.517119742E9</v>
      </c>
      <c r="B20806" s="61">
        <v>0.0</v>
      </c>
      <c r="C20806" s="61">
        <v>2622.0</v>
      </c>
      <c r="D20806" s="57" t="s">
        <v>374</v>
      </c>
      <c r="E20806" s="57" t="str">
        <f t="array" ref="E20806">E20805</f>
        <v>В</v>
      </c>
      <c r="F20806" s="58">
        <v>0.9603606430499411</v>
      </c>
    </row>
    <row r="20807">
      <c r="A20807" s="61">
        <v>1.519844562E9</v>
      </c>
      <c r="B20807" s="61">
        <v>0.0</v>
      </c>
      <c r="C20807" s="61">
        <v>616.0</v>
      </c>
      <c r="D20807" s="57" t="s">
        <v>374</v>
      </c>
      <c r="E20807" s="57" t="str">
        <f t="array" ref="E20807">E20806</f>
        <v>В</v>
      </c>
      <c r="F20807" s="58">
        <v>0.960448130096714</v>
      </c>
    </row>
    <row r="20808">
      <c r="A20808" s="61">
        <v>1.511786982E9</v>
      </c>
      <c r="B20808" s="61">
        <v>0.0</v>
      </c>
      <c r="C20808" s="61">
        <v>1157.0</v>
      </c>
      <c r="D20808" s="57" t="s">
        <v>371</v>
      </c>
      <c r="E20808" s="57" t="str">
        <f t="array" ref="E20808">E20807</f>
        <v>В</v>
      </c>
      <c r="F20808" s="58">
        <v>0.960518754466949</v>
      </c>
    </row>
    <row r="20809">
      <c r="A20809" s="61">
        <v>1.516019445E9</v>
      </c>
      <c r="B20809" s="61">
        <v>1.0</v>
      </c>
      <c r="C20809" s="61">
        <v>842.0</v>
      </c>
      <c r="D20809" s="57" t="s">
        <v>375</v>
      </c>
      <c r="E20809" s="57" t="str">
        <f t="array" ref="E20809">E20808</f>
        <v>В</v>
      </c>
      <c r="F20809" s="58">
        <v>0.9607021607292041</v>
      </c>
    </row>
    <row r="20810">
      <c r="A20810" s="61">
        <v>1.518713015E9</v>
      </c>
      <c r="B20810" s="61">
        <v>1.0</v>
      </c>
      <c r="C20810" s="61">
        <v>204.0</v>
      </c>
      <c r="D20810" s="57" t="s">
        <v>371</v>
      </c>
      <c r="E20810" s="57" t="str">
        <f t="array" ref="E20810">E20809</f>
        <v>В</v>
      </c>
      <c r="F20810" s="58">
        <v>0.9607343595005345</v>
      </c>
    </row>
    <row r="20811">
      <c r="A20811" s="61">
        <v>1.516623277E9</v>
      </c>
      <c r="B20811" s="61">
        <v>1.0</v>
      </c>
      <c r="C20811" s="61">
        <v>3382.0</v>
      </c>
      <c r="D20811" s="57" t="s">
        <v>371</v>
      </c>
      <c r="E20811" s="57" t="str">
        <f t="array" ref="E20811">E20810</f>
        <v>В</v>
      </c>
      <c r="F20811" s="58">
        <v>0.9607769187445895</v>
      </c>
    </row>
    <row r="20812">
      <c r="A20812" s="61">
        <v>1.514227646E9</v>
      </c>
      <c r="B20812" s="61">
        <v>1.0</v>
      </c>
      <c r="C20812" s="61">
        <v>6220.0</v>
      </c>
      <c r="D20812" s="57" t="s">
        <v>374</v>
      </c>
      <c r="E20812" s="57" t="str">
        <f t="array" ref="E20812">E20811</f>
        <v>В</v>
      </c>
      <c r="F20812" s="58">
        <v>0.9608264013919725</v>
      </c>
    </row>
    <row r="20813">
      <c r="A20813" s="61">
        <v>1.513164213E9</v>
      </c>
      <c r="B20813" s="61">
        <v>1.0</v>
      </c>
      <c r="C20813" s="61">
        <v>1584.0</v>
      </c>
      <c r="D20813" s="57" t="s">
        <v>373</v>
      </c>
      <c r="E20813" s="57" t="str">
        <f t="array" ref="E20813">E20812</f>
        <v>В</v>
      </c>
      <c r="F20813" s="58">
        <v>0.9608281971243626</v>
      </c>
    </row>
    <row r="20814">
      <c r="A20814" s="61">
        <v>1.518873123E9</v>
      </c>
      <c r="B20814" s="61">
        <v>1.0</v>
      </c>
      <c r="C20814" s="61">
        <v>3450.0</v>
      </c>
      <c r="D20814" s="57" t="s">
        <v>371</v>
      </c>
      <c r="E20814" s="57" t="str">
        <f t="array" ref="E20814">E20813</f>
        <v>В</v>
      </c>
      <c r="F20814" s="58">
        <v>0.9608896125556744</v>
      </c>
    </row>
    <row r="20815">
      <c r="A20815" s="61">
        <v>1.515374552E9</v>
      </c>
      <c r="B20815" s="61">
        <v>0.0</v>
      </c>
      <c r="C20815" s="61">
        <v>516.0</v>
      </c>
      <c r="D20815" s="57" t="s">
        <v>371</v>
      </c>
      <c r="E20815" s="57" t="str">
        <f t="array" ref="E20815">E20814</f>
        <v>В</v>
      </c>
      <c r="F20815" s="58">
        <v>0.9608984978489294</v>
      </c>
    </row>
    <row r="20816">
      <c r="A20816" s="61">
        <v>1.511460398E9</v>
      </c>
      <c r="B20816" s="61">
        <v>1.0</v>
      </c>
      <c r="C20816" s="61">
        <v>959.0</v>
      </c>
      <c r="D20816" s="57" t="s">
        <v>375</v>
      </c>
      <c r="E20816" s="57" t="str">
        <f t="array" ref="E20816">E20815</f>
        <v>В</v>
      </c>
      <c r="F20816" s="58">
        <v>0.9609455150238436</v>
      </c>
    </row>
    <row r="20817">
      <c r="A20817" s="61">
        <v>1.514265259E9</v>
      </c>
      <c r="B20817" s="61">
        <v>1.0</v>
      </c>
      <c r="C20817" s="61">
        <v>3306.0</v>
      </c>
      <c r="D20817" s="57" t="s">
        <v>371</v>
      </c>
      <c r="E20817" s="57" t="str">
        <f t="array" ref="E20817">E20816</f>
        <v>В</v>
      </c>
      <c r="F20817" s="58">
        <v>0.9609544187266731</v>
      </c>
    </row>
    <row r="20818">
      <c r="A20818" s="61">
        <v>1.513704174E9</v>
      </c>
      <c r="B20818" s="61">
        <v>1.0</v>
      </c>
      <c r="C20818" s="61">
        <v>2120.0</v>
      </c>
      <c r="D20818" s="57" t="s">
        <v>375</v>
      </c>
      <c r="E20818" s="57" t="str">
        <f t="array" ref="E20818">E20817</f>
        <v>В</v>
      </c>
      <c r="F20818" s="58">
        <v>0.9610104253930172</v>
      </c>
    </row>
    <row r="20819">
      <c r="A20819" s="61">
        <v>1.517359194E9</v>
      </c>
      <c r="B20819" s="61">
        <v>1.0</v>
      </c>
      <c r="C20819" s="61">
        <v>566.0</v>
      </c>
      <c r="D20819" s="57" t="s">
        <v>373</v>
      </c>
      <c r="E20819" s="57" t="str">
        <f t="array" ref="E20819">E20818</f>
        <v>В</v>
      </c>
      <c r="F20819" s="58">
        <v>0.9610378520870846</v>
      </c>
    </row>
    <row r="20820">
      <c r="A20820" s="61">
        <v>1.514058139E9</v>
      </c>
      <c r="B20820" s="61">
        <v>1.0</v>
      </c>
      <c r="C20820" s="61">
        <v>608.0</v>
      </c>
      <c r="D20820" s="57" t="s">
        <v>371</v>
      </c>
      <c r="E20820" s="57" t="str">
        <f t="array" ref="E20820">E20819</f>
        <v>В</v>
      </c>
      <c r="F20820" s="58">
        <v>0.9610412207563304</v>
      </c>
    </row>
    <row r="20821">
      <c r="A20821" s="61">
        <v>1.516470091E9</v>
      </c>
      <c r="B20821" s="61">
        <v>0.0</v>
      </c>
      <c r="C20821" s="61">
        <v>1980.0</v>
      </c>
      <c r="D20821" s="57" t="s">
        <v>371</v>
      </c>
      <c r="E20821" s="57" t="str">
        <f t="array" ref="E20821">E20820</f>
        <v>В</v>
      </c>
      <c r="F20821" s="58">
        <v>0.961054328865649</v>
      </c>
    </row>
    <row r="20822">
      <c r="A20822" s="61">
        <v>1.515262115E9</v>
      </c>
      <c r="B20822" s="61">
        <v>1.0</v>
      </c>
      <c r="C20822" s="61">
        <v>3334.0</v>
      </c>
      <c r="D20822" s="57" t="s">
        <v>374</v>
      </c>
      <c r="E20822" s="57" t="str">
        <f t="array" ref="E20822">E20821</f>
        <v>В</v>
      </c>
      <c r="F20822" s="58">
        <v>0.9611140600070396</v>
      </c>
    </row>
    <row r="20823">
      <c r="A20823" s="61">
        <v>1.512380848E9</v>
      </c>
      <c r="B20823" s="61">
        <v>1.0</v>
      </c>
      <c r="C20823" s="61">
        <v>1122.0</v>
      </c>
      <c r="D20823" s="57" t="s">
        <v>373</v>
      </c>
      <c r="E20823" s="57" t="str">
        <f t="array" ref="E20823">E20822</f>
        <v>В</v>
      </c>
      <c r="F20823" s="58">
        <v>0.9611966396219096</v>
      </c>
    </row>
    <row r="20824">
      <c r="A20824" s="61">
        <v>1.519217447E9</v>
      </c>
      <c r="B20824" s="61">
        <v>1.0</v>
      </c>
      <c r="C20824" s="61">
        <v>1564.0</v>
      </c>
      <c r="D20824" s="57" t="s">
        <v>371</v>
      </c>
      <c r="E20824" s="57" t="str">
        <f t="array" ref="E20824">E20823</f>
        <v>В</v>
      </c>
      <c r="F20824" s="58">
        <v>0.961223055234758</v>
      </c>
    </row>
    <row r="20825">
      <c r="A20825" s="61">
        <v>1.513566712E9</v>
      </c>
      <c r="B20825" s="61">
        <v>0.0</v>
      </c>
      <c r="C20825" s="61">
        <v>1848.0</v>
      </c>
      <c r="D20825" s="57" t="s">
        <v>374</v>
      </c>
      <c r="E20825" s="57" t="str">
        <f t="array" ref="E20825">E20824</f>
        <v>В</v>
      </c>
      <c r="F20825" s="58">
        <v>0.9612657091896873</v>
      </c>
    </row>
    <row r="20826">
      <c r="A20826" s="61">
        <v>1.517089562E9</v>
      </c>
      <c r="B20826" s="61">
        <v>0.0</v>
      </c>
      <c r="C20826" s="61">
        <v>657.0</v>
      </c>
      <c r="D20826" s="57" t="s">
        <v>373</v>
      </c>
      <c r="E20826" s="57" t="str">
        <f t="array" ref="E20826">E20825</f>
        <v>В</v>
      </c>
      <c r="F20826" s="58">
        <v>0.9613127317664983</v>
      </c>
    </row>
    <row r="20827">
      <c r="A20827" s="61">
        <v>1.518727511E9</v>
      </c>
      <c r="B20827" s="61">
        <v>0.0</v>
      </c>
      <c r="C20827" s="61">
        <v>4985.0</v>
      </c>
      <c r="D20827" s="57" t="s">
        <v>375</v>
      </c>
      <c r="E20827" s="57" t="str">
        <f t="array" ref="E20827">E20826</f>
        <v>В</v>
      </c>
      <c r="F20827" s="58">
        <v>0.9613756999464117</v>
      </c>
    </row>
    <row r="20828">
      <c r="A20828" s="61">
        <v>1.511326733E9</v>
      </c>
      <c r="B20828" s="61">
        <v>1.0</v>
      </c>
      <c r="C20828" s="61">
        <v>1441.0</v>
      </c>
      <c r="D20828" s="57" t="s">
        <v>374</v>
      </c>
      <c r="E20828" s="57" t="str">
        <f t="array" ref="E20828">E20827</f>
        <v>В</v>
      </c>
      <c r="F20828" s="58">
        <v>0.961439237989019</v>
      </c>
    </row>
    <row r="20829">
      <c r="A20829" s="61">
        <v>1.513040695E9</v>
      </c>
      <c r="B20829" s="61">
        <v>1.0</v>
      </c>
      <c r="C20829" s="61">
        <v>1045.0</v>
      </c>
      <c r="D20829" s="57" t="s">
        <v>375</v>
      </c>
      <c r="E20829" s="57" t="str">
        <f t="array" ref="E20829">E20828</f>
        <v>В</v>
      </c>
      <c r="F20829" s="58">
        <v>0.9614483603159537</v>
      </c>
    </row>
    <row r="20830">
      <c r="A20830" s="61">
        <v>1.514588356E9</v>
      </c>
      <c r="B20830" s="61">
        <v>1.0</v>
      </c>
      <c r="C20830" s="61">
        <v>3291.0</v>
      </c>
      <c r="D20830" s="57" t="s">
        <v>371</v>
      </c>
      <c r="E20830" s="57" t="str">
        <f t="array" ref="E20830">E20829</f>
        <v>В</v>
      </c>
      <c r="F20830" s="58">
        <v>0.9615185110464589</v>
      </c>
    </row>
    <row r="20831">
      <c r="A20831" s="61">
        <v>1.515850505E9</v>
      </c>
      <c r="B20831" s="61">
        <v>1.0</v>
      </c>
      <c r="C20831" s="61">
        <v>691.0</v>
      </c>
      <c r="D20831" s="57" t="s">
        <v>375</v>
      </c>
      <c r="E20831" s="57" t="str">
        <f t="array" ref="E20831">E20830</f>
        <v>В</v>
      </c>
      <c r="F20831" s="58">
        <v>0.9615524863370996</v>
      </c>
    </row>
    <row r="20832">
      <c r="A20832" s="61">
        <v>1.514605639E9</v>
      </c>
      <c r="B20832" s="61">
        <v>1.0</v>
      </c>
      <c r="C20832" s="61">
        <v>1391.0</v>
      </c>
      <c r="D20832" s="57" t="s">
        <v>374</v>
      </c>
      <c r="E20832" s="57" t="str">
        <f t="array" ref="E20832">E20831</f>
        <v>В</v>
      </c>
      <c r="F20832" s="58">
        <v>0.9615578105072375</v>
      </c>
    </row>
    <row r="20833">
      <c r="A20833" s="61">
        <v>1.519913305E9</v>
      </c>
      <c r="B20833" s="61">
        <v>1.0</v>
      </c>
      <c r="C20833" s="61">
        <v>3990.0</v>
      </c>
      <c r="D20833" s="57" t="s">
        <v>373</v>
      </c>
      <c r="E20833" s="57" t="str">
        <f t="array" ref="E20833">E20832</f>
        <v>В</v>
      </c>
      <c r="F20833" s="58">
        <v>0.961643647062412</v>
      </c>
    </row>
    <row r="20834">
      <c r="A20834" s="61">
        <v>1.514735656E9</v>
      </c>
      <c r="B20834" s="61">
        <v>1.0</v>
      </c>
      <c r="C20834" s="61">
        <v>4716.0</v>
      </c>
      <c r="D20834" s="57" t="s">
        <v>371</v>
      </c>
      <c r="E20834" s="57" t="str">
        <f t="array" ref="E20834">E20833</f>
        <v>В</v>
      </c>
      <c r="F20834" s="58">
        <v>0.9616711557581127</v>
      </c>
    </row>
    <row r="20835">
      <c r="A20835" s="61">
        <v>1.511313669E9</v>
      </c>
      <c r="B20835" s="61">
        <v>1.0</v>
      </c>
      <c r="C20835" s="61">
        <v>282.0</v>
      </c>
      <c r="D20835" s="57" t="s">
        <v>374</v>
      </c>
      <c r="E20835" s="57" t="str">
        <f t="array" ref="E20835">E20834</f>
        <v>В</v>
      </c>
      <c r="F20835" s="58">
        <v>0.961728057263701</v>
      </c>
    </row>
    <row r="20836">
      <c r="A20836" s="61">
        <v>1.51494911E9</v>
      </c>
      <c r="B20836" s="61">
        <v>0.0</v>
      </c>
      <c r="C20836" s="61">
        <v>464.0</v>
      </c>
      <c r="D20836" s="57" t="s">
        <v>375</v>
      </c>
      <c r="E20836" s="57" t="str">
        <f t="array" ref="E20836">E20835</f>
        <v>В</v>
      </c>
      <c r="F20836" s="58">
        <v>0.9617408696992406</v>
      </c>
    </row>
    <row r="20837">
      <c r="A20837" s="61">
        <v>1.512542611E9</v>
      </c>
      <c r="B20837" s="61">
        <v>0.0</v>
      </c>
      <c r="C20837" s="61">
        <v>1590.0</v>
      </c>
      <c r="D20837" s="57" t="s">
        <v>375</v>
      </c>
      <c r="E20837" s="57" t="str">
        <f t="array" ref="E20837">E20836</f>
        <v>В</v>
      </c>
      <c r="F20837" s="58">
        <v>0.9617435572013878</v>
      </c>
    </row>
    <row r="20838">
      <c r="A20838" s="61">
        <v>1.515748914E9</v>
      </c>
      <c r="B20838" s="61">
        <v>1.0</v>
      </c>
      <c r="C20838" s="61">
        <v>3145.0</v>
      </c>
      <c r="D20838" s="57" t="s">
        <v>371</v>
      </c>
      <c r="E20838" s="57" t="str">
        <f t="array" ref="E20838">E20837</f>
        <v>В</v>
      </c>
      <c r="F20838" s="58">
        <v>0.9617490738253971</v>
      </c>
    </row>
    <row r="20839">
      <c r="A20839" s="61">
        <v>1.513924338E9</v>
      </c>
      <c r="B20839" s="61">
        <v>1.0</v>
      </c>
      <c r="C20839" s="61">
        <v>4088.0</v>
      </c>
      <c r="D20839" s="57" t="s">
        <v>373</v>
      </c>
      <c r="E20839" s="57" t="str">
        <f t="array" ref="E20839">E20838</f>
        <v>В</v>
      </c>
      <c r="F20839" s="58">
        <v>0.9617545742173629</v>
      </c>
    </row>
    <row r="20840">
      <c r="A20840" s="61">
        <v>1.517417004E9</v>
      </c>
      <c r="B20840" s="61">
        <v>1.0</v>
      </c>
      <c r="C20840" s="61">
        <v>481.0</v>
      </c>
      <c r="D20840" s="57" t="s">
        <v>374</v>
      </c>
      <c r="E20840" s="57" t="str">
        <f t="array" ref="E20840">E20839</f>
        <v>В</v>
      </c>
      <c r="F20840" s="58">
        <v>0.9618427448496695</v>
      </c>
    </row>
    <row r="20841">
      <c r="A20841" s="61">
        <v>1.519172932E9</v>
      </c>
      <c r="B20841" s="61">
        <v>0.0</v>
      </c>
      <c r="C20841" s="61">
        <v>750.0</v>
      </c>
      <c r="D20841" s="57" t="s">
        <v>371</v>
      </c>
      <c r="E20841" s="57" t="str">
        <f t="array" ref="E20841">E20840</f>
        <v>В</v>
      </c>
      <c r="F20841" s="58">
        <v>0.9619036015468706</v>
      </c>
    </row>
    <row r="20842">
      <c r="A20842" s="61">
        <v>1.515466329E9</v>
      </c>
      <c r="B20842" s="61">
        <v>1.0</v>
      </c>
      <c r="C20842" s="61">
        <v>2588.0</v>
      </c>
      <c r="D20842" s="57" t="s">
        <v>375</v>
      </c>
      <c r="E20842" s="57" t="str">
        <f t="array" ref="E20842">E20841</f>
        <v>В</v>
      </c>
      <c r="F20842" s="58">
        <v>0.9620194670746859</v>
      </c>
    </row>
    <row r="20843">
      <c r="A20843" s="61">
        <v>1.515718602E9</v>
      </c>
      <c r="B20843" s="61">
        <v>0.0</v>
      </c>
      <c r="C20843" s="61">
        <v>2153.0</v>
      </c>
      <c r="D20843" s="57" t="s">
        <v>373</v>
      </c>
      <c r="E20843" s="57" t="str">
        <f t="array" ref="E20843">E20842</f>
        <v>В</v>
      </c>
      <c r="F20843" s="58">
        <v>0.9620200127754333</v>
      </c>
    </row>
    <row r="20844">
      <c r="A20844" s="61">
        <v>1.516267735E9</v>
      </c>
      <c r="B20844" s="61">
        <v>1.0</v>
      </c>
      <c r="C20844" s="61">
        <v>2075.0</v>
      </c>
      <c r="D20844" s="57" t="s">
        <v>374</v>
      </c>
      <c r="E20844" s="57" t="str">
        <f t="array" ref="E20844">E20843</f>
        <v>В</v>
      </c>
      <c r="F20844" s="58">
        <v>0.9620390621426275</v>
      </c>
    </row>
    <row r="20845">
      <c r="A20845" s="61">
        <v>1.516078092E9</v>
      </c>
      <c r="B20845" s="61">
        <v>0.0</v>
      </c>
      <c r="C20845" s="61">
        <v>615.0</v>
      </c>
      <c r="D20845" s="57" t="s">
        <v>371</v>
      </c>
      <c r="E20845" s="57" t="str">
        <f t="array" ref="E20845">E20844</f>
        <v>В</v>
      </c>
      <c r="F20845" s="58">
        <v>0.9620505842676231</v>
      </c>
    </row>
    <row r="20846">
      <c r="A20846" s="61">
        <v>1.513741521E9</v>
      </c>
      <c r="B20846" s="61">
        <v>0.0</v>
      </c>
      <c r="C20846" s="61">
        <v>2535.0</v>
      </c>
      <c r="D20846" s="57" t="s">
        <v>371</v>
      </c>
      <c r="E20846" s="57" t="str">
        <f t="array" ref="E20846">E20845</f>
        <v>В</v>
      </c>
      <c r="F20846" s="58">
        <v>0.9621439806496656</v>
      </c>
    </row>
    <row r="20847">
      <c r="A20847" s="61">
        <v>1.513464713E9</v>
      </c>
      <c r="B20847" s="61">
        <v>1.0</v>
      </c>
      <c r="C20847" s="61">
        <v>1509.0</v>
      </c>
      <c r="D20847" s="57" t="s">
        <v>375</v>
      </c>
      <c r="E20847" s="57" t="str">
        <f t="array" ref="E20847">E20846</f>
        <v>В</v>
      </c>
      <c r="F20847" s="58">
        <v>0.9621872595901038</v>
      </c>
    </row>
    <row r="20848">
      <c r="A20848" s="61">
        <v>1.519871172E9</v>
      </c>
      <c r="B20848" s="61">
        <v>0.0</v>
      </c>
      <c r="C20848" s="61">
        <v>550.0</v>
      </c>
      <c r="D20848" s="57" t="s">
        <v>371</v>
      </c>
      <c r="E20848" s="57" t="str">
        <f t="array" ref="E20848">E20847</f>
        <v>В</v>
      </c>
      <c r="F20848" s="58">
        <v>0.9622741517545519</v>
      </c>
    </row>
    <row r="20849">
      <c r="A20849" s="61">
        <v>1.514512033E9</v>
      </c>
      <c r="B20849" s="61">
        <v>1.0</v>
      </c>
      <c r="C20849" s="61">
        <v>4263.0</v>
      </c>
      <c r="D20849" s="57" t="s">
        <v>374</v>
      </c>
      <c r="E20849" s="57" t="str">
        <f t="array" ref="E20849">E20848</f>
        <v>В</v>
      </c>
      <c r="F20849" s="58">
        <v>0.9623015784486194</v>
      </c>
    </row>
    <row r="20850">
      <c r="A20850" s="61">
        <v>1.516866377E9</v>
      </c>
      <c r="B20850" s="61">
        <v>1.0</v>
      </c>
      <c r="C20850" s="61">
        <v>1198.0</v>
      </c>
      <c r="D20850" s="57" t="s">
        <v>371</v>
      </c>
      <c r="E20850" s="57" t="str">
        <f t="array" ref="E20850">E20849</f>
        <v>В</v>
      </c>
      <c r="F20850" s="58">
        <v>0.9623927242727706</v>
      </c>
    </row>
    <row r="20851">
      <c r="A20851" s="61">
        <v>1.512439395E9</v>
      </c>
      <c r="B20851" s="61">
        <v>1.0</v>
      </c>
      <c r="C20851" s="61">
        <v>4104.0</v>
      </c>
      <c r="D20851" s="57" t="s">
        <v>374</v>
      </c>
      <c r="E20851" s="57" t="str">
        <f t="array" ref="E20851">E20850</f>
        <v>В</v>
      </c>
      <c r="F20851" s="58">
        <v>0.9624542231602731</v>
      </c>
    </row>
    <row r="20852">
      <c r="A20852" s="61">
        <v>1.517909023E9</v>
      </c>
      <c r="B20852" s="61">
        <v>1.0</v>
      </c>
      <c r="C20852" s="61">
        <v>506.0</v>
      </c>
      <c r="D20852" s="57" t="s">
        <v>371</v>
      </c>
      <c r="E20852" s="57" t="str">
        <f t="array" ref="E20852">E20851</f>
        <v>В</v>
      </c>
      <c r="F20852" s="58">
        <v>0.9624654741260514</v>
      </c>
    </row>
    <row r="20853">
      <c r="A20853" s="61">
        <v>1.517863538E9</v>
      </c>
      <c r="B20853" s="61">
        <v>1.0</v>
      </c>
      <c r="C20853" s="61">
        <v>43.0</v>
      </c>
      <c r="D20853" s="57" t="s">
        <v>375</v>
      </c>
      <c r="E20853" s="57" t="str">
        <f t="array" ref="E20853">E20852</f>
        <v>В</v>
      </c>
      <c r="F20853" s="58">
        <v>0.962467925409036</v>
      </c>
    </row>
    <row r="20854">
      <c r="A20854" s="61">
        <v>1.513083452E9</v>
      </c>
      <c r="B20854" s="61">
        <v>0.0</v>
      </c>
      <c r="C20854" s="61">
        <v>1485.0</v>
      </c>
      <c r="D20854" s="57" t="s">
        <v>371</v>
      </c>
      <c r="E20854" s="57" t="str">
        <f t="array" ref="E20854">E20853</f>
        <v>В</v>
      </c>
      <c r="F20854" s="58">
        <v>0.9625246170294456</v>
      </c>
    </row>
    <row r="20855">
      <c r="A20855" s="61">
        <v>1.51220834E9</v>
      </c>
      <c r="B20855" s="61">
        <v>0.0</v>
      </c>
      <c r="C20855" s="61">
        <v>444.0</v>
      </c>
      <c r="D20855" s="57" t="s">
        <v>371</v>
      </c>
      <c r="E20855" s="57" t="str">
        <f t="array" ref="E20855">E20854</f>
        <v>В</v>
      </c>
      <c r="F20855" s="58">
        <v>0.9625263345183912</v>
      </c>
    </row>
    <row r="20856">
      <c r="A20856" s="61">
        <v>1.518394371E9</v>
      </c>
      <c r="B20856" s="61">
        <v>0.0</v>
      </c>
      <c r="C20856" s="61">
        <v>837.0</v>
      </c>
      <c r="D20856" s="57" t="s">
        <v>371</v>
      </c>
      <c r="E20856" s="57" t="str">
        <f t="array" ref="E20856">E20855</f>
        <v>В</v>
      </c>
      <c r="F20856" s="58">
        <v>0.9625835944119655</v>
      </c>
    </row>
    <row r="20857">
      <c r="A20857" s="61">
        <v>1.514825664E9</v>
      </c>
      <c r="B20857" s="61">
        <v>1.0</v>
      </c>
      <c r="C20857" s="61">
        <v>2794.0</v>
      </c>
      <c r="D20857" s="57" t="s">
        <v>375</v>
      </c>
      <c r="E20857" s="57" t="str">
        <f t="array" ref="E20857">E20856</f>
        <v>В</v>
      </c>
      <c r="F20857" s="58">
        <v>0.9625838321830078</v>
      </c>
    </row>
    <row r="20858">
      <c r="A20858" s="61">
        <v>1.516641455E9</v>
      </c>
      <c r="B20858" s="61">
        <v>1.0</v>
      </c>
      <c r="C20858" s="61">
        <v>5159.0</v>
      </c>
      <c r="D20858" s="57" t="s">
        <v>375</v>
      </c>
      <c r="E20858" s="57" t="str">
        <f t="array" ref="E20858">E20857</f>
        <v>В</v>
      </c>
      <c r="F20858" s="58">
        <v>0.9626565056232776</v>
      </c>
    </row>
    <row r="20859">
      <c r="A20859" s="61">
        <v>1.512243084E9</v>
      </c>
      <c r="B20859" s="61">
        <v>1.0</v>
      </c>
      <c r="C20859" s="61">
        <v>1647.0</v>
      </c>
      <c r="D20859" s="57" t="s">
        <v>375</v>
      </c>
      <c r="E20859" s="57" t="str">
        <f t="array" ref="E20859">E20858</f>
        <v>В</v>
      </c>
      <c r="F20859" s="58">
        <v>0.9626772617410992</v>
      </c>
    </row>
    <row r="20860">
      <c r="A20860" s="61">
        <v>1.514972128E9</v>
      </c>
      <c r="B20860" s="61">
        <v>1.0</v>
      </c>
      <c r="C20860" s="61">
        <v>4311.0</v>
      </c>
      <c r="D20860" s="57" t="s">
        <v>375</v>
      </c>
      <c r="E20860" s="57" t="str">
        <f t="array" ref="E20860">E20859</f>
        <v>В</v>
      </c>
      <c r="F20860" s="58">
        <v>0.9627307938489506</v>
      </c>
    </row>
    <row r="20861">
      <c r="A20861" s="61">
        <v>1.518270203E9</v>
      </c>
      <c r="B20861" s="61">
        <v>1.0</v>
      </c>
      <c r="C20861" s="61">
        <v>1544.0</v>
      </c>
      <c r="D20861" s="57" t="s">
        <v>374</v>
      </c>
      <c r="E20861" s="57" t="str">
        <f t="array" ref="E20861">E20860</f>
        <v>В</v>
      </c>
      <c r="F20861" s="58">
        <v>0.9627417058289734</v>
      </c>
    </row>
    <row r="20862">
      <c r="A20862" s="61">
        <v>1.511851021E9</v>
      </c>
      <c r="B20862" s="61">
        <v>0.0</v>
      </c>
      <c r="C20862" s="61">
        <v>256.0</v>
      </c>
      <c r="D20862" s="57" t="s">
        <v>374</v>
      </c>
      <c r="E20862" s="57" t="str">
        <f t="array" ref="E20862">E20861</f>
        <v>В</v>
      </c>
      <c r="F20862" s="58">
        <v>0.9627682264777739</v>
      </c>
    </row>
    <row r="20863">
      <c r="A20863" s="61">
        <v>1.512975574E9</v>
      </c>
      <c r="B20863" s="61">
        <v>1.0</v>
      </c>
      <c r="C20863" s="61">
        <v>685.0</v>
      </c>
      <c r="D20863" s="57" t="s">
        <v>375</v>
      </c>
      <c r="E20863" s="57" t="str">
        <f t="array" ref="E20863">E20862</f>
        <v>В</v>
      </c>
      <c r="F20863" s="58">
        <v>0.9627985121217113</v>
      </c>
    </row>
    <row r="20864">
      <c r="A20864" s="61">
        <v>1.517359496E9</v>
      </c>
      <c r="B20864" s="61">
        <v>1.0</v>
      </c>
      <c r="C20864" s="61">
        <v>2505.0</v>
      </c>
      <c r="D20864" s="57" t="s">
        <v>371</v>
      </c>
      <c r="E20864" s="57" t="str">
        <f t="array" ref="E20864">E20863</f>
        <v>В</v>
      </c>
      <c r="F20864" s="58">
        <v>0.9628112539596619</v>
      </c>
    </row>
    <row r="20865">
      <c r="A20865" s="61">
        <v>1.519184775E9</v>
      </c>
      <c r="B20865" s="61">
        <v>1.0</v>
      </c>
      <c r="C20865" s="61">
        <v>1732.0</v>
      </c>
      <c r="D20865" s="57" t="s">
        <v>375</v>
      </c>
      <c r="E20865" s="57" t="str">
        <f t="array" ref="E20865">E20864</f>
        <v>В</v>
      </c>
      <c r="F20865" s="58">
        <v>0.962824512060617</v>
      </c>
    </row>
    <row r="20866">
      <c r="A20866" s="61">
        <v>1.51315278E9</v>
      </c>
      <c r="B20866" s="61">
        <v>0.0</v>
      </c>
      <c r="C20866" s="61">
        <v>1937.0</v>
      </c>
      <c r="D20866" s="57" t="s">
        <v>374</v>
      </c>
      <c r="E20866" s="57" t="str">
        <f t="array" ref="E20866">E20865</f>
        <v>В</v>
      </c>
      <c r="F20866" s="58">
        <v>0.9628547468220217</v>
      </c>
    </row>
    <row r="20867">
      <c r="A20867" s="61">
        <v>1.518476047E9</v>
      </c>
      <c r="B20867" s="61">
        <v>1.0</v>
      </c>
      <c r="C20867" s="61">
        <v>1515.0</v>
      </c>
      <c r="D20867" s="57" t="s">
        <v>371</v>
      </c>
      <c r="E20867" s="57" t="str">
        <f t="array" ref="E20867">E20866</f>
        <v>В</v>
      </c>
      <c r="F20867" s="58">
        <v>0.9629586360503921</v>
      </c>
    </row>
    <row r="20868">
      <c r="A20868" s="61">
        <v>1.519964719E9</v>
      </c>
      <c r="B20868" s="61">
        <v>1.0</v>
      </c>
      <c r="C20868" s="61">
        <v>616.0</v>
      </c>
      <c r="D20868" s="57" t="s">
        <v>375</v>
      </c>
      <c r="E20868" s="57" t="str">
        <f t="array" ref="E20868">E20867</f>
        <v>В</v>
      </c>
      <c r="F20868" s="58">
        <v>0.9629602812891697</v>
      </c>
    </row>
    <row r="20869">
      <c r="A20869" s="61">
        <v>1.514059099E9</v>
      </c>
      <c r="B20869" s="61">
        <v>1.0</v>
      </c>
      <c r="C20869" s="61">
        <v>457.0</v>
      </c>
      <c r="D20869" s="57" t="s">
        <v>371</v>
      </c>
      <c r="E20869" s="57" t="str">
        <f t="array" ref="E20869">E20868</f>
        <v>В</v>
      </c>
      <c r="F20869" s="58">
        <v>0.9630075712526199</v>
      </c>
    </row>
    <row r="20870">
      <c r="A20870" s="61">
        <v>1.51475004E9</v>
      </c>
      <c r="B20870" s="61">
        <v>0.0</v>
      </c>
      <c r="C20870" s="61">
        <v>367.0</v>
      </c>
      <c r="D20870" s="57" t="s">
        <v>374</v>
      </c>
      <c r="E20870" s="57" t="str">
        <f t="array" ref="E20870">E20869</f>
        <v>В</v>
      </c>
      <c r="F20870" s="58">
        <v>0.9630424314939281</v>
      </c>
    </row>
    <row r="20871">
      <c r="A20871" s="61">
        <v>1.519013171E9</v>
      </c>
      <c r="B20871" s="61">
        <v>0.0</v>
      </c>
      <c r="C20871" s="61">
        <v>1204.0</v>
      </c>
      <c r="D20871" s="57" t="s">
        <v>373</v>
      </c>
      <c r="E20871" s="57" t="str">
        <f t="array" ref="E20871">E20870</f>
        <v>В</v>
      </c>
      <c r="F20871" s="58">
        <v>0.9630433600341731</v>
      </c>
    </row>
    <row r="20872">
      <c r="A20872" s="61">
        <v>1.519003263E9</v>
      </c>
      <c r="B20872" s="61">
        <v>1.0</v>
      </c>
      <c r="C20872" s="61">
        <v>1884.0</v>
      </c>
      <c r="D20872" s="57" t="s">
        <v>374</v>
      </c>
      <c r="E20872" s="57" t="str">
        <f t="array" ref="E20872">E20871</f>
        <v>В</v>
      </c>
      <c r="F20872" s="58">
        <v>0.963048622781197</v>
      </c>
    </row>
    <row r="20873">
      <c r="A20873" s="61">
        <v>1.516951679E9</v>
      </c>
      <c r="B20873" s="61">
        <v>1.0</v>
      </c>
      <c r="C20873" s="61">
        <v>1372.0</v>
      </c>
      <c r="D20873" s="57" t="s">
        <v>371</v>
      </c>
      <c r="E20873" s="57" t="str">
        <f t="array" ref="E20873">E20872</f>
        <v>В</v>
      </c>
      <c r="F20873" s="58">
        <v>0.9631103561434545</v>
      </c>
    </row>
    <row r="20874">
      <c r="A20874" s="61">
        <v>1.511410789E9</v>
      </c>
      <c r="B20874" s="61">
        <v>1.0</v>
      </c>
      <c r="C20874" s="61">
        <v>1630.0</v>
      </c>
      <c r="D20874" s="57" t="s">
        <v>371</v>
      </c>
      <c r="E20874" s="57" t="str">
        <f t="array" ref="E20874">E20873</f>
        <v>В</v>
      </c>
      <c r="F20874" s="58">
        <v>0.963203890737498</v>
      </c>
    </row>
    <row r="20875">
      <c r="A20875" s="61">
        <v>1.517095586E9</v>
      </c>
      <c r="B20875" s="61">
        <v>1.0</v>
      </c>
      <c r="C20875" s="61">
        <v>988.0</v>
      </c>
      <c r="D20875" s="57" t="s">
        <v>371</v>
      </c>
      <c r="E20875" s="57" t="str">
        <f t="array" ref="E20875">E20874</f>
        <v>В</v>
      </c>
      <c r="F20875" s="58">
        <v>0.9632552719239386</v>
      </c>
    </row>
    <row r="20876">
      <c r="A20876" s="61">
        <v>1.513659125E9</v>
      </c>
      <c r="B20876" s="61">
        <v>1.0</v>
      </c>
      <c r="C20876" s="61">
        <v>2370.0</v>
      </c>
      <c r="D20876" s="57" t="s">
        <v>371</v>
      </c>
      <c r="E20876" s="57" t="str">
        <f t="array" ref="E20876">E20875</f>
        <v>В</v>
      </c>
      <c r="F20876" s="58">
        <v>0.963255634007063</v>
      </c>
    </row>
    <row r="20877">
      <c r="A20877" s="61">
        <v>1.515665244E9</v>
      </c>
      <c r="B20877" s="61">
        <v>1.0</v>
      </c>
      <c r="C20877" s="61">
        <v>1132.0</v>
      </c>
      <c r="D20877" s="57" t="s">
        <v>374</v>
      </c>
      <c r="E20877" s="57" t="str">
        <f t="array" ref="E20877">E20876</f>
        <v>В</v>
      </c>
      <c r="F20877" s="58">
        <v>0.9632838132950089</v>
      </c>
    </row>
    <row r="20878">
      <c r="A20878" s="61">
        <v>1.517358404E9</v>
      </c>
      <c r="B20878" s="61">
        <v>1.0</v>
      </c>
      <c r="C20878" s="61">
        <v>3439.0</v>
      </c>
      <c r="D20878" s="57" t="s">
        <v>375</v>
      </c>
      <c r="E20878" s="57" t="str">
        <f t="array" ref="E20878">E20877</f>
        <v>В</v>
      </c>
      <c r="F20878" s="58">
        <v>0.9633200780949374</v>
      </c>
    </row>
    <row r="20879">
      <c r="A20879" s="61">
        <v>1.518386859E9</v>
      </c>
      <c r="B20879" s="61">
        <v>1.0</v>
      </c>
      <c r="C20879" s="61">
        <v>1279.0</v>
      </c>
      <c r="D20879" s="57" t="s">
        <v>371</v>
      </c>
      <c r="E20879" s="57" t="str">
        <f t="array" ref="E20879">E20878</f>
        <v>В</v>
      </c>
      <c r="F20879" s="58">
        <v>0.9634181639015574</v>
      </c>
    </row>
    <row r="20880">
      <c r="A20880" s="61">
        <v>1.519911582E9</v>
      </c>
      <c r="B20880" s="61">
        <v>0.0</v>
      </c>
      <c r="C20880" s="61">
        <v>2914.0</v>
      </c>
      <c r="D20880" s="57" t="s">
        <v>374</v>
      </c>
      <c r="E20880" s="57" t="str">
        <f t="array" ref="E20880">E20879</f>
        <v>В</v>
      </c>
      <c r="F20880" s="58">
        <v>0.9634746058164108</v>
      </c>
    </row>
    <row r="20881">
      <c r="A20881" s="61">
        <v>1.515804738E9</v>
      </c>
      <c r="B20881" s="61">
        <v>1.0</v>
      </c>
      <c r="C20881" s="61">
        <v>1270.0</v>
      </c>
      <c r="D20881" s="57" t="s">
        <v>371</v>
      </c>
      <c r="E20881" s="57" t="str">
        <f t="array" ref="E20881">E20880</f>
        <v>В</v>
      </c>
      <c r="F20881" s="58">
        <v>0.9634769934357001</v>
      </c>
    </row>
    <row r="20882">
      <c r="A20882" s="61">
        <v>1.518417232E9</v>
      </c>
      <c r="B20882" s="61">
        <v>0.0</v>
      </c>
      <c r="C20882" s="61">
        <v>1485.0</v>
      </c>
      <c r="D20882" s="57" t="s">
        <v>374</v>
      </c>
      <c r="E20882" s="57" t="str">
        <f t="array" ref="E20882">E20881</f>
        <v>В</v>
      </c>
      <c r="F20882" s="58">
        <v>0.9635053974845854</v>
      </c>
    </row>
    <row r="20883">
      <c r="A20883" s="61">
        <v>1.514199668E9</v>
      </c>
      <c r="B20883" s="61">
        <v>1.0</v>
      </c>
      <c r="C20883" s="61">
        <v>20.0</v>
      </c>
      <c r="D20883" s="57" t="s">
        <v>371</v>
      </c>
      <c r="E20883" s="57" t="str">
        <f t="array" ref="E20883">E20882</f>
        <v>В</v>
      </c>
      <c r="F20883" s="58">
        <v>0.9635356831285228</v>
      </c>
    </row>
    <row r="20884">
      <c r="A20884" s="61">
        <v>1.519380178E9</v>
      </c>
      <c r="B20884" s="61">
        <v>1.0</v>
      </c>
      <c r="C20884" s="61">
        <v>1610.0</v>
      </c>
      <c r="D20884" s="57" t="s">
        <v>374</v>
      </c>
      <c r="E20884" s="57" t="str">
        <f t="array" ref="E20884">E20883</f>
        <v>В</v>
      </c>
      <c r="F20884" s="58">
        <v>0.9635620278309566</v>
      </c>
    </row>
    <row r="20885">
      <c r="A20885" s="61">
        <v>1.51660061E9</v>
      </c>
      <c r="B20885" s="61">
        <v>0.0</v>
      </c>
      <c r="C20885" s="61">
        <v>1179.0</v>
      </c>
      <c r="D20885" s="57" t="s">
        <v>371</v>
      </c>
      <c r="E20885" s="57" t="str">
        <f t="array" ref="E20885">E20884</f>
        <v>В</v>
      </c>
      <c r="F20885" s="58">
        <v>0.9635913679652428</v>
      </c>
    </row>
    <row r="20886">
      <c r="A20886" s="61">
        <v>1.517684885E9</v>
      </c>
      <c r="B20886" s="61">
        <v>1.0</v>
      </c>
      <c r="C20886" s="61">
        <v>533.0</v>
      </c>
      <c r="D20886" s="57" t="s">
        <v>374</v>
      </c>
      <c r="E20886" s="57" t="str">
        <f t="array" ref="E20886">E20885</f>
        <v>В</v>
      </c>
      <c r="F20886" s="58">
        <v>0.963600795499493</v>
      </c>
    </row>
    <row r="20887">
      <c r="A20887" s="61">
        <v>1.511825893E9</v>
      </c>
      <c r="B20887" s="61">
        <v>1.0</v>
      </c>
      <c r="C20887" s="61">
        <v>2810.0</v>
      </c>
      <c r="D20887" s="57" t="s">
        <v>375</v>
      </c>
      <c r="E20887" s="57" t="str">
        <f t="array" ref="E20887">E20886</f>
        <v>В</v>
      </c>
      <c r="F20887" s="58">
        <v>0.9636417097456748</v>
      </c>
    </row>
    <row r="20888">
      <c r="A20888" s="61">
        <v>1.516111846E9</v>
      </c>
      <c r="B20888" s="61">
        <v>1.0</v>
      </c>
      <c r="C20888" s="61">
        <v>2591.0</v>
      </c>
      <c r="D20888" s="57" t="s">
        <v>373</v>
      </c>
      <c r="E20888" s="57" t="str">
        <f t="array" ref="E20888">E20887</f>
        <v>В</v>
      </c>
      <c r="F20888" s="58">
        <v>0.9636560537602021</v>
      </c>
    </row>
    <row r="20889">
      <c r="A20889" s="61">
        <v>1.513284982E9</v>
      </c>
      <c r="B20889" s="61">
        <v>0.0</v>
      </c>
      <c r="C20889" s="61">
        <v>1163.0</v>
      </c>
      <c r="D20889" s="57" t="s">
        <v>374</v>
      </c>
      <c r="E20889" s="57" t="str">
        <f t="array" ref="E20889">E20888</f>
        <v>В</v>
      </c>
      <c r="F20889" s="58">
        <v>0.9637332545871882</v>
      </c>
    </row>
    <row r="20890">
      <c r="A20890" s="61">
        <v>1.512286493E9</v>
      </c>
      <c r="B20890" s="61">
        <v>1.0</v>
      </c>
      <c r="C20890" s="61">
        <v>3128.0</v>
      </c>
      <c r="D20890" s="57" t="s">
        <v>374</v>
      </c>
      <c r="E20890" s="57" t="str">
        <f t="array" ref="E20890">E20889</f>
        <v>В</v>
      </c>
      <c r="F20890" s="58">
        <v>0.9637514123107256</v>
      </c>
    </row>
    <row r="20891">
      <c r="A20891" s="61">
        <v>1.516674857E9</v>
      </c>
      <c r="B20891" s="61">
        <v>1.0</v>
      </c>
      <c r="C20891" s="61">
        <v>2045.0</v>
      </c>
      <c r="D20891" s="57" t="s">
        <v>375</v>
      </c>
      <c r="E20891" s="57" t="str">
        <f t="array" ref="E20891">E20890</f>
        <v>В</v>
      </c>
      <c r="F20891" s="58">
        <v>0.9637775899890667</v>
      </c>
    </row>
    <row r="20892">
      <c r="A20892" s="61">
        <v>1.512246762E9</v>
      </c>
      <c r="B20892" s="61">
        <v>0.0</v>
      </c>
      <c r="C20892" s="61">
        <v>1422.0</v>
      </c>
      <c r="D20892" s="57" t="s">
        <v>371</v>
      </c>
      <c r="E20892" s="57" t="str">
        <f t="array" ref="E20892">E20891</f>
        <v>В</v>
      </c>
      <c r="F20892" s="58">
        <v>0.963794125757921</v>
      </c>
    </row>
    <row r="20893">
      <c r="A20893" s="61">
        <v>1.515431664E9</v>
      </c>
      <c r="B20893" s="61">
        <v>1.0</v>
      </c>
      <c r="C20893" s="61">
        <v>547.0</v>
      </c>
      <c r="D20893" s="57" t="s">
        <v>371</v>
      </c>
      <c r="E20893" s="57" t="str">
        <f t="array" ref="E20893">E20892</f>
        <v>В</v>
      </c>
      <c r="F20893" s="58">
        <v>0.9638096229499578</v>
      </c>
    </row>
    <row r="20894">
      <c r="A20894" s="61">
        <v>1.512158667E9</v>
      </c>
      <c r="B20894" s="61">
        <v>1.0</v>
      </c>
      <c r="C20894" s="61">
        <v>62.0</v>
      </c>
      <c r="D20894" s="57" t="s">
        <v>375</v>
      </c>
      <c r="E20894" s="57" t="str">
        <f t="array" ref="E20894">E20893</f>
        <v>В</v>
      </c>
      <c r="F20894" s="58">
        <v>0.9638106869565538</v>
      </c>
    </row>
    <row r="20895">
      <c r="A20895" s="61">
        <v>1.513009639E9</v>
      </c>
      <c r="B20895" s="61">
        <v>1.0</v>
      </c>
      <c r="C20895" s="61">
        <v>3097.0</v>
      </c>
      <c r="D20895" s="57" t="s">
        <v>375</v>
      </c>
      <c r="E20895" s="57" t="str">
        <f t="array" ref="E20895">E20894</f>
        <v>В</v>
      </c>
      <c r="F20895" s="58">
        <v>0.9638931041720757</v>
      </c>
    </row>
    <row r="20896">
      <c r="A20896" s="61">
        <v>1.519751425E9</v>
      </c>
      <c r="B20896" s="61">
        <v>1.0</v>
      </c>
      <c r="C20896" s="61">
        <v>4001.0</v>
      </c>
      <c r="D20896" s="57" t="s">
        <v>371</v>
      </c>
      <c r="E20896" s="57" t="str">
        <f t="array" ref="E20896">E20895</f>
        <v>В</v>
      </c>
      <c r="F20896" s="58">
        <v>0.964035330508268</v>
      </c>
    </row>
    <row r="20897">
      <c r="A20897" s="61">
        <v>1.513750461E9</v>
      </c>
      <c r="B20897" s="61">
        <v>0.0</v>
      </c>
      <c r="C20897" s="61">
        <v>1967.0</v>
      </c>
      <c r="D20897" s="57" t="s">
        <v>374</v>
      </c>
      <c r="E20897" s="57" t="str">
        <f t="array" ref="E20897">E20896</f>
        <v>В</v>
      </c>
      <c r="F20897" s="58">
        <v>0.9640387896018698</v>
      </c>
    </row>
    <row r="20898">
      <c r="A20898" s="61">
        <v>1.517990084E9</v>
      </c>
      <c r="B20898" s="61">
        <v>1.0</v>
      </c>
      <c r="C20898" s="61">
        <v>914.0</v>
      </c>
      <c r="D20898" s="57" t="s">
        <v>373</v>
      </c>
      <c r="E20898" s="57" t="str">
        <f t="array" ref="E20898">E20897</f>
        <v>В</v>
      </c>
      <c r="F20898" s="58">
        <v>0.9641136711292098</v>
      </c>
    </row>
    <row r="20899">
      <c r="A20899" s="61">
        <v>1.513422389E9</v>
      </c>
      <c r="B20899" s="61">
        <v>1.0</v>
      </c>
      <c r="C20899" s="61">
        <v>1561.0</v>
      </c>
      <c r="D20899" s="57" t="s">
        <v>374</v>
      </c>
      <c r="E20899" s="57" t="str">
        <f t="array" ref="E20899">E20898</f>
        <v>В</v>
      </c>
      <c r="F20899" s="58">
        <v>0.9641914492146848</v>
      </c>
    </row>
    <row r="20900">
      <c r="A20900" s="61">
        <v>1.512220533E9</v>
      </c>
      <c r="B20900" s="61">
        <v>1.0</v>
      </c>
      <c r="C20900" s="61">
        <v>4833.0</v>
      </c>
      <c r="D20900" s="57" t="s">
        <v>371</v>
      </c>
      <c r="E20900" s="57" t="str">
        <f t="array" ref="E20900">E20899</f>
        <v>В</v>
      </c>
      <c r="F20900" s="58">
        <v>0.9642132393476296</v>
      </c>
    </row>
    <row r="20901">
      <c r="A20901" s="61">
        <v>1.513141288E9</v>
      </c>
      <c r="B20901" s="61">
        <v>1.0</v>
      </c>
      <c r="C20901" s="61">
        <v>3015.0</v>
      </c>
      <c r="D20901" s="57" t="s">
        <v>371</v>
      </c>
      <c r="E20901" s="57" t="str">
        <f t="array" ref="E20901">E20900</f>
        <v>В</v>
      </c>
      <c r="F20901" s="58">
        <v>0.9642689241843496</v>
      </c>
    </row>
    <row r="20902">
      <c r="A20902" s="61">
        <v>1.514810086E9</v>
      </c>
      <c r="B20902" s="61">
        <v>1.0</v>
      </c>
      <c r="C20902" s="61">
        <v>170.0</v>
      </c>
      <c r="D20902" s="57" t="s">
        <v>373</v>
      </c>
      <c r="E20902" s="57" t="str">
        <f t="array" ref="E20902">E20901</f>
        <v>В</v>
      </c>
      <c r="F20902" s="58">
        <v>0.9642713754673342</v>
      </c>
    </row>
    <row r="20903">
      <c r="A20903" s="61">
        <v>1.514557264E9</v>
      </c>
      <c r="B20903" s="61">
        <v>1.0</v>
      </c>
      <c r="C20903" s="61">
        <v>1470.0</v>
      </c>
      <c r="D20903" s="57" t="s">
        <v>374</v>
      </c>
      <c r="E20903" s="57" t="str">
        <f t="array" ref="E20903">E20902</f>
        <v>В</v>
      </c>
      <c r="F20903" s="58">
        <v>0.9643167429565805</v>
      </c>
    </row>
    <row r="20904">
      <c r="A20904" s="61">
        <v>1.518288598E9</v>
      </c>
      <c r="B20904" s="61">
        <v>1.0</v>
      </c>
      <c r="C20904" s="61">
        <v>493.0</v>
      </c>
      <c r="D20904" s="57" t="s">
        <v>375</v>
      </c>
      <c r="E20904" s="57" t="str">
        <f t="array" ref="E20904">E20903</f>
        <v>В</v>
      </c>
      <c r="F20904" s="58">
        <v>0.9643366463677526</v>
      </c>
    </row>
    <row r="20905">
      <c r="A20905" s="61">
        <v>1.516455934E9</v>
      </c>
      <c r="B20905" s="61">
        <v>1.0</v>
      </c>
      <c r="C20905" s="61">
        <v>197.0</v>
      </c>
      <c r="D20905" s="57" t="s">
        <v>373</v>
      </c>
      <c r="E20905" s="57" t="str">
        <f t="array" ref="E20905">E20904</f>
        <v>В</v>
      </c>
      <c r="F20905" s="58">
        <v>0.9643601755837937</v>
      </c>
    </row>
    <row r="20906">
      <c r="A20906" s="61">
        <v>1.513434821E9</v>
      </c>
      <c r="B20906" s="61">
        <v>0.0</v>
      </c>
      <c r="C20906" s="61">
        <v>804.0</v>
      </c>
      <c r="D20906" s="57" t="s">
        <v>375</v>
      </c>
      <c r="E20906" s="57" t="str">
        <f t="array" ref="E20906">E20905</f>
        <v>В</v>
      </c>
      <c r="F20906" s="58">
        <v>0.9644716562974736</v>
      </c>
    </row>
    <row r="20907">
      <c r="A20907" s="61">
        <v>1.515064778E9</v>
      </c>
      <c r="B20907" s="61">
        <v>1.0</v>
      </c>
      <c r="C20907" s="61">
        <v>416.0</v>
      </c>
      <c r="D20907" s="57" t="s">
        <v>371</v>
      </c>
      <c r="E20907" s="57" t="str">
        <f t="array" ref="E20907">E20906</f>
        <v>В</v>
      </c>
      <c r="F20907" s="58">
        <v>0.9644719960117204</v>
      </c>
    </row>
    <row r="20908">
      <c r="A20908" s="61">
        <v>1.513012422E9</v>
      </c>
      <c r="B20908" s="61">
        <v>0.0</v>
      </c>
      <c r="C20908" s="61">
        <v>2486.0</v>
      </c>
      <c r="D20908" s="57" t="s">
        <v>371</v>
      </c>
      <c r="E20908" s="57" t="str">
        <f t="array" ref="E20908">E20907</f>
        <v>В</v>
      </c>
      <c r="F20908" s="58">
        <v>0.9645001036607603</v>
      </c>
    </row>
    <row r="20909">
      <c r="A20909" s="61">
        <v>1.511427993E9</v>
      </c>
      <c r="B20909" s="61">
        <v>1.0</v>
      </c>
      <c r="C20909" s="61">
        <v>3020.0</v>
      </c>
      <c r="D20909" s="57" t="s">
        <v>375</v>
      </c>
      <c r="E20909" s="57" t="str">
        <f t="array" ref="E20909">E20908</f>
        <v>В</v>
      </c>
      <c r="F20909" s="58">
        <v>0.9645493353889338</v>
      </c>
    </row>
    <row r="20910">
      <c r="A20910" s="61">
        <v>1.517045787E9</v>
      </c>
      <c r="B20910" s="61">
        <v>1.0</v>
      </c>
      <c r="C20910" s="61">
        <v>1110.0</v>
      </c>
      <c r="D20910" s="57" t="s">
        <v>373</v>
      </c>
      <c r="E20910" s="57" t="str">
        <f t="array" ref="E20910">E20909</f>
        <v>В</v>
      </c>
      <c r="F20910" s="58">
        <v>0.9645587629231841</v>
      </c>
    </row>
    <row r="20911">
      <c r="A20911" s="61">
        <v>1.516603861E9</v>
      </c>
      <c r="B20911" s="61">
        <v>0.0</v>
      </c>
      <c r="C20911" s="61">
        <v>2267.0</v>
      </c>
      <c r="D20911" s="57" t="s">
        <v>375</v>
      </c>
      <c r="E20911" s="57" t="str">
        <f t="array" ref="E20911">E20910</f>
        <v>В</v>
      </c>
      <c r="F20911" s="58">
        <v>0.9648040349699611</v>
      </c>
    </row>
    <row r="20912">
      <c r="A20912" s="61">
        <v>1.512764081E9</v>
      </c>
      <c r="B20912" s="61">
        <v>0.0</v>
      </c>
      <c r="C20912" s="61">
        <v>1027.0</v>
      </c>
      <c r="D20912" s="57" t="s">
        <v>371</v>
      </c>
      <c r="E20912" s="57" t="str">
        <f t="array" ref="E20912">E20911</f>
        <v>В</v>
      </c>
      <c r="F20912" s="58">
        <v>0.9648077374376166</v>
      </c>
    </row>
    <row r="20913">
      <c r="A20913" s="61">
        <v>1.519126469E9</v>
      </c>
      <c r="B20913" s="61">
        <v>1.0</v>
      </c>
      <c r="C20913" s="61">
        <v>1095.0</v>
      </c>
      <c r="D20913" s="57" t="s">
        <v>375</v>
      </c>
      <c r="E20913" s="57" t="str">
        <f t="array" ref="E20913">E20912</f>
        <v>В</v>
      </c>
      <c r="F20913" s="58">
        <v>0.9648222871778577</v>
      </c>
    </row>
    <row r="20914">
      <c r="A20914" s="61">
        <v>1.51862543E9</v>
      </c>
      <c r="B20914" s="61">
        <v>0.0</v>
      </c>
      <c r="C20914" s="61">
        <v>2972.0</v>
      </c>
      <c r="D20914" s="57" t="s">
        <v>374</v>
      </c>
      <c r="E20914" s="57" t="str">
        <f t="array" ref="E20914">E20913</f>
        <v>В</v>
      </c>
      <c r="F20914" s="58">
        <v>0.964834284632527</v>
      </c>
    </row>
    <row r="20915">
      <c r="A20915" s="61">
        <v>1.517670155E9</v>
      </c>
      <c r="B20915" s="61">
        <v>1.0</v>
      </c>
      <c r="C20915" s="61">
        <v>1721.0</v>
      </c>
      <c r="D20915" s="57" t="s">
        <v>375</v>
      </c>
      <c r="E20915" s="57" t="str">
        <f t="array" ref="E20915">E20914</f>
        <v>В</v>
      </c>
      <c r="F20915" s="58">
        <v>0.9649749169883503</v>
      </c>
    </row>
    <row r="20916">
      <c r="A20916" s="61">
        <v>1.517663914E9</v>
      </c>
      <c r="B20916" s="61">
        <v>1.0</v>
      </c>
      <c r="C20916" s="61">
        <v>4868.0</v>
      </c>
      <c r="D20916" s="57" t="s">
        <v>374</v>
      </c>
      <c r="E20916" s="57" t="str">
        <f t="array" ref="E20916">E20915</f>
        <v>В</v>
      </c>
      <c r="F20916" s="58">
        <v>0.965065791590234</v>
      </c>
    </row>
    <row r="20917">
      <c r="A20917" s="61">
        <v>1.514827557E9</v>
      </c>
      <c r="B20917" s="61">
        <v>1.0</v>
      </c>
      <c r="C20917" s="61">
        <v>1128.0</v>
      </c>
      <c r="D20917" s="57" t="s">
        <v>373</v>
      </c>
      <c r="E20917" s="57" t="str">
        <f t="array" ref="E20917">E20916</f>
        <v>В</v>
      </c>
      <c r="F20917" s="58">
        <v>0.9651266221802514</v>
      </c>
    </row>
    <row r="20918">
      <c r="A20918" s="61">
        <v>1.511771588E9</v>
      </c>
      <c r="B20918" s="61">
        <v>1.0</v>
      </c>
      <c r="C20918" s="61">
        <v>3441.0</v>
      </c>
      <c r="D20918" s="57" t="s">
        <v>371</v>
      </c>
      <c r="E20918" s="57" t="str">
        <f t="array" ref="E20918">E20917</f>
        <v>В</v>
      </c>
      <c r="F20918" s="58">
        <v>0.9651715601332856</v>
      </c>
    </row>
    <row r="20919">
      <c r="A20919" s="61">
        <v>1.515162326E9</v>
      </c>
      <c r="B20919" s="61">
        <v>1.0</v>
      </c>
      <c r="C20919" s="61">
        <v>2102.0</v>
      </c>
      <c r="D20919" s="57" t="s">
        <v>373</v>
      </c>
      <c r="E20919" s="57" t="str">
        <f t="array" ref="E20919">E20918</f>
        <v>В</v>
      </c>
      <c r="F20919" s="58">
        <v>0.9652489925026513</v>
      </c>
    </row>
    <row r="20920">
      <c r="A20920" s="61">
        <v>1.519879451E9</v>
      </c>
      <c r="B20920" s="61">
        <v>0.0</v>
      </c>
      <c r="C20920" s="61">
        <v>242.0</v>
      </c>
      <c r="D20920" s="57" t="s">
        <v>371</v>
      </c>
      <c r="E20920" s="57" t="str">
        <f t="array" ref="E20920">E20919</f>
        <v>В</v>
      </c>
      <c r="F20920" s="58">
        <v>0.9652785753853397</v>
      </c>
    </row>
    <row r="20921">
      <c r="A20921" s="61">
        <v>1.514794116E9</v>
      </c>
      <c r="B20921" s="61">
        <v>1.0</v>
      </c>
      <c r="C20921" s="61">
        <v>422.0</v>
      </c>
      <c r="D20921" s="57" t="s">
        <v>373</v>
      </c>
      <c r="E20921" s="57" t="str">
        <f t="array" ref="E20921">E20920</f>
        <v>В</v>
      </c>
      <c r="F20921" s="58">
        <v>0.9653259406574338</v>
      </c>
    </row>
    <row r="20922">
      <c r="A20922" s="61">
        <v>1.511646957E9</v>
      </c>
      <c r="B20922" s="61">
        <v>1.0</v>
      </c>
      <c r="C20922" s="61">
        <v>4497.0</v>
      </c>
      <c r="D20922" s="57" t="s">
        <v>371</v>
      </c>
      <c r="E20922" s="57" t="str">
        <f t="array" ref="E20922">E20921</f>
        <v>В</v>
      </c>
      <c r="F20922" s="58">
        <v>0.9653285791184933</v>
      </c>
    </row>
    <row r="20923">
      <c r="A20923" s="61">
        <v>1.515903371E9</v>
      </c>
      <c r="B20923" s="61">
        <v>0.0</v>
      </c>
      <c r="C20923" s="61">
        <v>2885.0</v>
      </c>
      <c r="D20923" s="57" t="s">
        <v>374</v>
      </c>
      <c r="E20923" s="57" t="str">
        <f t="array" ref="E20923">E20922</f>
        <v>В</v>
      </c>
      <c r="F20923" s="58">
        <v>0.9653324014602119</v>
      </c>
    </row>
    <row r="20924">
      <c r="A20924" s="61">
        <v>1.516552676E9</v>
      </c>
      <c r="B20924" s="61">
        <v>1.0</v>
      </c>
      <c r="C20924" s="61">
        <v>2233.0</v>
      </c>
      <c r="D20924" s="57" t="s">
        <v>375</v>
      </c>
      <c r="E20924" s="57" t="str">
        <f t="array" ref="E20924">E20923</f>
        <v>В</v>
      </c>
      <c r="F20924" s="58">
        <v>0.9653902680644073</v>
      </c>
    </row>
    <row r="20925">
      <c r="A20925" s="61">
        <v>1.513952474E9</v>
      </c>
      <c r="B20925" s="61">
        <v>1.0</v>
      </c>
      <c r="C20925" s="61">
        <v>2780.0</v>
      </c>
      <c r="D20925" s="57" t="s">
        <v>371</v>
      </c>
      <c r="E20925" s="57" t="str">
        <f t="array" ref="E20925">E20924</f>
        <v>В</v>
      </c>
      <c r="F20925" s="58">
        <v>0.9654198956762648</v>
      </c>
    </row>
    <row r="20926">
      <c r="A20926" s="61">
        <v>1.514839638E9</v>
      </c>
      <c r="B20926" s="61">
        <v>1.0</v>
      </c>
      <c r="C20926" s="61">
        <v>1122.0</v>
      </c>
      <c r="D20926" s="57" t="s">
        <v>374</v>
      </c>
      <c r="E20926" s="57" t="str">
        <f t="array" ref="E20926">E20925</f>
        <v>В</v>
      </c>
      <c r="F20926" s="58">
        <v>0.9654357155987532</v>
      </c>
    </row>
    <row r="20927">
      <c r="A20927" s="61">
        <v>1.51473206E9</v>
      </c>
      <c r="B20927" s="61">
        <v>0.0</v>
      </c>
      <c r="C20927" s="61">
        <v>3256.0</v>
      </c>
      <c r="D20927" s="57" t="s">
        <v>374</v>
      </c>
      <c r="E20927" s="57" t="str">
        <f t="array" ref="E20927">E20926</f>
        <v>В</v>
      </c>
      <c r="F20927" s="58">
        <v>0.9654622838108236</v>
      </c>
    </row>
    <row r="20928">
      <c r="A20928" s="61">
        <v>1.51143278E9</v>
      </c>
      <c r="B20928" s="61">
        <v>0.0</v>
      </c>
      <c r="C20928" s="61">
        <v>254.0</v>
      </c>
      <c r="D20928" s="57" t="s">
        <v>373</v>
      </c>
      <c r="E20928" s="57" t="str">
        <f t="array" ref="E20928">E20927</f>
        <v>В</v>
      </c>
      <c r="F20928" s="58">
        <v>0.9654777771816214</v>
      </c>
    </row>
    <row r="20929">
      <c r="A20929" s="61">
        <v>1.519036764E9</v>
      </c>
      <c r="B20929" s="61">
        <v>1.0</v>
      </c>
      <c r="C20929" s="61">
        <v>2886.0</v>
      </c>
      <c r="D20929" s="57" t="s">
        <v>375</v>
      </c>
      <c r="E20929" s="57" t="str">
        <f t="array" ref="E20929">E20928</f>
        <v>В</v>
      </c>
      <c r="F20929" s="58">
        <v>0.9655148011423172</v>
      </c>
    </row>
    <row r="20930">
      <c r="A20930" s="61">
        <v>1.51852261E9</v>
      </c>
      <c r="B20930" s="61">
        <v>0.0</v>
      </c>
      <c r="C20930" s="61">
        <v>2015.0</v>
      </c>
      <c r="D20930" s="57" t="s">
        <v>375</v>
      </c>
      <c r="E20930" s="57" t="str">
        <f t="array" ref="E20930">E20929</f>
        <v>В</v>
      </c>
      <c r="F20930" s="58">
        <v>0.9655359878208536</v>
      </c>
    </row>
    <row r="20931">
      <c r="A20931" s="61">
        <v>1.516078396E9</v>
      </c>
      <c r="B20931" s="61">
        <v>1.0</v>
      </c>
      <c r="C20931" s="61">
        <v>673.0</v>
      </c>
      <c r="D20931" s="57" t="s">
        <v>371</v>
      </c>
      <c r="E20931" s="57" t="str">
        <f t="array" ref="E20931">E20930</f>
        <v>В</v>
      </c>
      <c r="F20931" s="58">
        <v>0.9655367046454864</v>
      </c>
    </row>
    <row r="20932">
      <c r="A20932" s="61">
        <v>1.512847144E9</v>
      </c>
      <c r="B20932" s="61">
        <v>1.0</v>
      </c>
      <c r="C20932" s="61">
        <v>1839.0</v>
      </c>
      <c r="D20932" s="57" t="s">
        <v>371</v>
      </c>
      <c r="E20932" s="57" t="str">
        <f t="array" ref="E20932">E20931</f>
        <v>В</v>
      </c>
      <c r="F20932" s="58">
        <v>0.9655606888881431</v>
      </c>
    </row>
    <row r="20933">
      <c r="A20933" s="61">
        <v>1.515352789E9</v>
      </c>
      <c r="B20933" s="61">
        <v>1.0</v>
      </c>
      <c r="C20933" s="61">
        <v>3077.0</v>
      </c>
      <c r="D20933" s="57" t="s">
        <v>373</v>
      </c>
      <c r="E20933" s="57" t="str">
        <f t="array" ref="E20933">E20932</f>
        <v>В</v>
      </c>
      <c r="F20933" s="58">
        <v>0.9656007865241357</v>
      </c>
    </row>
    <row r="20934">
      <c r="A20934" s="61">
        <v>1.518908954E9</v>
      </c>
      <c r="B20934" s="61">
        <v>1.0</v>
      </c>
      <c r="C20934" s="61">
        <v>1883.0</v>
      </c>
      <c r="D20934" s="57" t="s">
        <v>374</v>
      </c>
      <c r="E20934" s="57" t="str">
        <f t="array" ref="E20934">E20933</f>
        <v>В</v>
      </c>
      <c r="F20934" s="58">
        <v>0.9656173477227686</v>
      </c>
    </row>
    <row r="20935">
      <c r="A20935" s="61">
        <v>1.51853648E9</v>
      </c>
      <c r="B20935" s="61">
        <v>0.0</v>
      </c>
      <c r="C20935" s="61">
        <v>4093.0</v>
      </c>
      <c r="D20935" s="57" t="s">
        <v>374</v>
      </c>
      <c r="E20935" s="57" t="str">
        <f t="array" ref="E20935">E20934</f>
        <v>В</v>
      </c>
      <c r="F20935" s="58">
        <v>0.9656313463713769</v>
      </c>
    </row>
    <row r="20936">
      <c r="A20936" s="61">
        <v>1.512190472E9</v>
      </c>
      <c r="B20936" s="61">
        <v>0.0</v>
      </c>
      <c r="C20936" s="61">
        <v>623.0</v>
      </c>
      <c r="D20936" s="57" t="s">
        <v>374</v>
      </c>
      <c r="E20936" s="57" t="str">
        <f t="array" ref="E20936">E20935</f>
        <v>В</v>
      </c>
      <c r="F20936" s="58">
        <v>0.9656541982559477</v>
      </c>
    </row>
    <row r="20937">
      <c r="A20937" s="61">
        <v>1.51861127E9</v>
      </c>
      <c r="B20937" s="61">
        <v>0.0</v>
      </c>
      <c r="C20937" s="61">
        <v>378.0</v>
      </c>
      <c r="D20937" s="57" t="s">
        <v>373</v>
      </c>
      <c r="E20937" s="57" t="str">
        <f t="array" ref="E20937">E20936</f>
        <v>В</v>
      </c>
      <c r="F20937" s="58">
        <v>0.9656846567623754</v>
      </c>
    </row>
    <row r="20938">
      <c r="A20938" s="61">
        <v>1.514241011E9</v>
      </c>
      <c r="B20938" s="61">
        <v>0.0</v>
      </c>
      <c r="C20938" s="61">
        <v>3920.0</v>
      </c>
      <c r="D20938" s="57" t="s">
        <v>371</v>
      </c>
      <c r="E20938" s="57" t="str">
        <f t="array" ref="E20938">E20937</f>
        <v>В</v>
      </c>
      <c r="F20938" s="58">
        <v>0.9658508971836214</v>
      </c>
    </row>
    <row r="20939">
      <c r="A20939" s="61">
        <v>1.516054981E9</v>
      </c>
      <c r="B20939" s="61">
        <v>0.0</v>
      </c>
      <c r="C20939" s="61">
        <v>758.0</v>
      </c>
      <c r="D20939" s="57" t="s">
        <v>373</v>
      </c>
      <c r="E20939" s="57" t="str">
        <f t="array" ref="E20939">E20938</f>
        <v>В</v>
      </c>
      <c r="F20939" s="58">
        <v>0.9658592034739798</v>
      </c>
    </row>
    <row r="20940">
      <c r="A20940" s="61">
        <v>1.51667424E9</v>
      </c>
      <c r="B20940" s="61">
        <v>0.0</v>
      </c>
      <c r="C20940" s="61">
        <v>2418.0</v>
      </c>
      <c r="D20940" s="57" t="s">
        <v>371</v>
      </c>
      <c r="E20940" s="57" t="str">
        <f t="array" ref="E20940">E20939</f>
        <v>В</v>
      </c>
      <c r="F20940" s="58">
        <v>0.9660610650126458</v>
      </c>
    </row>
    <row r="20941">
      <c r="A20941" s="61">
        <v>1.518288085E9</v>
      </c>
      <c r="B20941" s="61">
        <v>1.0</v>
      </c>
      <c r="C20941" s="61">
        <v>318.0</v>
      </c>
      <c r="D20941" s="57" t="s">
        <v>373</v>
      </c>
      <c r="E20941" s="57" t="str">
        <f t="array" ref="E20941">E20940</f>
        <v>В</v>
      </c>
      <c r="F20941" s="58">
        <v>0.9662619138263847</v>
      </c>
    </row>
    <row r="20942">
      <c r="A20942" s="61">
        <v>1.513172983E9</v>
      </c>
      <c r="B20942" s="61">
        <v>1.0</v>
      </c>
      <c r="C20942" s="61">
        <v>404.0</v>
      </c>
      <c r="D20942" s="57" t="s">
        <v>373</v>
      </c>
      <c r="E20942" s="57" t="str">
        <f t="array" ref="E20942">E20941</f>
        <v>В</v>
      </c>
      <c r="F20942" s="58">
        <v>0.9663187164239839</v>
      </c>
    </row>
    <row r="20943">
      <c r="A20943" s="61">
        <v>1.516464197E9</v>
      </c>
      <c r="B20943" s="61">
        <v>1.0</v>
      </c>
      <c r="C20943" s="61">
        <v>942.0</v>
      </c>
      <c r="D20943" s="57" t="s">
        <v>374</v>
      </c>
      <c r="E20943" s="57" t="str">
        <f t="array" ref="E20943">E20942</f>
        <v>В</v>
      </c>
      <c r="F20943" s="58">
        <v>0.9663309804131259</v>
      </c>
    </row>
    <row r="20944">
      <c r="A20944" s="61">
        <v>1.518295183E9</v>
      </c>
      <c r="B20944" s="61">
        <v>1.0</v>
      </c>
      <c r="C20944" s="61">
        <v>968.0</v>
      </c>
      <c r="D20944" s="57" t="s">
        <v>371</v>
      </c>
      <c r="E20944" s="57" t="str">
        <f t="array" ref="E20944">E20943</f>
        <v>В</v>
      </c>
      <c r="F20944" s="58">
        <v>0.9663425681096895</v>
      </c>
    </row>
    <row r="20945">
      <c r="A20945" s="61">
        <v>1.517919727E9</v>
      </c>
      <c r="B20945" s="61">
        <v>1.0</v>
      </c>
      <c r="C20945" s="61">
        <v>1914.0</v>
      </c>
      <c r="D20945" s="57" t="s">
        <v>374</v>
      </c>
      <c r="E20945" s="57" t="str">
        <f t="array" ref="E20945">E20944</f>
        <v>В</v>
      </c>
      <c r="F20945" s="58">
        <v>0.9663444034325642</v>
      </c>
    </row>
    <row r="20946">
      <c r="A20946" s="61">
        <v>1.519806641E9</v>
      </c>
      <c r="B20946" s="61">
        <v>0.0</v>
      </c>
      <c r="C20946" s="61">
        <v>2740.0</v>
      </c>
      <c r="D20946" s="57" t="s">
        <v>373</v>
      </c>
      <c r="E20946" s="57" t="str">
        <f t="array" ref="E20946">E20945</f>
        <v>В</v>
      </c>
      <c r="F20946" s="58">
        <v>0.9663554231941893</v>
      </c>
    </row>
    <row r="20947">
      <c r="A20947" s="61">
        <v>1.516642844E9</v>
      </c>
      <c r="B20947" s="61">
        <v>1.0</v>
      </c>
      <c r="C20947" s="61">
        <v>2088.0</v>
      </c>
      <c r="D20947" s="57" t="s">
        <v>371</v>
      </c>
      <c r="E20947" s="57" t="str">
        <f t="array" ref="E20947">E20946</f>
        <v>В</v>
      </c>
      <c r="F20947" s="58">
        <v>0.9663753901597707</v>
      </c>
    </row>
    <row r="20948">
      <c r="A20948" s="61">
        <v>1.511673746E9</v>
      </c>
      <c r="B20948" s="61">
        <v>1.0</v>
      </c>
      <c r="C20948" s="61">
        <v>193.0</v>
      </c>
      <c r="D20948" s="57" t="s">
        <v>371</v>
      </c>
      <c r="E20948" s="57" t="str">
        <f t="array" ref="E20948">E20947</f>
        <v>В</v>
      </c>
      <c r="F20948" s="58">
        <v>0.9664729461162932</v>
      </c>
    </row>
    <row r="20949">
      <c r="A20949" s="61">
        <v>1.515161177E9</v>
      </c>
      <c r="B20949" s="61">
        <v>1.0</v>
      </c>
      <c r="C20949" s="61">
        <v>113.0</v>
      </c>
      <c r="D20949" s="57" t="s">
        <v>375</v>
      </c>
      <c r="E20949" s="57" t="str">
        <f t="array" ref="E20949">E20948</f>
        <v>В</v>
      </c>
      <c r="F20949" s="58">
        <v>0.9666208617522596</v>
      </c>
    </row>
    <row r="20950">
      <c r="A20950" s="61">
        <v>1.519885565E9</v>
      </c>
      <c r="B20950" s="61">
        <v>1.0</v>
      </c>
      <c r="C20950" s="61">
        <v>185.0</v>
      </c>
      <c r="D20950" s="57" t="s">
        <v>374</v>
      </c>
      <c r="E20950" s="57" t="str">
        <f t="array" ref="E20950">E20949</f>
        <v>В</v>
      </c>
      <c r="F20950" s="58">
        <v>0.9666407098826697</v>
      </c>
    </row>
    <row r="20951">
      <c r="A20951" s="61">
        <v>1.519772964E9</v>
      </c>
      <c r="B20951" s="61">
        <v>1.0</v>
      </c>
      <c r="C20951" s="61">
        <v>3658.0</v>
      </c>
      <c r="D20951" s="57" t="s">
        <v>374</v>
      </c>
      <c r="E20951" s="57" t="str">
        <f t="array" ref="E20951">E20950</f>
        <v>В</v>
      </c>
      <c r="F20951" s="58">
        <v>0.9666872192803526</v>
      </c>
    </row>
    <row r="20952">
      <c r="A20952" s="61">
        <v>1.518657974E9</v>
      </c>
      <c r="B20952" s="61">
        <v>1.0</v>
      </c>
      <c r="C20952" s="61">
        <v>3366.0</v>
      </c>
      <c r="D20952" s="57" t="s">
        <v>371</v>
      </c>
      <c r="E20952" s="57" t="str">
        <f t="array" ref="E20952">E20951</f>
        <v>В</v>
      </c>
      <c r="F20952" s="58">
        <v>0.966863848234663</v>
      </c>
    </row>
    <row r="20953">
      <c r="A20953" s="61">
        <v>1.517447018E9</v>
      </c>
      <c r="B20953" s="61">
        <v>1.0</v>
      </c>
      <c r="C20953" s="61">
        <v>4654.0</v>
      </c>
      <c r="D20953" s="57" t="s">
        <v>371</v>
      </c>
      <c r="E20953" s="57" t="str">
        <f t="array" ref="E20953">E20952</f>
        <v>В</v>
      </c>
      <c r="F20953" s="58">
        <v>0.9668950727329118</v>
      </c>
    </row>
    <row r="20954">
      <c r="A20954" s="61">
        <v>1.51694784E9</v>
      </c>
      <c r="B20954" s="61">
        <v>0.0</v>
      </c>
      <c r="C20954" s="61">
        <v>1959.0</v>
      </c>
      <c r="D20954" s="57" t="s">
        <v>375</v>
      </c>
      <c r="E20954" s="57" t="str">
        <f t="array" ref="E20954">E20953</f>
        <v>В</v>
      </c>
      <c r="F20954" s="58">
        <v>0.9670477174445655</v>
      </c>
    </row>
    <row r="20955">
      <c r="A20955" s="61">
        <v>1.518597487E9</v>
      </c>
      <c r="B20955" s="61">
        <v>1.0</v>
      </c>
      <c r="C20955" s="61">
        <v>195.0</v>
      </c>
      <c r="D20955" s="57" t="s">
        <v>371</v>
      </c>
      <c r="E20955" s="57" t="str">
        <f t="array" ref="E20955">E20954</f>
        <v>В</v>
      </c>
      <c r="F20955" s="58">
        <v>0.967176976766202</v>
      </c>
    </row>
    <row r="20956">
      <c r="A20956" s="61">
        <v>1.519717101E9</v>
      </c>
      <c r="B20956" s="61">
        <v>0.0</v>
      </c>
      <c r="C20956" s="61">
        <v>115.0</v>
      </c>
      <c r="D20956" s="57" t="s">
        <v>373</v>
      </c>
      <c r="E20956" s="57" t="str">
        <f t="array" ref="E20956">E20955</f>
        <v>В</v>
      </c>
      <c r="F20956" s="58">
        <v>0.9672751176901192</v>
      </c>
    </row>
    <row r="20957">
      <c r="A20957" s="61">
        <v>1.517222308E9</v>
      </c>
      <c r="B20957" s="61">
        <v>1.0</v>
      </c>
      <c r="C20957" s="61">
        <v>419.0</v>
      </c>
      <c r="D20957" s="57" t="s">
        <v>374</v>
      </c>
      <c r="E20957" s="57" t="str">
        <f t="array" ref="E20957">E20956</f>
        <v>В</v>
      </c>
      <c r="F20957" s="58">
        <v>0.9673196847724417</v>
      </c>
    </row>
    <row r="20958">
      <c r="A20958" s="61">
        <v>1.518468356E9</v>
      </c>
      <c r="B20958" s="61">
        <v>1.0</v>
      </c>
      <c r="C20958" s="61">
        <v>1729.0</v>
      </c>
      <c r="D20958" s="57" t="s">
        <v>371</v>
      </c>
      <c r="E20958" s="57" t="str">
        <f t="array" ref="E20958">E20957</f>
        <v>В</v>
      </c>
      <c r="F20958" s="58">
        <v>0.9673626268073333</v>
      </c>
    </row>
    <row r="20959">
      <c r="A20959" s="61">
        <v>1.511763593E9</v>
      </c>
      <c r="B20959" s="61">
        <v>1.0</v>
      </c>
      <c r="C20959" s="61">
        <v>1162.0</v>
      </c>
      <c r="D20959" s="57" t="s">
        <v>371</v>
      </c>
      <c r="E20959" s="57" t="str">
        <f t="array" ref="E20959">E20958</f>
        <v>В</v>
      </c>
      <c r="F20959" s="58">
        <v>0.9673647754994594</v>
      </c>
    </row>
    <row r="20960">
      <c r="A20960" s="61">
        <v>1.514283013E9</v>
      </c>
      <c r="B20960" s="61">
        <v>1.0</v>
      </c>
      <c r="C20960" s="61">
        <v>414.0</v>
      </c>
      <c r="D20960" s="57" t="s">
        <v>375</v>
      </c>
      <c r="E20960" s="57" t="str">
        <f t="array" ref="E20960">E20959</f>
        <v>В</v>
      </c>
      <c r="F20960" s="58">
        <v>0.967391478802005</v>
      </c>
    </row>
    <row r="20961">
      <c r="A20961" s="61">
        <v>1.515315742E9</v>
      </c>
      <c r="B20961" s="61">
        <v>0.0</v>
      </c>
      <c r="C20961" s="61">
        <v>2113.0</v>
      </c>
      <c r="D20961" s="57" t="s">
        <v>371</v>
      </c>
      <c r="E20961" s="57" t="str">
        <f t="array" ref="E20961">E20960</f>
        <v>В</v>
      </c>
      <c r="F20961" s="58">
        <v>0.9674013795747086</v>
      </c>
    </row>
    <row r="20962">
      <c r="A20962" s="61">
        <v>1.514821328E9</v>
      </c>
      <c r="B20962" s="61">
        <v>1.0</v>
      </c>
      <c r="C20962" s="61">
        <v>2168.0</v>
      </c>
      <c r="D20962" s="57" t="s">
        <v>371</v>
      </c>
      <c r="E20962" s="57" t="str">
        <f t="array" ref="E20962">E20961</f>
        <v>В</v>
      </c>
      <c r="F20962" s="58">
        <v>0.9674189160853149</v>
      </c>
    </row>
    <row r="20963">
      <c r="A20963" s="61">
        <v>1.513781016E9</v>
      </c>
      <c r="B20963" s="61">
        <v>1.0</v>
      </c>
      <c r="C20963" s="61">
        <v>975.0</v>
      </c>
      <c r="D20963" s="57" t="s">
        <v>375</v>
      </c>
      <c r="E20963" s="57" t="str">
        <f t="array" ref="E20963">E20962</f>
        <v>В</v>
      </c>
      <c r="F20963" s="58">
        <v>0.9674256358917992</v>
      </c>
    </row>
    <row r="20964">
      <c r="A20964" s="61">
        <v>1.512631868E9</v>
      </c>
      <c r="B20964" s="61">
        <v>1.0</v>
      </c>
      <c r="C20964" s="61">
        <v>406.0</v>
      </c>
      <c r="D20964" s="57" t="s">
        <v>371</v>
      </c>
      <c r="E20964" s="57" t="str">
        <f t="array" ref="E20964">E20963</f>
        <v>В</v>
      </c>
      <c r="F20964" s="58">
        <v>0.96742993584694</v>
      </c>
    </row>
    <row r="20965">
      <c r="A20965" s="61">
        <v>1.512348126E9</v>
      </c>
      <c r="B20965" s="61">
        <v>1.0</v>
      </c>
      <c r="C20965" s="61">
        <v>1783.0</v>
      </c>
      <c r="D20965" s="57" t="s">
        <v>373</v>
      </c>
      <c r="E20965" s="57" t="str">
        <f t="array" ref="E20965">E20964</f>
        <v>В</v>
      </c>
      <c r="F20965" s="58">
        <v>0.9676185584603664</v>
      </c>
    </row>
    <row r="20966">
      <c r="A20966" s="61">
        <v>1.518149205E9</v>
      </c>
      <c r="B20966" s="61">
        <v>1.0</v>
      </c>
      <c r="C20966" s="61">
        <v>507.0</v>
      </c>
      <c r="D20966" s="57" t="s">
        <v>371</v>
      </c>
      <c r="E20966" s="57" t="str">
        <f t="array" ref="E20966">E20965</f>
        <v>В</v>
      </c>
      <c r="F20966" s="58">
        <v>0.9676221284427073</v>
      </c>
    </row>
    <row r="20967">
      <c r="A20967" s="61">
        <v>1.511660687E9</v>
      </c>
      <c r="B20967" s="61">
        <v>1.0</v>
      </c>
      <c r="C20967" s="61">
        <v>1489.0</v>
      </c>
      <c r="D20967" s="57" t="s">
        <v>374</v>
      </c>
      <c r="E20967" s="57" t="str">
        <f t="array" ref="E20967">E20966</f>
        <v>В</v>
      </c>
      <c r="F20967" s="58">
        <v>0.9676543621430808</v>
      </c>
    </row>
    <row r="20968">
      <c r="A20968" s="61">
        <v>1.51435604E9</v>
      </c>
      <c r="B20968" s="61">
        <v>0.0</v>
      </c>
      <c r="C20968" s="61">
        <v>2447.0</v>
      </c>
      <c r="D20968" s="57" t="s">
        <v>371</v>
      </c>
      <c r="E20968" s="57" t="str">
        <f t="array" ref="E20968">E20967</f>
        <v>В</v>
      </c>
      <c r="F20968" s="58">
        <v>0.967682731262923</v>
      </c>
    </row>
    <row r="20969">
      <c r="A20969" s="61">
        <v>1.514636297E9</v>
      </c>
      <c r="B20969" s="61">
        <v>1.0</v>
      </c>
      <c r="C20969" s="61">
        <v>5196.0</v>
      </c>
      <c r="D20969" s="57" t="s">
        <v>375</v>
      </c>
      <c r="E20969" s="57" t="str">
        <f t="array" ref="E20969">E20968</f>
        <v>В</v>
      </c>
      <c r="F20969" s="58">
        <v>0.9676855203180098</v>
      </c>
    </row>
    <row r="20970">
      <c r="A20970" s="61">
        <v>1.516789622E9</v>
      </c>
      <c r="B20970" s="61">
        <v>0.0</v>
      </c>
      <c r="C20970" s="61">
        <v>1681.0</v>
      </c>
      <c r="D20970" s="57" t="s">
        <v>373</v>
      </c>
      <c r="E20970" s="57" t="str">
        <f t="array" ref="E20970">E20969</f>
        <v>В</v>
      </c>
      <c r="F20970" s="58">
        <v>0.9677038504277469</v>
      </c>
    </row>
    <row r="20971">
      <c r="A20971" s="61">
        <v>1.516818806E9</v>
      </c>
      <c r="B20971" s="61">
        <v>1.0</v>
      </c>
      <c r="C20971" s="61">
        <v>293.0</v>
      </c>
      <c r="D20971" s="57" t="s">
        <v>374</v>
      </c>
      <c r="E20971" s="57" t="str">
        <f t="array" ref="E20971">E20970</f>
        <v>В</v>
      </c>
      <c r="F20971" s="58">
        <v>0.9677248520882817</v>
      </c>
    </row>
    <row r="20972">
      <c r="A20972" s="61">
        <v>1.517766126E9</v>
      </c>
      <c r="B20972" s="61">
        <v>1.0</v>
      </c>
      <c r="C20972" s="61">
        <v>6089.0</v>
      </c>
      <c r="D20972" s="57" t="s">
        <v>371</v>
      </c>
      <c r="E20972" s="57" t="str">
        <f t="array" ref="E20972">E20971</f>
        <v>В</v>
      </c>
      <c r="F20972" s="58">
        <v>0.9677286200644551</v>
      </c>
    </row>
    <row r="20973">
      <c r="A20973" s="61">
        <v>1.519056251E9</v>
      </c>
      <c r="B20973" s="61">
        <v>0.0</v>
      </c>
      <c r="C20973" s="61">
        <v>2894.0</v>
      </c>
      <c r="D20973" s="57" t="s">
        <v>371</v>
      </c>
      <c r="E20973" s="57" t="str">
        <f t="array" ref="E20973">E20972</f>
        <v>В</v>
      </c>
      <c r="F20973" s="58">
        <v>0.9677982910670574</v>
      </c>
    </row>
    <row r="20974">
      <c r="A20974" s="61">
        <v>1.514877926E9</v>
      </c>
      <c r="B20974" s="61">
        <v>1.0</v>
      </c>
      <c r="C20974" s="61">
        <v>470.0</v>
      </c>
      <c r="D20974" s="57" t="s">
        <v>373</v>
      </c>
      <c r="E20974" s="57" t="str">
        <f t="array" ref="E20974">E20973</f>
        <v>В</v>
      </c>
      <c r="F20974" s="58">
        <v>0.9678527098179452</v>
      </c>
    </row>
    <row r="20975">
      <c r="A20975" s="61">
        <v>1.517035589E9</v>
      </c>
      <c r="B20975" s="61">
        <v>1.0</v>
      </c>
      <c r="C20975" s="61">
        <v>5311.0</v>
      </c>
      <c r="D20975" s="57" t="s">
        <v>374</v>
      </c>
      <c r="E20975" s="57" t="str">
        <f t="array" ref="E20975">E20974</f>
        <v>В</v>
      </c>
      <c r="F20975" s="58">
        <v>0.967866292129595</v>
      </c>
    </row>
    <row r="20976">
      <c r="A20976" s="61">
        <v>1.518387265E9</v>
      </c>
      <c r="B20976" s="61">
        <v>1.0</v>
      </c>
      <c r="C20976" s="61">
        <v>2411.0</v>
      </c>
      <c r="D20976" s="57" t="s">
        <v>371</v>
      </c>
      <c r="E20976" s="57" t="str">
        <f t="array" ref="E20976">E20975</f>
        <v>В</v>
      </c>
      <c r="F20976" s="58">
        <v>0.9678692710165782</v>
      </c>
    </row>
    <row r="20977">
      <c r="A20977" s="61">
        <v>1.516375516E9</v>
      </c>
      <c r="B20977" s="61">
        <v>1.0</v>
      </c>
      <c r="C20977" s="61">
        <v>621.0</v>
      </c>
      <c r="D20977" s="57" t="s">
        <v>371</v>
      </c>
      <c r="E20977" s="57" t="str">
        <f t="array" ref="E20977">E20976</f>
        <v>В</v>
      </c>
      <c r="F20977" s="58">
        <v>0.9679273207740697</v>
      </c>
    </row>
    <row r="20978">
      <c r="A20978" s="61">
        <v>1.514165419E9</v>
      </c>
      <c r="B20978" s="61">
        <v>1.0</v>
      </c>
      <c r="C20978" s="61">
        <v>2077.0</v>
      </c>
      <c r="D20978" s="57" t="s">
        <v>371</v>
      </c>
      <c r="E20978" s="57" t="str">
        <f t="array" ref="E20978">E20977</f>
        <v>В</v>
      </c>
      <c r="F20978" s="58">
        <v>0.9679650105761659</v>
      </c>
    </row>
    <row r="20979">
      <c r="A20979" s="61">
        <v>1.511598183E9</v>
      </c>
      <c r="B20979" s="61">
        <v>1.0</v>
      </c>
      <c r="C20979" s="61">
        <v>734.0</v>
      </c>
      <c r="D20979" s="57" t="s">
        <v>371</v>
      </c>
      <c r="E20979" s="57" t="str">
        <f t="array" ref="E20979">E20978</f>
        <v>В</v>
      </c>
      <c r="F20979" s="58">
        <v>0.9680007814730963</v>
      </c>
    </row>
    <row r="20980">
      <c r="A20980" s="61">
        <v>1.512668412E9</v>
      </c>
      <c r="B20980" s="61">
        <v>0.0</v>
      </c>
      <c r="C20980" s="61">
        <v>206.0</v>
      </c>
      <c r="D20980" s="57" t="s">
        <v>371</v>
      </c>
      <c r="E20980" s="57" t="str">
        <f t="array" ref="E20980">E20979</f>
        <v>В</v>
      </c>
      <c r="F20980" s="58">
        <v>0.9680889260269974</v>
      </c>
    </row>
    <row r="20981">
      <c r="A20981" s="61">
        <v>1.516979124E9</v>
      </c>
      <c r="B20981" s="61">
        <v>1.0</v>
      </c>
      <c r="C20981" s="61">
        <v>1858.0</v>
      </c>
      <c r="D20981" s="57" t="s">
        <v>371</v>
      </c>
      <c r="E20981" s="57" t="str">
        <f t="array" ref="E20981">E20980</f>
        <v>В</v>
      </c>
      <c r="F20981" s="58">
        <v>0.9681438291935828</v>
      </c>
    </row>
    <row r="20982">
      <c r="A20982" s="61">
        <v>1.513033632E9</v>
      </c>
      <c r="B20982" s="61">
        <v>0.0</v>
      </c>
      <c r="C20982" s="61">
        <v>2328.0</v>
      </c>
      <c r="D20982" s="57" t="s">
        <v>371</v>
      </c>
      <c r="E20982" s="57" t="str">
        <f t="array" ref="E20982">E20981</f>
        <v>В</v>
      </c>
      <c r="F20982" s="58">
        <v>0.9681521534460032</v>
      </c>
    </row>
    <row r="20983">
      <c r="A20983" s="61">
        <v>1.516368296E9</v>
      </c>
      <c r="B20983" s="61">
        <v>1.0</v>
      </c>
      <c r="C20983" s="61">
        <v>1937.0</v>
      </c>
      <c r="D20983" s="57" t="s">
        <v>374</v>
      </c>
      <c r="E20983" s="57" t="str">
        <f t="array" ref="E20983">E20982</f>
        <v>В</v>
      </c>
      <c r="F20983" s="58">
        <v>0.9681617330401348</v>
      </c>
    </row>
    <row r="20984">
      <c r="A20984" s="61">
        <v>1.512525297E9</v>
      </c>
      <c r="B20984" s="61">
        <v>1.0</v>
      </c>
      <c r="C20984" s="61">
        <v>795.0</v>
      </c>
      <c r="D20984" s="57" t="s">
        <v>374</v>
      </c>
      <c r="E20984" s="57" t="str">
        <f t="array" ref="E20984">E20983</f>
        <v>В</v>
      </c>
      <c r="F20984" s="58">
        <v>0.9681745716945691</v>
      </c>
    </row>
    <row r="20985">
      <c r="A20985" s="61">
        <v>1.512431583E9</v>
      </c>
      <c r="B20985" s="61">
        <v>1.0</v>
      </c>
      <c r="C20985" s="61">
        <v>2907.0</v>
      </c>
      <c r="D20985" s="57" t="s">
        <v>374</v>
      </c>
      <c r="E20985" s="57" t="str">
        <f t="array" ref="E20985">E20984</f>
        <v>В</v>
      </c>
      <c r="F20985" s="58">
        <v>0.968189222511459</v>
      </c>
    </row>
    <row r="20986">
      <c r="A20986" s="61">
        <v>1.516829838E9</v>
      </c>
      <c r="B20986" s="61">
        <v>1.0</v>
      </c>
      <c r="C20986" s="61">
        <v>313.0</v>
      </c>
      <c r="D20986" s="57" t="s">
        <v>373</v>
      </c>
      <c r="E20986" s="57" t="str">
        <f t="array" ref="E20986">E20985</f>
        <v>В</v>
      </c>
      <c r="F20986" s="58">
        <v>0.9682477184219532</v>
      </c>
    </row>
    <row r="20987">
      <c r="A20987" s="61">
        <v>1.517971557E9</v>
      </c>
      <c r="B20987" s="61">
        <v>1.0</v>
      </c>
      <c r="C20987" s="61">
        <v>805.0</v>
      </c>
      <c r="D20987" s="57" t="s">
        <v>375</v>
      </c>
      <c r="E20987" s="57" t="str">
        <f t="array" ref="E20987">E20986</f>
        <v>В</v>
      </c>
      <c r="F20987" s="58">
        <v>0.9682857009143669</v>
      </c>
    </row>
    <row r="20988">
      <c r="A20988" s="61">
        <v>1.51139313E9</v>
      </c>
      <c r="B20988" s="61">
        <v>0.0</v>
      </c>
      <c r="C20988" s="61">
        <v>1699.0</v>
      </c>
      <c r="D20988" s="57" t="s">
        <v>373</v>
      </c>
      <c r="E20988" s="57" t="str">
        <f t="array" ref="E20988">E20987</f>
        <v>В</v>
      </c>
      <c r="F20988" s="58">
        <v>0.9683002716717681</v>
      </c>
    </row>
    <row r="20989">
      <c r="A20989" s="61">
        <v>1.511520253E9</v>
      </c>
      <c r="B20989" s="61">
        <v>1.0</v>
      </c>
      <c r="C20989" s="61">
        <v>2202.0</v>
      </c>
      <c r="D20989" s="57" t="s">
        <v>371</v>
      </c>
      <c r="E20989" s="57" t="str">
        <f t="array" ref="E20989">E20988</f>
        <v>В</v>
      </c>
      <c r="F20989" s="58">
        <v>0.968345614170162</v>
      </c>
    </row>
    <row r="20990">
      <c r="A20990" s="61">
        <v>1.519844273E9</v>
      </c>
      <c r="B20990" s="61">
        <v>1.0</v>
      </c>
      <c r="C20990" s="61">
        <v>2486.0</v>
      </c>
      <c r="D20990" s="57" t="s">
        <v>374</v>
      </c>
      <c r="E20990" s="57" t="str">
        <f t="array" ref="E20990">E20989</f>
        <v>В</v>
      </c>
      <c r="F20990" s="58">
        <v>0.9683725989713917</v>
      </c>
    </row>
    <row r="20991">
      <c r="A20991" s="61">
        <v>1.518034898E9</v>
      </c>
      <c r="B20991" s="61">
        <v>1.0</v>
      </c>
      <c r="C20991" s="61">
        <v>313.0</v>
      </c>
      <c r="D20991" s="57" t="s">
        <v>375</v>
      </c>
      <c r="E20991" s="57" t="str">
        <f t="array" ref="E20991">E20990</f>
        <v>В</v>
      </c>
      <c r="F20991" s="58">
        <v>0.9683931620960012</v>
      </c>
    </row>
    <row r="20992">
      <c r="A20992" s="61">
        <v>1.516118364E9</v>
      </c>
      <c r="B20992" s="61">
        <v>1.0</v>
      </c>
      <c r="C20992" s="61">
        <v>596.0</v>
      </c>
      <c r="D20992" s="57" t="s">
        <v>375</v>
      </c>
      <c r="E20992" s="57" t="str">
        <f t="array" ref="E20992">E20991</f>
        <v>В</v>
      </c>
      <c r="F20992" s="58">
        <v>0.9684040232795171</v>
      </c>
    </row>
    <row r="20993">
      <c r="A20993" s="61">
        <v>1.514987398E9</v>
      </c>
      <c r="B20993" s="61">
        <v>1.0</v>
      </c>
      <c r="C20993" s="61">
        <v>956.0</v>
      </c>
      <c r="D20993" s="57" t="s">
        <v>373</v>
      </c>
      <c r="E20993" s="57" t="str">
        <f t="array" ref="E20993">E20992</f>
        <v>В</v>
      </c>
      <c r="F20993" s="58">
        <v>0.9684242395460004</v>
      </c>
    </row>
    <row r="20994">
      <c r="A20994" s="61">
        <v>1.519407134E9</v>
      </c>
      <c r="B20994" s="61">
        <v>1.0</v>
      </c>
      <c r="C20994" s="61">
        <v>1987.0</v>
      </c>
      <c r="D20994" s="57" t="s">
        <v>374</v>
      </c>
      <c r="E20994" s="57" t="str">
        <f t="array" ref="E20994">E20993</f>
        <v>В</v>
      </c>
      <c r="F20994" s="58">
        <v>0.9684325646505875</v>
      </c>
    </row>
    <row r="20995">
      <c r="A20995" s="61">
        <v>1.518349449E9</v>
      </c>
      <c r="B20995" s="61">
        <v>1.0</v>
      </c>
      <c r="C20995" s="61">
        <v>3343.0</v>
      </c>
      <c r="D20995" s="57" t="s">
        <v>375</v>
      </c>
      <c r="E20995" s="57" t="str">
        <f t="array" ref="E20995">E20994</f>
        <v>В</v>
      </c>
      <c r="F20995" s="58">
        <v>0.9684392881522103</v>
      </c>
    </row>
    <row r="20996">
      <c r="A20996" s="61">
        <v>1.511581159E9</v>
      </c>
      <c r="B20996" s="61">
        <v>1.0</v>
      </c>
      <c r="C20996" s="61">
        <v>1794.0</v>
      </c>
      <c r="D20996" s="57" t="s">
        <v>371</v>
      </c>
      <c r="E20996" s="57" t="str">
        <f t="array" ref="E20996">E20995</f>
        <v>В</v>
      </c>
      <c r="F20996" s="58">
        <v>0.9685752726568272</v>
      </c>
    </row>
    <row r="20997">
      <c r="A20997" s="61">
        <v>1.514148852E9</v>
      </c>
      <c r="B20997" s="61">
        <v>0.0</v>
      </c>
      <c r="C20997" s="61">
        <v>916.0</v>
      </c>
      <c r="D20997" s="57" t="s">
        <v>374</v>
      </c>
      <c r="E20997" s="57" t="str">
        <f t="array" ref="E20997">E20996</f>
        <v>В</v>
      </c>
      <c r="F20997" s="58">
        <v>0.9686920835681933</v>
      </c>
    </row>
    <row r="20998">
      <c r="A20998" s="61">
        <v>1.516349153E9</v>
      </c>
      <c r="B20998" s="61">
        <v>1.0</v>
      </c>
      <c r="C20998" s="61">
        <v>1260.0</v>
      </c>
      <c r="D20998" s="57" t="s">
        <v>374</v>
      </c>
      <c r="E20998" s="57" t="str">
        <f t="array" ref="E20998">E20997</f>
        <v>В</v>
      </c>
      <c r="F20998" s="58">
        <v>0.9687165482185832</v>
      </c>
    </row>
    <row r="20999">
      <c r="A20999" s="61">
        <v>1.514500549E9</v>
      </c>
      <c r="B20999" s="61">
        <v>1.0</v>
      </c>
      <c r="C20999" s="61">
        <v>774.0</v>
      </c>
      <c r="D20999" s="57" t="s">
        <v>371</v>
      </c>
      <c r="E20999" s="57" t="str">
        <f t="array" ref="E20999">E20998</f>
        <v>В</v>
      </c>
      <c r="F20999" s="58">
        <v>0.9687383235884313</v>
      </c>
    </row>
    <row r="21000">
      <c r="A21000" s="61">
        <v>1.518706368E9</v>
      </c>
      <c r="B21000" s="61">
        <v>1.0</v>
      </c>
      <c r="C21000" s="61">
        <v>137.0</v>
      </c>
      <c r="D21000" s="57" t="s">
        <v>375</v>
      </c>
      <c r="E21000" s="57" t="str">
        <f t="array" ref="E21000">E20999</f>
        <v>В</v>
      </c>
      <c r="F21000" s="58">
        <v>0.9687532999300836</v>
      </c>
    </row>
    <row r="21001">
      <c r="A21001" s="61">
        <v>1.518147193E9</v>
      </c>
      <c r="B21001" s="61">
        <v>1.0</v>
      </c>
      <c r="C21001" s="61">
        <v>617.0</v>
      </c>
      <c r="D21001" s="57" t="s">
        <v>375</v>
      </c>
      <c r="E21001" s="57" t="str">
        <f t="array" ref="E21001">E21000</f>
        <v>В</v>
      </c>
      <c r="F21001" s="58">
        <v>0.9688047985345025</v>
      </c>
    </row>
    <row r="21002">
      <c r="A21002" s="61">
        <v>1.518341542E9</v>
      </c>
      <c r="B21002" s="61">
        <v>0.0</v>
      </c>
      <c r="C21002" s="61">
        <v>4078.0</v>
      </c>
      <c r="D21002" s="57" t="s">
        <v>374</v>
      </c>
      <c r="E21002" s="57" t="str">
        <f t="array" ref="E21002">E21001</f>
        <v>В</v>
      </c>
      <c r="F21002" s="58">
        <v>0.9688877365373585</v>
      </c>
    </row>
    <row r="21003">
      <c r="A21003" s="61">
        <v>1.518751259E9</v>
      </c>
      <c r="B21003" s="61">
        <v>1.0</v>
      </c>
      <c r="C21003" s="61">
        <v>957.0</v>
      </c>
      <c r="D21003" s="57" t="s">
        <v>374</v>
      </c>
      <c r="E21003" s="57" t="str">
        <f t="array" ref="E21003">E21002</f>
        <v>В</v>
      </c>
      <c r="F21003" s="58">
        <v>0.9689490059507264</v>
      </c>
    </row>
    <row r="21004">
      <c r="A21004" s="61">
        <v>1.512929941E9</v>
      </c>
      <c r="B21004" s="61">
        <v>0.0</v>
      </c>
      <c r="C21004" s="61">
        <v>2085.0</v>
      </c>
      <c r="D21004" s="57" t="s">
        <v>371</v>
      </c>
      <c r="E21004" s="57" t="str">
        <f t="array" ref="E21004">E21003</f>
        <v>В</v>
      </c>
      <c r="F21004" s="58">
        <v>0.968967573094143</v>
      </c>
    </row>
    <row r="21005">
      <c r="A21005" s="61">
        <v>1.511846665E9</v>
      </c>
      <c r="B21005" s="61">
        <v>1.0</v>
      </c>
      <c r="C21005" s="61">
        <v>1080.0</v>
      </c>
      <c r="D21005" s="57" t="s">
        <v>375</v>
      </c>
      <c r="E21005" s="57" t="str">
        <f t="array" ref="E21005">E21004</f>
        <v>В</v>
      </c>
      <c r="F21005" s="58">
        <v>0.9690109220153901</v>
      </c>
    </row>
    <row r="21006">
      <c r="A21006" s="61">
        <v>1.514904381E9</v>
      </c>
      <c r="B21006" s="61">
        <v>0.0</v>
      </c>
      <c r="C21006" s="61">
        <v>3454.0</v>
      </c>
      <c r="D21006" s="57" t="s">
        <v>371</v>
      </c>
      <c r="E21006" s="57" t="str">
        <f t="array" ref="E21006">E21005</f>
        <v>В</v>
      </c>
      <c r="F21006" s="58">
        <v>0.969082998169289</v>
      </c>
    </row>
    <row r="21007">
      <c r="A21007" s="61">
        <v>1.512089342E9</v>
      </c>
      <c r="B21007" s="61">
        <v>0.0</v>
      </c>
      <c r="C21007" s="61">
        <v>1859.0</v>
      </c>
      <c r="D21007" s="57" t="s">
        <v>371</v>
      </c>
      <c r="E21007" s="57" t="str">
        <f t="array" ref="E21007">E21006</f>
        <v>В</v>
      </c>
      <c r="F21007" s="58">
        <v>0.9691449188730863</v>
      </c>
    </row>
    <row r="21008">
      <c r="A21008" s="61">
        <v>1.514463099E9</v>
      </c>
      <c r="B21008" s="61">
        <v>1.0</v>
      </c>
      <c r="C21008" s="61">
        <v>463.0</v>
      </c>
      <c r="D21008" s="57" t="s">
        <v>374</v>
      </c>
      <c r="E21008" s="57" t="str">
        <f t="array" ref="E21008">E21007</f>
        <v>В</v>
      </c>
      <c r="F21008" s="58">
        <v>0.9691889492886466</v>
      </c>
    </row>
    <row r="21009">
      <c r="A21009" s="61">
        <v>1.515447015E9</v>
      </c>
      <c r="B21009" s="61">
        <v>1.0</v>
      </c>
      <c r="C21009" s="61">
        <v>3021.0</v>
      </c>
      <c r="D21009" s="57" t="s">
        <v>371</v>
      </c>
      <c r="E21009" s="57" t="str">
        <f t="array" ref="E21009">E21008</f>
        <v>В</v>
      </c>
      <c r="F21009" s="58">
        <v>0.9692115371578794</v>
      </c>
    </row>
    <row r="21010">
      <c r="A21010" s="61">
        <v>1.511876416E9</v>
      </c>
      <c r="B21010" s="61">
        <v>1.0</v>
      </c>
      <c r="C21010" s="61">
        <v>4023.0</v>
      </c>
      <c r="D21010" s="57" t="s">
        <v>374</v>
      </c>
      <c r="E21010" s="57" t="str">
        <f t="array" ref="E21010">E21009</f>
        <v>В</v>
      </c>
      <c r="F21010" s="58">
        <v>0.9692357785738089</v>
      </c>
    </row>
    <row r="21011">
      <c r="A21011" s="61">
        <v>1.51483898E9</v>
      </c>
      <c r="B21011" s="61">
        <v>0.0</v>
      </c>
      <c r="C21011" s="61">
        <v>1967.0</v>
      </c>
      <c r="D21011" s="57" t="s">
        <v>371</v>
      </c>
      <c r="E21011" s="57" t="str">
        <f t="array" ref="E21011">E21010</f>
        <v>В</v>
      </c>
      <c r="F21011" s="58">
        <v>0.9692710656806932</v>
      </c>
    </row>
    <row r="21012">
      <c r="A21012" s="61">
        <v>1.519092578E9</v>
      </c>
      <c r="B21012" s="61">
        <v>1.0</v>
      </c>
      <c r="C21012" s="61">
        <v>1090.0</v>
      </c>
      <c r="D21012" s="57" t="s">
        <v>374</v>
      </c>
      <c r="E21012" s="57" t="str">
        <f t="array" ref="E21012">E21011</f>
        <v>В</v>
      </c>
      <c r="F21012" s="58">
        <v>0.9693192441806635</v>
      </c>
    </row>
    <row r="21013">
      <c r="A21013" s="61">
        <v>1.511835316E9</v>
      </c>
      <c r="B21013" s="61">
        <v>1.0</v>
      </c>
      <c r="C21013" s="61">
        <v>408.0</v>
      </c>
      <c r="D21013" s="57" t="s">
        <v>375</v>
      </c>
      <c r="E21013" s="57" t="str">
        <f t="array" ref="E21013">E21012</f>
        <v>В</v>
      </c>
      <c r="F21013" s="58">
        <v>0.9693747335050364</v>
      </c>
    </row>
    <row r="21014">
      <c r="A21014" s="61">
        <v>1.513119176E9</v>
      </c>
      <c r="B21014" s="61">
        <v>1.0</v>
      </c>
      <c r="C21014" s="61">
        <v>5181.0</v>
      </c>
      <c r="D21014" s="57" t="s">
        <v>371</v>
      </c>
      <c r="E21014" s="57" t="str">
        <f t="array" ref="E21014">E21013</f>
        <v>В</v>
      </c>
      <c r="F21014" s="58">
        <v>0.9693883137484413</v>
      </c>
    </row>
    <row r="21015">
      <c r="A21015" s="61">
        <v>1.515206779E9</v>
      </c>
      <c r="B21015" s="61">
        <v>1.0</v>
      </c>
      <c r="C21015" s="61">
        <v>3187.0</v>
      </c>
      <c r="D21015" s="57" t="s">
        <v>371</v>
      </c>
      <c r="E21015" s="57" t="str">
        <f t="array" ref="E21015">E21014</f>
        <v>В</v>
      </c>
      <c r="F21015" s="58">
        <v>0.9694201268229127</v>
      </c>
    </row>
    <row r="21016">
      <c r="A21016" s="61">
        <v>1.515173733E9</v>
      </c>
      <c r="B21016" s="61">
        <v>1.0</v>
      </c>
      <c r="C21016" s="61">
        <v>2026.0</v>
      </c>
      <c r="D21016" s="57" t="s">
        <v>373</v>
      </c>
      <c r="E21016" s="57" t="str">
        <f t="array" ref="E21016">E21015</f>
        <v>В</v>
      </c>
      <c r="F21016" s="58">
        <v>0.9694268466293969</v>
      </c>
    </row>
    <row r="21017">
      <c r="A21017" s="61">
        <v>1.512226416E9</v>
      </c>
      <c r="B21017" s="61">
        <v>1.0</v>
      </c>
      <c r="C21017" s="61">
        <v>2220.0</v>
      </c>
      <c r="D21017" s="57" t="s">
        <v>373</v>
      </c>
      <c r="E21017" s="57" t="str">
        <f t="array" ref="E21017">E21016</f>
        <v>В</v>
      </c>
      <c r="F21017" s="58">
        <v>0.9694298532155182</v>
      </c>
    </row>
    <row r="21018">
      <c r="A21018" s="61">
        <v>1.517007417E9</v>
      </c>
      <c r="B21018" s="61">
        <v>1.0</v>
      </c>
      <c r="C21018" s="61">
        <v>2688.0</v>
      </c>
      <c r="D21018" s="57" t="s">
        <v>371</v>
      </c>
      <c r="E21018" s="57" t="str">
        <f t="array" ref="E21018">E21017</f>
        <v>В</v>
      </c>
      <c r="F21018" s="58">
        <v>0.9695273931178514</v>
      </c>
    </row>
    <row r="21019">
      <c r="A21019" s="61">
        <v>1.517209807E9</v>
      </c>
      <c r="B21019" s="61">
        <v>1.0</v>
      </c>
      <c r="C21019" s="61">
        <v>2637.0</v>
      </c>
      <c r="D21019" s="57" t="s">
        <v>371</v>
      </c>
      <c r="E21019" s="57" t="str">
        <f t="array" ref="E21019">E21018</f>
        <v>В</v>
      </c>
      <c r="F21019" s="58">
        <v>0.9696035181840066</v>
      </c>
    </row>
    <row r="21020">
      <c r="A21020" s="61">
        <v>1.515347805E9</v>
      </c>
      <c r="B21020" s="61">
        <v>1.0</v>
      </c>
      <c r="C21020" s="61">
        <v>619.0</v>
      </c>
      <c r="D21020" s="57" t="s">
        <v>371</v>
      </c>
      <c r="E21020" s="57" t="str">
        <f t="array" ref="E21020">E21019</f>
        <v>В</v>
      </c>
      <c r="F21020" s="58">
        <v>0.9697059897055896</v>
      </c>
    </row>
    <row r="21021">
      <c r="A21021" s="61">
        <v>1.515613849E9</v>
      </c>
      <c r="B21021" s="61">
        <v>1.0</v>
      </c>
      <c r="C21021" s="61">
        <v>1782.0</v>
      </c>
      <c r="D21021" s="57" t="s">
        <v>373</v>
      </c>
      <c r="E21021" s="57" t="str">
        <f t="array" ref="E21021">E21020</f>
        <v>В</v>
      </c>
      <c r="F21021" s="58">
        <v>0.9697067150392561</v>
      </c>
    </row>
    <row r="21022">
      <c r="A21022" s="61">
        <v>1.513482419E9</v>
      </c>
      <c r="B21022" s="61">
        <v>1.0</v>
      </c>
      <c r="C21022" s="61">
        <v>1755.0</v>
      </c>
      <c r="D21022" s="57" t="s">
        <v>374</v>
      </c>
      <c r="E21022" s="57" t="str">
        <f t="array" ref="E21022">E21021</f>
        <v>В</v>
      </c>
      <c r="F21022" s="58">
        <v>0.9697262328310087</v>
      </c>
    </row>
    <row r="21023">
      <c r="A21023" s="61">
        <v>1.513918777E9</v>
      </c>
      <c r="B21023" s="61">
        <v>1.0</v>
      </c>
      <c r="C21023" s="61">
        <v>1761.0</v>
      </c>
      <c r="D21023" s="57" t="s">
        <v>374</v>
      </c>
      <c r="E21023" s="57" t="str">
        <f t="array" ref="E21023">E21022</f>
        <v>В</v>
      </c>
      <c r="F21023" s="58">
        <v>0.9697910390020074</v>
      </c>
    </row>
    <row r="21024">
      <c r="A21024" s="61">
        <v>1.512793194E9</v>
      </c>
      <c r="B21024" s="61">
        <v>1.0</v>
      </c>
      <c r="C21024" s="61">
        <v>4926.0</v>
      </c>
      <c r="D21024" s="57" t="s">
        <v>371</v>
      </c>
      <c r="E21024" s="57" t="str">
        <f t="array" ref="E21024">E21023</f>
        <v>В</v>
      </c>
      <c r="F21024" s="58">
        <v>0.969807442239311</v>
      </c>
    </row>
    <row r="21025">
      <c r="A21025" s="61">
        <v>1.512652854E9</v>
      </c>
      <c r="B21025" s="61">
        <v>1.0</v>
      </c>
      <c r="C21025" s="61">
        <v>3675.0</v>
      </c>
      <c r="D21025" s="57" t="s">
        <v>373</v>
      </c>
      <c r="E21025" s="57" t="str">
        <f t="array" ref="E21025">E21024</f>
        <v>В</v>
      </c>
      <c r="F21025" s="58">
        <v>0.9700066291344317</v>
      </c>
    </row>
    <row r="21026">
      <c r="A21026" s="61">
        <v>1.515425243E9</v>
      </c>
      <c r="B21026" s="61">
        <v>1.0</v>
      </c>
      <c r="C21026" s="61">
        <v>1325.0</v>
      </c>
      <c r="D21026" s="57" t="s">
        <v>373</v>
      </c>
      <c r="E21026" s="57" t="str">
        <f t="array" ref="E21026">E21025</f>
        <v>В</v>
      </c>
      <c r="F21026" s="58">
        <v>0.9700357028459562</v>
      </c>
    </row>
    <row r="21027">
      <c r="A21027" s="61">
        <v>1.518808154E9</v>
      </c>
      <c r="B21027" s="61">
        <v>1.0</v>
      </c>
      <c r="C21027" s="61">
        <v>453.0</v>
      </c>
      <c r="D21027" s="57" t="s">
        <v>371</v>
      </c>
      <c r="E21027" s="57" t="str">
        <f t="array" ref="E21027">E21026</f>
        <v>В</v>
      </c>
      <c r="F21027" s="58">
        <v>0.9700492681881998</v>
      </c>
    </row>
    <row r="21028">
      <c r="A21028" s="61">
        <v>1.519475044E9</v>
      </c>
      <c r="B21028" s="61">
        <v>1.0</v>
      </c>
      <c r="C21028" s="61">
        <v>2168.0</v>
      </c>
      <c r="D21028" s="57" t="s">
        <v>375</v>
      </c>
      <c r="E21028" s="57" t="str">
        <f t="array" ref="E21028">E21027</f>
        <v>В</v>
      </c>
      <c r="F21028" s="58">
        <v>0.9701341127371707</v>
      </c>
    </row>
    <row r="21029">
      <c r="A21029" s="61">
        <v>1.514341384E9</v>
      </c>
      <c r="B21029" s="61">
        <v>1.0</v>
      </c>
      <c r="C21029" s="61">
        <v>1190.0</v>
      </c>
      <c r="D21029" s="57" t="s">
        <v>371</v>
      </c>
      <c r="E21029" s="57" t="str">
        <f t="array" ref="E21029">E21028</f>
        <v>В</v>
      </c>
      <c r="F21029" s="58">
        <v>0.9701493520418325</v>
      </c>
    </row>
    <row r="21030">
      <c r="A21030" s="61">
        <v>1.519366534E9</v>
      </c>
      <c r="B21030" s="61">
        <v>1.0</v>
      </c>
      <c r="C21030" s="61">
        <v>1736.0</v>
      </c>
      <c r="D21030" s="57" t="s">
        <v>374</v>
      </c>
      <c r="E21030" s="57" t="str">
        <f t="array" ref="E21030">E21029</f>
        <v>В</v>
      </c>
      <c r="F21030" s="58">
        <v>0.9702459489184251</v>
      </c>
    </row>
    <row r="21031">
      <c r="A21031" s="61">
        <v>1.519636501E9</v>
      </c>
      <c r="B21031" s="61">
        <v>0.0</v>
      </c>
      <c r="C21031" s="61">
        <v>1950.0</v>
      </c>
      <c r="D21031" s="57" t="s">
        <v>373</v>
      </c>
      <c r="E21031" s="57" t="str">
        <f t="array" ref="E21031">E21030</f>
        <v>В</v>
      </c>
      <c r="F21031" s="58">
        <v>0.9702915634768635</v>
      </c>
    </row>
    <row r="21032">
      <c r="A21032" s="61">
        <v>1.518860358E9</v>
      </c>
      <c r="B21032" s="61">
        <v>1.0</v>
      </c>
      <c r="C21032" s="61">
        <v>4648.0</v>
      </c>
      <c r="D21032" s="57" t="s">
        <v>374</v>
      </c>
      <c r="E21032" s="57" t="str">
        <f t="array" ref="E21032">E21031</f>
        <v>В</v>
      </c>
      <c r="F21032" s="58">
        <v>0.9703080908627846</v>
      </c>
    </row>
    <row r="21033">
      <c r="A21033" s="61">
        <v>1.513878769E9</v>
      </c>
      <c r="B21033" s="61">
        <v>1.0</v>
      </c>
      <c r="C21033" s="61">
        <v>2904.0</v>
      </c>
      <c r="D21033" s="57" t="s">
        <v>374</v>
      </c>
      <c r="E21033" s="57" t="str">
        <f t="array" ref="E21033">E21032</f>
        <v>В</v>
      </c>
      <c r="F21033" s="58">
        <v>0.9703101217209817</v>
      </c>
    </row>
    <row r="21034">
      <c r="A21034" s="61">
        <v>1.514492272E9</v>
      </c>
      <c r="B21034" s="61">
        <v>0.0</v>
      </c>
      <c r="C21034" s="61">
        <v>2016.0</v>
      </c>
      <c r="D21034" s="57" t="s">
        <v>375</v>
      </c>
      <c r="E21034" s="57" t="str">
        <f t="array" ref="E21034">E21033</f>
        <v>В</v>
      </c>
      <c r="F21034" s="58">
        <v>0.9703985936300787</v>
      </c>
    </row>
    <row r="21035">
      <c r="A21035" s="61">
        <v>1.514992025E9</v>
      </c>
      <c r="B21035" s="61">
        <v>1.0</v>
      </c>
      <c r="C21035" s="61">
        <v>753.0</v>
      </c>
      <c r="D21035" s="57" t="s">
        <v>374</v>
      </c>
      <c r="E21035" s="57" t="str">
        <f t="array" ref="E21035">E21034</f>
        <v>В</v>
      </c>
      <c r="F21035" s="58">
        <v>0.9705829854433595</v>
      </c>
    </row>
    <row r="21036">
      <c r="A21036" s="61">
        <v>1.513975671E9</v>
      </c>
      <c r="B21036" s="61">
        <v>0.0</v>
      </c>
      <c r="C21036" s="61">
        <v>4006.0</v>
      </c>
      <c r="D21036" s="57" t="s">
        <v>371</v>
      </c>
      <c r="E21036" s="57" t="str">
        <f t="array" ref="E21036">E21035</f>
        <v>В</v>
      </c>
      <c r="F21036" s="58">
        <v>0.9706559465733267</v>
      </c>
    </row>
    <row r="21037">
      <c r="A21037" s="61">
        <v>1.513502385E9</v>
      </c>
      <c r="B21037" s="61">
        <v>1.0</v>
      </c>
      <c r="C21037" s="61">
        <v>2648.0</v>
      </c>
      <c r="D21037" s="57" t="s">
        <v>374</v>
      </c>
      <c r="E21037" s="57" t="str">
        <f t="array" ref="E21037">E21036</f>
        <v>В</v>
      </c>
      <c r="F21037" s="58">
        <v>0.9707437551225087</v>
      </c>
    </row>
    <row r="21038">
      <c r="A21038" s="61">
        <v>1.518751137E9</v>
      </c>
      <c r="B21038" s="61">
        <v>1.0</v>
      </c>
      <c r="C21038" s="61">
        <v>4824.0</v>
      </c>
      <c r="D21038" s="57" t="s">
        <v>371</v>
      </c>
      <c r="E21038" s="57" t="str">
        <f t="array" ref="E21038">E21037</f>
        <v>В</v>
      </c>
      <c r="F21038" s="58">
        <v>0.9707522557602218</v>
      </c>
    </row>
    <row r="21039">
      <c r="A21039" s="61">
        <v>1.519082553E9</v>
      </c>
      <c r="B21039" s="61">
        <v>1.0</v>
      </c>
      <c r="C21039" s="61">
        <v>1066.0</v>
      </c>
      <c r="D21039" s="57" t="s">
        <v>374</v>
      </c>
      <c r="E21039" s="57" t="str">
        <f t="array" ref="E21039">E21038</f>
        <v>В</v>
      </c>
      <c r="F21039" s="58">
        <v>0.9707595481119998</v>
      </c>
    </row>
    <row r="21040">
      <c r="A21040" s="61">
        <v>1.51837794E9</v>
      </c>
      <c r="B21040" s="61">
        <v>0.0</v>
      </c>
      <c r="C21040" s="61">
        <v>2645.0</v>
      </c>
      <c r="D21040" s="57" t="s">
        <v>371</v>
      </c>
      <c r="E21040" s="57" t="str">
        <f t="array" ref="E21040">E21039</f>
        <v>В</v>
      </c>
      <c r="F21040" s="58">
        <v>0.9708030260731983</v>
      </c>
    </row>
    <row r="21041">
      <c r="A21041" s="61">
        <v>1.514233447E9</v>
      </c>
      <c r="B21041" s="61">
        <v>1.0</v>
      </c>
      <c r="C21041" s="61">
        <v>2870.0</v>
      </c>
      <c r="D21041" s="57" t="s">
        <v>375</v>
      </c>
      <c r="E21041" s="57" t="str">
        <f t="array" ref="E21041">E21040</f>
        <v>В</v>
      </c>
      <c r="F21041" s="58">
        <v>0.9708864631287484</v>
      </c>
    </row>
    <row r="21042">
      <c r="A21042" s="61">
        <v>1.514524789E9</v>
      </c>
      <c r="B21042" s="61">
        <v>1.0</v>
      </c>
      <c r="C21042" s="61">
        <v>1835.0</v>
      </c>
      <c r="D21042" s="57" t="s">
        <v>371</v>
      </c>
      <c r="E21042" s="57" t="str">
        <f t="array" ref="E21042">E21041</f>
        <v>В</v>
      </c>
      <c r="F21042" s="58">
        <v>0.9709195775563214</v>
      </c>
    </row>
    <row r="21043">
      <c r="A21043" s="61">
        <v>1.51241841E9</v>
      </c>
      <c r="B21043" s="61">
        <v>0.0</v>
      </c>
      <c r="C21043" s="61">
        <v>595.0</v>
      </c>
      <c r="D21043" s="57" t="s">
        <v>375</v>
      </c>
      <c r="E21043" s="57" t="str">
        <f t="array" ref="E21043">E21042</f>
        <v>В</v>
      </c>
      <c r="F21043" s="58">
        <v>0.9709351764019973</v>
      </c>
    </row>
    <row r="21044">
      <c r="A21044" s="61">
        <v>1.51680463E9</v>
      </c>
      <c r="B21044" s="61">
        <v>0.0</v>
      </c>
      <c r="C21044" s="61">
        <v>576.0</v>
      </c>
      <c r="D21044" s="57" t="s">
        <v>373</v>
      </c>
      <c r="E21044" s="57" t="str">
        <f t="array" ref="E21044">E21043</f>
        <v>В</v>
      </c>
      <c r="F21044" s="58">
        <v>0.9709476670079129</v>
      </c>
    </row>
    <row r="21045">
      <c r="A21045" s="61">
        <v>1.512818256E9</v>
      </c>
      <c r="B21045" s="61">
        <v>1.0</v>
      </c>
      <c r="C21045" s="61">
        <v>138.0</v>
      </c>
      <c r="D21045" s="57" t="s">
        <v>374</v>
      </c>
      <c r="E21045" s="57" t="str">
        <f t="array" ref="E21045">E21044</f>
        <v>В</v>
      </c>
      <c r="F21045" s="58">
        <v>0.9710586502957924</v>
      </c>
    </row>
    <row r="21046">
      <c r="A21046" s="61">
        <v>1.518369948E9</v>
      </c>
      <c r="B21046" s="61">
        <v>1.0</v>
      </c>
      <c r="C21046" s="61">
        <v>3670.0</v>
      </c>
      <c r="D21046" s="57" t="s">
        <v>371</v>
      </c>
      <c r="E21046" s="57" t="str">
        <f t="array" ref="E21046">E21045</f>
        <v>В</v>
      </c>
      <c r="F21046" s="58">
        <v>0.9710700045445289</v>
      </c>
    </row>
    <row r="21047">
      <c r="A21047" s="61">
        <v>1.519347774E9</v>
      </c>
      <c r="B21047" s="61">
        <v>1.0</v>
      </c>
      <c r="C21047" s="61">
        <v>1757.0</v>
      </c>
      <c r="D21047" s="57" t="s">
        <v>373</v>
      </c>
      <c r="E21047" s="57" t="str">
        <f t="array" ref="E21047">E21046</f>
        <v>В</v>
      </c>
      <c r="F21047" s="58">
        <v>0.971146129610684</v>
      </c>
    </row>
    <row r="21048">
      <c r="A21048" s="61">
        <v>1.519216037E9</v>
      </c>
      <c r="B21048" s="61">
        <v>1.0</v>
      </c>
      <c r="C21048" s="61">
        <v>938.0</v>
      </c>
      <c r="D21048" s="57" t="s">
        <v>375</v>
      </c>
      <c r="E21048" s="57" t="str">
        <f t="array" ref="E21048">E21047</f>
        <v>В</v>
      </c>
      <c r="F21048" s="58">
        <v>0.9712953984207618</v>
      </c>
    </row>
    <row r="21049">
      <c r="A21049" s="61">
        <v>1.518241522E9</v>
      </c>
      <c r="B21049" s="61">
        <v>0.0</v>
      </c>
      <c r="C21049" s="61">
        <v>1800.0</v>
      </c>
      <c r="D21049" s="57" t="s">
        <v>371</v>
      </c>
      <c r="E21049" s="57" t="str">
        <f t="array" ref="E21049">E21048</f>
        <v>В</v>
      </c>
      <c r="F21049" s="58">
        <v>0.9713221236933339</v>
      </c>
    </row>
    <row r="21050">
      <c r="A21050" s="61">
        <v>1.517232533E9</v>
      </c>
      <c r="B21050" s="61">
        <v>1.0</v>
      </c>
      <c r="C21050" s="61">
        <v>1461.0</v>
      </c>
      <c r="D21050" s="57" t="s">
        <v>371</v>
      </c>
      <c r="E21050" s="57" t="str">
        <f t="array" ref="E21050">E21049</f>
        <v>В</v>
      </c>
      <c r="F21050" s="58">
        <v>0.9715183587581435</v>
      </c>
    </row>
    <row r="21051">
      <c r="A21051" s="61">
        <v>1.517469789E9</v>
      </c>
      <c r="B21051" s="61">
        <v>1.0</v>
      </c>
      <c r="C21051" s="61">
        <v>3448.0</v>
      </c>
      <c r="D21051" s="57" t="s">
        <v>371</v>
      </c>
      <c r="E21051" s="57" t="str">
        <f t="array" ref="E21051">E21050</f>
        <v>В</v>
      </c>
      <c r="F21051" s="58">
        <v>0.9715538153706058</v>
      </c>
    </row>
    <row r="21052">
      <c r="A21052" s="61">
        <v>1.51380084E9</v>
      </c>
      <c r="B21052" s="61">
        <v>0.0</v>
      </c>
      <c r="C21052" s="61">
        <v>24.0</v>
      </c>
      <c r="D21052" s="57" t="s">
        <v>371</v>
      </c>
      <c r="E21052" s="57" t="str">
        <f t="array" ref="E21052">E21051</f>
        <v>В</v>
      </c>
      <c r="F21052" s="58">
        <v>0.9715894770457657</v>
      </c>
    </row>
    <row r="21053">
      <c r="A21053" s="61">
        <v>1.516698398E9</v>
      </c>
      <c r="B21053" s="61">
        <v>1.0</v>
      </c>
      <c r="C21053" s="61">
        <v>1214.0</v>
      </c>
      <c r="D21053" s="57" t="s">
        <v>373</v>
      </c>
      <c r="E21053" s="57" t="str">
        <f t="array" ref="E21053">E21052</f>
        <v>В</v>
      </c>
      <c r="F21053" s="58">
        <v>0.9715976997682222</v>
      </c>
    </row>
    <row r="21054">
      <c r="A21054" s="61">
        <v>1.511970336E9</v>
      </c>
      <c r="B21054" s="61">
        <v>1.0</v>
      </c>
      <c r="C21054" s="61">
        <v>3907.0</v>
      </c>
      <c r="D21054" s="57" t="s">
        <v>374</v>
      </c>
      <c r="E21054" s="57" t="str">
        <f t="array" ref="E21054">E21053</f>
        <v>В</v>
      </c>
      <c r="F21054" s="58">
        <v>0.9717185316805804</v>
      </c>
    </row>
    <row r="21055">
      <c r="A21055" s="61">
        <v>1.514538129E9</v>
      </c>
      <c r="B21055" s="61">
        <v>1.0</v>
      </c>
      <c r="C21055" s="61">
        <v>150.0</v>
      </c>
      <c r="D21055" s="57" t="s">
        <v>375</v>
      </c>
      <c r="E21055" s="57" t="str">
        <f t="array" ref="E21055">E21054</f>
        <v>В</v>
      </c>
      <c r="F21055" s="58">
        <v>0.9717209800201781</v>
      </c>
    </row>
    <row r="21056">
      <c r="A21056" s="61">
        <v>1.517535498E9</v>
      </c>
      <c r="B21056" s="61">
        <v>1.0</v>
      </c>
      <c r="C21056" s="61">
        <v>1228.0</v>
      </c>
      <c r="D21056" s="57" t="s">
        <v>374</v>
      </c>
      <c r="E21056" s="57" t="str">
        <f t="array" ref="E21056">E21055</f>
        <v>В</v>
      </c>
      <c r="F21056" s="58">
        <v>0.9717495213912485</v>
      </c>
    </row>
    <row r="21057">
      <c r="A21057" s="61">
        <v>1.512480024E9</v>
      </c>
      <c r="B21057" s="61">
        <v>1.0</v>
      </c>
      <c r="C21057" s="61">
        <v>2449.0</v>
      </c>
      <c r="D21057" s="57" t="s">
        <v>374</v>
      </c>
      <c r="E21057" s="57" t="str">
        <f t="array" ref="E21057">E21056</f>
        <v>В</v>
      </c>
      <c r="F21057" s="58">
        <v>0.971785786191177</v>
      </c>
    </row>
    <row r="21058">
      <c r="A21058" s="61">
        <v>1.51603211E9</v>
      </c>
      <c r="B21058" s="61">
        <v>0.0</v>
      </c>
      <c r="C21058" s="61">
        <v>4067.0</v>
      </c>
      <c r="D21058" s="57" t="s">
        <v>371</v>
      </c>
      <c r="E21058" s="57" t="str">
        <f t="array" ref="E21058">E21057</f>
        <v>В</v>
      </c>
      <c r="F21058" s="58">
        <v>0.9717882741586238</v>
      </c>
    </row>
    <row r="21059">
      <c r="A21059" s="61">
        <v>1.515781355E9</v>
      </c>
      <c r="B21059" s="61">
        <v>1.0</v>
      </c>
      <c r="C21059" s="61">
        <v>3197.0</v>
      </c>
      <c r="D21059" s="57" t="s">
        <v>375</v>
      </c>
      <c r="E21059" s="57" t="str">
        <f t="array" ref="E21059">E21058</f>
        <v>В</v>
      </c>
      <c r="F21059" s="58">
        <v>0.9718050739318044</v>
      </c>
    </row>
    <row r="21060">
      <c r="A21060" s="61">
        <v>1.512331185E9</v>
      </c>
      <c r="B21060" s="61">
        <v>1.0</v>
      </c>
      <c r="C21060" s="61">
        <v>1476.0</v>
      </c>
      <c r="D21060" s="57" t="s">
        <v>374</v>
      </c>
      <c r="E21060" s="57" t="str">
        <f t="array" ref="E21060">E21059</f>
        <v>В</v>
      </c>
      <c r="F21060" s="58">
        <v>0.971852494171835</v>
      </c>
    </row>
    <row r="21061">
      <c r="A21061" s="61">
        <v>1.512503794E9</v>
      </c>
      <c r="B21061" s="61">
        <v>1.0</v>
      </c>
      <c r="C21061" s="61">
        <v>692.0</v>
      </c>
      <c r="D21061" s="57" t="s">
        <v>375</v>
      </c>
      <c r="E21061" s="57" t="str">
        <f t="array" ref="E21061">E21060</f>
        <v>В</v>
      </c>
      <c r="F21061" s="58">
        <v>0.9719529904685984</v>
      </c>
    </row>
    <row r="21062">
      <c r="A21062" s="61">
        <v>1.519970807E9</v>
      </c>
      <c r="B21062" s="61">
        <v>1.0</v>
      </c>
      <c r="C21062" s="61">
        <v>309.0</v>
      </c>
      <c r="D21062" s="57" t="s">
        <v>371</v>
      </c>
      <c r="E21062" s="57" t="str">
        <f t="array" ref="E21062">E21061</f>
        <v>В</v>
      </c>
      <c r="F21062" s="58">
        <v>0.9719706478716095</v>
      </c>
    </row>
    <row r="21063">
      <c r="A21063" s="61">
        <v>1.511999836E9</v>
      </c>
      <c r="B21063" s="61">
        <v>1.0</v>
      </c>
      <c r="C21063" s="61">
        <v>3161.0</v>
      </c>
      <c r="D21063" s="57" t="s">
        <v>371</v>
      </c>
      <c r="E21063" s="57" t="str">
        <f t="array" ref="E21063">E21062</f>
        <v>В</v>
      </c>
      <c r="F21063" s="58">
        <v>0.971984611003173</v>
      </c>
    </row>
    <row r="21064">
      <c r="A21064" s="61">
        <v>1.513456681E9</v>
      </c>
      <c r="B21064" s="61">
        <v>0.0</v>
      </c>
      <c r="C21064" s="61">
        <v>5233.0</v>
      </c>
      <c r="D21064" s="57" t="s">
        <v>375</v>
      </c>
      <c r="E21064" s="57" t="str">
        <f t="array" ref="E21064">E21063</f>
        <v>В</v>
      </c>
      <c r="F21064" s="58">
        <v>0.9720344557336804</v>
      </c>
    </row>
    <row r="21065">
      <c r="A21065" s="61">
        <v>1.513528073E9</v>
      </c>
      <c r="B21065" s="61">
        <v>1.0</v>
      </c>
      <c r="C21065" s="61">
        <v>2006.0</v>
      </c>
      <c r="D21065" s="57" t="s">
        <v>371</v>
      </c>
      <c r="E21065" s="57" t="str">
        <f t="array" ref="E21065">E21064</f>
        <v>В</v>
      </c>
      <c r="F21065" s="58">
        <v>0.9721031835213916</v>
      </c>
    </row>
    <row r="21066">
      <c r="A21066" s="61">
        <v>1.511594666E9</v>
      </c>
      <c r="B21066" s="61">
        <v>1.0</v>
      </c>
      <c r="C21066" s="61">
        <v>2172.0</v>
      </c>
      <c r="D21066" s="57" t="s">
        <v>375</v>
      </c>
      <c r="E21066" s="57" t="str">
        <f t="array" ref="E21066">E21065</f>
        <v>В</v>
      </c>
      <c r="F21066" s="58">
        <v>0.9721624730683811</v>
      </c>
    </row>
    <row r="21067">
      <c r="A21067" s="61">
        <v>1.511997251E9</v>
      </c>
      <c r="B21067" s="61">
        <v>0.0</v>
      </c>
      <c r="C21067" s="61">
        <v>1078.0</v>
      </c>
      <c r="D21067" s="57" t="s">
        <v>374</v>
      </c>
      <c r="E21067" s="57" t="str">
        <f t="array" ref="E21067">E21066</f>
        <v>В</v>
      </c>
      <c r="F21067" s="58">
        <v>0.972468421226859</v>
      </c>
    </row>
    <row r="21068">
      <c r="A21068" s="61">
        <v>1.51921731E9</v>
      </c>
      <c r="B21068" s="61">
        <v>0.0</v>
      </c>
      <c r="C21068" s="61">
        <v>1488.0</v>
      </c>
      <c r="D21068" s="57" t="s">
        <v>373</v>
      </c>
      <c r="E21068" s="57" t="str">
        <f t="array" ref="E21068">E21067</f>
        <v>В</v>
      </c>
      <c r="F21068" s="58">
        <v>0.9724737635313953</v>
      </c>
    </row>
    <row r="21069">
      <c r="A21069" s="61">
        <v>1.513175017E9</v>
      </c>
      <c r="B21069" s="61">
        <v>1.0</v>
      </c>
      <c r="C21069" s="61">
        <v>685.0</v>
      </c>
      <c r="D21069" s="57" t="s">
        <v>374</v>
      </c>
      <c r="E21069" s="57" t="str">
        <f t="array" ref="E21069">E21068</f>
        <v>В</v>
      </c>
      <c r="F21069" s="58">
        <v>0.9725059209304688</v>
      </c>
    </row>
    <row r="21070">
      <c r="A21070" s="61">
        <v>1.512695998E9</v>
      </c>
      <c r="B21070" s="61">
        <v>1.0</v>
      </c>
      <c r="C21070" s="61">
        <v>1344.0</v>
      </c>
      <c r="D21070" s="57" t="s">
        <v>375</v>
      </c>
      <c r="E21070" s="57" t="str">
        <f t="array" ref="E21070">E21069</f>
        <v>В</v>
      </c>
      <c r="F21070" s="58">
        <v>0.9726706372404434</v>
      </c>
    </row>
    <row r="21071">
      <c r="A21071" s="61">
        <v>1.511968043E9</v>
      </c>
      <c r="B21071" s="61">
        <v>1.0</v>
      </c>
      <c r="C21071" s="61">
        <v>1020.0</v>
      </c>
      <c r="D21071" s="57" t="s">
        <v>371</v>
      </c>
      <c r="E21071" s="57" t="str">
        <f t="array" ref="E21071">E21070</f>
        <v>В</v>
      </c>
      <c r="F21071" s="58">
        <v>0.9727577637073104</v>
      </c>
    </row>
    <row r="21072">
      <c r="A21072" s="61">
        <v>1.511402366E9</v>
      </c>
      <c r="B21072" s="61">
        <v>1.0</v>
      </c>
      <c r="C21072" s="61">
        <v>2753.0</v>
      </c>
      <c r="D21072" s="57" t="s">
        <v>375</v>
      </c>
      <c r="E21072" s="57" t="str">
        <f t="array" ref="E21072">E21071</f>
        <v>В</v>
      </c>
      <c r="F21072" s="58">
        <v>0.9728199205528312</v>
      </c>
    </row>
    <row r="21073">
      <c r="A21073" s="61">
        <v>1.516233202E9</v>
      </c>
      <c r="B21073" s="61">
        <v>0.0</v>
      </c>
      <c r="C21073" s="61">
        <v>249.0</v>
      </c>
      <c r="D21073" s="57" t="s">
        <v>371</v>
      </c>
      <c r="E21073" s="57" t="str">
        <f t="array" ref="E21073">E21072</f>
        <v>В</v>
      </c>
      <c r="F21073" s="58">
        <v>0.9728234275081397</v>
      </c>
    </row>
    <row r="21074">
      <c r="A21074" s="61">
        <v>1.519327303E9</v>
      </c>
      <c r="B21074" s="61">
        <v>1.0</v>
      </c>
      <c r="C21074" s="61">
        <v>449.0</v>
      </c>
      <c r="D21074" s="57" t="s">
        <v>375</v>
      </c>
      <c r="E21074" s="57" t="str">
        <f t="array" ref="E21074">E21073</f>
        <v>В</v>
      </c>
      <c r="F21074" s="58">
        <v>0.9729589783911409</v>
      </c>
    </row>
    <row r="21075">
      <c r="A21075" s="61">
        <v>1.51733839E9</v>
      </c>
      <c r="B21075" s="61">
        <v>0.0</v>
      </c>
      <c r="C21075" s="61">
        <v>224.0</v>
      </c>
      <c r="D21075" s="57" t="s">
        <v>375</v>
      </c>
      <c r="E21075" s="57" t="str">
        <f t="array" ref="E21075">E21074</f>
        <v>В</v>
      </c>
      <c r="F21075" s="58">
        <v>0.9729635382994765</v>
      </c>
    </row>
    <row r="21076">
      <c r="A21076" s="61">
        <v>1.515973826E9</v>
      </c>
      <c r="B21076" s="61">
        <v>1.0</v>
      </c>
      <c r="C21076" s="61">
        <v>3819.0</v>
      </c>
      <c r="D21076" s="57" t="s">
        <v>375</v>
      </c>
      <c r="E21076" s="57" t="str">
        <f t="array" ref="E21076">E21075</f>
        <v>В</v>
      </c>
      <c r="F21076" s="58">
        <v>0.9730305522447196</v>
      </c>
    </row>
    <row r="21077">
      <c r="A21077" s="61">
        <v>1.515355932E9</v>
      </c>
      <c r="B21077" s="61">
        <v>0.0</v>
      </c>
      <c r="C21077" s="61">
        <v>1999.0</v>
      </c>
      <c r="D21077" s="57" t="s">
        <v>371</v>
      </c>
      <c r="E21077" s="57" t="str">
        <f t="array" ref="E21077">E21076</f>
        <v>В</v>
      </c>
      <c r="F21077" s="58">
        <v>0.9730326095740123</v>
      </c>
    </row>
    <row r="21078">
      <c r="A21078" s="61">
        <v>1.512514005E9</v>
      </c>
      <c r="B21078" s="61">
        <v>1.0</v>
      </c>
      <c r="C21078" s="61">
        <v>3341.0</v>
      </c>
      <c r="D21078" s="57" t="s">
        <v>373</v>
      </c>
      <c r="E21078" s="57" t="str">
        <f t="array" ref="E21078">E21077</f>
        <v>В</v>
      </c>
      <c r="F21078" s="58">
        <v>0.9730525129851845</v>
      </c>
    </row>
    <row r="21079">
      <c r="A21079" s="61">
        <v>1.513124299E9</v>
      </c>
      <c r="B21079" s="61">
        <v>1.0</v>
      </c>
      <c r="C21079" s="61">
        <v>2501.0</v>
      </c>
      <c r="D21079" s="57" t="s">
        <v>375</v>
      </c>
      <c r="E21079" s="57" t="str">
        <f t="array" ref="E21079">E21078</f>
        <v>В</v>
      </c>
      <c r="F21079" s="58">
        <v>0.9730758522058642</v>
      </c>
    </row>
    <row r="21080">
      <c r="A21080" s="61">
        <v>1.519381146E9</v>
      </c>
      <c r="B21080" s="61">
        <v>1.0</v>
      </c>
      <c r="C21080" s="61">
        <v>123.0</v>
      </c>
      <c r="D21080" s="57" t="s">
        <v>373</v>
      </c>
      <c r="E21080" s="57" t="str">
        <f t="array" ref="E21080">E21079</f>
        <v>В</v>
      </c>
      <c r="F21080" s="58">
        <v>0.9732594485895809</v>
      </c>
    </row>
    <row r="21081">
      <c r="A21081" s="61">
        <v>1.511308805E9</v>
      </c>
      <c r="B21081" s="61">
        <v>1.0</v>
      </c>
      <c r="C21081" s="61">
        <v>2678.0</v>
      </c>
      <c r="D21081" s="57" t="s">
        <v>375</v>
      </c>
      <c r="E21081" s="57" t="str">
        <f t="array" ref="E21081">E21080</f>
        <v>В</v>
      </c>
      <c r="F21081" s="58">
        <v>0.9733341027340066</v>
      </c>
    </row>
    <row r="21082">
      <c r="A21082" s="61">
        <v>1.513234969E9</v>
      </c>
      <c r="B21082" s="61">
        <v>1.0</v>
      </c>
      <c r="C21082" s="61">
        <v>1549.0</v>
      </c>
      <c r="D21082" s="57" t="s">
        <v>374</v>
      </c>
      <c r="E21082" s="57" t="str">
        <f t="array" ref="E21082">E21081</f>
        <v>В</v>
      </c>
      <c r="F21082" s="58">
        <v>0.9733669247840876</v>
      </c>
    </row>
    <row r="21083">
      <c r="A21083" s="61">
        <v>1.517437596E9</v>
      </c>
      <c r="B21083" s="61">
        <v>1.0</v>
      </c>
      <c r="C21083" s="61">
        <v>467.0</v>
      </c>
      <c r="D21083" s="57" t="s">
        <v>374</v>
      </c>
      <c r="E21083" s="57" t="str">
        <f t="array" ref="E21083">E21082</f>
        <v>В</v>
      </c>
      <c r="F21083" s="58">
        <v>0.9733855509808443</v>
      </c>
    </row>
    <row r="21084">
      <c r="A21084" s="61">
        <v>1.516547816E9</v>
      </c>
      <c r="B21084" s="61">
        <v>1.0</v>
      </c>
      <c r="C21084" s="61">
        <v>3218.0</v>
      </c>
      <c r="D21084" s="57" t="s">
        <v>375</v>
      </c>
      <c r="E21084" s="57" t="str">
        <f t="array" ref="E21084">E21083</f>
        <v>В</v>
      </c>
      <c r="F21084" s="58">
        <v>0.973398292818795</v>
      </c>
    </row>
    <row r="21085">
      <c r="A21085" s="61">
        <v>1.517643517E9</v>
      </c>
      <c r="B21085" s="61">
        <v>1.0</v>
      </c>
      <c r="C21085" s="61">
        <v>1653.0</v>
      </c>
      <c r="D21085" s="57" t="s">
        <v>374</v>
      </c>
      <c r="E21085" s="57" t="str">
        <f t="array" ref="E21085">E21084</f>
        <v>В</v>
      </c>
      <c r="F21085" s="58">
        <v>0.9733992383284461</v>
      </c>
    </row>
    <row r="21086">
      <c r="A21086" s="61">
        <v>1.517493405E9</v>
      </c>
      <c r="B21086" s="61">
        <v>1.0</v>
      </c>
      <c r="C21086" s="61">
        <v>205.0</v>
      </c>
      <c r="D21086" s="57" t="s">
        <v>375</v>
      </c>
      <c r="E21086" s="57" t="str">
        <f t="array" ref="E21086">E21085</f>
        <v>В</v>
      </c>
      <c r="F21086" s="58">
        <v>0.9734867474456602</v>
      </c>
    </row>
    <row r="21087">
      <c r="A21087" s="61">
        <v>1.516605617E9</v>
      </c>
      <c r="B21087" s="61">
        <v>1.0</v>
      </c>
      <c r="C21087" s="61">
        <v>2300.0</v>
      </c>
      <c r="D21087" s="57" t="s">
        <v>371</v>
      </c>
      <c r="E21087" s="57" t="str">
        <f t="array" ref="E21087">E21086</f>
        <v>В</v>
      </c>
      <c r="F21087" s="58">
        <v>0.9735195694957414</v>
      </c>
    </row>
    <row r="21088">
      <c r="A21088" s="61">
        <v>1.511585306E9</v>
      </c>
      <c r="B21088" s="61">
        <v>1.0</v>
      </c>
      <c r="C21088" s="61">
        <v>782.0</v>
      </c>
      <c r="D21088" s="57" t="s">
        <v>371</v>
      </c>
      <c r="E21088" s="57" t="str">
        <f t="array" ref="E21088">E21087</f>
        <v>В</v>
      </c>
      <c r="F21088" s="58">
        <v>0.9735213503269703</v>
      </c>
    </row>
    <row r="21089">
      <c r="A21089" s="61">
        <v>1.518511479E9</v>
      </c>
      <c r="B21089" s="61">
        <v>1.0</v>
      </c>
      <c r="C21089" s="61">
        <v>2797.0</v>
      </c>
      <c r="D21089" s="57" t="s">
        <v>371</v>
      </c>
      <c r="E21089" s="57" t="str">
        <f t="array" ref="E21089">E21088</f>
        <v>В</v>
      </c>
      <c r="F21089" s="58">
        <v>0.9735456749095251</v>
      </c>
    </row>
    <row r="21090">
      <c r="A21090" s="61">
        <v>1.513917242E9</v>
      </c>
      <c r="B21090" s="61">
        <v>0.0</v>
      </c>
      <c r="C21090" s="61">
        <v>3278.0</v>
      </c>
      <c r="D21090" s="57" t="s">
        <v>374</v>
      </c>
      <c r="E21090" s="57" t="str">
        <f t="array" ref="E21090">E21089</f>
        <v>В</v>
      </c>
      <c r="F21090" s="58">
        <v>0.9735802777908352</v>
      </c>
    </row>
    <row r="21091">
      <c r="A21091" s="61">
        <v>1.515873501E9</v>
      </c>
      <c r="B21091" s="61">
        <v>0.0</v>
      </c>
      <c r="C21091" s="61">
        <v>1321.0</v>
      </c>
      <c r="D21091" s="57" t="s">
        <v>374</v>
      </c>
      <c r="E21091" s="57" t="str">
        <f t="array" ref="E21091">E21090</f>
        <v>В</v>
      </c>
      <c r="F21091" s="58">
        <v>0.9735831075383485</v>
      </c>
    </row>
    <row r="21092">
      <c r="A21092" s="61">
        <v>1.515844953E9</v>
      </c>
      <c r="B21092" s="61">
        <v>1.0</v>
      </c>
      <c r="C21092" s="61">
        <v>2439.0</v>
      </c>
      <c r="D21092" s="57" t="s">
        <v>373</v>
      </c>
      <c r="E21092" s="57" t="str">
        <f t="array" ref="E21092">E21091</f>
        <v>В</v>
      </c>
      <c r="F21092" s="58">
        <v>0.9736294554518999</v>
      </c>
    </row>
    <row r="21093">
      <c r="A21093" s="61">
        <v>1.517404186E9</v>
      </c>
      <c r="B21093" s="61">
        <v>1.0</v>
      </c>
      <c r="C21093" s="61">
        <v>1377.0</v>
      </c>
      <c r="D21093" s="57" t="s">
        <v>375</v>
      </c>
      <c r="E21093" s="57" t="str">
        <f t="array" ref="E21093">E21092</f>
        <v>В</v>
      </c>
      <c r="F21093" s="58">
        <v>0.973662277501981</v>
      </c>
    </row>
    <row r="21094">
      <c r="A21094" s="61">
        <v>1.518967537E9</v>
      </c>
      <c r="B21094" s="61">
        <v>1.0</v>
      </c>
      <c r="C21094" s="61">
        <v>451.0</v>
      </c>
      <c r="D21094" s="57" t="s">
        <v>375</v>
      </c>
      <c r="E21094" s="57" t="str">
        <f t="array" ref="E21094">E21093</f>
        <v>В</v>
      </c>
      <c r="F21094" s="58">
        <v>0.9736731237843357</v>
      </c>
    </row>
    <row r="21095">
      <c r="A21095" s="61">
        <v>1.516696122E9</v>
      </c>
      <c r="B21095" s="61">
        <v>0.0</v>
      </c>
      <c r="C21095" s="61">
        <v>3433.0</v>
      </c>
      <c r="D21095" s="57" t="s">
        <v>374</v>
      </c>
      <c r="E21095" s="57" t="str">
        <f t="array" ref="E21095">E21094</f>
        <v>В</v>
      </c>
      <c r="F21095" s="58">
        <v>0.9736742026920929</v>
      </c>
    </row>
    <row r="21096">
      <c r="A21096" s="61">
        <v>1.511714909E9</v>
      </c>
      <c r="B21096" s="61">
        <v>1.0</v>
      </c>
      <c r="C21096" s="61">
        <v>655.0</v>
      </c>
      <c r="D21096" s="57" t="s">
        <v>371</v>
      </c>
      <c r="E21096" s="57" t="str">
        <f t="array" ref="E21096">E21095</f>
        <v>В</v>
      </c>
      <c r="F21096" s="58">
        <v>0.9736759797507439</v>
      </c>
    </row>
    <row r="21097">
      <c r="A21097" s="61">
        <v>1.512030526E9</v>
      </c>
      <c r="B21097" s="61">
        <v>1.0</v>
      </c>
      <c r="C21097" s="61">
        <v>1260.0</v>
      </c>
      <c r="D21097" s="57" t="s">
        <v>373</v>
      </c>
      <c r="E21097" s="57" t="str">
        <f t="array" ref="E21097">E21096</f>
        <v>В</v>
      </c>
      <c r="F21097" s="58">
        <v>0.9736949288184418</v>
      </c>
    </row>
    <row r="21098">
      <c r="A21098" s="61">
        <v>1.517110624E9</v>
      </c>
      <c r="B21098" s="61">
        <v>1.0</v>
      </c>
      <c r="C21098" s="61">
        <v>1481.0</v>
      </c>
      <c r="D21098" s="57" t="s">
        <v>371</v>
      </c>
      <c r="E21098" s="57" t="str">
        <f t="array" ref="E21098">E21097</f>
        <v>В</v>
      </c>
      <c r="F21098" s="58">
        <v>0.9736973801014263</v>
      </c>
    </row>
    <row r="21099">
      <c r="A21099" s="61">
        <v>1.511953044E9</v>
      </c>
      <c r="B21099" s="61">
        <v>1.0</v>
      </c>
      <c r="C21099" s="61">
        <v>1662.0</v>
      </c>
      <c r="D21099" s="57" t="s">
        <v>374</v>
      </c>
      <c r="E21099" s="57" t="str">
        <f t="array" ref="E21099">E21098</f>
        <v>В</v>
      </c>
      <c r="F21099" s="58">
        <v>0.973740322136318</v>
      </c>
    </row>
    <row r="21100">
      <c r="A21100" s="61">
        <v>1.511970104E9</v>
      </c>
      <c r="B21100" s="61">
        <v>1.0</v>
      </c>
      <c r="C21100" s="61">
        <v>1938.0</v>
      </c>
      <c r="D21100" s="57" t="s">
        <v>374</v>
      </c>
      <c r="E21100" s="57" t="str">
        <f t="array" ref="E21100">E21099</f>
        <v>В</v>
      </c>
      <c r="F21100" s="58">
        <v>0.9738085532986416</v>
      </c>
    </row>
    <row r="21101">
      <c r="A21101" s="61">
        <v>1.516415812E9</v>
      </c>
      <c r="B21101" s="61">
        <v>0.0</v>
      </c>
      <c r="C21101" s="61">
        <v>3334.0</v>
      </c>
      <c r="D21101" s="57" t="s">
        <v>374</v>
      </c>
      <c r="E21101" s="57" t="str">
        <f t="array" ref="E21101">E21100</f>
        <v>В</v>
      </c>
      <c r="F21101" s="58">
        <v>0.9738112899303275</v>
      </c>
    </row>
    <row r="21102">
      <c r="A21102" s="61">
        <v>1.517203966E9</v>
      </c>
      <c r="B21102" s="61">
        <v>1.0</v>
      </c>
      <c r="C21102" s="61">
        <v>2309.0</v>
      </c>
      <c r="D21102" s="57" t="s">
        <v>371</v>
      </c>
      <c r="E21102" s="57" t="str">
        <f t="array" ref="E21102">E21101</f>
        <v>В</v>
      </c>
      <c r="F21102" s="58">
        <v>0.9738573125545027</v>
      </c>
    </row>
    <row r="21103">
      <c r="A21103" s="61">
        <v>1.518062362E9</v>
      </c>
      <c r="B21103" s="61">
        <v>0.0</v>
      </c>
      <c r="C21103" s="61">
        <v>2056.0</v>
      </c>
      <c r="D21103" s="57" t="s">
        <v>371</v>
      </c>
      <c r="E21103" s="57" t="str">
        <f t="array" ref="E21103">E21102</f>
        <v>В</v>
      </c>
      <c r="F21103" s="58">
        <v>0.9738830301425577</v>
      </c>
    </row>
    <row r="21104">
      <c r="A21104" s="61">
        <v>1.515465424E9</v>
      </c>
      <c r="B21104" s="61">
        <v>1.0</v>
      </c>
      <c r="C21104" s="61">
        <v>802.0</v>
      </c>
      <c r="D21104" s="57" t="s">
        <v>371</v>
      </c>
      <c r="E21104" s="57" t="str">
        <f t="array" ref="E21104">E21103</f>
        <v>В</v>
      </c>
      <c r="F21104" s="58">
        <v>0.9738874267507175</v>
      </c>
    </row>
    <row r="21105">
      <c r="A21105" s="61">
        <v>1.514401519E9</v>
      </c>
      <c r="B21105" s="61">
        <v>1.0</v>
      </c>
      <c r="C21105" s="61">
        <v>527.0</v>
      </c>
      <c r="D21105" s="57" t="s">
        <v>374</v>
      </c>
      <c r="E21105" s="57" t="str">
        <f t="array" ref="E21105">E21104</f>
        <v>В</v>
      </c>
      <c r="F21105" s="58">
        <v>0.9738898077256785</v>
      </c>
    </row>
    <row r="21106">
      <c r="A21106" s="61">
        <v>1.518056635E9</v>
      </c>
      <c r="B21106" s="61">
        <v>1.0</v>
      </c>
      <c r="C21106" s="61">
        <v>1467.0</v>
      </c>
      <c r="D21106" s="57" t="s">
        <v>375</v>
      </c>
      <c r="E21106" s="57" t="str">
        <f t="array" ref="E21106">E21105</f>
        <v>В</v>
      </c>
      <c r="F21106" s="58">
        <v>0.9739367696684916</v>
      </c>
    </row>
    <row r="21107">
      <c r="A21107" s="61">
        <v>1.518908471E9</v>
      </c>
      <c r="B21107" s="61">
        <v>0.0</v>
      </c>
      <c r="C21107" s="61">
        <v>4705.0</v>
      </c>
      <c r="D21107" s="57" t="s">
        <v>371</v>
      </c>
      <c r="E21107" s="57" t="str">
        <f t="array" ref="E21107">E21106</f>
        <v>В</v>
      </c>
      <c r="F21107" s="58">
        <v>0.9740334612415693</v>
      </c>
    </row>
    <row r="21108">
      <c r="A21108" s="61">
        <v>1.519375987E9</v>
      </c>
      <c r="B21108" s="61">
        <v>1.0</v>
      </c>
      <c r="C21108" s="61">
        <v>675.0</v>
      </c>
      <c r="D21108" s="57" t="s">
        <v>374</v>
      </c>
      <c r="E21108" s="57" t="str">
        <f t="array" ref="E21108">E21107</f>
        <v>В</v>
      </c>
      <c r="F21108" s="58">
        <v>0.9741087063696414</v>
      </c>
    </row>
    <row r="21109">
      <c r="A21109" s="61">
        <v>1.515808725E9</v>
      </c>
      <c r="B21109" s="61">
        <v>1.0</v>
      </c>
      <c r="C21109" s="61">
        <v>1352.0</v>
      </c>
      <c r="D21109" s="57" t="s">
        <v>374</v>
      </c>
      <c r="E21109" s="57" t="str">
        <f t="array" ref="E21109">E21108</f>
        <v>В</v>
      </c>
      <c r="F21109" s="58">
        <v>0.9742860309933601</v>
      </c>
    </row>
    <row r="21110">
      <c r="A21110" s="61">
        <v>1.516498638E9</v>
      </c>
      <c r="B21110" s="61">
        <v>1.0</v>
      </c>
      <c r="C21110" s="61">
        <v>2108.0</v>
      </c>
      <c r="D21110" s="57" t="s">
        <v>374</v>
      </c>
      <c r="E21110" s="57" t="str">
        <f t="array" ref="E21110">E21109</f>
        <v>В</v>
      </c>
      <c r="F21110" s="58">
        <v>0.9744212253674699</v>
      </c>
    </row>
    <row r="21111">
      <c r="A21111" s="61">
        <v>1.518171482E9</v>
      </c>
      <c r="B21111" s="61">
        <v>0.0</v>
      </c>
      <c r="C21111" s="61">
        <v>3437.0</v>
      </c>
      <c r="D21111" s="57" t="s">
        <v>371</v>
      </c>
      <c r="E21111" s="57" t="str">
        <f t="array" ref="E21111">E21110</f>
        <v>В</v>
      </c>
      <c r="F21111" s="58">
        <v>0.9745443391977242</v>
      </c>
    </row>
    <row r="21112">
      <c r="A21112" s="61">
        <v>1.517768569E9</v>
      </c>
      <c r="B21112" s="61">
        <v>1.0</v>
      </c>
      <c r="C21112" s="61">
        <v>1305.0</v>
      </c>
      <c r="D21112" s="57" t="s">
        <v>374</v>
      </c>
      <c r="E21112" s="57" t="str">
        <f t="array" ref="E21112">E21111</f>
        <v>В</v>
      </c>
      <c r="F21112" s="58">
        <v>0.9746768463969016</v>
      </c>
    </row>
    <row r="21113">
      <c r="A21113" s="61">
        <v>1.511925178E9</v>
      </c>
      <c r="B21113" s="61">
        <v>1.0</v>
      </c>
      <c r="C21113" s="61">
        <v>955.0</v>
      </c>
      <c r="D21113" s="57" t="s">
        <v>373</v>
      </c>
      <c r="E21113" s="57" t="str">
        <f t="array" ref="E21113">E21112</f>
        <v>В</v>
      </c>
      <c r="F21113" s="58">
        <v>0.9746919942006658</v>
      </c>
    </row>
    <row r="21114">
      <c r="A21114" s="61">
        <v>1.512910663E9</v>
      </c>
      <c r="B21114" s="61">
        <v>1.0</v>
      </c>
      <c r="C21114" s="61">
        <v>404.0</v>
      </c>
      <c r="D21114" s="57" t="s">
        <v>371</v>
      </c>
      <c r="E21114" s="57" t="str">
        <f t="array" ref="E21114">E21113</f>
        <v>В</v>
      </c>
      <c r="F21114" s="58">
        <v>0.9747907402833246</v>
      </c>
    </row>
    <row r="21115">
      <c r="A21115" s="61">
        <v>1.514223332E9</v>
      </c>
      <c r="B21115" s="61">
        <v>0.0</v>
      </c>
      <c r="C21115" s="61">
        <v>899.0</v>
      </c>
      <c r="D21115" s="57" t="s">
        <v>371</v>
      </c>
      <c r="E21115" s="57" t="str">
        <f t="array" ref="E21115">E21114</f>
        <v>В</v>
      </c>
      <c r="F21115" s="58">
        <v>0.9748440655754842</v>
      </c>
    </row>
    <row r="21116">
      <c r="A21116" s="61">
        <v>1.512344433E9</v>
      </c>
      <c r="B21116" s="61">
        <v>1.0</v>
      </c>
      <c r="C21116" s="61">
        <v>2263.0</v>
      </c>
      <c r="D21116" s="57" t="s">
        <v>371</v>
      </c>
      <c r="E21116" s="57" t="str">
        <f t="array" ref="E21116">E21115</f>
        <v>В</v>
      </c>
      <c r="F21116" s="58">
        <v>0.9749619096011459</v>
      </c>
    </row>
    <row r="21117">
      <c r="A21117" s="61">
        <v>1.516144089E9</v>
      </c>
      <c r="B21117" s="61">
        <v>1.0</v>
      </c>
      <c r="C21117" s="61">
        <v>2056.0</v>
      </c>
      <c r="D21117" s="57" t="s">
        <v>373</v>
      </c>
      <c r="E21117" s="57" t="str">
        <f t="array" ref="E21117">E21116</f>
        <v>В</v>
      </c>
      <c r="F21117" s="58">
        <v>0.9749894182968466</v>
      </c>
    </row>
    <row r="21118">
      <c r="A21118" s="61">
        <v>1.516362852E9</v>
      </c>
      <c r="B21118" s="61">
        <v>0.0</v>
      </c>
      <c r="C21118" s="61">
        <v>2476.0</v>
      </c>
      <c r="D21118" s="57" t="s">
        <v>371</v>
      </c>
      <c r="E21118" s="57" t="str">
        <f t="array" ref="E21118">E21117</f>
        <v>В</v>
      </c>
      <c r="F21118" s="58">
        <v>0.9750185833369327</v>
      </c>
    </row>
    <row r="21119">
      <c r="A21119" s="61">
        <v>1.512172031E9</v>
      </c>
      <c r="B21119" s="61">
        <v>0.0</v>
      </c>
      <c r="C21119" s="61">
        <v>2469.0</v>
      </c>
      <c r="D21119" s="57" t="s">
        <v>374</v>
      </c>
      <c r="E21119" s="57" t="str">
        <f t="array" ref="E21119">E21118</f>
        <v>В</v>
      </c>
      <c r="F21119" s="58">
        <v>0.9750185973859273</v>
      </c>
    </row>
    <row r="21120">
      <c r="A21120" s="61">
        <v>1.515391081E9</v>
      </c>
      <c r="B21120" s="61">
        <v>0.0</v>
      </c>
      <c r="C21120" s="61">
        <v>2086.0</v>
      </c>
      <c r="D21120" s="57" t="s">
        <v>375</v>
      </c>
      <c r="E21120" s="57" t="str">
        <f t="array" ref="E21120">E21119</f>
        <v>В</v>
      </c>
      <c r="F21120" s="58">
        <v>0.9750463496047573</v>
      </c>
    </row>
    <row r="21121">
      <c r="A21121" s="61">
        <v>1.519694065E9</v>
      </c>
      <c r="B21121" s="61">
        <v>1.0</v>
      </c>
      <c r="C21121" s="61">
        <v>1658.0</v>
      </c>
      <c r="D21121" s="57" t="s">
        <v>375</v>
      </c>
      <c r="E21121" s="57" t="str">
        <f t="array" ref="E21121">E21120</f>
        <v>В</v>
      </c>
      <c r="F21121" s="58">
        <v>0.9751145543127996</v>
      </c>
    </row>
    <row r="21122">
      <c r="A21122" s="61">
        <v>1.513213081E9</v>
      </c>
      <c r="B21122" s="61">
        <v>0.0</v>
      </c>
      <c r="C21122" s="61">
        <v>1953.0</v>
      </c>
      <c r="D21122" s="57" t="s">
        <v>371</v>
      </c>
      <c r="E21122" s="57" t="str">
        <f t="array" ref="E21122">E21121</f>
        <v>В</v>
      </c>
      <c r="F21122" s="58">
        <v>0.975256795550153</v>
      </c>
    </row>
    <row r="21123">
      <c r="A21123" s="61">
        <v>1.516729826E9</v>
      </c>
      <c r="B21123" s="61">
        <v>1.0</v>
      </c>
      <c r="C21123" s="61">
        <v>1447.0</v>
      </c>
      <c r="D21123" s="57" t="s">
        <v>371</v>
      </c>
      <c r="E21123" s="57" t="str">
        <f t="array" ref="E21123">E21122</f>
        <v>В</v>
      </c>
      <c r="F21123" s="58">
        <v>0.9753203335927603</v>
      </c>
    </row>
    <row r="21124">
      <c r="A21124" s="61">
        <v>1.515332094E9</v>
      </c>
      <c r="B21124" s="61">
        <v>1.0</v>
      </c>
      <c r="C21124" s="61">
        <v>699.0</v>
      </c>
      <c r="D21124" s="57" t="s">
        <v>375</v>
      </c>
      <c r="E21124" s="57" t="str">
        <f t="array" ref="E21124">E21123</f>
        <v>В</v>
      </c>
      <c r="F21124" s="58">
        <v>0.9753496588258852</v>
      </c>
    </row>
    <row r="21125">
      <c r="A21125" s="61">
        <v>1.511425426E9</v>
      </c>
      <c r="B21125" s="61">
        <v>1.0</v>
      </c>
      <c r="C21125" s="61">
        <v>512.0</v>
      </c>
      <c r="D21125" s="57" t="s">
        <v>375</v>
      </c>
      <c r="E21125" s="57" t="str">
        <f t="array" ref="E21125">E21124</f>
        <v>В</v>
      </c>
      <c r="F21125" s="58">
        <v>0.9753959485869241</v>
      </c>
    </row>
    <row r="21126">
      <c r="A21126" s="61">
        <v>1.512130386E9</v>
      </c>
      <c r="B21126" s="61">
        <v>1.0</v>
      </c>
      <c r="C21126" s="61">
        <v>3712.0</v>
      </c>
      <c r="D21126" s="57" t="s">
        <v>374</v>
      </c>
      <c r="E21126" s="57" t="str">
        <f t="array" ref="E21126">E21125</f>
        <v>В</v>
      </c>
      <c r="F21126" s="58">
        <v>0.9753995035563927</v>
      </c>
    </row>
    <row r="21127">
      <c r="A21127" s="61">
        <v>1.514551963E9</v>
      </c>
      <c r="B21127" s="61">
        <v>1.0</v>
      </c>
      <c r="C21127" s="61">
        <v>3701.0</v>
      </c>
      <c r="D21127" s="57" t="s">
        <v>371</v>
      </c>
      <c r="E21127" s="57" t="str">
        <f t="array" ref="E21127">E21126</f>
        <v>В</v>
      </c>
      <c r="F21127" s="58">
        <v>0.9755083721540084</v>
      </c>
    </row>
    <row r="21128">
      <c r="A21128" s="61">
        <v>1.516963777E9</v>
      </c>
      <c r="B21128" s="61">
        <v>1.0</v>
      </c>
      <c r="C21128" s="61">
        <v>3667.0</v>
      </c>
      <c r="D21128" s="57" t="s">
        <v>375</v>
      </c>
      <c r="E21128" s="57" t="str">
        <f t="array" ref="E21128">E21127</f>
        <v>В</v>
      </c>
      <c r="F21128" s="58">
        <v>0.9755756811936153</v>
      </c>
    </row>
    <row r="21129">
      <c r="A21129" s="61">
        <v>1.513846664E9</v>
      </c>
      <c r="B21129" s="61">
        <v>1.0</v>
      </c>
      <c r="C21129" s="61">
        <v>3769.0</v>
      </c>
      <c r="D21129" s="57" t="s">
        <v>374</v>
      </c>
      <c r="E21129" s="57" t="str">
        <f t="array" ref="E21129">E21128</f>
        <v>В</v>
      </c>
      <c r="F21129" s="58">
        <v>0.9756521296789236</v>
      </c>
    </row>
    <row r="21130">
      <c r="A21130" s="61">
        <v>1.512734014E9</v>
      </c>
      <c r="B21130" s="61">
        <v>1.0</v>
      </c>
      <c r="C21130" s="61">
        <v>9.0</v>
      </c>
      <c r="D21130" s="57" t="s">
        <v>375</v>
      </c>
      <c r="E21130" s="57" t="str">
        <f t="array" ref="E21130">E21129</f>
        <v>В</v>
      </c>
      <c r="F21130" s="58">
        <v>0.975679556372991</v>
      </c>
    </row>
    <row r="21131">
      <c r="A21131" s="61">
        <v>1.517728676E9</v>
      </c>
      <c r="B21131" s="61">
        <v>1.0</v>
      </c>
      <c r="C21131" s="61">
        <v>1715.0</v>
      </c>
      <c r="D21131" s="57" t="s">
        <v>374</v>
      </c>
      <c r="E21131" s="57" t="str">
        <f t="array" ref="E21131">E21130</f>
        <v>В</v>
      </c>
      <c r="F21131" s="58">
        <v>0.9757569999483793</v>
      </c>
    </row>
    <row r="21132">
      <c r="A21132" s="61">
        <v>1.515795003E9</v>
      </c>
      <c r="B21132" s="61">
        <v>1.0</v>
      </c>
      <c r="C21132" s="61">
        <v>861.0</v>
      </c>
      <c r="D21132" s="57" t="s">
        <v>371</v>
      </c>
      <c r="E21132" s="57" t="str">
        <f t="array" ref="E21132">E21131</f>
        <v>В</v>
      </c>
      <c r="F21132" s="58">
        <v>0.9757570139973739</v>
      </c>
    </row>
    <row r="21133">
      <c r="A21133" s="61">
        <v>1.515913937E9</v>
      </c>
      <c r="B21133" s="61">
        <v>1.0</v>
      </c>
      <c r="C21133" s="61">
        <v>3306.0</v>
      </c>
      <c r="D21133" s="57" t="s">
        <v>374</v>
      </c>
      <c r="E21133" s="57" t="str">
        <f t="array" ref="E21133">E21132</f>
        <v>В</v>
      </c>
      <c r="F21133" s="58">
        <v>0.97578143152342</v>
      </c>
    </row>
    <row r="21134">
      <c r="A21134" s="61">
        <v>1.512031236E9</v>
      </c>
      <c r="B21134" s="61">
        <v>1.0</v>
      </c>
      <c r="C21134" s="61">
        <v>1068.0</v>
      </c>
      <c r="D21134" s="57" t="s">
        <v>371</v>
      </c>
      <c r="E21134" s="57" t="str">
        <f t="array" ref="E21134">E21133</f>
        <v>В</v>
      </c>
      <c r="F21134" s="58">
        <v>0.9759545565058835</v>
      </c>
    </row>
    <row r="21135">
      <c r="A21135" s="61">
        <v>1.515129987E9</v>
      </c>
      <c r="B21135" s="61">
        <v>1.0</v>
      </c>
      <c r="C21135" s="61">
        <v>4128.0</v>
      </c>
      <c r="D21135" s="57" t="s">
        <v>371</v>
      </c>
      <c r="E21135" s="57" t="str">
        <f t="array" ref="E21135">E21134</f>
        <v>В</v>
      </c>
      <c r="F21135" s="58">
        <v>0.9760569328290051</v>
      </c>
    </row>
    <row r="21136">
      <c r="A21136" s="61">
        <v>1.519559287E9</v>
      </c>
      <c r="B21136" s="61">
        <v>1.0</v>
      </c>
      <c r="C21136" s="61">
        <v>2817.0</v>
      </c>
      <c r="D21136" s="57" t="s">
        <v>373</v>
      </c>
      <c r="E21136" s="57" t="str">
        <f t="array" ref="E21136">E21135</f>
        <v>В</v>
      </c>
      <c r="F21136" s="58">
        <v>0.9761123481502159</v>
      </c>
    </row>
    <row r="21137">
      <c r="A21137" s="61">
        <v>1.512903093E9</v>
      </c>
      <c r="B21137" s="61">
        <v>1.0</v>
      </c>
      <c r="C21137" s="61">
        <v>1736.0</v>
      </c>
      <c r="D21137" s="57" t="s">
        <v>374</v>
      </c>
      <c r="E21137" s="57" t="str">
        <f t="array" ref="E21137">E21136</f>
        <v>В</v>
      </c>
      <c r="F21137" s="58">
        <v>0.9761858632147878</v>
      </c>
    </row>
    <row r="21138">
      <c r="A21138" s="61">
        <v>1.514375412E9</v>
      </c>
      <c r="B21138" s="61">
        <v>0.0</v>
      </c>
      <c r="C21138" s="61">
        <v>806.0</v>
      </c>
      <c r="D21138" s="57" t="s">
        <v>374</v>
      </c>
      <c r="E21138" s="57" t="str">
        <f t="array" ref="E21138">E21137</f>
        <v>В</v>
      </c>
      <c r="F21138" s="58">
        <v>0.9761878104821076</v>
      </c>
    </row>
    <row r="21139">
      <c r="A21139" s="61">
        <v>1.517582229E9</v>
      </c>
      <c r="B21139" s="61">
        <v>1.0</v>
      </c>
      <c r="C21139" s="61">
        <v>3107.0</v>
      </c>
      <c r="D21139" s="57" t="s">
        <v>371</v>
      </c>
      <c r="E21139" s="57" t="str">
        <f t="array" ref="E21139">E21138</f>
        <v>В</v>
      </c>
      <c r="F21139" s="58">
        <v>0.9763348778494436</v>
      </c>
    </row>
    <row r="21140">
      <c r="A21140" s="61">
        <v>1.512693699E9</v>
      </c>
      <c r="B21140" s="61">
        <v>1.0</v>
      </c>
      <c r="C21140" s="61">
        <v>2795.0</v>
      </c>
      <c r="D21140" s="57" t="s">
        <v>373</v>
      </c>
      <c r="E21140" s="57" t="str">
        <f t="array" ref="E21140">E21139</f>
        <v>В</v>
      </c>
      <c r="F21140" s="58">
        <v>0.9763902207656076</v>
      </c>
    </row>
    <row r="21141">
      <c r="A21141" s="61">
        <v>1.519848875E9</v>
      </c>
      <c r="B21141" s="61">
        <v>1.0</v>
      </c>
      <c r="C21141" s="61">
        <v>3654.0</v>
      </c>
      <c r="D21141" s="57" t="s">
        <v>375</v>
      </c>
      <c r="E21141" s="57" t="str">
        <f t="array" ref="E21141">E21140</f>
        <v>В</v>
      </c>
      <c r="F21141" s="58">
        <v>0.9764296109381675</v>
      </c>
    </row>
    <row r="21142">
      <c r="A21142" s="61">
        <v>1.513546353E9</v>
      </c>
      <c r="B21142" s="61">
        <v>1.0</v>
      </c>
      <c r="C21142" s="61">
        <v>1044.0</v>
      </c>
      <c r="D21142" s="57" t="s">
        <v>374</v>
      </c>
      <c r="E21142" s="57" t="str">
        <f t="array" ref="E21142">E21141</f>
        <v>В</v>
      </c>
      <c r="F21142" s="58">
        <v>0.9764514901789754</v>
      </c>
    </row>
    <row r="21143">
      <c r="A21143" s="61">
        <v>1.517227628E9</v>
      </c>
      <c r="B21143" s="61">
        <v>1.0</v>
      </c>
      <c r="C21143" s="61">
        <v>4679.0</v>
      </c>
      <c r="D21143" s="57" t="s">
        <v>375</v>
      </c>
      <c r="E21143" s="57" t="str">
        <f t="array" ref="E21143">E21142</f>
        <v>В</v>
      </c>
      <c r="F21143" s="58">
        <v>0.9764608633476802</v>
      </c>
    </row>
    <row r="21144">
      <c r="A21144" s="61">
        <v>1.516646806E9</v>
      </c>
      <c r="B21144" s="61">
        <v>1.0</v>
      </c>
      <c r="C21144" s="61">
        <v>67.0</v>
      </c>
      <c r="D21144" s="57" t="s">
        <v>373</v>
      </c>
      <c r="E21144" s="57" t="str">
        <f t="array" ref="E21144">E21143</f>
        <v>В</v>
      </c>
      <c r="F21144" s="58">
        <v>0.9764690793165223</v>
      </c>
    </row>
    <row r="21145">
      <c r="A21145" s="61">
        <v>1.518637196E9</v>
      </c>
      <c r="B21145" s="61">
        <v>1.0</v>
      </c>
      <c r="C21145" s="61">
        <v>1271.0</v>
      </c>
      <c r="D21145" s="57" t="s">
        <v>371</v>
      </c>
      <c r="E21145" s="57" t="str">
        <f t="array" ref="E21145">E21144</f>
        <v>В</v>
      </c>
      <c r="F21145" s="58">
        <v>0.9765538665020971</v>
      </c>
    </row>
    <row r="21146">
      <c r="A21146" s="61">
        <v>1.519823547E9</v>
      </c>
      <c r="B21146" s="61">
        <v>1.0</v>
      </c>
      <c r="C21146" s="61">
        <v>432.0</v>
      </c>
      <c r="D21146" s="57" t="s">
        <v>375</v>
      </c>
      <c r="E21146" s="57" t="str">
        <f t="array" ref="E21146">E21145</f>
        <v>В</v>
      </c>
      <c r="F21146" s="58">
        <v>0.9765783248984238</v>
      </c>
    </row>
    <row r="21147">
      <c r="A21147" s="61">
        <v>1.514028869E9</v>
      </c>
      <c r="B21147" s="61">
        <v>1.0</v>
      </c>
      <c r="C21147" s="61">
        <v>2046.0</v>
      </c>
      <c r="D21147" s="57" t="s">
        <v>371</v>
      </c>
      <c r="E21147" s="57" t="str">
        <f t="array" ref="E21147">E21146</f>
        <v>В</v>
      </c>
      <c r="F21147" s="58">
        <v>0.9767091055082423</v>
      </c>
    </row>
    <row r="21148">
      <c r="A21148" s="61">
        <v>1.513099098E9</v>
      </c>
      <c r="B21148" s="61">
        <v>1.0</v>
      </c>
      <c r="C21148" s="61">
        <v>3.0</v>
      </c>
      <c r="D21148" s="57" t="s">
        <v>375</v>
      </c>
      <c r="E21148" s="57" t="str">
        <f t="array" ref="E21148">E21147</f>
        <v>В</v>
      </c>
      <c r="F21148" s="58">
        <v>0.9767210329046635</v>
      </c>
    </row>
    <row r="21149">
      <c r="A21149" s="61">
        <v>1.516292072E9</v>
      </c>
      <c r="B21149" s="61">
        <v>0.0</v>
      </c>
      <c r="C21149" s="61">
        <v>186.0</v>
      </c>
      <c r="D21149" s="57" t="s">
        <v>374</v>
      </c>
      <c r="E21149" s="57" t="str">
        <f t="array" ref="E21149">E21148</f>
        <v>В</v>
      </c>
      <c r="F21149" s="58">
        <v>0.9768098032188006</v>
      </c>
    </row>
    <row r="21150">
      <c r="A21150" s="61">
        <v>1.514888551E9</v>
      </c>
      <c r="B21150" s="61">
        <v>0.0</v>
      </c>
      <c r="C21150" s="61">
        <v>1037.0</v>
      </c>
      <c r="D21150" s="57" t="s">
        <v>373</v>
      </c>
      <c r="E21150" s="57" t="str">
        <f t="array" ref="E21150">E21149</f>
        <v>В</v>
      </c>
      <c r="F21150" s="58">
        <v>0.9768632443396945</v>
      </c>
    </row>
    <row r="21151">
      <c r="A21151" s="61">
        <v>1.518228403E9</v>
      </c>
      <c r="B21151" s="61">
        <v>1.0</v>
      </c>
      <c r="C21151" s="61">
        <v>337.0</v>
      </c>
      <c r="D21151" s="57" t="s">
        <v>373</v>
      </c>
      <c r="E21151" s="57" t="str">
        <f t="array" ref="E21151">E21150</f>
        <v>В</v>
      </c>
      <c r="F21151" s="58">
        <v>0.976921125845051</v>
      </c>
    </row>
    <row r="21152">
      <c r="A21152" s="61">
        <v>1.515619886E9</v>
      </c>
      <c r="B21152" s="61">
        <v>1.0</v>
      </c>
      <c r="C21152" s="61">
        <v>4132.0</v>
      </c>
      <c r="D21152" s="57" t="s">
        <v>374</v>
      </c>
      <c r="E21152" s="57" t="str">
        <f t="array" ref="E21152">E21151</f>
        <v>В</v>
      </c>
      <c r="F21152" s="58">
        <v>0.9769727513923983</v>
      </c>
    </row>
    <row r="21153">
      <c r="A21153" s="61">
        <v>1.513676957E9</v>
      </c>
      <c r="B21153" s="61">
        <v>1.0</v>
      </c>
      <c r="C21153" s="61">
        <v>1001.0</v>
      </c>
      <c r="D21153" s="57" t="s">
        <v>375</v>
      </c>
      <c r="E21153" s="57" t="str">
        <f t="array" ref="E21153">E21152</f>
        <v>В</v>
      </c>
      <c r="F21153" s="58">
        <v>0.9769883803556475</v>
      </c>
    </row>
    <row r="21154">
      <c r="A21154" s="61">
        <v>1.51508987E9</v>
      </c>
      <c r="B21154" s="61">
        <v>0.0</v>
      </c>
      <c r="C21154" s="61">
        <v>4749.0</v>
      </c>
      <c r="D21154" s="57" t="s">
        <v>373</v>
      </c>
      <c r="E21154" s="57" t="str">
        <f t="array" ref="E21154">E21153</f>
        <v>В</v>
      </c>
      <c r="F21154" s="58">
        <v>0.9770017660019219</v>
      </c>
    </row>
    <row r="21155">
      <c r="A21155" s="61">
        <v>1.517901042E9</v>
      </c>
      <c r="B21155" s="61">
        <v>0.0</v>
      </c>
      <c r="C21155" s="61">
        <v>698.0</v>
      </c>
      <c r="D21155" s="57" t="s">
        <v>373</v>
      </c>
      <c r="E21155" s="57" t="str">
        <f t="array" ref="E21155">E21154</f>
        <v>В</v>
      </c>
      <c r="F21155" s="58">
        <v>0.977059970074265</v>
      </c>
    </row>
    <row r="21156">
      <c r="A21156" s="61">
        <v>1.518009452E9</v>
      </c>
      <c r="B21156" s="61">
        <v>0.0</v>
      </c>
      <c r="C21156" s="61">
        <v>73.0</v>
      </c>
      <c r="D21156" s="57" t="s">
        <v>371</v>
      </c>
      <c r="E21156" s="57" t="str">
        <f t="array" ref="E21156">E21155</f>
        <v>В</v>
      </c>
      <c r="F21156" s="58">
        <v>0.9771793592403223</v>
      </c>
    </row>
    <row r="21157">
      <c r="A21157" s="61">
        <v>1.517184359E9</v>
      </c>
      <c r="B21157" s="61">
        <v>1.0</v>
      </c>
      <c r="C21157" s="61">
        <v>99.0</v>
      </c>
      <c r="D21157" s="57" t="s">
        <v>374</v>
      </c>
      <c r="E21157" s="57" t="str">
        <f t="array" ref="E21157">E21156</f>
        <v>В</v>
      </c>
      <c r="F21157" s="58">
        <v>0.9772704917295809</v>
      </c>
    </row>
    <row r="21158">
      <c r="A21158" s="61">
        <v>1.513197585E9</v>
      </c>
      <c r="B21158" s="61">
        <v>1.0</v>
      </c>
      <c r="C21158" s="61">
        <v>3523.0</v>
      </c>
      <c r="D21158" s="57" t="s">
        <v>371</v>
      </c>
      <c r="E21158" s="57" t="str">
        <f t="array" ref="E21158">E21157</f>
        <v>В</v>
      </c>
      <c r="F21158" s="58">
        <v>0.9772824318208541</v>
      </c>
    </row>
    <row r="21159">
      <c r="A21159" s="61">
        <v>1.516749036E9</v>
      </c>
      <c r="B21159" s="61">
        <v>1.0</v>
      </c>
      <c r="C21159" s="61">
        <v>470.0</v>
      </c>
      <c r="D21159" s="57" t="s">
        <v>375</v>
      </c>
      <c r="E21159" s="57" t="str">
        <f t="array" ref="E21159">E21158</f>
        <v>В</v>
      </c>
      <c r="F21159" s="58">
        <v>0.9772923116648482</v>
      </c>
    </row>
    <row r="21160">
      <c r="A21160" s="61">
        <v>1.518540774E9</v>
      </c>
      <c r="B21160" s="61">
        <v>1.0</v>
      </c>
      <c r="C21160" s="61">
        <v>962.0</v>
      </c>
      <c r="D21160" s="57" t="s">
        <v>374</v>
      </c>
      <c r="E21160" s="57" t="str">
        <f t="array" ref="E21160">E21159</f>
        <v>В</v>
      </c>
      <c r="F21160" s="58">
        <v>0.9773312289748307</v>
      </c>
    </row>
    <row r="21161">
      <c r="A21161" s="61">
        <v>1.517276603E9</v>
      </c>
      <c r="B21161" s="61">
        <v>1.0</v>
      </c>
      <c r="C21161" s="61">
        <v>3499.0</v>
      </c>
      <c r="D21161" s="57" t="s">
        <v>375</v>
      </c>
      <c r="E21161" s="57" t="str">
        <f t="array" ref="E21161">E21160</f>
        <v>В</v>
      </c>
      <c r="F21161" s="58">
        <v>0.9774967049849136</v>
      </c>
    </row>
    <row r="21162">
      <c r="A21162" s="61">
        <v>1.511994966E9</v>
      </c>
      <c r="B21162" s="61">
        <v>1.0</v>
      </c>
      <c r="C21162" s="61">
        <v>3106.0</v>
      </c>
      <c r="D21162" s="57" t="s">
        <v>371</v>
      </c>
      <c r="E21162" s="57" t="str">
        <f t="array" ref="E21162">E21161</f>
        <v>В</v>
      </c>
      <c r="F21162" s="58">
        <v>0.977534137613737</v>
      </c>
    </row>
    <row r="21163">
      <c r="A21163" s="61">
        <v>1.514332078E9</v>
      </c>
      <c r="B21163" s="61">
        <v>1.0</v>
      </c>
      <c r="C21163" s="61">
        <v>354.0</v>
      </c>
      <c r="D21163" s="57" t="s">
        <v>375</v>
      </c>
      <c r="E21163" s="57" t="str">
        <f t="array" ref="E21163">E21162</f>
        <v>В</v>
      </c>
      <c r="F21163" s="58">
        <v>0.9775622411143231</v>
      </c>
    </row>
    <row r="21164">
      <c r="A21164" s="61">
        <v>1.517775206E9</v>
      </c>
      <c r="B21164" s="61">
        <v>1.0</v>
      </c>
      <c r="C21164" s="61">
        <v>2175.0</v>
      </c>
      <c r="D21164" s="57" t="s">
        <v>371</v>
      </c>
      <c r="E21164" s="57" t="str">
        <f t="array" ref="E21164">E21163</f>
        <v>В</v>
      </c>
      <c r="F21164" s="58">
        <v>0.9777044534015206</v>
      </c>
    </row>
    <row r="21165">
      <c r="A21165" s="61">
        <v>1.519558728E9</v>
      </c>
      <c r="B21165" s="61">
        <v>1.0</v>
      </c>
      <c r="C21165" s="61">
        <v>4764.0</v>
      </c>
      <c r="D21165" s="57" t="s">
        <v>374</v>
      </c>
      <c r="E21165" s="57" t="str">
        <f t="array" ref="E21165">E21164</f>
        <v>В</v>
      </c>
      <c r="F21165" s="58">
        <v>0.9778435303524955</v>
      </c>
    </row>
    <row r="21166">
      <c r="A21166" s="61">
        <v>1.516456773E9</v>
      </c>
      <c r="B21166" s="61">
        <v>1.0</v>
      </c>
      <c r="C21166" s="61">
        <v>269.0</v>
      </c>
      <c r="D21166" s="57" t="s">
        <v>371</v>
      </c>
      <c r="E21166" s="57" t="str">
        <f t="array" ref="E21166">E21165</f>
        <v>В</v>
      </c>
      <c r="F21166" s="58">
        <v>0.9779127087431925</v>
      </c>
    </row>
    <row r="21167">
      <c r="A21167" s="61">
        <v>1.511669647E9</v>
      </c>
      <c r="B21167" s="61">
        <v>1.0</v>
      </c>
      <c r="C21167" s="61">
        <v>2961.0</v>
      </c>
      <c r="D21167" s="57" t="s">
        <v>371</v>
      </c>
      <c r="E21167" s="57" t="str">
        <f t="array" ref="E21167">E21166</f>
        <v>В</v>
      </c>
      <c r="F21167" s="58">
        <v>0.9779209739278838</v>
      </c>
    </row>
    <row r="21168">
      <c r="A21168" s="61">
        <v>1.514374832E9</v>
      </c>
      <c r="B21168" s="61">
        <v>0.0</v>
      </c>
      <c r="C21168" s="61">
        <v>4675.0</v>
      </c>
      <c r="D21168" s="57" t="s">
        <v>374</v>
      </c>
      <c r="E21168" s="57" t="str">
        <f t="array" ref="E21168">E21167</f>
        <v>В</v>
      </c>
      <c r="F21168" s="58">
        <v>0.9781724231354957</v>
      </c>
    </row>
    <row r="21169">
      <c r="A21169" s="61">
        <v>1.511632814E9</v>
      </c>
      <c r="B21169" s="61">
        <v>1.0</v>
      </c>
      <c r="C21169" s="61">
        <v>2132.0</v>
      </c>
      <c r="D21169" s="57" t="s">
        <v>371</v>
      </c>
      <c r="E21169" s="57" t="str">
        <f t="array" ref="E21169">E21168</f>
        <v>В</v>
      </c>
      <c r="F21169" s="58">
        <v>0.9783318664220297</v>
      </c>
    </row>
    <row r="21170">
      <c r="A21170" s="61">
        <v>1.513865675E9</v>
      </c>
      <c r="B21170" s="61">
        <v>1.0</v>
      </c>
      <c r="C21170" s="61">
        <v>2205.0</v>
      </c>
      <c r="D21170" s="57" t="s">
        <v>373</v>
      </c>
      <c r="E21170" s="57" t="str">
        <f t="array" ref="E21170">E21169</f>
        <v>В</v>
      </c>
      <c r="F21170" s="58">
        <v>0.9783355400775937</v>
      </c>
    </row>
    <row r="21171">
      <c r="A21171" s="61">
        <v>1.515765346E9</v>
      </c>
      <c r="B21171" s="61">
        <v>1.0</v>
      </c>
      <c r="C21171" s="61">
        <v>138.0</v>
      </c>
      <c r="D21171" s="57" t="s">
        <v>371</v>
      </c>
      <c r="E21171" s="57" t="str">
        <f t="array" ref="E21171">E21170</f>
        <v>В</v>
      </c>
      <c r="F21171" s="58">
        <v>0.9783850311079099</v>
      </c>
    </row>
    <row r="21172">
      <c r="A21172" s="61">
        <v>1.516947375E9</v>
      </c>
      <c r="B21172" s="61">
        <v>1.0</v>
      </c>
      <c r="C21172" s="61">
        <v>568.0</v>
      </c>
      <c r="D21172" s="57" t="s">
        <v>375</v>
      </c>
      <c r="E21172" s="57" t="str">
        <f t="array" ref="E21172">E21171</f>
        <v>В</v>
      </c>
      <c r="F21172" s="58">
        <v>0.9783881082285698</v>
      </c>
    </row>
    <row r="21173">
      <c r="A21173" s="61">
        <v>1.518723401E9</v>
      </c>
      <c r="B21173" s="61">
        <v>0.0</v>
      </c>
      <c r="C21173" s="61">
        <v>313.0</v>
      </c>
      <c r="D21173" s="57" t="s">
        <v>371</v>
      </c>
      <c r="E21173" s="57" t="str">
        <f t="array" ref="E21173">E21172</f>
        <v>В</v>
      </c>
      <c r="F21173" s="58">
        <v>0.9784910810091563</v>
      </c>
    </row>
    <row r="21174">
      <c r="A21174" s="61">
        <v>1.519871781E9</v>
      </c>
      <c r="B21174" s="61">
        <v>0.0</v>
      </c>
      <c r="C21174" s="61">
        <v>2353.0</v>
      </c>
      <c r="D21174" s="57" t="s">
        <v>375</v>
      </c>
      <c r="E21174" s="57" t="str">
        <f t="array" ref="E21174">E21173</f>
        <v>В</v>
      </c>
      <c r="F21174" s="58">
        <v>0.9784965827320043</v>
      </c>
    </row>
    <row r="21175">
      <c r="A21175" s="61">
        <v>1.511367492E9</v>
      </c>
      <c r="B21175" s="61">
        <v>0.0</v>
      </c>
      <c r="C21175" s="61">
        <v>1181.0</v>
      </c>
      <c r="D21175" s="57" t="s">
        <v>374</v>
      </c>
      <c r="E21175" s="57" t="str">
        <f t="array" ref="E21175">E21174</f>
        <v>В</v>
      </c>
      <c r="F21175" s="58">
        <v>0.9785672060753114</v>
      </c>
    </row>
    <row r="21176">
      <c r="A21176" s="61">
        <v>1.514641721E9</v>
      </c>
      <c r="B21176" s="61">
        <v>0.0</v>
      </c>
      <c r="C21176" s="61">
        <v>2504.0</v>
      </c>
      <c r="D21176" s="57" t="s">
        <v>375</v>
      </c>
      <c r="E21176" s="57" t="str">
        <f t="array" ref="E21176">E21175</f>
        <v>В</v>
      </c>
      <c r="F21176" s="58">
        <v>0.9786446496506997</v>
      </c>
    </row>
    <row r="21177">
      <c r="A21177" s="61">
        <v>1.519711177E9</v>
      </c>
      <c r="B21177" s="61">
        <v>1.0</v>
      </c>
      <c r="C21177" s="61">
        <v>820.0</v>
      </c>
      <c r="D21177" s="57" t="s">
        <v>371</v>
      </c>
      <c r="E21177" s="57" t="str">
        <f t="array" ref="E21177">E21176</f>
        <v>В</v>
      </c>
      <c r="F21177" s="58">
        <v>0.9786510955523167</v>
      </c>
    </row>
    <row r="21178">
      <c r="A21178" s="61">
        <v>1.517254521E9</v>
      </c>
      <c r="B21178" s="61">
        <v>0.0</v>
      </c>
      <c r="C21178" s="61">
        <v>2370.0</v>
      </c>
      <c r="D21178" s="57" t="s">
        <v>375</v>
      </c>
      <c r="E21178" s="57" t="str">
        <f t="array" ref="E21178">E21177</f>
        <v>В</v>
      </c>
      <c r="F21178" s="58">
        <v>0.9787005350113985</v>
      </c>
    </row>
    <row r="21179">
      <c r="A21179" s="61">
        <v>1.517776093E9</v>
      </c>
      <c r="B21179" s="61">
        <v>1.0</v>
      </c>
      <c r="C21179" s="61">
        <v>1778.0</v>
      </c>
      <c r="D21179" s="57" t="s">
        <v>374</v>
      </c>
      <c r="E21179" s="57" t="str">
        <f t="array" ref="E21179">E21178</f>
        <v>В</v>
      </c>
      <c r="F21179" s="58">
        <v>0.9787213961651723</v>
      </c>
    </row>
    <row r="21180">
      <c r="A21180" s="61">
        <v>1.512727727E9</v>
      </c>
      <c r="B21180" s="61">
        <v>1.0</v>
      </c>
      <c r="C21180" s="61">
        <v>827.0</v>
      </c>
      <c r="D21180" s="57" t="s">
        <v>375</v>
      </c>
      <c r="E21180" s="57" t="str">
        <f t="array" ref="E21180">E21179</f>
        <v>В</v>
      </c>
      <c r="F21180" s="58">
        <v>0.9787925592679892</v>
      </c>
    </row>
    <row r="21181">
      <c r="A21181" s="61">
        <v>1.51574079E9</v>
      </c>
      <c r="B21181" s="61">
        <v>0.0</v>
      </c>
      <c r="C21181" s="61">
        <v>3010.0</v>
      </c>
      <c r="D21181" s="57" t="s">
        <v>375</v>
      </c>
      <c r="E21181" s="57" t="str">
        <f t="array" ref="E21181">E21180</f>
        <v>В</v>
      </c>
      <c r="F21181" s="58">
        <v>0.9788345018145718</v>
      </c>
    </row>
    <row r="21182">
      <c r="A21182" s="61">
        <v>1.513599998E9</v>
      </c>
      <c r="B21182" s="61">
        <v>1.0</v>
      </c>
      <c r="C21182" s="61">
        <v>1697.0</v>
      </c>
      <c r="D21182" s="57" t="s">
        <v>375</v>
      </c>
      <c r="E21182" s="57" t="str">
        <f t="array" ref="E21182">E21181</f>
        <v>В</v>
      </c>
      <c r="F21182" s="58">
        <v>0.9788730794877468</v>
      </c>
    </row>
    <row r="21183">
      <c r="A21183" s="61">
        <v>1.514065111E9</v>
      </c>
      <c r="B21183" s="61">
        <v>0.0</v>
      </c>
      <c r="C21183" s="61">
        <v>1620.0</v>
      </c>
      <c r="D21183" s="57" t="s">
        <v>374</v>
      </c>
      <c r="E21183" s="57" t="str">
        <f t="array" ref="E21183">E21182</f>
        <v>В</v>
      </c>
      <c r="F21183" s="58">
        <v>0.978908536100209</v>
      </c>
    </row>
    <row r="21184">
      <c r="A21184" s="61">
        <v>1.511369315E9</v>
      </c>
      <c r="B21184" s="61">
        <v>1.0</v>
      </c>
      <c r="C21184" s="61">
        <v>995.0</v>
      </c>
      <c r="D21184" s="57" t="s">
        <v>375</v>
      </c>
      <c r="E21184" s="57" t="str">
        <f t="array" ref="E21184">E21183</f>
        <v>В</v>
      </c>
      <c r="F21184" s="58">
        <v>0.9789201176798211</v>
      </c>
    </row>
    <row r="21185">
      <c r="A21185" s="61">
        <v>1.514680304E9</v>
      </c>
      <c r="B21185" s="61">
        <v>1.0</v>
      </c>
      <c r="C21185" s="61">
        <v>2276.0</v>
      </c>
      <c r="D21185" s="57" t="s">
        <v>375</v>
      </c>
      <c r="E21185" s="57" t="str">
        <f t="array" ref="E21185">E21184</f>
        <v>В</v>
      </c>
      <c r="F21185" s="58">
        <v>0.978925315469632</v>
      </c>
    </row>
    <row r="21186">
      <c r="A21186" s="61">
        <v>1.512614967E9</v>
      </c>
      <c r="B21186" s="61">
        <v>1.0</v>
      </c>
      <c r="C21186" s="61">
        <v>746.0</v>
      </c>
      <c r="D21186" s="57" t="s">
        <v>371</v>
      </c>
      <c r="E21186" s="57" t="str">
        <f t="array" ref="E21186">E21185</f>
        <v>В</v>
      </c>
      <c r="F21186" s="58">
        <v>0.9789905382297901</v>
      </c>
    </row>
    <row r="21187">
      <c r="A21187" s="61">
        <v>1.519596965E9</v>
      </c>
      <c r="B21187" s="61">
        <v>1.0</v>
      </c>
      <c r="C21187" s="61">
        <v>1078.0</v>
      </c>
      <c r="D21187" s="57" t="s">
        <v>371</v>
      </c>
      <c r="E21187" s="57" t="str">
        <f t="array" ref="E21187">E21186</f>
        <v>В</v>
      </c>
      <c r="F21187" s="58">
        <v>0.9790063454087654</v>
      </c>
    </row>
    <row r="21188">
      <c r="A21188" s="61">
        <v>1.5169409E9</v>
      </c>
      <c r="B21188" s="61">
        <v>0.0</v>
      </c>
      <c r="C21188" s="61">
        <v>2097.0</v>
      </c>
      <c r="D21188" s="57" t="s">
        <v>375</v>
      </c>
      <c r="E21188" s="57" t="str">
        <f t="array" ref="E21188">E21187</f>
        <v>В</v>
      </c>
      <c r="F21188" s="58">
        <v>0.9790112784051335</v>
      </c>
    </row>
    <row r="21189">
      <c r="A21189" s="61">
        <v>1.516067791E9</v>
      </c>
      <c r="B21189" s="61">
        <v>0.0</v>
      </c>
      <c r="C21189" s="61">
        <v>1418.0</v>
      </c>
      <c r="D21189" s="57" t="s">
        <v>373</v>
      </c>
      <c r="E21189" s="57" t="str">
        <f t="array" ref="E21189">E21188</f>
        <v>В</v>
      </c>
      <c r="F21189" s="58">
        <v>0.9790295079169375</v>
      </c>
    </row>
    <row r="21190">
      <c r="A21190" s="61">
        <v>1.513241034E9</v>
      </c>
      <c r="B21190" s="61">
        <v>1.0</v>
      </c>
      <c r="C21190" s="61">
        <v>4178.0</v>
      </c>
      <c r="D21190" s="57" t="s">
        <v>375</v>
      </c>
      <c r="E21190" s="57" t="str">
        <f t="array" ref="E21190">E21189</f>
        <v>В</v>
      </c>
      <c r="F21190" s="58">
        <v>0.97903235633819</v>
      </c>
    </row>
    <row r="21191">
      <c r="A21191" s="61">
        <v>1.518914525E9</v>
      </c>
      <c r="B21191" s="61">
        <v>1.0</v>
      </c>
      <c r="C21191" s="61">
        <v>3065.0</v>
      </c>
      <c r="D21191" s="57" t="s">
        <v>374</v>
      </c>
      <c r="E21191" s="57" t="str">
        <f t="array" ref="E21191">E21190</f>
        <v>В</v>
      </c>
      <c r="F21191" s="58">
        <v>0.9790544610053785</v>
      </c>
    </row>
    <row r="21192">
      <c r="A21192" s="61">
        <v>1.513999842E9</v>
      </c>
      <c r="B21192" s="61">
        <v>0.0</v>
      </c>
      <c r="C21192" s="61">
        <v>829.0</v>
      </c>
      <c r="D21192" s="57" t="s">
        <v>375</v>
      </c>
      <c r="E21192" s="57" t="str">
        <f t="array" ref="E21192">E21191</f>
        <v>В</v>
      </c>
      <c r="F21192" s="58">
        <v>0.9791086919295646</v>
      </c>
    </row>
    <row r="21193">
      <c r="A21193" s="61">
        <v>1.519697238E9</v>
      </c>
      <c r="B21193" s="61">
        <v>1.0</v>
      </c>
      <c r="C21193" s="61">
        <v>2913.0</v>
      </c>
      <c r="D21193" s="57" t="s">
        <v>371</v>
      </c>
      <c r="E21193" s="57" t="str">
        <f t="array" ref="E21193">E21192</f>
        <v>В</v>
      </c>
      <c r="F21193" s="58">
        <v>0.9791705829547147</v>
      </c>
    </row>
    <row r="21194">
      <c r="A21194" s="61">
        <v>1.513201555E9</v>
      </c>
      <c r="B21194" s="61">
        <v>1.0</v>
      </c>
      <c r="C21194" s="61">
        <v>1269.0</v>
      </c>
      <c r="D21194" s="57" t="s">
        <v>373</v>
      </c>
      <c r="E21194" s="57" t="str">
        <f t="array" ref="E21194">E21193</f>
        <v>В</v>
      </c>
      <c r="F21194" s="58">
        <v>0.9791943375971365</v>
      </c>
    </row>
    <row r="21195">
      <c r="A21195" s="61">
        <v>1.512210331E9</v>
      </c>
      <c r="B21195" s="61">
        <v>0.0</v>
      </c>
      <c r="C21195" s="61">
        <v>6098.0</v>
      </c>
      <c r="D21195" s="57" t="s">
        <v>375</v>
      </c>
      <c r="E21195" s="57" t="str">
        <f t="array" ref="E21195">E21194</f>
        <v>В</v>
      </c>
      <c r="F21195" s="58">
        <v>0.9792738096122866</v>
      </c>
    </row>
    <row r="21196">
      <c r="A21196" s="61">
        <v>1.515540196E9</v>
      </c>
      <c r="B21196" s="61">
        <v>1.0</v>
      </c>
      <c r="C21196" s="61">
        <v>967.0</v>
      </c>
      <c r="D21196" s="57" t="s">
        <v>371</v>
      </c>
      <c r="E21196" s="57" t="str">
        <f t="array" ref="E21196">E21195</f>
        <v>В</v>
      </c>
      <c r="F21196" s="58">
        <v>0.9793969147700424</v>
      </c>
    </row>
    <row r="21197">
      <c r="A21197" s="61">
        <v>1.511418899E9</v>
      </c>
      <c r="B21197" s="61">
        <v>1.0</v>
      </c>
      <c r="C21197" s="61">
        <v>1245.0</v>
      </c>
      <c r="D21197" s="57" t="s">
        <v>373</v>
      </c>
      <c r="E21197" s="57" t="str">
        <f t="array" ref="E21197">E21196</f>
        <v>В</v>
      </c>
      <c r="F21197" s="58">
        <v>0.9794139926075557</v>
      </c>
    </row>
    <row r="21198">
      <c r="A21198" s="61">
        <v>1.517709984E9</v>
      </c>
      <c r="B21198" s="61">
        <v>1.0</v>
      </c>
      <c r="C21198" s="61">
        <v>432.0</v>
      </c>
      <c r="D21198" s="57" t="s">
        <v>373</v>
      </c>
      <c r="E21198" s="57" t="str">
        <f t="array" ref="E21198">E21197</f>
        <v>В</v>
      </c>
      <c r="F21198" s="58">
        <v>0.9795563099307053</v>
      </c>
    </row>
    <row r="21199">
      <c r="A21199" s="61">
        <v>1.515043393E9</v>
      </c>
      <c r="B21199" s="61">
        <v>1.0</v>
      </c>
      <c r="C21199" s="61">
        <v>1313.0</v>
      </c>
      <c r="D21199" s="57" t="s">
        <v>371</v>
      </c>
      <c r="E21199" s="57" t="str">
        <f t="array" ref="E21199">E21198</f>
        <v>В</v>
      </c>
      <c r="F21199" s="58">
        <v>0.9796637597802166</v>
      </c>
    </row>
    <row r="21200">
      <c r="A21200" s="61">
        <v>1.518281915E9</v>
      </c>
      <c r="B21200" s="61">
        <v>1.0</v>
      </c>
      <c r="C21200" s="61">
        <v>1064.0</v>
      </c>
      <c r="D21200" s="57" t="s">
        <v>375</v>
      </c>
      <c r="E21200" s="57" t="str">
        <f t="array" ref="E21200">E21199</f>
        <v>В</v>
      </c>
      <c r="F21200" s="58">
        <v>0.979670037028422</v>
      </c>
    </row>
    <row r="21201">
      <c r="A21201" s="61">
        <v>1.519732865E9</v>
      </c>
      <c r="B21201" s="61">
        <v>1.0</v>
      </c>
      <c r="C21201" s="61">
        <v>296.0</v>
      </c>
      <c r="D21201" s="57" t="s">
        <v>373</v>
      </c>
      <c r="E21201" s="57" t="str">
        <f t="array" ref="E21201">E21200</f>
        <v>В</v>
      </c>
      <c r="F21201" s="58">
        <v>0.9797429804142559</v>
      </c>
    </row>
    <row r="21202">
      <c r="A21202" s="61">
        <v>1.518259267E9</v>
      </c>
      <c r="B21202" s="61">
        <v>1.0</v>
      </c>
      <c r="C21202" s="61">
        <v>532.0</v>
      </c>
      <c r="D21202" s="57" t="s">
        <v>373</v>
      </c>
      <c r="E21202" s="57" t="str">
        <f t="array" ref="E21202">E21201</f>
        <v>В</v>
      </c>
      <c r="F21202" s="58">
        <v>0.9797533531829811</v>
      </c>
    </row>
    <row r="21203">
      <c r="A21203" s="61">
        <v>1.511712358E9</v>
      </c>
      <c r="B21203" s="61">
        <v>1.0</v>
      </c>
      <c r="C21203" s="61">
        <v>1434.0</v>
      </c>
      <c r="D21203" s="57" t="s">
        <v>373</v>
      </c>
      <c r="E21203" s="57" t="str">
        <f t="array" ref="E21203">E21202</f>
        <v>В</v>
      </c>
      <c r="F21203" s="58">
        <v>0.9797759881477796</v>
      </c>
    </row>
    <row r="21204">
      <c r="A21204" s="61">
        <v>1.512073773E9</v>
      </c>
      <c r="B21204" s="61">
        <v>1.0</v>
      </c>
      <c r="C21204" s="61">
        <v>3603.0</v>
      </c>
      <c r="D21204" s="57" t="s">
        <v>371</v>
      </c>
      <c r="E21204" s="57" t="str">
        <f t="array" ref="E21204">E21203</f>
        <v>В</v>
      </c>
      <c r="F21204" s="58">
        <v>0.9797985611158513</v>
      </c>
    </row>
    <row r="21205">
      <c r="A21205" s="61">
        <v>1.512924659E9</v>
      </c>
      <c r="B21205" s="61">
        <v>1.0</v>
      </c>
      <c r="C21205" s="61">
        <v>1368.0</v>
      </c>
      <c r="D21205" s="57" t="s">
        <v>371</v>
      </c>
      <c r="E21205" s="57" t="str">
        <f t="array" ref="E21205">E21204</f>
        <v>В</v>
      </c>
      <c r="F21205" s="58">
        <v>0.9798325641286054</v>
      </c>
    </row>
    <row r="21206">
      <c r="A21206" s="61">
        <v>1.517366807E9</v>
      </c>
      <c r="B21206" s="61">
        <v>1.0</v>
      </c>
      <c r="C21206" s="61">
        <v>2628.0</v>
      </c>
      <c r="D21206" s="57" t="s">
        <v>371</v>
      </c>
      <c r="E21206" s="57" t="str">
        <f t="array" ref="E21206">E21205</f>
        <v>В</v>
      </c>
      <c r="F21206" s="58">
        <v>0.9798701299688096</v>
      </c>
    </row>
    <row r="21207">
      <c r="A21207" s="61">
        <v>1.51626927E9</v>
      </c>
      <c r="B21207" s="61">
        <v>0.0</v>
      </c>
      <c r="C21207" s="61">
        <v>228.0</v>
      </c>
      <c r="D21207" s="57" t="s">
        <v>371</v>
      </c>
      <c r="E21207" s="57" t="str">
        <f t="array" ref="E21207">E21206</f>
        <v>В</v>
      </c>
      <c r="F21207" s="58">
        <v>0.9798802831008908</v>
      </c>
    </row>
    <row r="21208">
      <c r="A21208" s="61">
        <v>1.518871433E9</v>
      </c>
      <c r="B21208" s="61">
        <v>1.0</v>
      </c>
      <c r="C21208" s="61">
        <v>1928.0</v>
      </c>
      <c r="D21208" s="57" t="s">
        <v>371</v>
      </c>
      <c r="E21208" s="57" t="str">
        <f t="array" ref="E21208">E21207</f>
        <v>В</v>
      </c>
      <c r="F21208" s="58">
        <v>0.9799189271227862</v>
      </c>
    </row>
    <row r="21209">
      <c r="A21209" s="61">
        <v>1.517628241E9</v>
      </c>
      <c r="B21209" s="61">
        <v>0.0</v>
      </c>
      <c r="C21209" s="61">
        <v>760.0</v>
      </c>
      <c r="D21209" s="57" t="s">
        <v>375</v>
      </c>
      <c r="E21209" s="57" t="str">
        <f t="array" ref="E21209">E21208</f>
        <v>В</v>
      </c>
      <c r="F21209" s="58">
        <v>0.9799963892944742</v>
      </c>
    </row>
    <row r="21210">
      <c r="A21210" s="61">
        <v>1.513030142E9</v>
      </c>
      <c r="B21210" s="61">
        <v>0.0</v>
      </c>
      <c r="C21210" s="61">
        <v>2473.0</v>
      </c>
      <c r="D21210" s="57" t="s">
        <v>375</v>
      </c>
      <c r="E21210" s="57" t="str">
        <f t="array" ref="E21210">E21209</f>
        <v>В</v>
      </c>
      <c r="F21210" s="58">
        <v>0.9800055116214089</v>
      </c>
    </row>
    <row r="21211">
      <c r="A21211" s="61">
        <v>1.51248331E9</v>
      </c>
      <c r="B21211" s="61">
        <v>0.0</v>
      </c>
      <c r="C21211" s="61">
        <v>71.0</v>
      </c>
      <c r="D21211" s="57" t="s">
        <v>375</v>
      </c>
      <c r="E21211" s="57" t="str">
        <f t="array" ref="E21211">E21210</f>
        <v>В</v>
      </c>
      <c r="F21211" s="58">
        <v>0.9800071507808845</v>
      </c>
    </row>
    <row r="21212">
      <c r="A21212" s="61">
        <v>1.517291841E9</v>
      </c>
      <c r="B21212" s="61">
        <v>0.0</v>
      </c>
      <c r="C21212" s="61">
        <v>1687.0</v>
      </c>
      <c r="D21212" s="57" t="s">
        <v>371</v>
      </c>
      <c r="E21212" s="57" t="str">
        <f t="array" ref="E21212">E21211</f>
        <v>В</v>
      </c>
      <c r="F21212" s="58">
        <v>0.980033260882463</v>
      </c>
    </row>
    <row r="21213">
      <c r="A21213" s="61">
        <v>1.512684775E9</v>
      </c>
      <c r="B21213" s="61">
        <v>1.0</v>
      </c>
      <c r="C21213" s="61">
        <v>1238.0</v>
      </c>
      <c r="D21213" s="57" t="s">
        <v>374</v>
      </c>
      <c r="E21213" s="57" t="str">
        <f t="array" ref="E21213">E21212</f>
        <v>В</v>
      </c>
      <c r="F21213" s="58">
        <v>0.9800789723204355</v>
      </c>
    </row>
    <row r="21214">
      <c r="A21214" s="61">
        <v>1.518509834E9</v>
      </c>
      <c r="B21214" s="61">
        <v>1.0</v>
      </c>
      <c r="C21214" s="61">
        <v>385.0</v>
      </c>
      <c r="D21214" s="57" t="s">
        <v>373</v>
      </c>
      <c r="E21214" s="57" t="str">
        <f t="array" ref="E21214">E21213</f>
        <v>В</v>
      </c>
      <c r="F21214" s="58">
        <v>0.9801221239509408</v>
      </c>
    </row>
    <row r="21215">
      <c r="A21215" s="61">
        <v>1.517413896E9</v>
      </c>
      <c r="B21215" s="61">
        <v>1.0</v>
      </c>
      <c r="C21215" s="61">
        <v>1759.0</v>
      </c>
      <c r="D21215" s="57" t="s">
        <v>373</v>
      </c>
      <c r="E21215" s="57" t="str">
        <f t="array" ref="E21215">E21214</f>
        <v>В</v>
      </c>
      <c r="F21215" s="58">
        <v>0.9801581414319015</v>
      </c>
    </row>
    <row r="21216">
      <c r="A21216" s="61">
        <v>1.518410584E9</v>
      </c>
      <c r="B21216" s="61">
        <v>1.0</v>
      </c>
      <c r="C21216" s="61">
        <v>4342.0</v>
      </c>
      <c r="D21216" s="57" t="s">
        <v>371</v>
      </c>
      <c r="E21216" s="57" t="str">
        <f t="array" ref="E21216">E21215</f>
        <v>В</v>
      </c>
      <c r="F21216" s="58">
        <v>0.9801700666220134</v>
      </c>
    </row>
    <row r="21217">
      <c r="A21217" s="61">
        <v>1.51823966E9</v>
      </c>
      <c r="B21217" s="61">
        <v>0.0</v>
      </c>
      <c r="C21217" s="61">
        <v>2335.0</v>
      </c>
      <c r="D21217" s="57" t="s">
        <v>371</v>
      </c>
      <c r="E21217" s="57" t="str">
        <f t="array" ref="E21217">E21216</f>
        <v>В</v>
      </c>
      <c r="F21217" s="58">
        <v>0.9802216943756699</v>
      </c>
    </row>
    <row r="21218">
      <c r="A21218" s="61">
        <v>1.51452024E9</v>
      </c>
      <c r="B21218" s="61">
        <v>0.0</v>
      </c>
      <c r="C21218" s="61">
        <v>2646.0</v>
      </c>
      <c r="D21218" s="57" t="s">
        <v>375</v>
      </c>
      <c r="E21218" s="57" t="str">
        <f t="array" ref="E21218">E21217</f>
        <v>В</v>
      </c>
      <c r="F21218" s="58">
        <v>0.9802920851233164</v>
      </c>
    </row>
    <row r="21219">
      <c r="A21219" s="61">
        <v>1.517731702E9</v>
      </c>
      <c r="B21219" s="61">
        <v>0.0</v>
      </c>
      <c r="C21219" s="61">
        <v>1328.0</v>
      </c>
      <c r="D21219" s="57" t="s">
        <v>374</v>
      </c>
      <c r="E21219" s="57" t="str">
        <f t="array" ref="E21219">E21218</f>
        <v>В</v>
      </c>
      <c r="F21219" s="58">
        <v>0.9803970036303545</v>
      </c>
    </row>
    <row r="21220">
      <c r="A21220" s="61">
        <v>1.51326335E9</v>
      </c>
      <c r="B21220" s="61">
        <v>0.0</v>
      </c>
      <c r="C21220" s="61">
        <v>471.0</v>
      </c>
      <c r="D21220" s="57" t="s">
        <v>374</v>
      </c>
      <c r="E21220" s="57" t="str">
        <f t="array" ref="E21220">E21219</f>
        <v>В</v>
      </c>
      <c r="F21220" s="58">
        <v>0.9804498767676489</v>
      </c>
    </row>
    <row r="21221">
      <c r="A21221" s="61">
        <v>1.513248362E9</v>
      </c>
      <c r="B21221" s="61">
        <v>0.0</v>
      </c>
      <c r="C21221" s="61">
        <v>2215.0</v>
      </c>
      <c r="D21221" s="57" t="s">
        <v>374</v>
      </c>
      <c r="E21221" s="57" t="str">
        <f t="array" ref="E21221">E21220</f>
        <v>В</v>
      </c>
      <c r="F21221" s="58">
        <v>0.9805020906790929</v>
      </c>
    </row>
    <row r="21222">
      <c r="A21222" s="61">
        <v>1.513934296E9</v>
      </c>
      <c r="B21222" s="61">
        <v>1.0</v>
      </c>
      <c r="C21222" s="61">
        <v>48.0</v>
      </c>
      <c r="D21222" s="57" t="s">
        <v>371</v>
      </c>
      <c r="E21222" s="57" t="str">
        <f t="array" ref="E21222">E21221</f>
        <v>В</v>
      </c>
      <c r="F21222" s="58">
        <v>0.9805719684343367</v>
      </c>
    </row>
    <row r="21223">
      <c r="A21223" s="61">
        <v>1.515825011E9</v>
      </c>
      <c r="B21223" s="61">
        <v>0.0</v>
      </c>
      <c r="C21223" s="61">
        <v>1522.0</v>
      </c>
      <c r="D21223" s="57" t="s">
        <v>373</v>
      </c>
      <c r="E21223" s="57" t="str">
        <f t="array" ref="E21223">E21222</f>
        <v>В</v>
      </c>
      <c r="F21223" s="58">
        <v>0.9806278339826574</v>
      </c>
    </row>
    <row r="21224">
      <c r="A21224" s="61">
        <v>1.516360846E9</v>
      </c>
      <c r="B21224" s="61">
        <v>1.0</v>
      </c>
      <c r="C21224" s="61">
        <v>2651.0</v>
      </c>
      <c r="D21224" s="57" t="s">
        <v>375</v>
      </c>
      <c r="E21224" s="57" t="str">
        <f t="array" ref="E21224">E21223</f>
        <v>В</v>
      </c>
      <c r="F21224" s="58">
        <v>0.9806573437342327</v>
      </c>
    </row>
    <row r="21225">
      <c r="A21225" s="61">
        <v>1.512544915E9</v>
      </c>
      <c r="B21225" s="61">
        <v>1.0</v>
      </c>
      <c r="C21225" s="61">
        <v>1500.0</v>
      </c>
      <c r="D21225" s="57" t="s">
        <v>375</v>
      </c>
      <c r="E21225" s="57" t="str">
        <f t="array" ref="E21225">E21224</f>
        <v>В</v>
      </c>
      <c r="F21225" s="58">
        <v>0.980695936308569</v>
      </c>
    </row>
    <row r="21226">
      <c r="A21226" s="61">
        <v>1.518185005E9</v>
      </c>
      <c r="B21226" s="61">
        <v>1.0</v>
      </c>
      <c r="C21226" s="61">
        <v>2831.0</v>
      </c>
      <c r="D21226" s="57" t="s">
        <v>371</v>
      </c>
      <c r="E21226" s="57" t="str">
        <f t="array" ref="E21226">E21225</f>
        <v>В</v>
      </c>
      <c r="F21226" s="58">
        <v>0.9807132092825535</v>
      </c>
    </row>
    <row r="21227">
      <c r="A21227" s="61">
        <v>1.519718657E9</v>
      </c>
      <c r="B21227" s="61">
        <v>1.0</v>
      </c>
      <c r="C21227" s="61">
        <v>1390.0</v>
      </c>
      <c r="D21227" s="57" t="s">
        <v>374</v>
      </c>
      <c r="E21227" s="57" t="str">
        <f t="array" ref="E21227">E21226</f>
        <v>В</v>
      </c>
      <c r="F21227" s="58">
        <v>0.9807804786943111</v>
      </c>
    </row>
    <row r="21228">
      <c r="A21228" s="61">
        <v>1.518147186E9</v>
      </c>
      <c r="B21228" s="61">
        <v>1.0</v>
      </c>
      <c r="C21228" s="61">
        <v>1805.0</v>
      </c>
      <c r="D21228" s="57" t="s">
        <v>371</v>
      </c>
      <c r="E21228" s="57" t="str">
        <f t="array" ref="E21228">E21227</f>
        <v>В</v>
      </c>
      <c r="F21228" s="58">
        <v>0.9808111678422908</v>
      </c>
    </row>
    <row r="21229">
      <c r="A21229" s="61">
        <v>1.512704557E9</v>
      </c>
      <c r="B21229" s="61">
        <v>1.0</v>
      </c>
      <c r="C21229" s="61">
        <v>2043.0</v>
      </c>
      <c r="D21229" s="57" t="s">
        <v>371</v>
      </c>
      <c r="E21229" s="57" t="str">
        <f t="array" ref="E21229">E21228</f>
        <v>В</v>
      </c>
      <c r="F21229" s="58">
        <v>0.9809078090091264</v>
      </c>
    </row>
    <row r="21230">
      <c r="A21230" s="61">
        <v>1.51160325E9</v>
      </c>
      <c r="B21230" s="61">
        <v>0.0</v>
      </c>
      <c r="C21230" s="61">
        <v>403.0</v>
      </c>
      <c r="D21230" s="57" t="s">
        <v>374</v>
      </c>
      <c r="E21230" s="57" t="str">
        <f t="array" ref="E21230">E21229</f>
        <v>В</v>
      </c>
      <c r="F21230" s="58">
        <v>0.9809476829717325</v>
      </c>
    </row>
    <row r="21231">
      <c r="A21231" s="61">
        <v>1.511470453E9</v>
      </c>
      <c r="B21231" s="61">
        <v>1.0</v>
      </c>
      <c r="C21231" s="61">
        <v>3284.0</v>
      </c>
      <c r="D21231" s="57" t="s">
        <v>374</v>
      </c>
      <c r="E21231" s="57" t="str">
        <f t="array" ref="E21231">E21230</f>
        <v>В</v>
      </c>
      <c r="F21231" s="58">
        <v>0.9809981436249853</v>
      </c>
    </row>
    <row r="21232">
      <c r="A21232" s="61">
        <v>1.516571332E9</v>
      </c>
      <c r="B21232" s="61">
        <v>0.0</v>
      </c>
      <c r="C21232" s="61">
        <v>3233.0</v>
      </c>
      <c r="D21232" s="57" t="s">
        <v>373</v>
      </c>
      <c r="E21232" s="57" t="str">
        <f t="array" ref="E21232">E21231</f>
        <v>В</v>
      </c>
      <c r="F21232" s="58">
        <v>0.9810154816798579</v>
      </c>
    </row>
    <row r="21233">
      <c r="A21233" s="61">
        <v>1.518419189E9</v>
      </c>
      <c r="B21233" s="61">
        <v>1.0</v>
      </c>
      <c r="C21233" s="61">
        <v>1695.0</v>
      </c>
      <c r="D21233" s="57" t="s">
        <v>371</v>
      </c>
      <c r="E21233" s="57" t="str">
        <f t="array" ref="E21233">E21232</f>
        <v>В</v>
      </c>
      <c r="F21233" s="58">
        <v>0.9810634833412203</v>
      </c>
    </row>
    <row r="21234">
      <c r="A21234" s="61">
        <v>1.51178396E9</v>
      </c>
      <c r="B21234" s="61">
        <v>0.0</v>
      </c>
      <c r="C21234" s="61">
        <v>1559.0</v>
      </c>
      <c r="D21234" s="57" t="s">
        <v>374</v>
      </c>
      <c r="E21234" s="57" t="str">
        <f t="array" ref="E21234">E21233</f>
        <v>В</v>
      </c>
      <c r="F21234" s="58">
        <v>0.9810891418128851</v>
      </c>
    </row>
    <row r="21235">
      <c r="A21235" s="61">
        <v>1.517905828E9</v>
      </c>
      <c r="B21235" s="61">
        <v>1.0</v>
      </c>
      <c r="C21235" s="61">
        <v>249.0</v>
      </c>
      <c r="D21235" s="57" t="s">
        <v>373</v>
      </c>
      <c r="E21235" s="57" t="str">
        <f t="array" ref="E21235">E21234</f>
        <v>В</v>
      </c>
      <c r="F21235" s="58">
        <v>0.9811009308712049</v>
      </c>
    </row>
    <row r="21236">
      <c r="A21236" s="61">
        <v>1.513682044E9</v>
      </c>
      <c r="B21236" s="61">
        <v>1.0</v>
      </c>
      <c r="C21236" s="61">
        <v>721.0</v>
      </c>
      <c r="D21236" s="57" t="s">
        <v>375</v>
      </c>
      <c r="E21236" s="57" t="str">
        <f t="array" ref="E21236">E21235</f>
        <v>В</v>
      </c>
      <c r="F21236" s="58">
        <v>0.9811341408244542</v>
      </c>
    </row>
    <row r="21237">
      <c r="A21237" s="61">
        <v>1.511967338E9</v>
      </c>
      <c r="B21237" s="61">
        <v>1.0</v>
      </c>
      <c r="C21237" s="61">
        <v>648.0</v>
      </c>
      <c r="D21237" s="57" t="s">
        <v>373</v>
      </c>
      <c r="E21237" s="57" t="str">
        <f t="array" ref="E21237">E21236</f>
        <v>В</v>
      </c>
      <c r="F21237" s="58">
        <v>0.981167523539494</v>
      </c>
    </row>
    <row r="21238">
      <c r="A21238" s="61">
        <v>1.516204577E9</v>
      </c>
      <c r="B21238" s="61">
        <v>1.0</v>
      </c>
      <c r="C21238" s="61">
        <v>3360.0</v>
      </c>
      <c r="D21238" s="57" t="s">
        <v>373</v>
      </c>
      <c r="E21238" s="57" t="str">
        <f t="array" ref="E21238">E21237</f>
        <v>В</v>
      </c>
      <c r="F21238" s="58">
        <v>0.9812915815485173</v>
      </c>
    </row>
    <row r="21239">
      <c r="A21239" s="61">
        <v>1.513449566E9</v>
      </c>
      <c r="B21239" s="61">
        <v>1.0</v>
      </c>
      <c r="C21239" s="61">
        <v>4561.0</v>
      </c>
      <c r="D21239" s="57" t="s">
        <v>371</v>
      </c>
      <c r="E21239" s="57" t="str">
        <f t="array" ref="E21239">E21238</f>
        <v>В</v>
      </c>
      <c r="F21239" s="58">
        <v>0.9813154332342229</v>
      </c>
    </row>
    <row r="21240">
      <c r="A21240" s="61">
        <v>1.518085189E9</v>
      </c>
      <c r="B21240" s="61">
        <v>1.0</v>
      </c>
      <c r="C21240" s="61">
        <v>4478.0</v>
      </c>
      <c r="D21240" s="57" t="s">
        <v>371</v>
      </c>
      <c r="E21240" s="57" t="str">
        <f t="array" ref="E21240">E21239</f>
        <v>В</v>
      </c>
      <c r="F21240" s="58">
        <v>0.9813484176836522</v>
      </c>
    </row>
    <row r="21241">
      <c r="A21241" s="61">
        <v>1.513236162E9</v>
      </c>
      <c r="B21241" s="61">
        <v>0.0</v>
      </c>
      <c r="C21241" s="61">
        <v>1282.0</v>
      </c>
      <c r="D21241" s="57" t="s">
        <v>371</v>
      </c>
      <c r="E21241" s="57" t="str">
        <f t="array" ref="E21241">E21240</f>
        <v>В</v>
      </c>
      <c r="F21241" s="58">
        <v>0.9813890457433552</v>
      </c>
    </row>
    <row r="21242">
      <c r="A21242" s="61">
        <v>1.511900423E9</v>
      </c>
      <c r="B21242" s="61">
        <v>1.0</v>
      </c>
      <c r="C21242" s="61">
        <v>3052.0</v>
      </c>
      <c r="D21242" s="57" t="s">
        <v>371</v>
      </c>
      <c r="E21242" s="57" t="str">
        <f t="array" ref="E21242">E21241</f>
        <v>В</v>
      </c>
      <c r="F21242" s="58">
        <v>0.9814228945275684</v>
      </c>
    </row>
    <row r="21243">
      <c r="A21243" s="61">
        <v>1.5184627E9</v>
      </c>
      <c r="B21243" s="61">
        <v>0.0</v>
      </c>
      <c r="C21243" s="61">
        <v>3065.0</v>
      </c>
      <c r="D21243" s="57" t="s">
        <v>373</v>
      </c>
      <c r="E21243" s="57" t="str">
        <f t="array" ref="E21243">E21242</f>
        <v>В</v>
      </c>
      <c r="F21243" s="58">
        <v>0.9814533699547411</v>
      </c>
    </row>
    <row r="21244">
      <c r="A21244" s="61">
        <v>1.514771522E9</v>
      </c>
      <c r="B21244" s="61">
        <v>0.0</v>
      </c>
      <c r="C21244" s="61">
        <v>1055.0</v>
      </c>
      <c r="D21244" s="57" t="s">
        <v>375</v>
      </c>
      <c r="E21244" s="57" t="str">
        <f t="array" ref="E21244">E21243</f>
        <v>В</v>
      </c>
      <c r="F21244" s="58">
        <v>0.9814675686023766</v>
      </c>
    </row>
    <row r="21245">
      <c r="A21245" s="61">
        <v>1.519341814E9</v>
      </c>
      <c r="B21245" s="61">
        <v>1.0</v>
      </c>
      <c r="C21245" s="61">
        <v>476.0</v>
      </c>
      <c r="D21245" s="57" t="s">
        <v>373</v>
      </c>
      <c r="E21245" s="57" t="str">
        <f t="array" ref="E21245">E21244</f>
        <v>В</v>
      </c>
      <c r="F21245" s="58">
        <v>0.9815936574695969</v>
      </c>
    </row>
    <row r="21246">
      <c r="A21246" s="61">
        <v>1.516436964E9</v>
      </c>
      <c r="B21246" s="61">
        <v>1.0</v>
      </c>
      <c r="C21246" s="61">
        <v>238.0</v>
      </c>
      <c r="D21246" s="57" t="s">
        <v>374</v>
      </c>
      <c r="E21246" s="57" t="str">
        <f t="array" ref="E21246">E21245</f>
        <v>В</v>
      </c>
      <c r="F21246" s="58">
        <v>0.9816175091553025</v>
      </c>
    </row>
    <row r="21247">
      <c r="A21247" s="61">
        <v>1.515121951E9</v>
      </c>
      <c r="B21247" s="61">
        <v>0.0</v>
      </c>
      <c r="C21247" s="61">
        <v>1025.0</v>
      </c>
      <c r="D21247" s="57" t="s">
        <v>371</v>
      </c>
      <c r="E21247" s="57" t="str">
        <f t="array" ref="E21247">E21246</f>
        <v>В</v>
      </c>
      <c r="F21247" s="58">
        <v>0.9816214030355124</v>
      </c>
    </row>
    <row r="21248">
      <c r="A21248" s="61">
        <v>1.519136284E9</v>
      </c>
      <c r="B21248" s="61">
        <v>1.0</v>
      </c>
      <c r="C21248" s="61">
        <v>2003.0</v>
      </c>
      <c r="D21248" s="57" t="s">
        <v>375</v>
      </c>
      <c r="E21248" s="57" t="str">
        <f t="array" ref="E21248">E21247</f>
        <v>В</v>
      </c>
      <c r="F21248" s="58">
        <v>0.9816653148424165</v>
      </c>
    </row>
    <row r="21249">
      <c r="A21249" s="61">
        <v>1.515439367E9</v>
      </c>
      <c r="B21249" s="61">
        <v>1.0</v>
      </c>
      <c r="C21249" s="61">
        <v>1377.0</v>
      </c>
      <c r="D21249" s="57" t="s">
        <v>374</v>
      </c>
      <c r="E21249" s="57" t="str">
        <f t="array" ref="E21249">E21248</f>
        <v>В</v>
      </c>
      <c r="F21249" s="58">
        <v>0.9817771988853773</v>
      </c>
    </row>
    <row r="21250">
      <c r="A21250" s="61">
        <v>1.518940192E9</v>
      </c>
      <c r="B21250" s="61">
        <v>0.0</v>
      </c>
      <c r="C21250" s="61">
        <v>2325.0</v>
      </c>
      <c r="D21250" s="57" t="s">
        <v>375</v>
      </c>
      <c r="E21250" s="57" t="str">
        <f t="array" ref="E21250">E21249</f>
        <v>В</v>
      </c>
      <c r="F21250" s="58">
        <v>0.9817885301227703</v>
      </c>
    </row>
    <row r="21251">
      <c r="A21251" s="61">
        <v>1.51409744E9</v>
      </c>
      <c r="B21251" s="61">
        <v>0.0</v>
      </c>
      <c r="C21251" s="61">
        <v>1784.0</v>
      </c>
      <c r="D21251" s="57" t="s">
        <v>371</v>
      </c>
      <c r="E21251" s="57" t="str">
        <f t="array" ref="E21251">E21250</f>
        <v>В</v>
      </c>
      <c r="F21251" s="58">
        <v>0.9818402243656367</v>
      </c>
    </row>
    <row r="21252">
      <c r="A21252" s="61">
        <v>1.515750697E9</v>
      </c>
      <c r="B21252" s="61">
        <v>1.0</v>
      </c>
      <c r="C21252" s="61">
        <v>206.0</v>
      </c>
      <c r="D21252" s="57" t="s">
        <v>371</v>
      </c>
      <c r="E21252" s="57" t="str">
        <f t="array" ref="E21252">E21251</f>
        <v>В</v>
      </c>
      <c r="F21252" s="58">
        <v>0.9818679736266906</v>
      </c>
    </row>
    <row r="21253">
      <c r="A21253" s="61">
        <v>1.519786568E9</v>
      </c>
      <c r="B21253" s="61">
        <v>1.0</v>
      </c>
      <c r="C21253" s="61">
        <v>1135.0</v>
      </c>
      <c r="D21253" s="57" t="s">
        <v>374</v>
      </c>
      <c r="E21253" s="57" t="str">
        <f t="array" ref="E21253">E21252</f>
        <v>В</v>
      </c>
      <c r="F21253" s="58">
        <v>0.9819362106185406</v>
      </c>
    </row>
    <row r="21254">
      <c r="A21254" s="61">
        <v>1.514986608E9</v>
      </c>
      <c r="B21254" s="61">
        <v>1.0</v>
      </c>
      <c r="C21254" s="61">
        <v>756.0</v>
      </c>
      <c r="D21254" s="57" t="s">
        <v>371</v>
      </c>
      <c r="E21254" s="57" t="str">
        <f t="array" ref="E21254">E21253</f>
        <v>В</v>
      </c>
      <c r="F21254" s="58">
        <v>0.9820372737458753</v>
      </c>
    </row>
    <row r="21255">
      <c r="A21255" s="61">
        <v>1.515099878E9</v>
      </c>
      <c r="B21255" s="61">
        <v>1.0</v>
      </c>
      <c r="C21255" s="61">
        <v>1036.0</v>
      </c>
      <c r="D21255" s="57" t="s">
        <v>374</v>
      </c>
      <c r="E21255" s="57" t="str">
        <f t="array" ref="E21255">E21254</f>
        <v>В</v>
      </c>
      <c r="F21255" s="58">
        <v>0.982112932843557</v>
      </c>
    </row>
    <row r="21256">
      <c r="A21256" s="61">
        <v>1.514528842E9</v>
      </c>
      <c r="B21256" s="61">
        <v>0.0</v>
      </c>
      <c r="C21256" s="61">
        <v>4176.0</v>
      </c>
      <c r="D21256" s="57" t="s">
        <v>375</v>
      </c>
      <c r="E21256" s="57" t="str">
        <f t="array" ref="E21256">E21255</f>
        <v>В</v>
      </c>
      <c r="F21256" s="58">
        <v>0.982122932211424</v>
      </c>
    </row>
    <row r="21257">
      <c r="A21257" s="61">
        <v>1.512608453E9</v>
      </c>
      <c r="B21257" s="61">
        <v>1.0</v>
      </c>
      <c r="C21257" s="61">
        <v>2260.0</v>
      </c>
      <c r="D21257" s="57" t="s">
        <v>373</v>
      </c>
      <c r="E21257" s="57" t="str">
        <f t="array" ref="E21257">E21256</f>
        <v>В</v>
      </c>
      <c r="F21257" s="58">
        <v>0.9821523267112556</v>
      </c>
    </row>
    <row r="21258">
      <c r="A21258" s="61">
        <v>1.517887104E9</v>
      </c>
      <c r="B21258" s="61">
        <v>1.0</v>
      </c>
      <c r="C21258" s="61">
        <v>1121.0</v>
      </c>
      <c r="D21258" s="57" t="s">
        <v>371</v>
      </c>
      <c r="E21258" s="57" t="str">
        <f t="array" ref="E21258">E21257</f>
        <v>В</v>
      </c>
      <c r="F21258" s="58">
        <v>0.982163088197666</v>
      </c>
    </row>
    <row r="21259">
      <c r="A21259" s="61">
        <v>1.512656049E9</v>
      </c>
      <c r="B21259" s="61">
        <v>1.0</v>
      </c>
      <c r="C21259" s="61">
        <v>676.0</v>
      </c>
      <c r="D21259" s="57" t="s">
        <v>375</v>
      </c>
      <c r="E21259" s="57" t="str">
        <f t="array" ref="E21259">E21258</f>
        <v>В</v>
      </c>
      <c r="F21259" s="58">
        <v>0.9822398209273084</v>
      </c>
    </row>
    <row r="21260">
      <c r="A21260" s="61">
        <v>1.51787388E9</v>
      </c>
      <c r="B21260" s="61">
        <v>0.0</v>
      </c>
      <c r="C21260" s="61">
        <v>167.0</v>
      </c>
      <c r="D21260" s="57" t="s">
        <v>371</v>
      </c>
      <c r="E21260" s="57" t="str">
        <f t="array" ref="E21260">E21259</f>
        <v>В</v>
      </c>
      <c r="F21260" s="58">
        <v>0.9823051318801129</v>
      </c>
    </row>
    <row r="21261">
      <c r="A21261" s="61">
        <v>1.514457704E9</v>
      </c>
      <c r="B21261" s="61">
        <v>1.0</v>
      </c>
      <c r="C21261" s="61">
        <v>971.0</v>
      </c>
      <c r="D21261" s="57" t="s">
        <v>371</v>
      </c>
      <c r="E21261" s="57" t="str">
        <f t="array" ref="E21261">E21260</f>
        <v>В</v>
      </c>
      <c r="F21261" s="58">
        <v>0.9823742953696486</v>
      </c>
    </row>
    <row r="21262">
      <c r="A21262" s="61">
        <v>1.512921331E9</v>
      </c>
      <c r="B21262" s="61">
        <v>0.0</v>
      </c>
      <c r="C21262" s="61">
        <v>2681.0</v>
      </c>
      <c r="D21262" s="57" t="s">
        <v>371</v>
      </c>
      <c r="E21262" s="57" t="str">
        <f t="array" ref="E21262">E21261</f>
        <v>В</v>
      </c>
      <c r="F21262" s="58">
        <v>0.9824074933020734</v>
      </c>
    </row>
    <row r="21263">
      <c r="A21263" s="61">
        <v>1.518514214E9</v>
      </c>
      <c r="B21263" s="61">
        <v>1.0</v>
      </c>
      <c r="C21263" s="61">
        <v>3049.0</v>
      </c>
      <c r="D21263" s="57" t="s">
        <v>373</v>
      </c>
      <c r="E21263" s="57" t="str">
        <f t="array" ref="E21263">E21262</f>
        <v>В</v>
      </c>
      <c r="F21263" s="58">
        <v>0.9824504353369651</v>
      </c>
    </row>
    <row r="21264">
      <c r="A21264" s="61">
        <v>1.516888115E9</v>
      </c>
      <c r="B21264" s="61">
        <v>1.0</v>
      </c>
      <c r="C21264" s="61">
        <v>2590.0</v>
      </c>
      <c r="D21264" s="57" t="s">
        <v>374</v>
      </c>
      <c r="E21264" s="57" t="str">
        <f t="array" ref="E21264">E21263</f>
        <v>В</v>
      </c>
      <c r="F21264" s="58">
        <v>0.9824926184489009</v>
      </c>
    </row>
    <row r="21265">
      <c r="A21265" s="61">
        <v>1.516062338E9</v>
      </c>
      <c r="B21265" s="61">
        <v>1.0</v>
      </c>
      <c r="C21265" s="61">
        <v>1095.0</v>
      </c>
      <c r="D21265" s="57" t="s">
        <v>371</v>
      </c>
      <c r="E21265" s="57" t="str">
        <f t="array" ref="E21265">E21264</f>
        <v>В</v>
      </c>
      <c r="F21265" s="58">
        <v>0.9825576867307425</v>
      </c>
    </row>
    <row r="21266">
      <c r="A21266" s="61">
        <v>1.519267247E9</v>
      </c>
      <c r="B21266" s="61">
        <v>1.0</v>
      </c>
      <c r="C21266" s="61">
        <v>1608.0</v>
      </c>
      <c r="D21266" s="57" t="s">
        <v>371</v>
      </c>
      <c r="E21266" s="57" t="str">
        <f t="array" ref="E21266">E21265</f>
        <v>В</v>
      </c>
      <c r="F21266" s="58">
        <v>0.9825931433432048</v>
      </c>
    </row>
    <row r="21267">
      <c r="A21267" s="61">
        <v>1.514975986E9</v>
      </c>
      <c r="B21267" s="61">
        <v>1.0</v>
      </c>
      <c r="C21267" s="61">
        <v>2816.0</v>
      </c>
      <c r="D21267" s="57" t="s">
        <v>373</v>
      </c>
      <c r="E21267" s="57" t="str">
        <f t="array" ref="E21267">E21266</f>
        <v>В</v>
      </c>
      <c r="F21267" s="58">
        <v>0.9826592177686954</v>
      </c>
    </row>
    <row r="21268">
      <c r="A21268" s="61">
        <v>1.516209391E9</v>
      </c>
      <c r="B21268" s="61">
        <v>0.0</v>
      </c>
      <c r="C21268" s="61">
        <v>3567.0</v>
      </c>
      <c r="D21268" s="57" t="s">
        <v>373</v>
      </c>
      <c r="E21268" s="57" t="str">
        <f t="array" ref="E21268">E21267</f>
        <v>В</v>
      </c>
      <c r="F21268" s="58">
        <v>0.9826754851870326</v>
      </c>
    </row>
    <row r="21269">
      <c r="A21269" s="61">
        <v>1.512256876E9</v>
      </c>
      <c r="B21269" s="61">
        <v>1.0</v>
      </c>
      <c r="C21269" s="61">
        <v>1990.0</v>
      </c>
      <c r="D21269" s="57" t="s">
        <v>373</v>
      </c>
      <c r="E21269" s="57" t="str">
        <f t="array" ref="E21269">E21268</f>
        <v>В</v>
      </c>
      <c r="F21269" s="58">
        <v>0.9827264722792918</v>
      </c>
    </row>
    <row r="21270">
      <c r="A21270" s="61">
        <v>1.513212665E9</v>
      </c>
      <c r="B21270" s="61">
        <v>1.0</v>
      </c>
      <c r="C21270" s="61">
        <v>307.0</v>
      </c>
      <c r="D21270" s="57" t="s">
        <v>371</v>
      </c>
      <c r="E21270" s="57" t="str">
        <f t="array" ref="E21270">E21269</f>
        <v>В</v>
      </c>
      <c r="F21270" s="58">
        <v>0.9828132960521754</v>
      </c>
    </row>
    <row r="21271">
      <c r="A21271" s="61">
        <v>1.51950705E9</v>
      </c>
      <c r="B21271" s="61">
        <v>0.0</v>
      </c>
      <c r="C21271" s="61">
        <v>2732.0</v>
      </c>
      <c r="D21271" s="57" t="s">
        <v>371</v>
      </c>
      <c r="E21271" s="57" t="str">
        <f t="array" ref="E21271">E21270</f>
        <v>В</v>
      </c>
      <c r="F21271" s="58">
        <v>0.9828381271232941</v>
      </c>
    </row>
    <row r="21272">
      <c r="A21272" s="61">
        <v>1.512943501E9</v>
      </c>
      <c r="B21272" s="61">
        <v>0.0</v>
      </c>
      <c r="C21272" s="61">
        <v>4357.0</v>
      </c>
      <c r="D21272" s="57" t="s">
        <v>374</v>
      </c>
      <c r="E21272" s="57" t="str">
        <f t="array" ref="E21272">E21271</f>
        <v>В</v>
      </c>
      <c r="F21272" s="58">
        <v>0.9829391161700274</v>
      </c>
    </row>
    <row r="21273">
      <c r="A21273" s="61">
        <v>1.512527554E9</v>
      </c>
      <c r="B21273" s="61">
        <v>1.0</v>
      </c>
      <c r="C21273" s="61">
        <v>2923.0</v>
      </c>
      <c r="D21273" s="57" t="s">
        <v>374</v>
      </c>
      <c r="E21273" s="57" t="str">
        <f t="array" ref="E21273">E21272</f>
        <v>В</v>
      </c>
      <c r="F21273" s="58">
        <v>0.9829391170221938</v>
      </c>
    </row>
    <row r="21274">
      <c r="A21274" s="61">
        <v>1.514169981E9</v>
      </c>
      <c r="B21274" s="61">
        <v>0.0</v>
      </c>
      <c r="C21274" s="61">
        <v>1764.0</v>
      </c>
      <c r="D21274" s="57" t="s">
        <v>374</v>
      </c>
      <c r="E21274" s="57" t="str">
        <f t="array" ref="E21274">E21273</f>
        <v>В</v>
      </c>
      <c r="F21274" s="58">
        <v>0.9830012589665534</v>
      </c>
    </row>
    <row r="21275">
      <c r="A21275" s="61">
        <v>1.511764855E9</v>
      </c>
      <c r="B21275" s="61">
        <v>1.0</v>
      </c>
      <c r="C21275" s="61">
        <v>902.0</v>
      </c>
      <c r="D21275" s="57" t="s">
        <v>374</v>
      </c>
      <c r="E21275" s="57" t="str">
        <f t="array" ref="E21275">E21274</f>
        <v>В</v>
      </c>
      <c r="F21275" s="58">
        <v>0.9830287927017677</v>
      </c>
    </row>
    <row r="21276">
      <c r="A21276" s="61">
        <v>1.517160326E9</v>
      </c>
      <c r="B21276" s="61">
        <v>1.0</v>
      </c>
      <c r="C21276" s="61">
        <v>2978.0</v>
      </c>
      <c r="D21276" s="57" t="s">
        <v>371</v>
      </c>
      <c r="E21276" s="57" t="str">
        <f t="array" ref="E21276">E21275</f>
        <v>В</v>
      </c>
      <c r="F21276" s="58">
        <v>0.9830644185446319</v>
      </c>
    </row>
    <row r="21277">
      <c r="A21277" s="61">
        <v>1.515989458E9</v>
      </c>
      <c r="B21277" s="61">
        <v>1.0</v>
      </c>
      <c r="C21277" s="61">
        <v>595.0</v>
      </c>
      <c r="D21277" s="57" t="s">
        <v>373</v>
      </c>
      <c r="E21277" s="57" t="str">
        <f t="array" ref="E21277">E21276</f>
        <v>В</v>
      </c>
      <c r="F21277" s="58">
        <v>0.9830900770162967</v>
      </c>
    </row>
    <row r="21278">
      <c r="A21278" s="61">
        <v>1.515159267E9</v>
      </c>
      <c r="B21278" s="61">
        <v>1.0</v>
      </c>
      <c r="C21278" s="61">
        <v>1189.0</v>
      </c>
      <c r="D21278" s="57" t="s">
        <v>374</v>
      </c>
      <c r="E21278" s="57" t="str">
        <f t="array" ref="E21278">E21277</f>
        <v>В</v>
      </c>
      <c r="F21278" s="58">
        <v>0.9832762267755634</v>
      </c>
    </row>
    <row r="21279">
      <c r="A21279" s="61">
        <v>1.518026322E9</v>
      </c>
      <c r="B21279" s="61">
        <v>0.0</v>
      </c>
      <c r="C21279" s="61">
        <v>3022.0</v>
      </c>
      <c r="D21279" s="57" t="s">
        <v>371</v>
      </c>
      <c r="E21279" s="57" t="str">
        <f t="array" ref="E21279">E21278</f>
        <v>В</v>
      </c>
      <c r="F21279" s="58">
        <v>0.9833243730290906</v>
      </c>
    </row>
    <row r="21280">
      <c r="A21280" s="61">
        <v>1.512480819E9</v>
      </c>
      <c r="B21280" s="61">
        <v>1.0</v>
      </c>
      <c r="C21280" s="61">
        <v>267.0</v>
      </c>
      <c r="D21280" s="57" t="s">
        <v>374</v>
      </c>
      <c r="E21280" s="57" t="str">
        <f t="array" ref="E21280">E21279</f>
        <v>В</v>
      </c>
      <c r="F21280" s="58">
        <v>0.9833869446963874</v>
      </c>
    </row>
    <row r="21281">
      <c r="A21281" s="61">
        <v>1.51217225E9</v>
      </c>
      <c r="B21281" s="61">
        <v>0.0</v>
      </c>
      <c r="C21281" s="61">
        <v>370.0</v>
      </c>
      <c r="D21281" s="57" t="s">
        <v>374</v>
      </c>
      <c r="E21281" s="57" t="str">
        <f t="array" ref="E21281">E21280</f>
        <v>В</v>
      </c>
      <c r="F21281" s="58">
        <v>0.9833926041914142</v>
      </c>
    </row>
    <row r="21282">
      <c r="A21282" s="61">
        <v>1.519572802E9</v>
      </c>
      <c r="B21282" s="61">
        <v>0.0</v>
      </c>
      <c r="C21282" s="61">
        <v>2130.0</v>
      </c>
      <c r="D21282" s="57" t="s">
        <v>374</v>
      </c>
      <c r="E21282" s="57" t="str">
        <f t="array" ref="E21282">E21281</f>
        <v>В</v>
      </c>
      <c r="F21282" s="58">
        <v>0.983424392226372</v>
      </c>
    </row>
    <row r="21283">
      <c r="A21283" s="61">
        <v>1.511325664E9</v>
      </c>
      <c r="B21283" s="61">
        <v>1.0</v>
      </c>
      <c r="C21283" s="61">
        <v>857.0</v>
      </c>
      <c r="D21283" s="57" t="s">
        <v>374</v>
      </c>
      <c r="E21283" s="57" t="str">
        <f t="array" ref="E21283">E21282</f>
        <v>В</v>
      </c>
      <c r="F21283" s="58">
        <v>0.9834369232262775</v>
      </c>
    </row>
    <row r="21284">
      <c r="A21284" s="61">
        <v>1.51793511E9</v>
      </c>
      <c r="B21284" s="61">
        <v>0.0</v>
      </c>
      <c r="C21284" s="61">
        <v>1464.0</v>
      </c>
      <c r="D21284" s="57" t="s">
        <v>374</v>
      </c>
      <c r="E21284" s="57" t="str">
        <f t="array" ref="E21284">E21283</f>
        <v>В</v>
      </c>
      <c r="F21284" s="58">
        <v>0.9834670810353303</v>
      </c>
    </row>
    <row r="21285">
      <c r="A21285" s="61">
        <v>1.519893598E9</v>
      </c>
      <c r="B21285" s="61">
        <v>1.0</v>
      </c>
      <c r="C21285" s="61">
        <v>1392.0</v>
      </c>
      <c r="D21285" s="57" t="s">
        <v>373</v>
      </c>
      <c r="E21285" s="57" t="str">
        <f t="array" ref="E21285">E21284</f>
        <v>В</v>
      </c>
      <c r="F21285" s="58">
        <v>0.9836113233285584</v>
      </c>
    </row>
    <row r="21286">
      <c r="A21286" s="61">
        <v>1.513295608E9</v>
      </c>
      <c r="B21286" s="61">
        <v>1.0</v>
      </c>
      <c r="C21286" s="61">
        <v>3348.0</v>
      </c>
      <c r="D21286" s="57" t="s">
        <v>371</v>
      </c>
      <c r="E21286" s="57" t="str">
        <f t="array" ref="E21286">E21285</f>
        <v>В</v>
      </c>
      <c r="F21286" s="58">
        <v>0.9836321844823321</v>
      </c>
    </row>
    <row r="21287">
      <c r="A21287" s="61">
        <v>1.512086641E9</v>
      </c>
      <c r="B21287" s="61">
        <v>0.0</v>
      </c>
      <c r="C21287" s="61">
        <v>717.0</v>
      </c>
      <c r="D21287" s="57" t="s">
        <v>371</v>
      </c>
      <c r="E21287" s="57" t="str">
        <f t="array" ref="E21287">E21286</f>
        <v>В</v>
      </c>
      <c r="F21287" s="58">
        <v>0.9836661727319894</v>
      </c>
    </row>
    <row r="21288">
      <c r="A21288" s="61">
        <v>1.519962381E9</v>
      </c>
      <c r="B21288" s="61">
        <v>0.0</v>
      </c>
      <c r="C21288" s="61">
        <v>693.0</v>
      </c>
      <c r="D21288" s="57" t="s">
        <v>375</v>
      </c>
      <c r="E21288" s="57" t="str">
        <f t="array" ref="E21288">E21287</f>
        <v>В</v>
      </c>
      <c r="F21288" s="58">
        <v>0.9837344582886367</v>
      </c>
    </row>
    <row r="21289">
      <c r="A21289" s="61">
        <v>1.514856438E9</v>
      </c>
      <c r="B21289" s="61">
        <v>1.0</v>
      </c>
      <c r="C21289" s="61">
        <v>390.0</v>
      </c>
      <c r="D21289" s="57" t="s">
        <v>371</v>
      </c>
      <c r="E21289" s="57" t="str">
        <f t="array" ref="E21289">E21288</f>
        <v>В</v>
      </c>
      <c r="F21289" s="58">
        <v>0.983784463212183</v>
      </c>
    </row>
    <row r="21290">
      <c r="A21290" s="61">
        <v>1.513419468E9</v>
      </c>
      <c r="B21290" s="61">
        <v>1.0</v>
      </c>
      <c r="C21290" s="61">
        <v>553.0</v>
      </c>
      <c r="D21290" s="57" t="s">
        <v>375</v>
      </c>
      <c r="E21290" s="57" t="str">
        <f t="array" ref="E21290">E21289</f>
        <v>В</v>
      </c>
      <c r="F21290" s="58">
        <v>0.9838088807382291</v>
      </c>
    </row>
    <row r="21291">
      <c r="A21291" s="61">
        <v>1.519242705E9</v>
      </c>
      <c r="B21291" s="61">
        <v>1.0</v>
      </c>
      <c r="C21291" s="61">
        <v>2701.0</v>
      </c>
      <c r="D21291" s="57" t="s">
        <v>371</v>
      </c>
      <c r="E21291" s="57" t="str">
        <f t="array" ref="E21291">E21290</f>
        <v>В</v>
      </c>
      <c r="F21291" s="58">
        <v>0.9838749930762243</v>
      </c>
    </row>
    <row r="21292">
      <c r="A21292" s="61">
        <v>1.512131256E9</v>
      </c>
      <c r="B21292" s="61">
        <v>1.0</v>
      </c>
      <c r="C21292" s="61">
        <v>1352.0</v>
      </c>
      <c r="D21292" s="57" t="s">
        <v>371</v>
      </c>
      <c r="E21292" s="57" t="str">
        <f t="array" ref="E21292">E21291</f>
        <v>В</v>
      </c>
      <c r="F21292" s="58">
        <v>0.9839027452950544</v>
      </c>
    </row>
    <row r="21293">
      <c r="A21293" s="61">
        <v>1.519296889E9</v>
      </c>
      <c r="B21293" s="61">
        <v>1.0</v>
      </c>
      <c r="C21293" s="61">
        <v>2268.0</v>
      </c>
      <c r="D21293" s="57" t="s">
        <v>374</v>
      </c>
      <c r="E21293" s="57" t="str">
        <f t="array" ref="E21293">E21292</f>
        <v>В</v>
      </c>
      <c r="F21293" s="58">
        <v>0.9839457890322463</v>
      </c>
    </row>
    <row r="21294">
      <c r="A21294" s="61">
        <v>1.513409631E9</v>
      </c>
      <c r="B21294" s="61">
        <v>0.0</v>
      </c>
      <c r="C21294" s="61">
        <v>655.0</v>
      </c>
      <c r="D21294" s="57" t="s">
        <v>371</v>
      </c>
      <c r="E21294" s="57" t="str">
        <f t="array" ref="E21294">E21293</f>
        <v>В</v>
      </c>
      <c r="F21294" s="58">
        <v>0.9839539487420594</v>
      </c>
    </row>
    <row r="21295">
      <c r="A21295" s="61">
        <v>1.516281259E9</v>
      </c>
      <c r="B21295" s="61">
        <v>1.0</v>
      </c>
      <c r="C21295" s="61">
        <v>1117.0</v>
      </c>
      <c r="D21295" s="57" t="s">
        <v>373</v>
      </c>
      <c r="E21295" s="57" t="str">
        <f t="array" ref="E21295">E21294</f>
        <v>В</v>
      </c>
      <c r="F21295" s="58">
        <v>0.9839902135419878</v>
      </c>
    </row>
    <row r="21296">
      <c r="A21296" s="61">
        <v>1.512804732E9</v>
      </c>
      <c r="B21296" s="61">
        <v>0.0</v>
      </c>
      <c r="C21296" s="61">
        <v>1643.0</v>
      </c>
      <c r="D21296" s="57" t="s">
        <v>375</v>
      </c>
      <c r="E21296" s="57" t="str">
        <f t="array" ref="E21296">E21295</f>
        <v>В</v>
      </c>
      <c r="F21296" s="58">
        <v>0.9840288846349446</v>
      </c>
    </row>
    <row r="21297">
      <c r="A21297" s="61">
        <v>1.516808565E9</v>
      </c>
      <c r="B21297" s="61">
        <v>1.0</v>
      </c>
      <c r="C21297" s="61">
        <v>85.0</v>
      </c>
      <c r="D21297" s="57" t="s">
        <v>371</v>
      </c>
      <c r="E21297" s="57" t="str">
        <f t="array" ref="E21297">E21296</f>
        <v>В</v>
      </c>
      <c r="F21297" s="58">
        <v>0.9840349135859155</v>
      </c>
    </row>
    <row r="21298">
      <c r="A21298" s="61">
        <v>1.518324746E9</v>
      </c>
      <c r="B21298" s="61">
        <v>1.0</v>
      </c>
      <c r="C21298" s="61">
        <v>2529.0</v>
      </c>
      <c r="D21298" s="57" t="s">
        <v>371</v>
      </c>
      <c r="E21298" s="57" t="str">
        <f t="array" ref="E21298">E21297</f>
        <v>В</v>
      </c>
      <c r="F21298" s="58">
        <v>0.9840938559509417</v>
      </c>
    </row>
    <row r="21299">
      <c r="A21299" s="61">
        <v>1.51277228E9</v>
      </c>
      <c r="B21299" s="61">
        <v>0.0</v>
      </c>
      <c r="C21299" s="61">
        <v>4136.0</v>
      </c>
      <c r="D21299" s="57" t="s">
        <v>373</v>
      </c>
      <c r="E21299" s="57" t="str">
        <f t="array" ref="E21299">E21298</f>
        <v>В</v>
      </c>
      <c r="F21299" s="58">
        <v>0.984108374284942</v>
      </c>
    </row>
    <row r="21300">
      <c r="A21300" s="61">
        <v>1.51650651E9</v>
      </c>
      <c r="B21300" s="61">
        <v>0.0</v>
      </c>
      <c r="C21300" s="61">
        <v>62.0</v>
      </c>
      <c r="D21300" s="57" t="s">
        <v>375</v>
      </c>
      <c r="E21300" s="57" t="str">
        <f t="array" ref="E21300">E21299</f>
        <v>В</v>
      </c>
      <c r="F21300" s="58">
        <v>0.9841663911792103</v>
      </c>
    </row>
    <row r="21301">
      <c r="A21301" s="61">
        <v>1.519867931E9</v>
      </c>
      <c r="B21301" s="61">
        <v>0.0</v>
      </c>
      <c r="C21301" s="61">
        <v>501.0</v>
      </c>
      <c r="D21301" s="57" t="s">
        <v>375</v>
      </c>
      <c r="E21301" s="57" t="str">
        <f t="array" ref="E21301">E21300</f>
        <v>В</v>
      </c>
      <c r="F21301" s="58">
        <v>0.984179537387759</v>
      </c>
    </row>
    <row r="21302">
      <c r="A21302" s="61">
        <v>1.512818283E9</v>
      </c>
      <c r="B21302" s="61">
        <v>1.0</v>
      </c>
      <c r="C21302" s="61">
        <v>3023.0</v>
      </c>
      <c r="D21302" s="57" t="s">
        <v>375</v>
      </c>
      <c r="E21302" s="57" t="str">
        <f t="array" ref="E21302">E21301</f>
        <v>В</v>
      </c>
      <c r="F21302" s="58">
        <v>0.9842102174387034</v>
      </c>
    </row>
    <row r="21303">
      <c r="A21303" s="61">
        <v>1.511261471E9</v>
      </c>
      <c r="B21303" s="61">
        <v>0.0</v>
      </c>
      <c r="C21303" s="61">
        <v>2701.0</v>
      </c>
      <c r="D21303" s="57" t="s">
        <v>374</v>
      </c>
      <c r="E21303" s="57" t="str">
        <f t="array" ref="E21303">E21302</f>
        <v>В</v>
      </c>
      <c r="F21303" s="58">
        <v>0.9842162210085565</v>
      </c>
    </row>
    <row r="21304">
      <c r="A21304" s="61">
        <v>1.515670905E9</v>
      </c>
      <c r="B21304" s="61">
        <v>1.0</v>
      </c>
      <c r="C21304" s="61">
        <v>360.0</v>
      </c>
      <c r="D21304" s="57" t="s">
        <v>373</v>
      </c>
      <c r="E21304" s="57" t="str">
        <f t="array" ref="E21304">E21303</f>
        <v>В</v>
      </c>
      <c r="F21304" s="58">
        <v>0.9842336456898068</v>
      </c>
    </row>
    <row r="21305">
      <c r="A21305" s="61">
        <v>1.518823255E9</v>
      </c>
      <c r="B21305" s="61">
        <v>1.0</v>
      </c>
      <c r="C21305" s="61">
        <v>1173.0</v>
      </c>
      <c r="D21305" s="57" t="s">
        <v>375</v>
      </c>
      <c r="E21305" s="57" t="str">
        <f t="array" ref="E21305">E21304</f>
        <v>В</v>
      </c>
      <c r="F21305" s="58">
        <v>0.9842406788168815</v>
      </c>
    </row>
    <row r="21306">
      <c r="A21306" s="61">
        <v>1.514750019E9</v>
      </c>
      <c r="B21306" s="61">
        <v>1.0</v>
      </c>
      <c r="C21306" s="61">
        <v>1548.0</v>
      </c>
      <c r="D21306" s="57" t="s">
        <v>373</v>
      </c>
      <c r="E21306" s="57" t="str">
        <f t="array" ref="E21306">E21305</f>
        <v>В</v>
      </c>
      <c r="F21306" s="58">
        <v>0.9842538704941021</v>
      </c>
    </row>
    <row r="21307">
      <c r="A21307" s="61">
        <v>1.518505831E9</v>
      </c>
      <c r="B21307" s="61">
        <v>0.0</v>
      </c>
      <c r="C21307" s="61">
        <v>953.0</v>
      </c>
      <c r="D21307" s="57" t="s">
        <v>373</v>
      </c>
      <c r="E21307" s="57" t="str">
        <f t="array" ref="E21307">E21306</f>
        <v>В</v>
      </c>
      <c r="F21307" s="58">
        <v>0.9843066869423127</v>
      </c>
    </row>
    <row r="21308">
      <c r="A21308" s="61">
        <v>1.512791629E9</v>
      </c>
      <c r="B21308" s="61">
        <v>1.0</v>
      </c>
      <c r="C21308" s="61">
        <v>2549.0</v>
      </c>
      <c r="D21308" s="57" t="s">
        <v>375</v>
      </c>
      <c r="E21308" s="57" t="str">
        <f t="array" ref="E21308">E21307</f>
        <v>В</v>
      </c>
      <c r="F21308" s="58">
        <v>0.9843933235285351</v>
      </c>
    </row>
    <row r="21309">
      <c r="A21309" s="61">
        <v>1.517214524E9</v>
      </c>
      <c r="B21309" s="61">
        <v>1.0</v>
      </c>
      <c r="C21309" s="61">
        <v>778.0</v>
      </c>
      <c r="D21309" s="57" t="s">
        <v>371</v>
      </c>
      <c r="E21309" s="57" t="str">
        <f t="array" ref="E21309">E21308</f>
        <v>В</v>
      </c>
      <c r="F21309" s="58">
        <v>0.9844789393937845</v>
      </c>
    </row>
    <row r="21310">
      <c r="A21310" s="61">
        <v>1.514248719E9</v>
      </c>
      <c r="B21310" s="61">
        <v>1.0</v>
      </c>
      <c r="C21310" s="61">
        <v>475.0</v>
      </c>
      <c r="D21310" s="57" t="s">
        <v>374</v>
      </c>
      <c r="E21310" s="57" t="str">
        <f t="array" ref="E21310">E21309</f>
        <v>В</v>
      </c>
      <c r="F21310" s="58">
        <v>0.9844965203837847</v>
      </c>
    </row>
    <row r="21311">
      <c r="A21311" s="61">
        <v>1.514938309E9</v>
      </c>
      <c r="B21311" s="61">
        <v>1.0</v>
      </c>
      <c r="C21311" s="61">
        <v>2819.0</v>
      </c>
      <c r="D21311" s="57" t="s">
        <v>371</v>
      </c>
      <c r="E21311" s="57" t="str">
        <f t="array" ref="E21311">E21310</f>
        <v>В</v>
      </c>
      <c r="F21311" s="58">
        <v>0.9845169330147816</v>
      </c>
    </row>
    <row r="21312">
      <c r="A21312" s="61">
        <v>1.513232046E9</v>
      </c>
      <c r="B21312" s="61">
        <v>1.0</v>
      </c>
      <c r="C21312" s="61">
        <v>2268.0</v>
      </c>
      <c r="D21312" s="57" t="s">
        <v>373</v>
      </c>
      <c r="E21312" s="57" t="str">
        <f t="array" ref="E21312">E21311</f>
        <v>В</v>
      </c>
      <c r="F21312" s="58">
        <v>0.9847384701198039</v>
      </c>
    </row>
    <row r="21313">
      <c r="A21313" s="61">
        <v>1.511891102E9</v>
      </c>
      <c r="B21313" s="61">
        <v>0.0</v>
      </c>
      <c r="C21313" s="61">
        <v>1932.0</v>
      </c>
      <c r="D21313" s="57" t="s">
        <v>371</v>
      </c>
      <c r="E21313" s="57" t="str">
        <f t="array" ref="E21313">E21312</f>
        <v>В</v>
      </c>
      <c r="F21313" s="58">
        <v>0.9847433673469265</v>
      </c>
    </row>
    <row r="21314">
      <c r="A21314" s="61">
        <v>1.5152684E9</v>
      </c>
      <c r="B21314" s="61">
        <v>0.0</v>
      </c>
      <c r="C21314" s="61">
        <v>2003.0</v>
      </c>
      <c r="D21314" s="57" t="s">
        <v>375</v>
      </c>
      <c r="E21314" s="57" t="str">
        <f t="array" ref="E21314">E21313</f>
        <v>В</v>
      </c>
      <c r="F21314" s="58">
        <v>0.984816079804068</v>
      </c>
    </row>
    <row r="21315">
      <c r="A21315" s="61">
        <v>1.514913396E9</v>
      </c>
      <c r="B21315" s="61">
        <v>1.0</v>
      </c>
      <c r="C21315" s="61">
        <v>1291.0</v>
      </c>
      <c r="D21315" s="57" t="s">
        <v>373</v>
      </c>
      <c r="E21315" s="57" t="str">
        <f t="array" ref="E21315">E21314</f>
        <v>В</v>
      </c>
      <c r="F21315" s="58">
        <v>0.9848389502849386</v>
      </c>
    </row>
    <row r="21316">
      <c r="A21316" s="61">
        <v>1.517512082E9</v>
      </c>
      <c r="B21316" s="61">
        <v>0.0</v>
      </c>
      <c r="C21316" s="61">
        <v>2679.0</v>
      </c>
      <c r="D21316" s="57" t="s">
        <v>374</v>
      </c>
      <c r="E21316" s="57" t="str">
        <f t="array" ref="E21316">E21315</f>
        <v>В</v>
      </c>
      <c r="F21316" s="58">
        <v>0.9848925258308665</v>
      </c>
    </row>
    <row r="21317">
      <c r="A21317" s="61">
        <v>1.511445115E9</v>
      </c>
      <c r="B21317" s="61">
        <v>1.0</v>
      </c>
      <c r="C21317" s="61">
        <v>2071.0</v>
      </c>
      <c r="D21317" s="57" t="s">
        <v>371</v>
      </c>
      <c r="E21317" s="57" t="str">
        <f t="array" ref="E21317">E21316</f>
        <v>В</v>
      </c>
      <c r="F21317" s="58">
        <v>0.9849163938603268</v>
      </c>
    </row>
    <row r="21318">
      <c r="A21318" s="61">
        <v>1.511860394E9</v>
      </c>
      <c r="B21318" s="61">
        <v>1.0</v>
      </c>
      <c r="C21318" s="61">
        <v>2506.0</v>
      </c>
      <c r="D21318" s="57" t="s">
        <v>373</v>
      </c>
      <c r="E21318" s="57" t="str">
        <f t="array" ref="E21318">E21317</f>
        <v>В</v>
      </c>
      <c r="F21318" s="58">
        <v>0.9849400662746002</v>
      </c>
    </row>
    <row r="21319">
      <c r="A21319" s="61">
        <v>1.514482703E9</v>
      </c>
      <c r="B21319" s="61">
        <v>1.0</v>
      </c>
      <c r="C21319" s="61">
        <v>1017.0</v>
      </c>
      <c r="D21319" s="57" t="s">
        <v>374</v>
      </c>
      <c r="E21319" s="57" t="str">
        <f t="array" ref="E21319">E21318</f>
        <v>В</v>
      </c>
      <c r="F21319" s="58">
        <v>0.9849777945141526</v>
      </c>
    </row>
    <row r="21320">
      <c r="A21320" s="61">
        <v>1.516841289E9</v>
      </c>
      <c r="B21320" s="61">
        <v>1.0</v>
      </c>
      <c r="C21320" s="61">
        <v>723.0</v>
      </c>
      <c r="D21320" s="57" t="s">
        <v>371</v>
      </c>
      <c r="E21320" s="57" t="str">
        <f t="array" ref="E21320">E21319</f>
        <v>В</v>
      </c>
      <c r="F21320" s="58">
        <v>0.9850224685889608</v>
      </c>
    </row>
    <row r="21321">
      <c r="A21321" s="61">
        <v>1.516996562E9</v>
      </c>
      <c r="B21321" s="61">
        <v>0.0</v>
      </c>
      <c r="C21321" s="61">
        <v>4221.0</v>
      </c>
      <c r="D21321" s="57" t="s">
        <v>371</v>
      </c>
      <c r="E21321" s="57" t="str">
        <f t="array" ref="E21321">E21320</f>
        <v>В</v>
      </c>
      <c r="F21321" s="58">
        <v>0.9850507229988252</v>
      </c>
    </row>
    <row r="21322">
      <c r="A21322" s="61">
        <v>1.514245143E9</v>
      </c>
      <c r="B21322" s="61">
        <v>1.0</v>
      </c>
      <c r="C21322" s="61">
        <v>977.0</v>
      </c>
      <c r="D21322" s="57" t="s">
        <v>375</v>
      </c>
      <c r="E21322" s="57" t="str">
        <f t="array" ref="E21322">E21321</f>
        <v>В</v>
      </c>
      <c r="F21322" s="58">
        <v>0.9851747959090096</v>
      </c>
    </row>
    <row r="21323">
      <c r="A21323" s="61">
        <v>1.513519739E9</v>
      </c>
      <c r="B21323" s="61">
        <v>1.0</v>
      </c>
      <c r="C21323" s="61">
        <v>2898.0</v>
      </c>
      <c r="D21323" s="57" t="s">
        <v>374</v>
      </c>
      <c r="E21323" s="57" t="str">
        <f t="array" ref="E21323">E21322</f>
        <v>В</v>
      </c>
      <c r="F21323" s="58">
        <v>0.985184730118549</v>
      </c>
    </row>
    <row r="21324">
      <c r="A21324" s="61">
        <v>1.512576741E9</v>
      </c>
      <c r="B21324" s="61">
        <v>0.0</v>
      </c>
      <c r="C21324" s="61">
        <v>1162.0</v>
      </c>
      <c r="D21324" s="57" t="s">
        <v>371</v>
      </c>
      <c r="E21324" s="57" t="str">
        <f t="array" ref="E21324">E21323</f>
        <v>В</v>
      </c>
      <c r="F21324" s="58">
        <v>0.9852690391801392</v>
      </c>
    </row>
    <row r="21325">
      <c r="A21325" s="61">
        <v>1.515396126E9</v>
      </c>
      <c r="B21325" s="61">
        <v>1.0</v>
      </c>
      <c r="C21325" s="61">
        <v>1185.0</v>
      </c>
      <c r="D21325" s="57" t="s">
        <v>375</v>
      </c>
      <c r="E21325" s="57" t="str">
        <f t="array" ref="E21325">E21324</f>
        <v>В</v>
      </c>
      <c r="F21325" s="58">
        <v>0.9853306212110067</v>
      </c>
    </row>
    <row r="21326">
      <c r="A21326" s="61">
        <v>1.517764752E9</v>
      </c>
      <c r="B21326" s="61">
        <v>0.0</v>
      </c>
      <c r="C21326" s="61">
        <v>2170.0</v>
      </c>
      <c r="D21326" s="57" t="s">
        <v>375</v>
      </c>
      <c r="E21326" s="57" t="str">
        <f t="array" ref="E21326">E21325</f>
        <v>В</v>
      </c>
      <c r="F21326" s="58">
        <v>0.9854674591970003</v>
      </c>
    </row>
    <row r="21327">
      <c r="A21327" s="61">
        <v>1.514920483E9</v>
      </c>
      <c r="B21327" s="61">
        <v>1.0</v>
      </c>
      <c r="C21327" s="61">
        <v>2266.0</v>
      </c>
      <c r="D21327" s="57" t="s">
        <v>371</v>
      </c>
      <c r="E21327" s="57" t="str">
        <f t="array" ref="E21327">E21326</f>
        <v>В</v>
      </c>
      <c r="F21327" s="58">
        <v>0.9854696227902876</v>
      </c>
    </row>
    <row r="21328">
      <c r="A21328" s="61">
        <v>1.514938218E9</v>
      </c>
      <c r="B21328" s="61">
        <v>1.0</v>
      </c>
      <c r="C21328" s="61">
        <v>2852.0</v>
      </c>
      <c r="D21328" s="57" t="s">
        <v>374</v>
      </c>
      <c r="E21328" s="57" t="str">
        <f t="array" ref="E21328">E21327</f>
        <v>В</v>
      </c>
      <c r="F21328" s="58">
        <v>0.9854900307965401</v>
      </c>
    </row>
    <row r="21329">
      <c r="A21329" s="61">
        <v>1.5125882E9</v>
      </c>
      <c r="B21329" s="61">
        <v>0.0</v>
      </c>
      <c r="C21329" s="61">
        <v>555.0</v>
      </c>
      <c r="D21329" s="57" t="s">
        <v>375</v>
      </c>
      <c r="E21329" s="57" t="str">
        <f t="array" ref="E21329">E21328</f>
        <v>В</v>
      </c>
      <c r="F21329" s="58">
        <v>0.9855386073986561</v>
      </c>
    </row>
    <row r="21330">
      <c r="A21330" s="61">
        <v>1.519657361E9</v>
      </c>
      <c r="B21330" s="61">
        <v>0.0</v>
      </c>
      <c r="C21330" s="61">
        <v>1327.0</v>
      </c>
      <c r="D21330" s="57" t="s">
        <v>374</v>
      </c>
      <c r="E21330" s="57" t="str">
        <f t="array" ref="E21330">E21329</f>
        <v>В</v>
      </c>
      <c r="F21330" s="58">
        <v>0.9856291101659502</v>
      </c>
    </row>
    <row r="21331">
      <c r="A21331" s="61">
        <v>1.513734044E9</v>
      </c>
      <c r="B21331" s="61">
        <v>1.0</v>
      </c>
      <c r="C21331" s="61">
        <v>1028.0</v>
      </c>
      <c r="D21331" s="57" t="s">
        <v>371</v>
      </c>
      <c r="E21331" s="57" t="str">
        <f t="array" ref="E21331">E21330</f>
        <v>В</v>
      </c>
      <c r="F21331" s="58">
        <v>0.9856624425377981</v>
      </c>
    </row>
    <row r="21332">
      <c r="A21332" s="61">
        <v>1.518114133E9</v>
      </c>
      <c r="B21332" s="61">
        <v>1.0</v>
      </c>
      <c r="C21332" s="61">
        <v>515.0</v>
      </c>
      <c r="D21332" s="57" t="s">
        <v>375</v>
      </c>
      <c r="E21332" s="57" t="str">
        <f t="array" ref="E21332">E21331</f>
        <v>В</v>
      </c>
      <c r="F21332" s="58">
        <v>0.9856734370587952</v>
      </c>
    </row>
    <row r="21333">
      <c r="A21333" s="61">
        <v>1.518435219E9</v>
      </c>
      <c r="B21333" s="61">
        <v>1.0</v>
      </c>
      <c r="C21333" s="61">
        <v>1677.0</v>
      </c>
      <c r="D21333" s="57" t="s">
        <v>371</v>
      </c>
      <c r="E21333" s="57" t="str">
        <f t="array" ref="E21333">E21332</f>
        <v>В</v>
      </c>
      <c r="F21333" s="58">
        <v>0.9857244728649274</v>
      </c>
    </row>
    <row r="21334">
      <c r="A21334" s="61">
        <v>1.518997305E9</v>
      </c>
      <c r="B21334" s="61">
        <v>1.0</v>
      </c>
      <c r="C21334" s="61">
        <v>768.0</v>
      </c>
      <c r="D21334" s="57" t="s">
        <v>371</v>
      </c>
      <c r="E21334" s="57" t="str">
        <f t="array" ref="E21334">E21333</f>
        <v>В</v>
      </c>
      <c r="F21334" s="58">
        <v>0.9857523935394322</v>
      </c>
    </row>
    <row r="21335">
      <c r="A21335" s="61">
        <v>1.513675723E9</v>
      </c>
      <c r="B21335" s="61">
        <v>1.0</v>
      </c>
      <c r="C21335" s="61">
        <v>152.0</v>
      </c>
      <c r="D21335" s="57" t="s">
        <v>373</v>
      </c>
      <c r="E21335" s="57" t="str">
        <f t="array" ref="E21335">E21334</f>
        <v>В</v>
      </c>
      <c r="F21335" s="58">
        <v>0.9857881218991135</v>
      </c>
    </row>
    <row r="21336">
      <c r="A21336" s="61">
        <v>1.516912733E9</v>
      </c>
      <c r="B21336" s="61">
        <v>1.0</v>
      </c>
      <c r="C21336" s="61">
        <v>236.0</v>
      </c>
      <c r="D21336" s="57" t="s">
        <v>371</v>
      </c>
      <c r="E21336" s="57" t="str">
        <f t="array" ref="E21336">E21335</f>
        <v>В</v>
      </c>
      <c r="F21336" s="58">
        <v>0.9858254619116606</v>
      </c>
    </row>
    <row r="21337">
      <c r="A21337" s="61">
        <v>1.51956941E9</v>
      </c>
      <c r="B21337" s="61">
        <v>0.0</v>
      </c>
      <c r="C21337" s="61">
        <v>1476.0</v>
      </c>
      <c r="D21337" s="57" t="s">
        <v>375</v>
      </c>
      <c r="E21337" s="57" t="str">
        <f t="array" ref="E21337">E21336</f>
        <v>В</v>
      </c>
      <c r="F21337" s="58">
        <v>0.9858916771423488</v>
      </c>
    </row>
    <row r="21338">
      <c r="A21338" s="61">
        <v>1.515452524E9</v>
      </c>
      <c r="B21338" s="61">
        <v>1.0</v>
      </c>
      <c r="C21338" s="61">
        <v>641.0</v>
      </c>
      <c r="D21338" s="57" t="s">
        <v>374</v>
      </c>
      <c r="E21338" s="57" t="str">
        <f t="array" ref="E21338">E21337</f>
        <v>В</v>
      </c>
      <c r="F21338" s="58">
        <v>0.9858927560501062</v>
      </c>
    </row>
    <row r="21339">
      <c r="A21339" s="61">
        <v>1.512651334E9</v>
      </c>
      <c r="B21339" s="61">
        <v>1.0</v>
      </c>
      <c r="C21339" s="61">
        <v>461.0</v>
      </c>
      <c r="D21339" s="57" t="s">
        <v>371</v>
      </c>
      <c r="E21339" s="57" t="str">
        <f t="array" ref="E21339">E21338</f>
        <v>В</v>
      </c>
      <c r="F21339" s="58">
        <v>0.9859004820378889</v>
      </c>
    </row>
    <row r="21340">
      <c r="A21340" s="61">
        <v>1.512232294E9</v>
      </c>
      <c r="B21340" s="61">
        <v>1.0</v>
      </c>
      <c r="C21340" s="61">
        <v>2590.0</v>
      </c>
      <c r="D21340" s="57" t="s">
        <v>371</v>
      </c>
      <c r="E21340" s="57" t="str">
        <f t="array" ref="E21340">E21339</f>
        <v>В</v>
      </c>
      <c r="F21340" s="58">
        <v>0.9859039560326521</v>
      </c>
    </row>
    <row r="21341">
      <c r="A21341" s="61">
        <v>1.519980284E9</v>
      </c>
      <c r="B21341" s="61">
        <v>1.0</v>
      </c>
      <c r="C21341" s="61">
        <v>3733.0</v>
      </c>
      <c r="D21341" s="57" t="s">
        <v>374</v>
      </c>
      <c r="E21341" s="57" t="str">
        <f t="array" ref="E21341">E21340</f>
        <v>В</v>
      </c>
      <c r="F21341" s="58">
        <v>0.9859073247018979</v>
      </c>
    </row>
    <row r="21342">
      <c r="A21342" s="61">
        <v>1.51998261E9</v>
      </c>
      <c r="B21342" s="61">
        <v>0.0</v>
      </c>
      <c r="C21342" s="61">
        <v>1138.0</v>
      </c>
      <c r="D21342" s="57" t="s">
        <v>374</v>
      </c>
      <c r="E21342" s="57" t="str">
        <f t="array" ref="E21342">E21341</f>
        <v>В</v>
      </c>
      <c r="F21342" s="58">
        <v>0.9859440046275568</v>
      </c>
    </row>
    <row r="21343">
      <c r="A21343" s="61">
        <v>1.511693879E9</v>
      </c>
      <c r="B21343" s="61">
        <v>1.0</v>
      </c>
      <c r="C21343" s="61">
        <v>4141.0</v>
      </c>
      <c r="D21343" s="57" t="s">
        <v>373</v>
      </c>
      <c r="E21343" s="57" t="str">
        <f t="array" ref="E21343">E21342</f>
        <v>В</v>
      </c>
      <c r="F21343" s="58">
        <v>0.985954883945471</v>
      </c>
    </row>
    <row r="21344">
      <c r="A21344" s="61">
        <v>1.515534918E9</v>
      </c>
      <c r="B21344" s="61">
        <v>1.0</v>
      </c>
      <c r="C21344" s="61">
        <v>3549.0</v>
      </c>
      <c r="D21344" s="57" t="s">
        <v>375</v>
      </c>
      <c r="E21344" s="57" t="str">
        <f t="array" ref="E21344">E21343</f>
        <v>В</v>
      </c>
      <c r="F21344" s="58">
        <v>0.9859648441241299</v>
      </c>
    </row>
    <row r="21345">
      <c r="A21345" s="61">
        <v>1.513109955E9</v>
      </c>
      <c r="B21345" s="61">
        <v>1.0</v>
      </c>
      <c r="C21345" s="61">
        <v>1839.0</v>
      </c>
      <c r="D21345" s="57" t="s">
        <v>371</v>
      </c>
      <c r="E21345" s="57" t="str">
        <f t="array" ref="E21345">E21344</f>
        <v>В</v>
      </c>
      <c r="F21345" s="58">
        <v>0.9859692120319093</v>
      </c>
    </row>
    <row r="21346">
      <c r="A21346" s="61">
        <v>1.517364365E9</v>
      </c>
      <c r="B21346" s="61">
        <v>1.0</v>
      </c>
      <c r="C21346" s="61">
        <v>1312.0</v>
      </c>
      <c r="D21346" s="57" t="s">
        <v>371</v>
      </c>
      <c r="E21346" s="57" t="str">
        <f t="array" ref="E21346">E21345</f>
        <v>В</v>
      </c>
      <c r="F21346" s="58">
        <v>0.9859742716583801</v>
      </c>
    </row>
    <row r="21347">
      <c r="A21347" s="61">
        <v>1.517364791E9</v>
      </c>
      <c r="B21347" s="61">
        <v>0.0</v>
      </c>
      <c r="C21347" s="61">
        <v>2945.0</v>
      </c>
      <c r="D21347" s="57" t="s">
        <v>373</v>
      </c>
      <c r="E21347" s="57" t="str">
        <f t="array" ref="E21347">E21346</f>
        <v>В</v>
      </c>
      <c r="F21347" s="58">
        <v>0.9860290802689698</v>
      </c>
    </row>
    <row r="21348">
      <c r="A21348" s="61">
        <v>1.519946512E9</v>
      </c>
      <c r="B21348" s="61">
        <v>0.0</v>
      </c>
      <c r="C21348" s="61">
        <v>79.0</v>
      </c>
      <c r="D21348" s="57" t="s">
        <v>373</v>
      </c>
      <c r="E21348" s="57" t="str">
        <f t="array" ref="E21348">E21347</f>
        <v>В</v>
      </c>
      <c r="F21348" s="58">
        <v>0.986035541071748</v>
      </c>
    </row>
    <row r="21349">
      <c r="A21349" s="61">
        <v>1.516269269E9</v>
      </c>
      <c r="B21349" s="61">
        <v>1.0</v>
      </c>
      <c r="C21349" s="61">
        <v>885.0</v>
      </c>
      <c r="D21349" s="57" t="s">
        <v>371</v>
      </c>
      <c r="E21349" s="57" t="str">
        <f t="array" ref="E21349">E21348</f>
        <v>В</v>
      </c>
      <c r="F21349" s="58">
        <v>0.9860667192745589</v>
      </c>
    </row>
    <row r="21350">
      <c r="A21350" s="61">
        <v>1.511373656E9</v>
      </c>
      <c r="B21350" s="61">
        <v>1.0</v>
      </c>
      <c r="C21350" s="61">
        <v>2041.0</v>
      </c>
      <c r="D21350" s="57" t="s">
        <v>371</v>
      </c>
      <c r="E21350" s="57" t="str">
        <f t="array" ref="E21350">E21349</f>
        <v>В</v>
      </c>
      <c r="F21350" s="58">
        <v>0.9861269014688726</v>
      </c>
    </row>
    <row r="21351">
      <c r="A21351" s="61">
        <v>1.515821987E9</v>
      </c>
      <c r="B21351" s="61">
        <v>1.0</v>
      </c>
      <c r="C21351" s="61">
        <v>4392.0</v>
      </c>
      <c r="D21351" s="57" t="s">
        <v>375</v>
      </c>
      <c r="E21351" s="57" t="str">
        <f t="array" ref="E21351">E21350</f>
        <v>В</v>
      </c>
      <c r="F21351" s="58">
        <v>0.9862543890453042</v>
      </c>
    </row>
    <row r="21352">
      <c r="A21352" s="61">
        <v>1.517939653E9</v>
      </c>
      <c r="B21352" s="61">
        <v>1.0</v>
      </c>
      <c r="C21352" s="61">
        <v>1860.0</v>
      </c>
      <c r="D21352" s="57" t="s">
        <v>373</v>
      </c>
      <c r="E21352" s="57" t="str">
        <f t="array" ref="E21352">E21351</f>
        <v>В</v>
      </c>
      <c r="F21352" s="58">
        <v>0.9862665803309628</v>
      </c>
    </row>
    <row r="21353">
      <c r="A21353" s="61">
        <v>1.512536625E9</v>
      </c>
      <c r="B21353" s="61">
        <v>1.0</v>
      </c>
      <c r="C21353" s="61">
        <v>519.0</v>
      </c>
      <c r="D21353" s="57" t="s">
        <v>371</v>
      </c>
      <c r="E21353" s="57" t="str">
        <f t="array" ref="E21353">E21352</f>
        <v>В</v>
      </c>
      <c r="F21353" s="58">
        <v>0.986323253214583</v>
      </c>
    </row>
    <row r="21354">
      <c r="A21354" s="61">
        <v>1.51556857E9</v>
      </c>
      <c r="B21354" s="61">
        <v>0.0</v>
      </c>
      <c r="C21354" s="61">
        <v>2064.0</v>
      </c>
      <c r="D21354" s="57" t="s">
        <v>371</v>
      </c>
      <c r="E21354" s="57" t="str">
        <f t="array" ref="E21354">E21353</f>
        <v>В</v>
      </c>
      <c r="F21354" s="58">
        <v>0.9863537145927611</v>
      </c>
    </row>
    <row r="21355">
      <c r="A21355" s="61">
        <v>1.51393243E9</v>
      </c>
      <c r="B21355" s="61">
        <v>0.0</v>
      </c>
      <c r="C21355" s="61">
        <v>1996.0</v>
      </c>
      <c r="D21355" s="57" t="s">
        <v>374</v>
      </c>
      <c r="E21355" s="57" t="str">
        <f t="array" ref="E21355">E21354</f>
        <v>В</v>
      </c>
      <c r="F21355" s="58">
        <v>0.9863905333040339</v>
      </c>
    </row>
    <row r="21356">
      <c r="A21356" s="61">
        <v>1.51834834E9</v>
      </c>
      <c r="B21356" s="61">
        <v>0.0</v>
      </c>
      <c r="C21356" s="61">
        <v>1627.0</v>
      </c>
      <c r="D21356" s="57" t="s">
        <v>371</v>
      </c>
      <c r="E21356" s="57" t="str">
        <f t="array" ref="E21356">E21355</f>
        <v>В</v>
      </c>
      <c r="F21356" s="58">
        <v>0.9864024231782156</v>
      </c>
    </row>
    <row r="21357">
      <c r="A21357" s="61">
        <v>1.518995402E9</v>
      </c>
      <c r="B21357" s="61">
        <v>0.0</v>
      </c>
      <c r="C21357" s="61">
        <v>642.0</v>
      </c>
      <c r="D21357" s="57" t="s">
        <v>374</v>
      </c>
      <c r="E21357" s="57" t="str">
        <f t="array" ref="E21357">E21356</f>
        <v>В</v>
      </c>
      <c r="F21357" s="58">
        <v>0.9864070337569578</v>
      </c>
    </row>
    <row r="21358">
      <c r="A21358" s="61">
        <v>1.512039354E9</v>
      </c>
      <c r="B21358" s="61">
        <v>1.0</v>
      </c>
      <c r="C21358" s="61">
        <v>2636.0</v>
      </c>
      <c r="D21358" s="57" t="s">
        <v>374</v>
      </c>
      <c r="E21358" s="57" t="str">
        <f t="array" ref="E21358">E21357</f>
        <v>В</v>
      </c>
      <c r="F21358" s="58">
        <v>0.9864418108316405</v>
      </c>
    </row>
    <row r="21359">
      <c r="A21359" s="61">
        <v>1.51428491E9</v>
      </c>
      <c r="B21359" s="61">
        <v>0.0</v>
      </c>
      <c r="C21359" s="61">
        <v>2212.0</v>
      </c>
      <c r="D21359" s="57" t="s">
        <v>371</v>
      </c>
      <c r="E21359" s="57" t="str">
        <f t="array" ref="E21359">E21358</f>
        <v>В</v>
      </c>
      <c r="F21359" s="58">
        <v>0.98645046146099</v>
      </c>
    </row>
    <row r="21360">
      <c r="A21360" s="61">
        <v>1.51475945E9</v>
      </c>
      <c r="B21360" s="61">
        <v>0.0</v>
      </c>
      <c r="C21360" s="61">
        <v>6300.0</v>
      </c>
      <c r="D21360" s="57" t="s">
        <v>374</v>
      </c>
      <c r="E21360" s="57" t="str">
        <f t="array" ref="E21360">E21359</f>
        <v>В</v>
      </c>
      <c r="F21360" s="58">
        <v>0.9864629975101769</v>
      </c>
    </row>
    <row r="21361">
      <c r="A21361" s="61">
        <v>1.512130343E9</v>
      </c>
      <c r="B21361" s="61">
        <v>1.0</v>
      </c>
      <c r="C21361" s="61">
        <v>2517.0</v>
      </c>
      <c r="D21361" s="57" t="s">
        <v>375</v>
      </c>
      <c r="E21361" s="57" t="str">
        <f t="array" ref="E21361">E21360</f>
        <v>В</v>
      </c>
      <c r="F21361" s="58">
        <v>0.9865650949167994</v>
      </c>
    </row>
    <row r="21362">
      <c r="A21362" s="61">
        <v>1.519067352E9</v>
      </c>
      <c r="B21362" s="61">
        <v>0.0</v>
      </c>
      <c r="C21362" s="61">
        <v>4633.0</v>
      </c>
      <c r="D21362" s="57" t="s">
        <v>374</v>
      </c>
      <c r="E21362" s="57" t="str">
        <f t="array" ref="E21362">E21361</f>
        <v>В</v>
      </c>
      <c r="F21362" s="58">
        <v>0.9865931835162244</v>
      </c>
    </row>
    <row r="21363">
      <c r="A21363" s="61">
        <v>1.518677812E9</v>
      </c>
      <c r="B21363" s="61">
        <v>0.0</v>
      </c>
      <c r="C21363" s="61">
        <v>1996.0</v>
      </c>
      <c r="D21363" s="57" t="s">
        <v>375</v>
      </c>
      <c r="E21363" s="57" t="str">
        <f t="array" ref="E21363">E21362</f>
        <v>В</v>
      </c>
      <c r="F21363" s="58">
        <v>0.9865931843683909</v>
      </c>
    </row>
    <row r="21364">
      <c r="A21364" s="61">
        <v>1.517632318E9</v>
      </c>
      <c r="B21364" s="61">
        <v>1.0</v>
      </c>
      <c r="C21364" s="61">
        <v>1563.0</v>
      </c>
      <c r="D21364" s="57" t="s">
        <v>373</v>
      </c>
      <c r="E21364" s="57" t="str">
        <f t="array" ref="E21364">E21363</f>
        <v>В</v>
      </c>
      <c r="F21364" s="58">
        <v>0.9866650050557754</v>
      </c>
    </row>
    <row r="21365">
      <c r="A21365" s="61">
        <v>1.516207599E9</v>
      </c>
      <c r="B21365" s="61">
        <v>1.0</v>
      </c>
      <c r="C21365" s="61">
        <v>560.0</v>
      </c>
      <c r="D21365" s="57" t="s">
        <v>374</v>
      </c>
      <c r="E21365" s="57" t="str">
        <f t="array" ref="E21365">E21364</f>
        <v>В</v>
      </c>
      <c r="F21365" s="58">
        <v>0.986678559668287</v>
      </c>
    </row>
    <row r="21366">
      <c r="A21366" s="61">
        <v>1.51331425E9</v>
      </c>
      <c r="B21366" s="61">
        <v>0.0</v>
      </c>
      <c r="C21366" s="61">
        <v>2733.0</v>
      </c>
      <c r="D21366" s="57" t="s">
        <v>371</v>
      </c>
      <c r="E21366" s="57" t="str">
        <f t="array" ref="E21366">E21365</f>
        <v>В</v>
      </c>
      <c r="F21366" s="58">
        <v>0.9866900533050282</v>
      </c>
    </row>
    <row r="21367">
      <c r="A21367" s="61">
        <v>1.517473907E9</v>
      </c>
      <c r="B21367" s="61">
        <v>1.0</v>
      </c>
      <c r="C21367" s="61">
        <v>1167.0</v>
      </c>
      <c r="D21367" s="57" t="s">
        <v>371</v>
      </c>
      <c r="E21367" s="57" t="str">
        <f t="array" ref="E21367">E21366</f>
        <v>В</v>
      </c>
      <c r="F21367" s="58">
        <v>0.986728035797442</v>
      </c>
    </row>
    <row r="21368">
      <c r="A21368" s="61">
        <v>1.516843038E9</v>
      </c>
      <c r="B21368" s="61">
        <v>1.0</v>
      </c>
      <c r="C21368" s="61">
        <v>1960.0</v>
      </c>
      <c r="D21368" s="57" t="s">
        <v>374</v>
      </c>
      <c r="E21368" s="57" t="str">
        <f t="array" ref="E21368">E21367</f>
        <v>В</v>
      </c>
      <c r="F21368" s="58">
        <v>0.9867728871727596</v>
      </c>
    </row>
    <row r="21369">
      <c r="A21369" s="61">
        <v>1.514622846E9</v>
      </c>
      <c r="B21369" s="61">
        <v>1.0</v>
      </c>
      <c r="C21369" s="61">
        <v>1949.0</v>
      </c>
      <c r="D21369" s="57" t="s">
        <v>374</v>
      </c>
      <c r="E21369" s="57" t="str">
        <f t="array" ref="E21369">E21368</f>
        <v>В</v>
      </c>
      <c r="F21369" s="58">
        <v>0.986783720634162</v>
      </c>
    </row>
    <row r="21370">
      <c r="A21370" s="61">
        <v>1.513536526E9</v>
      </c>
      <c r="B21370" s="61">
        <v>1.0</v>
      </c>
      <c r="C21370" s="61">
        <v>2168.0</v>
      </c>
      <c r="D21370" s="57" t="s">
        <v>371</v>
      </c>
      <c r="E21370" s="57" t="str">
        <f t="array" ref="E21370">E21369</f>
        <v>В</v>
      </c>
      <c r="F21370" s="58">
        <v>0.9868140211792605</v>
      </c>
    </row>
    <row r="21371">
      <c r="A21371" s="61">
        <v>1.517803405E9</v>
      </c>
      <c r="B21371" s="61">
        <v>1.0</v>
      </c>
      <c r="C21371" s="61">
        <v>2471.0</v>
      </c>
      <c r="D21371" s="57" t="s">
        <v>373</v>
      </c>
      <c r="E21371" s="57" t="str">
        <f t="array" ref="E21371">E21370</f>
        <v>В</v>
      </c>
      <c r="F21371" s="58">
        <v>0.9868223313826863</v>
      </c>
    </row>
    <row r="21372">
      <c r="A21372" s="61">
        <v>1.512224662E9</v>
      </c>
      <c r="B21372" s="61">
        <v>0.0</v>
      </c>
      <c r="C21372" s="61">
        <v>1856.0</v>
      </c>
      <c r="D21372" s="57" t="s">
        <v>375</v>
      </c>
      <c r="E21372" s="57" t="str">
        <f t="array" ref="E21372">E21371</f>
        <v>В</v>
      </c>
      <c r="F21372" s="58">
        <v>0.9868426980166819</v>
      </c>
    </row>
    <row r="21373">
      <c r="A21373" s="61">
        <v>1.511958887E9</v>
      </c>
      <c r="B21373" s="61">
        <v>1.0</v>
      </c>
      <c r="C21373" s="61">
        <v>629.0</v>
      </c>
      <c r="D21373" s="57" t="s">
        <v>371</v>
      </c>
      <c r="E21373" s="57" t="str">
        <f t="array" ref="E21373">E21372</f>
        <v>В</v>
      </c>
      <c r="F21373" s="58">
        <v>0.9868735947208086</v>
      </c>
    </row>
    <row r="21374">
      <c r="A21374" s="61">
        <v>1.512756235E9</v>
      </c>
      <c r="B21374" s="61">
        <v>1.0</v>
      </c>
      <c r="C21374" s="61">
        <v>1194.0</v>
      </c>
      <c r="D21374" s="57" t="s">
        <v>373</v>
      </c>
      <c r="E21374" s="57" t="str">
        <f t="array" ref="E21374">E21373</f>
        <v>В</v>
      </c>
      <c r="F21374" s="58">
        <v>0.9869219018074153</v>
      </c>
    </row>
    <row r="21375">
      <c r="A21375" s="61">
        <v>1.511717249E9</v>
      </c>
      <c r="B21375" s="61">
        <v>1.0</v>
      </c>
      <c r="C21375" s="61">
        <v>646.0</v>
      </c>
      <c r="D21375" s="57" t="s">
        <v>375</v>
      </c>
      <c r="E21375" s="57" t="str">
        <f t="array" ref="E21375">E21374</f>
        <v>В</v>
      </c>
      <c r="F21375" s="58">
        <v>0.9869650534379206</v>
      </c>
    </row>
    <row r="21376">
      <c r="A21376" s="61">
        <v>1.518963947E9</v>
      </c>
      <c r="B21376" s="61">
        <v>1.0</v>
      </c>
      <c r="C21376" s="61">
        <v>5459.0</v>
      </c>
      <c r="D21376" s="57" t="s">
        <v>371</v>
      </c>
      <c r="E21376" s="57" t="str">
        <f t="array" ref="E21376">E21375</f>
        <v>В</v>
      </c>
      <c r="F21376" s="58">
        <v>0.9870007442753624</v>
      </c>
    </row>
    <row r="21377">
      <c r="A21377" s="61">
        <v>1.515622682E9</v>
      </c>
      <c r="B21377" s="61">
        <v>0.0</v>
      </c>
      <c r="C21377" s="61">
        <v>1274.0</v>
      </c>
      <c r="D21377" s="57" t="s">
        <v>374</v>
      </c>
      <c r="E21377" s="57" t="str">
        <f t="array" ref="E21377">E21376</f>
        <v>В</v>
      </c>
      <c r="F21377" s="58">
        <v>0.9870237211607169</v>
      </c>
    </row>
    <row r="21378">
      <c r="A21378" s="61">
        <v>1.512961113E9</v>
      </c>
      <c r="B21378" s="61">
        <v>1.0</v>
      </c>
      <c r="C21378" s="61">
        <v>113.0</v>
      </c>
      <c r="D21378" s="57" t="s">
        <v>373</v>
      </c>
      <c r="E21378" s="57" t="str">
        <f t="array" ref="E21378">E21377</f>
        <v>В</v>
      </c>
      <c r="F21378" s="58">
        <v>0.9870402405251915</v>
      </c>
    </row>
    <row r="21379">
      <c r="A21379" s="61">
        <v>1.519654803E9</v>
      </c>
      <c r="B21379" s="61">
        <v>1.0</v>
      </c>
      <c r="C21379" s="61">
        <v>1991.0</v>
      </c>
      <c r="D21379" s="57" t="s">
        <v>371</v>
      </c>
      <c r="E21379" s="57" t="str">
        <f t="array" ref="E21379">E21378</f>
        <v>В</v>
      </c>
      <c r="F21379" s="58">
        <v>0.9870484483464866</v>
      </c>
    </row>
    <row r="21380">
      <c r="A21380" s="61">
        <v>1.518155113E9</v>
      </c>
      <c r="B21380" s="61">
        <v>1.0</v>
      </c>
      <c r="C21380" s="61">
        <v>2445.0</v>
      </c>
      <c r="D21380" s="57" t="s">
        <v>373</v>
      </c>
      <c r="E21380" s="57" t="str">
        <f t="array" ref="E21380">E21379</f>
        <v>В</v>
      </c>
      <c r="F21380" s="58">
        <v>0.9870637697556217</v>
      </c>
    </row>
    <row r="21381">
      <c r="A21381" s="61">
        <v>1.516169206E9</v>
      </c>
      <c r="B21381" s="61">
        <v>1.0</v>
      </c>
      <c r="C21381" s="61">
        <v>1060.0</v>
      </c>
      <c r="D21381" s="57" t="s">
        <v>373</v>
      </c>
      <c r="E21381" s="57" t="str">
        <f t="array" ref="E21381">E21380</f>
        <v>В</v>
      </c>
      <c r="F21381" s="58">
        <v>0.987227942720234</v>
      </c>
    </row>
    <row r="21382">
      <c r="A21382" s="61">
        <v>1.519193906E9</v>
      </c>
      <c r="B21382" s="61">
        <v>1.0</v>
      </c>
      <c r="C21382" s="61">
        <v>496.0</v>
      </c>
      <c r="D21382" s="57" t="s">
        <v>373</v>
      </c>
      <c r="E21382" s="57" t="str">
        <f t="array" ref="E21382">E21381</f>
        <v>В</v>
      </c>
      <c r="F21382" s="58">
        <v>0.987403421667222</v>
      </c>
    </row>
    <row r="21383">
      <c r="A21383" s="61">
        <v>1.511721301E9</v>
      </c>
      <c r="B21383" s="61">
        <v>0.0</v>
      </c>
      <c r="C21383" s="61">
        <v>3281.0</v>
      </c>
      <c r="D21383" s="57" t="s">
        <v>374</v>
      </c>
      <c r="E21383" s="57" t="str">
        <f t="array" ref="E21383">E21382</f>
        <v>В</v>
      </c>
      <c r="F21383" s="58">
        <v>0.9874190506304712</v>
      </c>
    </row>
    <row r="21384">
      <c r="A21384" s="61">
        <v>1.512789653E9</v>
      </c>
      <c r="B21384" s="61">
        <v>1.0</v>
      </c>
      <c r="C21384" s="61">
        <v>479.0</v>
      </c>
      <c r="D21384" s="57" t="s">
        <v>374</v>
      </c>
      <c r="E21384" s="57" t="str">
        <f t="array" ref="E21384">E21383</f>
        <v>В</v>
      </c>
      <c r="F21384" s="58">
        <v>0.9874723610214696</v>
      </c>
    </row>
    <row r="21385">
      <c r="A21385" s="61">
        <v>1.516720692E9</v>
      </c>
      <c r="B21385" s="61">
        <v>0.0</v>
      </c>
      <c r="C21385" s="61">
        <v>2373.0</v>
      </c>
      <c r="D21385" s="57" t="s">
        <v>375</v>
      </c>
      <c r="E21385" s="57" t="str">
        <f t="array" ref="E21385">E21384</f>
        <v>В</v>
      </c>
      <c r="F21385" s="58">
        <v>0.9874838934859321</v>
      </c>
    </row>
    <row r="21386">
      <c r="A21386" s="61">
        <v>1.516497773E9</v>
      </c>
      <c r="B21386" s="61">
        <v>1.0</v>
      </c>
      <c r="C21386" s="61">
        <v>2021.0</v>
      </c>
      <c r="D21386" s="57" t="s">
        <v>374</v>
      </c>
      <c r="E21386" s="57" t="str">
        <f t="array" ref="E21386">E21385</f>
        <v>В</v>
      </c>
      <c r="F21386" s="58">
        <v>0.9875081498030228</v>
      </c>
    </row>
    <row r="21387">
      <c r="A21387" s="61">
        <v>1.518860468E9</v>
      </c>
      <c r="B21387" s="61">
        <v>1.0</v>
      </c>
      <c r="C21387" s="61">
        <v>3366.0</v>
      </c>
      <c r="D21387" s="57" t="s">
        <v>371</v>
      </c>
      <c r="E21387" s="57" t="str">
        <f t="array" ref="E21387">E21386</f>
        <v>В</v>
      </c>
      <c r="F21387" s="58">
        <v>0.9876560843481147</v>
      </c>
    </row>
    <row r="21388">
      <c r="A21388" s="61">
        <v>1.517142746E9</v>
      </c>
      <c r="B21388" s="61">
        <v>1.0</v>
      </c>
      <c r="C21388" s="61">
        <v>2578.0</v>
      </c>
      <c r="D21388" s="57" t="s">
        <v>374</v>
      </c>
      <c r="E21388" s="57" t="str">
        <f t="array" ref="E21388">E21387</f>
        <v>В</v>
      </c>
      <c r="F21388" s="58">
        <v>0.9876771336582303</v>
      </c>
    </row>
    <row r="21389">
      <c r="A21389" s="61">
        <v>1.512915208E9</v>
      </c>
      <c r="B21389" s="61">
        <v>1.0</v>
      </c>
      <c r="C21389" s="61">
        <v>3372.0</v>
      </c>
      <c r="D21389" s="57" t="s">
        <v>375</v>
      </c>
      <c r="E21389" s="57" t="str">
        <f t="array" ref="E21389">E21388</f>
        <v>В</v>
      </c>
      <c r="F21389" s="58">
        <v>0.9876826853086046</v>
      </c>
    </row>
    <row r="21390">
      <c r="A21390" s="61">
        <v>1.512997093E9</v>
      </c>
      <c r="B21390" s="61">
        <v>1.0</v>
      </c>
      <c r="C21390" s="61">
        <v>2557.0</v>
      </c>
      <c r="D21390" s="57" t="s">
        <v>373</v>
      </c>
      <c r="E21390" s="57" t="str">
        <f t="array" ref="E21390">E21389</f>
        <v>В</v>
      </c>
      <c r="F21390" s="58">
        <v>0.9876921099998827</v>
      </c>
    </row>
    <row r="21391">
      <c r="A21391" s="61">
        <v>1.513354534E9</v>
      </c>
      <c r="B21391" s="61">
        <v>1.0</v>
      </c>
      <c r="C21391" s="61">
        <v>1716.0</v>
      </c>
      <c r="D21391" s="57" t="s">
        <v>371</v>
      </c>
      <c r="E21391" s="57" t="str">
        <f t="array" ref="E21391">E21390</f>
        <v>В</v>
      </c>
      <c r="F21391" s="58">
        <v>0.987699416816321</v>
      </c>
    </row>
    <row r="21392">
      <c r="A21392" s="61">
        <v>1.512136701E9</v>
      </c>
      <c r="B21392" s="61">
        <v>0.0</v>
      </c>
      <c r="C21392" s="61">
        <v>1247.0</v>
      </c>
      <c r="D21392" s="57" t="s">
        <v>375</v>
      </c>
      <c r="E21392" s="57" t="str">
        <f t="array" ref="E21392">E21391</f>
        <v>В</v>
      </c>
      <c r="F21392" s="58">
        <v>0.9877037018703007</v>
      </c>
    </row>
    <row r="21393">
      <c r="A21393" s="61">
        <v>1.519229613E9</v>
      </c>
      <c r="B21393" s="61">
        <v>1.0</v>
      </c>
      <c r="C21393" s="61">
        <v>3927.0</v>
      </c>
      <c r="D21393" s="57" t="s">
        <v>375</v>
      </c>
      <c r="E21393" s="57" t="str">
        <f t="array" ref="E21393">E21392</f>
        <v>В</v>
      </c>
      <c r="F21393" s="58">
        <v>0.987739502807365</v>
      </c>
    </row>
    <row r="21394">
      <c r="A21394" s="61">
        <v>1.51541633E9</v>
      </c>
      <c r="B21394" s="61">
        <v>0.0</v>
      </c>
      <c r="C21394" s="61">
        <v>3270.0</v>
      </c>
      <c r="D21394" s="57" t="s">
        <v>375</v>
      </c>
      <c r="E21394" s="57" t="str">
        <f t="array" ref="E21394">E21393</f>
        <v>В</v>
      </c>
      <c r="F21394" s="58">
        <v>0.9877615587606805</v>
      </c>
    </row>
    <row r="21395">
      <c r="A21395" s="61">
        <v>1.512406711E9</v>
      </c>
      <c r="B21395" s="61">
        <v>0.0</v>
      </c>
      <c r="C21395" s="61">
        <v>1981.0</v>
      </c>
      <c r="D21395" s="57" t="s">
        <v>371</v>
      </c>
      <c r="E21395" s="57" t="str">
        <f t="array" ref="E21395">E21394</f>
        <v>В</v>
      </c>
      <c r="F21395" s="58">
        <v>0.9877863643389705</v>
      </c>
    </row>
    <row r="21396">
      <c r="A21396" s="61">
        <v>1.513928087E9</v>
      </c>
      <c r="B21396" s="61">
        <v>1.0</v>
      </c>
      <c r="C21396" s="61">
        <v>1376.0</v>
      </c>
      <c r="D21396" s="57" t="s">
        <v>371</v>
      </c>
      <c r="E21396" s="57" t="str">
        <f t="array" ref="E21396">E21395</f>
        <v>В</v>
      </c>
      <c r="F21396" s="58">
        <v>0.9877930841454547</v>
      </c>
    </row>
    <row r="21397">
      <c r="A21397" s="61">
        <v>1.514259204E9</v>
      </c>
      <c r="B21397" s="61">
        <v>1.0</v>
      </c>
      <c r="C21397" s="61">
        <v>355.0</v>
      </c>
      <c r="D21397" s="57" t="s">
        <v>374</v>
      </c>
      <c r="E21397" s="57" t="str">
        <f t="array" ref="E21397">E21396</f>
        <v>В</v>
      </c>
      <c r="F21397" s="58">
        <v>0.9878067573179614</v>
      </c>
    </row>
    <row r="21398">
      <c r="A21398" s="61">
        <v>1.516227384E9</v>
      </c>
      <c r="B21398" s="61">
        <v>1.0</v>
      </c>
      <c r="C21398" s="61">
        <v>670.0</v>
      </c>
      <c r="D21398" s="57" t="s">
        <v>374</v>
      </c>
      <c r="E21398" s="57" t="str">
        <f t="array" ref="E21398">E21397</f>
        <v>В</v>
      </c>
      <c r="F21398" s="58">
        <v>0.9878499053393537</v>
      </c>
    </row>
    <row r="21399">
      <c r="A21399" s="61">
        <v>1.511982153E9</v>
      </c>
      <c r="B21399" s="61">
        <v>1.0</v>
      </c>
      <c r="C21399" s="61">
        <v>3759.0</v>
      </c>
      <c r="D21399" s="57" t="s">
        <v>371</v>
      </c>
      <c r="E21399" s="57" t="str">
        <f t="array" ref="E21399">E21398</f>
        <v>В</v>
      </c>
      <c r="F21399" s="58">
        <v>0.9880679300121566</v>
      </c>
    </row>
    <row r="21400">
      <c r="A21400" s="61">
        <v>1.514990912E9</v>
      </c>
      <c r="B21400" s="61">
        <v>0.0</v>
      </c>
      <c r="C21400" s="61">
        <v>2132.0</v>
      </c>
      <c r="D21400" s="57" t="s">
        <v>374</v>
      </c>
      <c r="E21400" s="57" t="str">
        <f t="array" ref="E21400">E21399</f>
        <v>В</v>
      </c>
      <c r="F21400" s="58">
        <v>0.9881269073946766</v>
      </c>
    </row>
    <row r="21401">
      <c r="A21401" s="61">
        <v>1.513136643E9</v>
      </c>
      <c r="B21401" s="61">
        <v>1.0</v>
      </c>
      <c r="C21401" s="61">
        <v>2614.0</v>
      </c>
      <c r="D21401" s="57" t="s">
        <v>374</v>
      </c>
      <c r="E21401" s="57" t="str">
        <f t="array" ref="E21401">E21400</f>
        <v>В</v>
      </c>
      <c r="F21401" s="58">
        <v>0.9881770818614506</v>
      </c>
    </row>
    <row r="21402">
      <c r="A21402" s="61">
        <v>1.516172195E9</v>
      </c>
      <c r="B21402" s="61">
        <v>1.0</v>
      </c>
      <c r="C21402" s="61">
        <v>1608.0</v>
      </c>
      <c r="D21402" s="57" t="s">
        <v>371</v>
      </c>
      <c r="E21402" s="57" t="str">
        <f t="array" ref="E21402">E21401</f>
        <v>В</v>
      </c>
      <c r="F21402" s="58">
        <v>0.9882015402577773</v>
      </c>
    </row>
    <row r="21403">
      <c r="A21403" s="61">
        <v>1.511591245E9</v>
      </c>
      <c r="B21403" s="61">
        <v>1.0</v>
      </c>
      <c r="C21403" s="61">
        <v>689.0</v>
      </c>
      <c r="D21403" s="57" t="s">
        <v>371</v>
      </c>
      <c r="E21403" s="57" t="str">
        <f t="array" ref="E21403">E21402</f>
        <v>В</v>
      </c>
      <c r="F21403" s="58">
        <v>0.9882326647317057</v>
      </c>
    </row>
    <row r="21404">
      <c r="A21404" s="61">
        <v>1.516782571E9</v>
      </c>
      <c r="B21404" s="61">
        <v>0.0</v>
      </c>
      <c r="C21404" s="61">
        <v>607.0</v>
      </c>
      <c r="D21404" s="57" t="s">
        <v>375</v>
      </c>
      <c r="E21404" s="57" t="str">
        <f t="array" ref="E21404">E21403</f>
        <v>В</v>
      </c>
      <c r="F21404" s="58">
        <v>0.988265333218687</v>
      </c>
    </row>
    <row r="21405">
      <c r="A21405" s="61">
        <v>1.517701709E9</v>
      </c>
      <c r="B21405" s="61">
        <v>1.0</v>
      </c>
      <c r="C21405" s="61">
        <v>597.0</v>
      </c>
      <c r="D21405" s="57" t="s">
        <v>371</v>
      </c>
      <c r="E21405" s="57" t="str">
        <f t="array" ref="E21405">E21404</f>
        <v>В</v>
      </c>
      <c r="F21405" s="58">
        <v>0.9883054619591061</v>
      </c>
    </row>
    <row r="21406">
      <c r="A21406" s="61">
        <v>1.513431108E9</v>
      </c>
      <c r="B21406" s="61">
        <v>1.0</v>
      </c>
      <c r="C21406" s="61">
        <v>450.0</v>
      </c>
      <c r="D21406" s="57" t="s">
        <v>371</v>
      </c>
      <c r="E21406" s="57" t="str">
        <f t="array" ref="E21406">E21405</f>
        <v>В</v>
      </c>
      <c r="F21406" s="58">
        <v>0.9883260942897971</v>
      </c>
    </row>
    <row r="21407">
      <c r="A21407" s="61">
        <v>1.515971958E9</v>
      </c>
      <c r="B21407" s="61">
        <v>1.0</v>
      </c>
      <c r="C21407" s="61">
        <v>1865.0</v>
      </c>
      <c r="D21407" s="57" t="s">
        <v>371</v>
      </c>
      <c r="E21407" s="57" t="str">
        <f t="array" ref="E21407">E21406</f>
        <v>В</v>
      </c>
      <c r="F21407" s="58">
        <v>0.9883947804300753</v>
      </c>
    </row>
    <row r="21408">
      <c r="A21408" s="61">
        <v>1.511950766E9</v>
      </c>
      <c r="B21408" s="61">
        <v>1.0</v>
      </c>
      <c r="C21408" s="61">
        <v>2262.0</v>
      </c>
      <c r="D21408" s="57" t="s">
        <v>371</v>
      </c>
      <c r="E21408" s="57" t="str">
        <f t="array" ref="E21408">E21407</f>
        <v>В</v>
      </c>
      <c r="F21408" s="58">
        <v>0.9884157708215374</v>
      </c>
    </row>
    <row r="21409">
      <c r="A21409" s="61">
        <v>1.514540745E9</v>
      </c>
      <c r="B21409" s="61">
        <v>1.0</v>
      </c>
      <c r="C21409" s="61">
        <v>2231.0</v>
      </c>
      <c r="D21409" s="57" t="s">
        <v>371</v>
      </c>
      <c r="E21409" s="57" t="str">
        <f t="array" ref="E21409">E21408</f>
        <v>В</v>
      </c>
      <c r="F21409" s="58">
        <v>0.988499717800003</v>
      </c>
    </row>
    <row r="21410">
      <c r="A21410" s="61">
        <v>1.514549636E9</v>
      </c>
      <c r="B21410" s="61">
        <v>1.0</v>
      </c>
      <c r="C21410" s="61">
        <v>1264.0</v>
      </c>
      <c r="D21410" s="57" t="s">
        <v>373</v>
      </c>
      <c r="E21410" s="57" t="str">
        <f t="array" ref="E21410">E21409</f>
        <v>В</v>
      </c>
      <c r="F21410" s="58">
        <v>0.988590396301538</v>
      </c>
    </row>
    <row r="21411">
      <c r="A21411" s="61">
        <v>1.513918297E9</v>
      </c>
      <c r="B21411" s="61">
        <v>1.0</v>
      </c>
      <c r="C21411" s="61">
        <v>1006.0</v>
      </c>
      <c r="D21411" s="57" t="s">
        <v>374</v>
      </c>
      <c r="E21411" s="57" t="str">
        <f t="array" ref="E21411">E21410</f>
        <v>В</v>
      </c>
      <c r="F21411" s="58">
        <v>0.9887488514174966</v>
      </c>
    </row>
    <row r="21412">
      <c r="A21412" s="61">
        <v>1.512319765E9</v>
      </c>
      <c r="B21412" s="61">
        <v>1.0</v>
      </c>
      <c r="C21412" s="61">
        <v>1079.0</v>
      </c>
      <c r="D21412" s="57" t="s">
        <v>371</v>
      </c>
      <c r="E21412" s="57" t="str">
        <f t="array" ref="E21412">E21411</f>
        <v>В</v>
      </c>
      <c r="F21412" s="58">
        <v>0.9887739228161572</v>
      </c>
    </row>
    <row r="21413">
      <c r="A21413" s="61">
        <v>1.513052263E9</v>
      </c>
      <c r="B21413" s="61">
        <v>1.0</v>
      </c>
      <c r="C21413" s="61">
        <v>1350.0</v>
      </c>
      <c r="D21413" s="57" t="s">
        <v>371</v>
      </c>
      <c r="E21413" s="57" t="str">
        <f t="array" ref="E21413">E21412</f>
        <v>В</v>
      </c>
      <c r="F21413" s="58">
        <v>0.9888648875528319</v>
      </c>
    </row>
    <row r="21414">
      <c r="A21414" s="61">
        <v>1.517290354E9</v>
      </c>
      <c r="B21414" s="61">
        <v>1.0</v>
      </c>
      <c r="C21414" s="61">
        <v>1217.0</v>
      </c>
      <c r="D21414" s="57" t="s">
        <v>371</v>
      </c>
      <c r="E21414" s="57" t="str">
        <f t="array" ref="E21414">E21413</f>
        <v>В</v>
      </c>
      <c r="F21414" s="58">
        <v>0.9888665178904482</v>
      </c>
    </row>
    <row r="21415">
      <c r="A21415" s="61">
        <v>1.51148924E9</v>
      </c>
      <c r="B21415" s="61">
        <v>0.0</v>
      </c>
      <c r="C21415" s="61">
        <v>3128.0</v>
      </c>
      <c r="D21415" s="57" t="s">
        <v>375</v>
      </c>
      <c r="E21415" s="57" t="str">
        <f t="array" ref="E21415">E21414</f>
        <v>В</v>
      </c>
      <c r="F21415" s="58">
        <v>0.9889010872718721</v>
      </c>
    </row>
    <row r="21416">
      <c r="A21416" s="61">
        <v>1.512049011E9</v>
      </c>
      <c r="B21416" s="61">
        <v>0.0</v>
      </c>
      <c r="C21416" s="61">
        <v>600.0</v>
      </c>
      <c r="D21416" s="57" t="s">
        <v>371</v>
      </c>
      <c r="E21416" s="57" t="str">
        <f t="array" ref="E21416">E21415</f>
        <v>В</v>
      </c>
      <c r="F21416" s="58">
        <v>0.9889785345423989</v>
      </c>
    </row>
    <row r="21417">
      <c r="A21417" s="61">
        <v>1.519195778E9</v>
      </c>
      <c r="B21417" s="61">
        <v>1.0</v>
      </c>
      <c r="C21417" s="61">
        <v>2252.0</v>
      </c>
      <c r="D21417" s="57" t="s">
        <v>371</v>
      </c>
      <c r="E21417" s="57" t="str">
        <f t="array" ref="E21417">E21416</f>
        <v>В</v>
      </c>
      <c r="F21417" s="58">
        <v>0.9890066719961864</v>
      </c>
    </row>
    <row r="21418">
      <c r="A21418" s="61">
        <v>1.512463322E9</v>
      </c>
      <c r="B21418" s="61">
        <v>0.0</v>
      </c>
      <c r="C21418" s="61">
        <v>1659.0</v>
      </c>
      <c r="D21418" s="57" t="s">
        <v>371</v>
      </c>
      <c r="E21418" s="57" t="str">
        <f t="array" ref="E21418">E21417</f>
        <v>В</v>
      </c>
      <c r="F21418" s="58">
        <v>0.9890649804932194</v>
      </c>
    </row>
    <row r="21419">
      <c r="A21419" s="61">
        <v>1.514449673E9</v>
      </c>
      <c r="B21419" s="61">
        <v>1.0</v>
      </c>
      <c r="C21419" s="61">
        <v>4511.0</v>
      </c>
      <c r="D21419" s="57" t="s">
        <v>375</v>
      </c>
      <c r="E21419" s="57" t="str">
        <f t="array" ref="E21419">E21418</f>
        <v>В</v>
      </c>
      <c r="F21419" s="58">
        <v>0.989094374993051</v>
      </c>
    </row>
    <row r="21420">
      <c r="A21420" s="61">
        <v>1.519963979E9</v>
      </c>
      <c r="B21420" s="61">
        <v>1.0</v>
      </c>
      <c r="C21420" s="61">
        <v>1409.0</v>
      </c>
      <c r="D21420" s="57" t="s">
        <v>371</v>
      </c>
      <c r="E21420" s="57" t="str">
        <f t="array" ref="E21420">E21419</f>
        <v>В</v>
      </c>
      <c r="F21420" s="58">
        <v>0.9891230518304724</v>
      </c>
    </row>
    <row r="21421">
      <c r="A21421" s="61">
        <v>1.513006602E9</v>
      </c>
      <c r="B21421" s="61">
        <v>0.0</v>
      </c>
      <c r="C21421" s="61">
        <v>1345.0</v>
      </c>
      <c r="D21421" s="57" t="s">
        <v>371</v>
      </c>
      <c r="E21421" s="57" t="str">
        <f t="array" ref="E21421">E21420</f>
        <v>В</v>
      </c>
      <c r="F21421" s="58">
        <v>0.9892038396235946</v>
      </c>
    </row>
    <row r="21422">
      <c r="A21422" s="61">
        <v>1.512114572E9</v>
      </c>
      <c r="B21422" s="61">
        <v>0.0</v>
      </c>
      <c r="C21422" s="61">
        <v>239.0</v>
      </c>
      <c r="D21422" s="57" t="s">
        <v>374</v>
      </c>
      <c r="E21422" s="57" t="str">
        <f t="array" ref="E21422">E21421</f>
        <v>В</v>
      </c>
      <c r="F21422" s="58">
        <v>0.9892470197047047</v>
      </c>
    </row>
    <row r="21423">
      <c r="A21423" s="61">
        <v>1.51794837E9</v>
      </c>
      <c r="B21423" s="61">
        <v>0.0</v>
      </c>
      <c r="C21423" s="61">
        <v>358.0</v>
      </c>
      <c r="D21423" s="57" t="s">
        <v>373</v>
      </c>
      <c r="E21423" s="57" t="str">
        <f t="array" ref="E21423">E21422</f>
        <v>В</v>
      </c>
      <c r="F21423" s="58">
        <v>0.9893535832870554</v>
      </c>
    </row>
    <row r="21424">
      <c r="A21424" s="61">
        <v>1.516423921E9</v>
      </c>
      <c r="B21424" s="61">
        <v>0.0</v>
      </c>
      <c r="C21424" s="61">
        <v>1503.0</v>
      </c>
      <c r="D21424" s="57" t="s">
        <v>375</v>
      </c>
      <c r="E21424" s="57" t="str">
        <f t="array" ref="E21424">E21423</f>
        <v>В</v>
      </c>
      <c r="F21424" s="58">
        <v>0.9893893805289811</v>
      </c>
    </row>
    <row r="21425">
      <c r="A21425" s="61">
        <v>1.515421053E9</v>
      </c>
      <c r="B21425" s="61">
        <v>1.0</v>
      </c>
      <c r="C21425" s="61">
        <v>2263.0</v>
      </c>
      <c r="D21425" s="57" t="s">
        <v>375</v>
      </c>
      <c r="E21425" s="57" t="str">
        <f t="array" ref="E21425">E21424</f>
        <v>В</v>
      </c>
      <c r="F21425" s="58">
        <v>0.989403082777744</v>
      </c>
    </row>
    <row r="21426">
      <c r="A21426" s="61">
        <v>1.518170805E9</v>
      </c>
      <c r="B21426" s="61">
        <v>1.0</v>
      </c>
      <c r="C21426" s="61">
        <v>755.0</v>
      </c>
      <c r="D21426" s="57" t="s">
        <v>371</v>
      </c>
      <c r="E21426" s="57" t="str">
        <f t="array" ref="E21426">E21425</f>
        <v>В</v>
      </c>
      <c r="F21426" s="58">
        <v>0.9894211936034526</v>
      </c>
    </row>
    <row r="21427">
      <c r="A21427" s="61">
        <v>1.517914793E9</v>
      </c>
      <c r="B21427" s="61">
        <v>1.0</v>
      </c>
      <c r="C21427" s="61">
        <v>2740.0</v>
      </c>
      <c r="D21427" s="57" t="s">
        <v>373</v>
      </c>
      <c r="E21427" s="57" t="str">
        <f t="array" ref="E21427">E21426</f>
        <v>В</v>
      </c>
      <c r="F21427" s="58">
        <v>0.9894658676782608</v>
      </c>
    </row>
    <row r="21428">
      <c r="A21428" s="61">
        <v>1.515592112E9</v>
      </c>
      <c r="B21428" s="61">
        <v>0.0</v>
      </c>
      <c r="C21428" s="61">
        <v>1110.0</v>
      </c>
      <c r="D21428" s="57" t="s">
        <v>375</v>
      </c>
      <c r="E21428" s="57" t="str">
        <f t="array" ref="E21428">E21427</f>
        <v>В</v>
      </c>
      <c r="F21428" s="58">
        <v>0.9895098881446193</v>
      </c>
    </row>
    <row r="21429">
      <c r="A21429" s="61">
        <v>1.514968665E9</v>
      </c>
      <c r="B21429" s="61">
        <v>1.0</v>
      </c>
      <c r="C21429" s="61">
        <v>1453.0</v>
      </c>
      <c r="D21429" s="57" t="s">
        <v>375</v>
      </c>
      <c r="E21429" s="57" t="str">
        <f t="array" ref="E21429">E21428</f>
        <v>В</v>
      </c>
      <c r="F21429" s="58">
        <v>0.9895123245264426</v>
      </c>
    </row>
    <row r="21430">
      <c r="A21430" s="61">
        <v>1.516845667E9</v>
      </c>
      <c r="B21430" s="61">
        <v>1.0</v>
      </c>
      <c r="C21430" s="61">
        <v>304.0</v>
      </c>
      <c r="D21430" s="57" t="s">
        <v>375</v>
      </c>
      <c r="E21430" s="57" t="str">
        <f t="array" ref="E21430">E21429</f>
        <v>В</v>
      </c>
      <c r="F21430" s="58">
        <v>0.989548363725229</v>
      </c>
    </row>
    <row r="21431">
      <c r="A21431" s="61">
        <v>1.518764196E9</v>
      </c>
      <c r="B21431" s="61">
        <v>1.0</v>
      </c>
      <c r="C21431" s="61">
        <v>325.0</v>
      </c>
      <c r="D21431" s="57" t="s">
        <v>375</v>
      </c>
      <c r="E21431" s="57" t="str">
        <f t="array" ref="E21431">E21430</f>
        <v>В</v>
      </c>
      <c r="F21431" s="58">
        <v>0.9895564124434633</v>
      </c>
    </row>
    <row r="21432">
      <c r="A21432" s="61">
        <v>1.513514012E9</v>
      </c>
      <c r="B21432" s="61">
        <v>0.0</v>
      </c>
      <c r="C21432" s="61">
        <v>2631.0</v>
      </c>
      <c r="D21432" s="57" t="s">
        <v>374</v>
      </c>
      <c r="E21432" s="57" t="str">
        <f t="array" ref="E21432">E21431</f>
        <v>В</v>
      </c>
      <c r="F21432" s="58">
        <v>0.9895657884064792</v>
      </c>
    </row>
    <row r="21433">
      <c r="A21433" s="61">
        <v>1.5132512E9</v>
      </c>
      <c r="B21433" s="61">
        <v>0.0</v>
      </c>
      <c r="C21433" s="61">
        <v>656.0</v>
      </c>
      <c r="D21433" s="57" t="s">
        <v>371</v>
      </c>
      <c r="E21433" s="57" t="str">
        <f t="array" ref="E21433">E21432</f>
        <v>В</v>
      </c>
      <c r="F21433" s="58">
        <v>0.9895680242643238</v>
      </c>
    </row>
    <row r="21434">
      <c r="A21434" s="61">
        <v>1.517674981E9</v>
      </c>
      <c r="B21434" s="61">
        <v>0.0</v>
      </c>
      <c r="C21434" s="61">
        <v>1227.0</v>
      </c>
      <c r="D21434" s="57" t="s">
        <v>375</v>
      </c>
      <c r="E21434" s="57" t="str">
        <f t="array" ref="E21434">E21433</f>
        <v>В</v>
      </c>
      <c r="F21434" s="58">
        <v>0.9895691734194797</v>
      </c>
    </row>
    <row r="21435">
      <c r="A21435" s="61">
        <v>1.513470384E9</v>
      </c>
      <c r="B21435" s="61">
        <v>1.0</v>
      </c>
      <c r="C21435" s="61">
        <v>5084.0</v>
      </c>
      <c r="D21435" s="57" t="s">
        <v>374</v>
      </c>
      <c r="E21435" s="57" t="str">
        <f t="array" ref="E21435">E21434</f>
        <v>В</v>
      </c>
      <c r="F21435" s="58">
        <v>0.9895986104565603</v>
      </c>
    </row>
    <row r="21436">
      <c r="A21436" s="61">
        <v>1.51519183E9</v>
      </c>
      <c r="B21436" s="61">
        <v>0.0</v>
      </c>
      <c r="C21436" s="61">
        <v>851.0</v>
      </c>
      <c r="D21436" s="57" t="s">
        <v>374</v>
      </c>
      <c r="E21436" s="57" t="str">
        <f t="array" ref="E21436">E21435</f>
        <v>В</v>
      </c>
      <c r="F21436" s="58">
        <v>0.9896398458038748</v>
      </c>
    </row>
    <row r="21437">
      <c r="A21437" s="61">
        <v>1.514577443E9</v>
      </c>
      <c r="B21437" s="61">
        <v>1.0</v>
      </c>
      <c r="C21437" s="61">
        <v>113.0</v>
      </c>
      <c r="D21437" s="57" t="s">
        <v>375</v>
      </c>
      <c r="E21437" s="57" t="str">
        <f t="array" ref="E21437">E21436</f>
        <v>В</v>
      </c>
      <c r="F21437" s="58">
        <v>0.9896640872198041</v>
      </c>
    </row>
    <row r="21438">
      <c r="A21438" s="61">
        <v>1.517712907E9</v>
      </c>
      <c r="B21438" s="61">
        <v>1.0</v>
      </c>
      <c r="C21438" s="61">
        <v>2063.0</v>
      </c>
      <c r="D21438" s="57" t="s">
        <v>374</v>
      </c>
      <c r="E21438" s="57" t="str">
        <f t="array" ref="E21438">E21437</f>
        <v>В</v>
      </c>
      <c r="F21438" s="58">
        <v>0.9898599050300133</v>
      </c>
    </row>
    <row r="21439">
      <c r="A21439" s="61">
        <v>1.51414979E9</v>
      </c>
      <c r="B21439" s="61">
        <v>0.0</v>
      </c>
      <c r="C21439" s="61">
        <v>624.0</v>
      </c>
      <c r="D21439" s="57" t="s">
        <v>374</v>
      </c>
      <c r="E21439" s="57" t="str">
        <f t="array" ref="E21439">E21438</f>
        <v>В</v>
      </c>
      <c r="F21439" s="58">
        <v>0.9898907868329789</v>
      </c>
    </row>
    <row r="21440">
      <c r="A21440" s="61">
        <v>1.51900667E9</v>
      </c>
      <c r="B21440" s="61">
        <v>0.0</v>
      </c>
      <c r="C21440" s="61">
        <v>1514.0</v>
      </c>
      <c r="D21440" s="57" t="s">
        <v>371</v>
      </c>
      <c r="E21440" s="57" t="str">
        <f t="array" ref="E21440">E21439</f>
        <v>В</v>
      </c>
      <c r="F21440" s="58">
        <v>0.9899086042542676</v>
      </c>
    </row>
    <row r="21441">
      <c r="A21441" s="61">
        <v>1.5145489E9</v>
      </c>
      <c r="B21441" s="61">
        <v>0.0</v>
      </c>
      <c r="C21441" s="61">
        <v>1266.0</v>
      </c>
      <c r="D21441" s="57" t="s">
        <v>375</v>
      </c>
      <c r="E21441" s="57" t="str">
        <f t="array" ref="E21441">E21440</f>
        <v>В</v>
      </c>
      <c r="F21441" s="58">
        <v>0.9900754951624376</v>
      </c>
    </row>
    <row r="21442">
      <c r="A21442" s="61">
        <v>1.515144529E9</v>
      </c>
      <c r="B21442" s="61">
        <v>1.0</v>
      </c>
      <c r="C21442" s="61">
        <v>3195.0</v>
      </c>
      <c r="D21442" s="57" t="s">
        <v>371</v>
      </c>
      <c r="E21442" s="57" t="str">
        <f t="array" ref="E21442">E21441</f>
        <v>В</v>
      </c>
      <c r="F21442" s="58">
        <v>0.9901330077282154</v>
      </c>
    </row>
    <row r="21443">
      <c r="A21443" s="61">
        <v>1.515806101E9</v>
      </c>
      <c r="B21443" s="61">
        <v>0.0</v>
      </c>
      <c r="C21443" s="61">
        <v>715.0</v>
      </c>
      <c r="D21443" s="57" t="s">
        <v>373</v>
      </c>
      <c r="E21443" s="57" t="str">
        <f t="array" ref="E21443">E21442</f>
        <v>В</v>
      </c>
      <c r="F21443" s="58">
        <v>0.9901390481062061</v>
      </c>
    </row>
    <row r="21444">
      <c r="A21444" s="61">
        <v>1.517155306E9</v>
      </c>
      <c r="B21444" s="61">
        <v>1.0</v>
      </c>
      <c r="C21444" s="61">
        <v>1407.0</v>
      </c>
      <c r="D21444" s="57" t="s">
        <v>373</v>
      </c>
      <c r="E21444" s="57" t="str">
        <f t="array" ref="E21444">E21443</f>
        <v>В</v>
      </c>
      <c r="F21444" s="58">
        <v>0.9901881001784851</v>
      </c>
    </row>
    <row r="21445">
      <c r="A21445" s="61">
        <v>1.511323733E9</v>
      </c>
      <c r="B21445" s="61">
        <v>1.0</v>
      </c>
      <c r="C21445" s="61">
        <v>1467.0</v>
      </c>
      <c r="D21445" s="57" t="s">
        <v>374</v>
      </c>
      <c r="E21445" s="57" t="str">
        <f t="array" ref="E21445">E21444</f>
        <v>В</v>
      </c>
      <c r="F21445" s="58">
        <v>0.9902131919288648</v>
      </c>
    </row>
    <row r="21446">
      <c r="A21446" s="61">
        <v>1.516119969E9</v>
      </c>
      <c r="B21446" s="61">
        <v>1.0</v>
      </c>
      <c r="C21446" s="61">
        <v>332.0</v>
      </c>
      <c r="D21446" s="57" t="s">
        <v>371</v>
      </c>
      <c r="E21446" s="57" t="str">
        <f t="array" ref="E21446">E21445</f>
        <v>В</v>
      </c>
      <c r="F21446" s="58">
        <v>0.9902275200153031</v>
      </c>
    </row>
    <row r="21447">
      <c r="A21447" s="61">
        <v>1.515986008E9</v>
      </c>
      <c r="B21447" s="61">
        <v>1.0</v>
      </c>
      <c r="C21447" s="61">
        <v>3438.0</v>
      </c>
      <c r="D21447" s="57" t="s">
        <v>373</v>
      </c>
      <c r="E21447" s="57" t="str">
        <f t="array" ref="E21447">E21446</f>
        <v>В</v>
      </c>
      <c r="F21447" s="58">
        <v>0.9902948141537486</v>
      </c>
    </row>
    <row r="21448">
      <c r="A21448" s="61">
        <v>1.519935083E9</v>
      </c>
      <c r="B21448" s="61">
        <v>1.0</v>
      </c>
      <c r="C21448" s="61">
        <v>2337.0</v>
      </c>
      <c r="D21448" s="57" t="s">
        <v>373</v>
      </c>
      <c r="E21448" s="57" t="str">
        <f t="array" ref="E21448">E21447</f>
        <v>В</v>
      </c>
      <c r="F21448" s="58">
        <v>0.9903782475141601</v>
      </c>
    </row>
    <row r="21449">
      <c r="A21449" s="61">
        <v>1.517805423E9</v>
      </c>
      <c r="B21449" s="61">
        <v>1.0</v>
      </c>
      <c r="C21449" s="61">
        <v>370.0</v>
      </c>
      <c r="D21449" s="57" t="s">
        <v>375</v>
      </c>
      <c r="E21449" s="57" t="str">
        <f t="array" ref="E21449">E21448</f>
        <v>В</v>
      </c>
      <c r="F21449" s="58">
        <v>0.9904169912962112</v>
      </c>
    </row>
    <row r="21450">
      <c r="A21450" s="61">
        <v>1.514982544E9</v>
      </c>
      <c r="B21450" s="61">
        <v>1.0</v>
      </c>
      <c r="C21450" s="61">
        <v>2412.0</v>
      </c>
      <c r="D21450" s="57" t="s">
        <v>371</v>
      </c>
      <c r="E21450" s="57" t="str">
        <f t="array" ref="E21450">E21449</f>
        <v>В</v>
      </c>
      <c r="F21450" s="58">
        <v>0.9905173053524698</v>
      </c>
    </row>
    <row r="21451">
      <c r="A21451" s="61">
        <v>1.511871949E9</v>
      </c>
      <c r="B21451" s="61">
        <v>1.0</v>
      </c>
      <c r="C21451" s="61">
        <v>517.0</v>
      </c>
      <c r="D21451" s="57" t="s">
        <v>371</v>
      </c>
      <c r="E21451" s="57" t="str">
        <f t="array" ref="E21451">E21450</f>
        <v>В</v>
      </c>
      <c r="F21451" s="58">
        <v>0.9905773728744554</v>
      </c>
    </row>
    <row r="21452">
      <c r="A21452" s="61">
        <v>1.512240098E9</v>
      </c>
      <c r="B21452" s="61">
        <v>1.0</v>
      </c>
      <c r="C21452" s="61">
        <v>2545.0</v>
      </c>
      <c r="D21452" s="57" t="s">
        <v>371</v>
      </c>
      <c r="E21452" s="57" t="str">
        <f t="array" ref="E21452">E21451</f>
        <v>В</v>
      </c>
      <c r="F21452" s="58">
        <v>0.9905925355793808</v>
      </c>
    </row>
    <row r="21453">
      <c r="A21453" s="61">
        <v>1.513198709E9</v>
      </c>
      <c r="B21453" s="61">
        <v>1.0</v>
      </c>
      <c r="C21453" s="61">
        <v>2393.0</v>
      </c>
      <c r="D21453" s="57" t="s">
        <v>371</v>
      </c>
      <c r="E21453" s="57" t="str">
        <f t="array" ref="E21453">E21452</f>
        <v>В</v>
      </c>
      <c r="F21453" s="58">
        <v>0.990620299741596</v>
      </c>
    </row>
    <row r="21454">
      <c r="A21454" s="61">
        <v>1.519303968E9</v>
      </c>
      <c r="B21454" s="61">
        <v>1.0</v>
      </c>
      <c r="C21454" s="61">
        <v>2613.0</v>
      </c>
      <c r="D21454" s="57" t="s">
        <v>373</v>
      </c>
      <c r="E21454" s="57" t="str">
        <f t="array" ref="E21454">E21453</f>
        <v>В</v>
      </c>
      <c r="F21454" s="58">
        <v>0.9906567575347365</v>
      </c>
    </row>
    <row r="21455">
      <c r="A21455" s="61">
        <v>1.511565238E9</v>
      </c>
      <c r="B21455" s="61">
        <v>1.0</v>
      </c>
      <c r="C21455" s="61">
        <v>973.0</v>
      </c>
      <c r="D21455" s="57" t="s">
        <v>375</v>
      </c>
      <c r="E21455" s="57" t="str">
        <f t="array" ref="E21455">E21454</f>
        <v>В</v>
      </c>
      <c r="F21455" s="58">
        <v>0.990659531688662</v>
      </c>
    </row>
    <row r="21456">
      <c r="A21456" s="61">
        <v>1.518529766E9</v>
      </c>
      <c r="B21456" s="61">
        <v>1.0</v>
      </c>
      <c r="C21456" s="61">
        <v>459.0</v>
      </c>
      <c r="D21456" s="57" t="s">
        <v>371</v>
      </c>
      <c r="E21456" s="57" t="str">
        <f t="array" ref="E21456">E21455</f>
        <v>В</v>
      </c>
      <c r="F21456" s="58">
        <v>0.9907045373301703</v>
      </c>
    </row>
    <row r="21457">
      <c r="A21457" s="61">
        <v>1.512086507E9</v>
      </c>
      <c r="B21457" s="61">
        <v>1.0</v>
      </c>
      <c r="C21457" s="61">
        <v>2605.0</v>
      </c>
      <c r="D21457" s="57" t="s">
        <v>371</v>
      </c>
      <c r="E21457" s="57" t="str">
        <f t="array" ref="E21457">E21456</f>
        <v>В</v>
      </c>
      <c r="F21457" s="58">
        <v>0.9908707501153284</v>
      </c>
    </row>
    <row r="21458">
      <c r="A21458" s="61">
        <v>1.517045882E9</v>
      </c>
      <c r="B21458" s="61">
        <v>0.0</v>
      </c>
      <c r="C21458" s="61">
        <v>1827.0</v>
      </c>
      <c r="D21458" s="57" t="s">
        <v>374</v>
      </c>
      <c r="E21458" s="57" t="str">
        <f t="array" ref="E21458">E21457</f>
        <v>В</v>
      </c>
      <c r="F21458" s="58">
        <v>0.990875714442923</v>
      </c>
    </row>
    <row r="21459">
      <c r="A21459" s="61">
        <v>1.51521589E9</v>
      </c>
      <c r="B21459" s="61">
        <v>0.0</v>
      </c>
      <c r="C21459" s="61">
        <v>173.0</v>
      </c>
      <c r="D21459" s="57" t="s">
        <v>371</v>
      </c>
      <c r="E21459" s="57" t="str">
        <f t="array" ref="E21459">E21458</f>
        <v>В</v>
      </c>
      <c r="F21459" s="58">
        <v>0.9910233799258209</v>
      </c>
    </row>
    <row r="21460">
      <c r="A21460" s="61">
        <v>1.519979451E9</v>
      </c>
      <c r="B21460" s="61">
        <v>0.0</v>
      </c>
      <c r="C21460" s="61">
        <v>2299.0</v>
      </c>
      <c r="D21460" s="57" t="s">
        <v>374</v>
      </c>
      <c r="E21460" s="57" t="str">
        <f t="array" ref="E21460">E21459</f>
        <v>В</v>
      </c>
      <c r="F21460" s="58">
        <v>0.9910894692524727</v>
      </c>
    </row>
    <row r="21461">
      <c r="A21461" s="61">
        <v>1.514839464E9</v>
      </c>
      <c r="B21461" s="61">
        <v>1.0</v>
      </c>
      <c r="C21461" s="61">
        <v>2416.0</v>
      </c>
      <c r="D21461" s="57" t="s">
        <v>374</v>
      </c>
      <c r="E21461" s="57" t="str">
        <f t="array" ref="E21461">E21460</f>
        <v>В</v>
      </c>
      <c r="F21461" s="58">
        <v>0.9910913194765085</v>
      </c>
    </row>
    <row r="21462">
      <c r="A21462" s="61">
        <v>1.514141614E9</v>
      </c>
      <c r="B21462" s="61">
        <v>1.0</v>
      </c>
      <c r="C21462" s="61">
        <v>2139.0</v>
      </c>
      <c r="D21462" s="57" t="s">
        <v>371</v>
      </c>
      <c r="E21462" s="57" t="str">
        <f t="array" ref="E21462">E21461</f>
        <v>В</v>
      </c>
      <c r="F21462" s="58">
        <v>0.9911017332416148</v>
      </c>
    </row>
    <row r="21463">
      <c r="A21463" s="61">
        <v>1.512818309E9</v>
      </c>
      <c r="B21463" s="61">
        <v>1.0</v>
      </c>
      <c r="C21463" s="61">
        <v>1113.0</v>
      </c>
      <c r="D21463" s="57" t="s">
        <v>373</v>
      </c>
      <c r="E21463" s="57" t="str">
        <f t="array" ref="E21463">E21462</f>
        <v>В</v>
      </c>
      <c r="F21463" s="58">
        <v>0.9911266065833928</v>
      </c>
    </row>
    <row r="21464">
      <c r="A21464" s="61">
        <v>1.51431264E9</v>
      </c>
      <c r="B21464" s="61">
        <v>0.0</v>
      </c>
      <c r="C21464" s="61">
        <v>3148.0</v>
      </c>
      <c r="D21464" s="57" t="s">
        <v>374</v>
      </c>
      <c r="E21464" s="57" t="str">
        <f t="array" ref="E21464">E21463</f>
        <v>В</v>
      </c>
      <c r="F21464" s="58">
        <v>0.9911470043132286</v>
      </c>
    </row>
    <row r="21465">
      <c r="A21465" s="61">
        <v>1.512818077E9</v>
      </c>
      <c r="B21465" s="61">
        <v>1.0</v>
      </c>
      <c r="C21465" s="61">
        <v>1357.0</v>
      </c>
      <c r="D21465" s="57" t="s">
        <v>371</v>
      </c>
      <c r="E21465" s="57" t="str">
        <f t="array" ref="E21465">E21464</f>
        <v>В</v>
      </c>
      <c r="F21465" s="58">
        <v>0.9912065328360422</v>
      </c>
    </row>
    <row r="21466">
      <c r="A21466" s="61">
        <v>1.517393121E9</v>
      </c>
      <c r="B21466" s="61">
        <v>0.0</v>
      </c>
      <c r="C21466" s="61">
        <v>2716.0</v>
      </c>
      <c r="D21466" s="57" t="s">
        <v>373</v>
      </c>
      <c r="E21466" s="57" t="str">
        <f t="array" ref="E21466">E21465</f>
        <v>В</v>
      </c>
      <c r="F21466" s="58">
        <v>0.9912340274827482</v>
      </c>
    </row>
    <row r="21467">
      <c r="A21467" s="61">
        <v>1.51723058E9</v>
      </c>
      <c r="B21467" s="61">
        <v>0.0</v>
      </c>
      <c r="C21467" s="61">
        <v>833.0</v>
      </c>
      <c r="D21467" s="57" t="s">
        <v>374</v>
      </c>
      <c r="E21467" s="57" t="str">
        <f t="array" ref="E21467">E21466</f>
        <v>В</v>
      </c>
      <c r="F21467" s="58">
        <v>0.9912588883561895</v>
      </c>
    </row>
    <row r="21468">
      <c r="A21468" s="61">
        <v>1.515406337E9</v>
      </c>
      <c r="B21468" s="61">
        <v>1.0</v>
      </c>
      <c r="C21468" s="61">
        <v>3081.0</v>
      </c>
      <c r="D21468" s="57" t="s">
        <v>375</v>
      </c>
      <c r="E21468" s="57" t="str">
        <f t="array" ref="E21468">E21467</f>
        <v>В</v>
      </c>
      <c r="F21468" s="58">
        <v>0.991287025809977</v>
      </c>
    </row>
    <row r="21469">
      <c r="A21469" s="61">
        <v>1.511890737E9</v>
      </c>
      <c r="B21469" s="61">
        <v>1.0</v>
      </c>
      <c r="C21469" s="61">
        <v>2045.0</v>
      </c>
      <c r="D21469" s="57" t="s">
        <v>371</v>
      </c>
      <c r="E21469" s="57" t="str">
        <f t="array" ref="E21469">E21468</f>
        <v>В</v>
      </c>
      <c r="F21469" s="58">
        <v>0.9913101674500647</v>
      </c>
    </row>
    <row r="21470">
      <c r="A21470" s="61">
        <v>1.518048328E9</v>
      </c>
      <c r="B21470" s="61">
        <v>1.0</v>
      </c>
      <c r="C21470" s="61">
        <v>2000.0</v>
      </c>
      <c r="D21470" s="57" t="s">
        <v>375</v>
      </c>
      <c r="E21470" s="57" t="str">
        <f t="array" ref="E21470">E21469</f>
        <v>В</v>
      </c>
      <c r="F21470" s="58">
        <v>0.9913598625017614</v>
      </c>
    </row>
    <row r="21471">
      <c r="A21471" s="61">
        <v>1.515060945E9</v>
      </c>
      <c r="B21471" s="61">
        <v>1.0</v>
      </c>
      <c r="C21471" s="61">
        <v>655.0</v>
      </c>
      <c r="D21471" s="57" t="s">
        <v>375</v>
      </c>
      <c r="E21471" s="57" t="str">
        <f t="array" ref="E21471">E21470</f>
        <v>В</v>
      </c>
      <c r="F21471" s="58">
        <v>0.9913770569571252</v>
      </c>
    </row>
    <row r="21472">
      <c r="A21472" s="61">
        <v>1.518637263E9</v>
      </c>
      <c r="B21472" s="61">
        <v>1.0</v>
      </c>
      <c r="C21472" s="61">
        <v>236.0</v>
      </c>
      <c r="D21472" s="57" t="s">
        <v>374</v>
      </c>
      <c r="E21472" s="57" t="str">
        <f t="array" ref="E21472">E21471</f>
        <v>В</v>
      </c>
      <c r="F21472" s="58">
        <v>0.9914013132742159</v>
      </c>
    </row>
    <row r="21473">
      <c r="A21473" s="61">
        <v>1.517145496E9</v>
      </c>
      <c r="B21473" s="61">
        <v>1.0</v>
      </c>
      <c r="C21473" s="61">
        <v>170.0</v>
      </c>
      <c r="D21473" s="57" t="s">
        <v>371</v>
      </c>
      <c r="E21473" s="57" t="str">
        <f t="array" ref="E21473">E21472</f>
        <v>В</v>
      </c>
      <c r="F21473" s="58">
        <v>0.991434135324297</v>
      </c>
    </row>
    <row r="21474">
      <c r="A21474" s="61">
        <v>1.512417099E9</v>
      </c>
      <c r="B21474" s="61">
        <v>1.0</v>
      </c>
      <c r="C21474" s="61">
        <v>3381.0</v>
      </c>
      <c r="D21474" s="57" t="s">
        <v>375</v>
      </c>
      <c r="E21474" s="57" t="str">
        <f t="array" ref="E21474">E21473</f>
        <v>В</v>
      </c>
      <c r="F21474" s="58">
        <v>0.9914422648161221</v>
      </c>
    </row>
    <row r="21475">
      <c r="A21475" s="61">
        <v>1.514508203E9</v>
      </c>
      <c r="B21475" s="61">
        <v>1.0</v>
      </c>
      <c r="C21475" s="61">
        <v>1668.0</v>
      </c>
      <c r="D21475" s="57" t="s">
        <v>374</v>
      </c>
      <c r="E21475" s="57" t="str">
        <f t="array" ref="E21475">E21474</f>
        <v>В</v>
      </c>
      <c r="F21475" s="58">
        <v>0.9915869633153472</v>
      </c>
    </row>
    <row r="21476">
      <c r="A21476" s="61">
        <v>1.519549849E9</v>
      </c>
      <c r="B21476" s="61">
        <v>1.0</v>
      </c>
      <c r="C21476" s="61">
        <v>2652.0</v>
      </c>
      <c r="D21476" s="57" t="s">
        <v>371</v>
      </c>
      <c r="E21476" s="57" t="str">
        <f t="array" ref="E21476">E21475</f>
        <v>В</v>
      </c>
      <c r="F21476" s="58">
        <v>0.9916385739615333</v>
      </c>
    </row>
    <row r="21477">
      <c r="A21477" s="61">
        <v>1.516810941E9</v>
      </c>
      <c r="B21477" s="61">
        <v>0.0</v>
      </c>
      <c r="C21477" s="61">
        <v>2174.0</v>
      </c>
      <c r="D21477" s="57" t="s">
        <v>374</v>
      </c>
      <c r="E21477" s="57" t="str">
        <f t="array" ref="E21477">E21476</f>
        <v>В</v>
      </c>
      <c r="F21477" s="58">
        <v>0.9916556910256191</v>
      </c>
    </row>
    <row r="21478">
      <c r="A21478" s="61">
        <v>1.512088498E9</v>
      </c>
      <c r="B21478" s="61">
        <v>1.0</v>
      </c>
      <c r="C21478" s="61">
        <v>2749.0</v>
      </c>
      <c r="D21478" s="57" t="s">
        <v>374</v>
      </c>
      <c r="E21478" s="57" t="str">
        <f t="array" ref="E21478">E21477</f>
        <v>В</v>
      </c>
      <c r="F21478" s="58">
        <v>0.991721164782426</v>
      </c>
    </row>
    <row r="21479">
      <c r="A21479" s="61">
        <v>1.513486154E9</v>
      </c>
      <c r="B21479" s="61">
        <v>1.0</v>
      </c>
      <c r="C21479" s="61">
        <v>108.0</v>
      </c>
      <c r="D21479" s="57" t="s">
        <v>371</v>
      </c>
      <c r="E21479" s="57" t="str">
        <f t="array" ref="E21479">E21478</f>
        <v>В</v>
      </c>
      <c r="F21479" s="58">
        <v>0.991722690069701</v>
      </c>
    </row>
    <row r="21480">
      <c r="A21480" s="61">
        <v>1.517991043E9</v>
      </c>
      <c r="B21480" s="61">
        <v>1.0</v>
      </c>
      <c r="C21480" s="61">
        <v>1125.0</v>
      </c>
      <c r="D21480" s="57" t="s">
        <v>374</v>
      </c>
      <c r="E21480" s="57" t="str">
        <f t="array" ref="E21480">E21479</f>
        <v>В</v>
      </c>
      <c r="F21480" s="58">
        <v>0.9917308932032016</v>
      </c>
    </row>
    <row r="21481">
      <c r="A21481" s="61">
        <v>1.513465708E9</v>
      </c>
      <c r="B21481" s="61">
        <v>1.0</v>
      </c>
      <c r="C21481" s="61">
        <v>3530.0</v>
      </c>
      <c r="D21481" s="57" t="s">
        <v>371</v>
      </c>
      <c r="E21481" s="57" t="str">
        <f t="array" ref="E21481">E21480</f>
        <v>В</v>
      </c>
      <c r="F21481" s="58">
        <v>0.9917909756263482</v>
      </c>
    </row>
    <row r="21482">
      <c r="A21482" s="61">
        <v>1.512031551E9</v>
      </c>
      <c r="B21482" s="61">
        <v>0.0</v>
      </c>
      <c r="C21482" s="61">
        <v>881.0</v>
      </c>
      <c r="D21482" s="57" t="s">
        <v>371</v>
      </c>
      <c r="E21482" s="57" t="str">
        <f t="array" ref="E21482">E21481</f>
        <v>В</v>
      </c>
      <c r="F21482" s="58">
        <v>0.9918653980759408</v>
      </c>
    </row>
    <row r="21483">
      <c r="A21483" s="61">
        <v>1.514488054E9</v>
      </c>
      <c r="B21483" s="61">
        <v>1.0</v>
      </c>
      <c r="C21483" s="61">
        <v>3370.0</v>
      </c>
      <c r="D21483" s="57" t="s">
        <v>371</v>
      </c>
      <c r="E21483" s="57" t="str">
        <f t="array" ref="E21483">E21482</f>
        <v>В</v>
      </c>
      <c r="F21483" s="58">
        <v>0.9918858810924006</v>
      </c>
    </row>
    <row r="21484">
      <c r="A21484" s="61">
        <v>1.518387958E9</v>
      </c>
      <c r="B21484" s="61">
        <v>1.0</v>
      </c>
      <c r="C21484" s="61">
        <v>3802.0</v>
      </c>
      <c r="D21484" s="57" t="s">
        <v>375</v>
      </c>
      <c r="E21484" s="57" t="str">
        <f t="array" ref="E21484">E21483</f>
        <v>В</v>
      </c>
      <c r="F21484" s="58">
        <v>0.991907067770937</v>
      </c>
    </row>
    <row r="21485">
      <c r="A21485" s="61">
        <v>1.519882197E9</v>
      </c>
      <c r="B21485" s="61">
        <v>1.0</v>
      </c>
      <c r="C21485" s="61">
        <v>4646.0</v>
      </c>
      <c r="D21485" s="57" t="s">
        <v>371</v>
      </c>
      <c r="E21485" s="57" t="str">
        <f t="array" ref="E21485">E21484</f>
        <v>В</v>
      </c>
      <c r="F21485" s="58">
        <v>0.9919098419248625</v>
      </c>
    </row>
    <row r="21486">
      <c r="A21486" s="61">
        <v>1.517191682E9</v>
      </c>
      <c r="B21486" s="61">
        <v>0.0</v>
      </c>
      <c r="C21486" s="61">
        <v>952.0</v>
      </c>
      <c r="D21486" s="57" t="s">
        <v>371</v>
      </c>
      <c r="E21486" s="57" t="str">
        <f t="array" ref="E21486">E21485</f>
        <v>В</v>
      </c>
      <c r="F21486" s="58">
        <v>0.9919253262328969</v>
      </c>
    </row>
    <row r="21487">
      <c r="A21487" s="61">
        <v>1.512744886E9</v>
      </c>
      <c r="B21487" s="61">
        <v>1.0</v>
      </c>
      <c r="C21487" s="61">
        <v>1863.0</v>
      </c>
      <c r="D21487" s="57" t="s">
        <v>374</v>
      </c>
      <c r="E21487" s="57" t="str">
        <f t="array" ref="E21487">E21486</f>
        <v>В</v>
      </c>
      <c r="F21487" s="58">
        <v>0.992077031424798</v>
      </c>
    </row>
    <row r="21488">
      <c r="A21488" s="61">
        <v>1.515176381E9</v>
      </c>
      <c r="B21488" s="61">
        <v>0.0</v>
      </c>
      <c r="C21488" s="61">
        <v>1891.0</v>
      </c>
      <c r="D21488" s="57" t="s">
        <v>374</v>
      </c>
      <c r="E21488" s="57" t="str">
        <f t="array" ref="E21488">E21487</f>
        <v>В</v>
      </c>
      <c r="F21488" s="58">
        <v>0.9921402588438039</v>
      </c>
    </row>
    <row r="21489">
      <c r="A21489" s="61">
        <v>1.515615902E9</v>
      </c>
      <c r="B21489" s="61">
        <v>0.0</v>
      </c>
      <c r="C21489" s="61">
        <v>2167.0</v>
      </c>
      <c r="D21489" s="57" t="s">
        <v>371</v>
      </c>
      <c r="E21489" s="57" t="str">
        <f t="array" ref="E21489">E21488</f>
        <v>В</v>
      </c>
      <c r="F21489" s="58">
        <v>0.9921645002597332</v>
      </c>
    </row>
    <row r="21490">
      <c r="A21490" s="61">
        <v>1.517420313E9</v>
      </c>
      <c r="B21490" s="61">
        <v>1.0</v>
      </c>
      <c r="C21490" s="61">
        <v>2277.0</v>
      </c>
      <c r="D21490" s="57" t="s">
        <v>374</v>
      </c>
      <c r="E21490" s="57" t="str">
        <f t="array" ref="E21490">E21489</f>
        <v>В</v>
      </c>
      <c r="F21490" s="58">
        <v>0.9922351428418059</v>
      </c>
    </row>
    <row r="21491">
      <c r="A21491" s="61">
        <v>1.514814998E9</v>
      </c>
      <c r="B21491" s="61">
        <v>1.0</v>
      </c>
      <c r="C21491" s="61">
        <v>817.0</v>
      </c>
      <c r="D21491" s="57" t="s">
        <v>371</v>
      </c>
      <c r="E21491" s="57" t="str">
        <f t="array" ref="E21491">E21490</f>
        <v>В</v>
      </c>
      <c r="F21491" s="58">
        <v>0.9923339031369244</v>
      </c>
    </row>
    <row r="21492">
      <c r="A21492" s="61">
        <v>1.51786923E9</v>
      </c>
      <c r="B21492" s="61">
        <v>0.0</v>
      </c>
      <c r="C21492" s="61">
        <v>502.0</v>
      </c>
      <c r="D21492" s="57" t="s">
        <v>371</v>
      </c>
      <c r="E21492" s="57" t="str">
        <f t="array" ref="E21492">E21491</f>
        <v>В</v>
      </c>
      <c r="F21492" s="58">
        <v>0.992340701172464</v>
      </c>
    </row>
    <row r="21493">
      <c r="A21493" s="61">
        <v>1.51308231E9</v>
      </c>
      <c r="B21493" s="61">
        <v>0.0</v>
      </c>
      <c r="C21493" s="61">
        <v>4572.0</v>
      </c>
      <c r="D21493" s="57" t="s">
        <v>375</v>
      </c>
      <c r="E21493" s="57" t="str">
        <f t="array" ref="E21493">E21492</f>
        <v>В</v>
      </c>
      <c r="F21493" s="58">
        <v>0.9923569129828242</v>
      </c>
    </row>
    <row r="21494">
      <c r="A21494" s="61">
        <v>1.516475298E9</v>
      </c>
      <c r="B21494" s="61">
        <v>1.0</v>
      </c>
      <c r="C21494" s="61">
        <v>265.0</v>
      </c>
      <c r="D21494" s="57" t="s">
        <v>375</v>
      </c>
      <c r="E21494" s="57" t="str">
        <f t="array" ref="E21494">E21493</f>
        <v>В</v>
      </c>
      <c r="F21494" s="58">
        <v>0.9924507478753914</v>
      </c>
    </row>
    <row r="21495">
      <c r="A21495" s="61">
        <v>1.512956203E9</v>
      </c>
      <c r="B21495" s="61">
        <v>1.0</v>
      </c>
      <c r="C21495" s="61">
        <v>1750.0</v>
      </c>
      <c r="D21495" s="57" t="s">
        <v>373</v>
      </c>
      <c r="E21495" s="57" t="str">
        <f t="array" ref="E21495">E21494</f>
        <v>В</v>
      </c>
      <c r="F21495" s="58">
        <v>0.9924520879643858</v>
      </c>
    </row>
    <row r="21496">
      <c r="A21496" s="61">
        <v>1.516966816E9</v>
      </c>
      <c r="B21496" s="61">
        <v>1.0</v>
      </c>
      <c r="C21496" s="61">
        <v>1727.0</v>
      </c>
      <c r="D21496" s="57" t="s">
        <v>371</v>
      </c>
      <c r="E21496" s="57" t="str">
        <f t="array" ref="E21496">E21495</f>
        <v>В</v>
      </c>
      <c r="F21496" s="58">
        <v>0.9925759082023667</v>
      </c>
    </row>
    <row r="21497">
      <c r="A21497" s="61">
        <v>1.51630445E9</v>
      </c>
      <c r="B21497" s="61">
        <v>0.0</v>
      </c>
      <c r="C21497" s="61">
        <v>1525.0</v>
      </c>
      <c r="D21497" s="57" t="s">
        <v>374</v>
      </c>
      <c r="E21497" s="57" t="str">
        <f t="array" ref="E21497">E21496</f>
        <v>В</v>
      </c>
      <c r="F21497" s="58">
        <v>0.9926631417853947</v>
      </c>
    </row>
    <row r="21498">
      <c r="A21498" s="61">
        <v>1.519752244E9</v>
      </c>
      <c r="B21498" s="61">
        <v>1.0</v>
      </c>
      <c r="C21498" s="61">
        <v>762.0</v>
      </c>
      <c r="D21498" s="57" t="s">
        <v>371</v>
      </c>
      <c r="E21498" s="57" t="str">
        <f t="array" ref="E21498">E21497</f>
        <v>В</v>
      </c>
      <c r="F21498" s="58">
        <v>0.9926708071015301</v>
      </c>
    </row>
    <row r="21499">
      <c r="A21499" s="61">
        <v>1.518239548E9</v>
      </c>
      <c r="B21499" s="61">
        <v>1.0</v>
      </c>
      <c r="C21499" s="61">
        <v>3140.0</v>
      </c>
      <c r="D21499" s="57" t="s">
        <v>374</v>
      </c>
      <c r="E21499" s="57" t="str">
        <f t="array" ref="E21499">E21498</f>
        <v>В</v>
      </c>
      <c r="F21499" s="58">
        <v>0.992675797725459</v>
      </c>
    </row>
    <row r="21500">
      <c r="A21500" s="61">
        <v>1.517516659E9</v>
      </c>
      <c r="B21500" s="61">
        <v>1.0</v>
      </c>
      <c r="C21500" s="61">
        <v>2116.0</v>
      </c>
      <c r="D21500" s="57" t="s">
        <v>374</v>
      </c>
      <c r="E21500" s="57" t="str">
        <f t="array" ref="E21500">E21499</f>
        <v>В</v>
      </c>
      <c r="F21500" s="58">
        <v>0.9927393506692274</v>
      </c>
    </row>
    <row r="21501">
      <c r="A21501" s="61">
        <v>1.514124283E9</v>
      </c>
      <c r="B21501" s="61">
        <v>1.0</v>
      </c>
      <c r="C21501" s="61">
        <v>761.0</v>
      </c>
      <c r="D21501" s="57" t="s">
        <v>371</v>
      </c>
      <c r="E21501" s="57" t="str">
        <f t="array" ref="E21501">E21500</f>
        <v>В</v>
      </c>
      <c r="F21501" s="58">
        <v>0.9927414764274494</v>
      </c>
    </row>
    <row r="21502">
      <c r="A21502" s="61">
        <v>1.513537093E9</v>
      </c>
      <c r="B21502" s="61">
        <v>1.0</v>
      </c>
      <c r="C21502" s="61">
        <v>1581.0</v>
      </c>
      <c r="D21502" s="57" t="s">
        <v>371</v>
      </c>
      <c r="E21502" s="57" t="str">
        <f t="array" ref="E21502">E21501</f>
        <v>В</v>
      </c>
      <c r="F21502" s="58">
        <v>0.9927942000726584</v>
      </c>
    </row>
    <row r="21503">
      <c r="A21503" s="61">
        <v>1.513514164E9</v>
      </c>
      <c r="B21503" s="61">
        <v>1.0</v>
      </c>
      <c r="C21503" s="61">
        <v>1426.0</v>
      </c>
      <c r="D21503" s="57" t="s">
        <v>375</v>
      </c>
      <c r="E21503" s="57" t="str">
        <f t="array" ref="E21503">E21502</f>
        <v>В</v>
      </c>
      <c r="F21503" s="58">
        <v>0.9928733691841244</v>
      </c>
    </row>
    <row r="21504">
      <c r="A21504" s="61">
        <v>1.516597009E9</v>
      </c>
      <c r="B21504" s="61">
        <v>1.0</v>
      </c>
      <c r="C21504" s="61">
        <v>1463.0</v>
      </c>
      <c r="D21504" s="57" t="s">
        <v>375</v>
      </c>
      <c r="E21504" s="57" t="str">
        <f t="array" ref="E21504">E21503</f>
        <v>В</v>
      </c>
      <c r="F21504" s="58">
        <v>0.9929698611340508</v>
      </c>
    </row>
    <row r="21505">
      <c r="A21505" s="61">
        <v>1.516621939E9</v>
      </c>
      <c r="B21505" s="61">
        <v>1.0</v>
      </c>
      <c r="C21505" s="61">
        <v>1477.0</v>
      </c>
      <c r="D21505" s="57" t="s">
        <v>371</v>
      </c>
      <c r="E21505" s="57" t="str">
        <f t="array" ref="E21505">E21504</f>
        <v>В</v>
      </c>
      <c r="F21505" s="58">
        <v>0.9929848911439608</v>
      </c>
    </row>
    <row r="21506">
      <c r="A21506" s="61">
        <v>1.516208895E9</v>
      </c>
      <c r="B21506" s="61">
        <v>1.0</v>
      </c>
      <c r="C21506" s="61">
        <v>151.0</v>
      </c>
      <c r="D21506" s="57" t="s">
        <v>374</v>
      </c>
      <c r="E21506" s="57" t="str">
        <f t="array" ref="E21506">E21505</f>
        <v>В</v>
      </c>
      <c r="F21506" s="58">
        <v>0.9930114742571924</v>
      </c>
    </row>
    <row r="21507">
      <c r="A21507" s="61">
        <v>1.515512467E9</v>
      </c>
      <c r="B21507" s="61">
        <v>1.0</v>
      </c>
      <c r="C21507" s="61">
        <v>1216.0</v>
      </c>
      <c r="D21507" s="57" t="s">
        <v>374</v>
      </c>
      <c r="E21507" s="57" t="str">
        <f t="array" ref="E21507">E21506</f>
        <v>В</v>
      </c>
      <c r="F21507" s="58">
        <v>0.9930696783295355</v>
      </c>
    </row>
    <row r="21508">
      <c r="A21508" s="61">
        <v>1.512339343E9</v>
      </c>
      <c r="B21508" s="61">
        <v>1.0</v>
      </c>
      <c r="C21508" s="61">
        <v>1818.0</v>
      </c>
      <c r="D21508" s="57" t="s">
        <v>371</v>
      </c>
      <c r="E21508" s="57" t="str">
        <f t="array" ref="E21508">E21507</f>
        <v>В</v>
      </c>
      <c r="F21508" s="58">
        <v>0.9931072560898645</v>
      </c>
    </row>
    <row r="21509">
      <c r="A21509" s="61">
        <v>1.514366189E9</v>
      </c>
      <c r="B21509" s="61">
        <v>1.0</v>
      </c>
      <c r="C21509" s="61">
        <v>1993.0</v>
      </c>
      <c r="D21509" s="57" t="s">
        <v>374</v>
      </c>
      <c r="E21509" s="57" t="str">
        <f t="array" ref="E21509">E21508</f>
        <v>В</v>
      </c>
      <c r="F21509" s="58">
        <v>0.9931330093697257</v>
      </c>
    </row>
    <row r="21510">
      <c r="A21510" s="61">
        <v>1.515744712E9</v>
      </c>
      <c r="B21510" s="61">
        <v>0.0</v>
      </c>
      <c r="C21510" s="61">
        <v>2929.0</v>
      </c>
      <c r="D21510" s="57" t="s">
        <v>371</v>
      </c>
      <c r="E21510" s="57" t="str">
        <f t="array" ref="E21510">E21509</f>
        <v>В</v>
      </c>
      <c r="F21510" s="58">
        <v>0.9931496223550966</v>
      </c>
    </row>
    <row r="21511">
      <c r="A21511" s="61">
        <v>1.512571001E9</v>
      </c>
      <c r="B21511" s="61">
        <v>0.0</v>
      </c>
      <c r="C21511" s="61">
        <v>104.0</v>
      </c>
      <c r="D21511" s="57" t="s">
        <v>371</v>
      </c>
      <c r="E21511" s="57" t="str">
        <f t="array" ref="E21511">E21510</f>
        <v>В</v>
      </c>
      <c r="F21511" s="58">
        <v>0.9932090605420049</v>
      </c>
    </row>
    <row r="21512">
      <c r="A21512" s="61">
        <v>1.514845694E9</v>
      </c>
      <c r="B21512" s="61">
        <v>1.0</v>
      </c>
      <c r="C21512" s="61">
        <v>1762.0</v>
      </c>
      <c r="D21512" s="57" t="s">
        <v>371</v>
      </c>
      <c r="E21512" s="57" t="str">
        <f t="array" ref="E21512">E21511</f>
        <v>В</v>
      </c>
      <c r="F21512" s="58">
        <v>0.9933209722841038</v>
      </c>
    </row>
    <row r="21513">
      <c r="A21513" s="61">
        <v>1.517864463E9</v>
      </c>
      <c r="B21513" s="61">
        <v>1.0</v>
      </c>
      <c r="C21513" s="61">
        <v>2449.0</v>
      </c>
      <c r="D21513" s="57" t="s">
        <v>375</v>
      </c>
      <c r="E21513" s="57" t="str">
        <f t="array" ref="E21513">E21512</f>
        <v>В</v>
      </c>
      <c r="F21513" s="58">
        <v>0.9934083790191873</v>
      </c>
    </row>
    <row r="21514">
      <c r="A21514" s="61">
        <v>1.517744413E9</v>
      </c>
      <c r="B21514" s="61">
        <v>1.0</v>
      </c>
      <c r="C21514" s="61">
        <v>1191.0</v>
      </c>
      <c r="D21514" s="57" t="s">
        <v>375</v>
      </c>
      <c r="E21514" s="57" t="str">
        <f t="array" ref="E21514">E21513</f>
        <v>В</v>
      </c>
      <c r="F21514" s="58">
        <v>0.9934205554036849</v>
      </c>
    </row>
    <row r="21515">
      <c r="A21515" s="61">
        <v>1.519467899E9</v>
      </c>
      <c r="B21515" s="61">
        <v>1.0</v>
      </c>
      <c r="C21515" s="61">
        <v>853.0</v>
      </c>
      <c r="D21515" s="57" t="s">
        <v>374</v>
      </c>
      <c r="E21515" s="57" t="str">
        <f t="array" ref="E21515">E21514</f>
        <v>В</v>
      </c>
      <c r="F21515" s="58">
        <v>0.9934251659824271</v>
      </c>
    </row>
    <row r="21516">
      <c r="A21516" s="61">
        <v>1.512817178E9</v>
      </c>
      <c r="B21516" s="61">
        <v>1.0</v>
      </c>
      <c r="C21516" s="61">
        <v>2819.0</v>
      </c>
      <c r="D21516" s="57" t="s">
        <v>374</v>
      </c>
      <c r="E21516" s="57" t="str">
        <f t="array" ref="E21516">E21515</f>
        <v>В</v>
      </c>
      <c r="F21516" s="58">
        <v>0.9934524026811332</v>
      </c>
    </row>
    <row r="21517">
      <c r="A21517" s="61">
        <v>1.51846796E9</v>
      </c>
      <c r="B21517" s="61">
        <v>0.0</v>
      </c>
      <c r="C21517" s="61">
        <v>201.0</v>
      </c>
      <c r="D21517" s="57" t="s">
        <v>374</v>
      </c>
      <c r="E21517" s="57" t="str">
        <f t="array" ref="E21517">E21516</f>
        <v>В</v>
      </c>
      <c r="F21517" s="58">
        <v>0.9935043359460596</v>
      </c>
    </row>
    <row r="21518">
      <c r="A21518" s="61">
        <v>1.518714153E9</v>
      </c>
      <c r="B21518" s="61">
        <v>1.0</v>
      </c>
      <c r="C21518" s="61">
        <v>2531.0</v>
      </c>
      <c r="D21518" s="57" t="s">
        <v>374</v>
      </c>
      <c r="E21518" s="57" t="str">
        <f t="array" ref="E21518">E21517</f>
        <v>В</v>
      </c>
      <c r="F21518" s="58">
        <v>0.9936584747775118</v>
      </c>
    </row>
    <row r="21519">
      <c r="A21519" s="61">
        <v>1.511922193E9</v>
      </c>
      <c r="B21519" s="61">
        <v>1.0</v>
      </c>
      <c r="C21519" s="61">
        <v>175.0</v>
      </c>
      <c r="D21519" s="57" t="s">
        <v>375</v>
      </c>
      <c r="E21519" s="57" t="str">
        <f t="array" ref="E21519">E21518</f>
        <v>В</v>
      </c>
      <c r="F21519" s="58">
        <v>0.9937006727906089</v>
      </c>
    </row>
    <row r="21520">
      <c r="A21520" s="61">
        <v>1.514301526E9</v>
      </c>
      <c r="B21520" s="61">
        <v>1.0</v>
      </c>
      <c r="C21520" s="61">
        <v>1789.0</v>
      </c>
      <c r="D21520" s="57" t="s">
        <v>374</v>
      </c>
      <c r="E21520" s="57" t="str">
        <f t="array" ref="E21520">E21519</f>
        <v>В</v>
      </c>
      <c r="F21520" s="58">
        <v>0.9937364160514514</v>
      </c>
    </row>
    <row r="21521">
      <c r="A21521" s="61">
        <v>1.516870514E9</v>
      </c>
      <c r="B21521" s="61">
        <v>1.0</v>
      </c>
      <c r="C21521" s="61">
        <v>854.0</v>
      </c>
      <c r="D21521" s="57" t="s">
        <v>375</v>
      </c>
      <c r="E21521" s="57" t="str">
        <f t="array" ref="E21521">E21520</f>
        <v>В</v>
      </c>
      <c r="F21521" s="58">
        <v>0.9937918335159213</v>
      </c>
    </row>
    <row r="21522">
      <c r="A21522" s="61">
        <v>1.516462402E9</v>
      </c>
      <c r="B21522" s="61">
        <v>0.0</v>
      </c>
      <c r="C21522" s="61">
        <v>877.0</v>
      </c>
      <c r="D21522" s="57" t="s">
        <v>374</v>
      </c>
      <c r="E21522" s="57" t="str">
        <f t="array" ref="E21522">E21521</f>
        <v>В</v>
      </c>
      <c r="F21522" s="58">
        <v>0.993934548364226</v>
      </c>
    </row>
    <row r="21523">
      <c r="A21523" s="61">
        <v>1.513671197E9</v>
      </c>
      <c r="B21523" s="61">
        <v>1.0</v>
      </c>
      <c r="C21523" s="61">
        <v>3569.0</v>
      </c>
      <c r="D21523" s="57" t="s">
        <v>375</v>
      </c>
      <c r="E21523" s="57" t="str">
        <f t="array" ref="E21523">E21522</f>
        <v>В</v>
      </c>
      <c r="F21523" s="58">
        <v>0.9940213503938833</v>
      </c>
    </row>
    <row r="21524">
      <c r="A21524" s="61">
        <v>1.515595249E9</v>
      </c>
      <c r="B21524" s="61">
        <v>1.0</v>
      </c>
      <c r="C21524" s="61">
        <v>1187.0</v>
      </c>
      <c r="D21524" s="57" t="s">
        <v>373</v>
      </c>
      <c r="E21524" s="57" t="str">
        <f t="array" ref="E21524">E21523</f>
        <v>В</v>
      </c>
      <c r="F21524" s="58">
        <v>0.9940629902865571</v>
      </c>
    </row>
    <row r="21525">
      <c r="A21525" s="61">
        <v>1.516453521E9</v>
      </c>
      <c r="B21525" s="61">
        <v>0.0</v>
      </c>
      <c r="C21525" s="61">
        <v>1490.0</v>
      </c>
      <c r="D21525" s="57" t="s">
        <v>373</v>
      </c>
      <c r="E21525" s="57" t="str">
        <f t="array" ref="E21525">E21524</f>
        <v>В</v>
      </c>
      <c r="F21525" s="58">
        <v>0.9941785500906916</v>
      </c>
    </row>
    <row r="21526">
      <c r="A21526" s="61">
        <v>1.517120268E9</v>
      </c>
      <c r="B21526" s="61">
        <v>1.0</v>
      </c>
      <c r="C21526" s="61">
        <v>459.0</v>
      </c>
      <c r="D21526" s="57" t="s">
        <v>373</v>
      </c>
      <c r="E21526" s="57" t="str">
        <f t="array" ref="E21526">E21525</f>
        <v>В</v>
      </c>
      <c r="F21526" s="58">
        <v>0.9942184240532976</v>
      </c>
    </row>
    <row r="21527">
      <c r="A21527" s="61">
        <v>1.515009854E9</v>
      </c>
      <c r="B21527" s="61">
        <v>1.0</v>
      </c>
      <c r="C21527" s="61">
        <v>858.0</v>
      </c>
      <c r="D21527" s="57" t="s">
        <v>375</v>
      </c>
      <c r="E21527" s="57" t="str">
        <f t="array" ref="E21527">E21526</f>
        <v>В</v>
      </c>
      <c r="F21527" s="58">
        <v>0.994281976997066</v>
      </c>
    </row>
    <row r="21528">
      <c r="A21528" s="61">
        <v>1.51686626E9</v>
      </c>
      <c r="B21528" s="61">
        <v>0.0</v>
      </c>
      <c r="C21528" s="61">
        <v>1833.0</v>
      </c>
      <c r="D21528" s="57" t="s">
        <v>375</v>
      </c>
      <c r="E21528" s="57" t="str">
        <f t="array" ref="E21528">E21527</f>
        <v>В</v>
      </c>
      <c r="F21528" s="58">
        <v>0.9944765618224779</v>
      </c>
    </row>
    <row r="21529">
      <c r="A21529" s="61">
        <v>1.512986905E9</v>
      </c>
      <c r="B21529" s="61">
        <v>1.0</v>
      </c>
      <c r="C21529" s="61">
        <v>2803.0</v>
      </c>
      <c r="D21529" s="57" t="s">
        <v>371</v>
      </c>
      <c r="E21529" s="57" t="str">
        <f t="array" ref="E21529">E21528</f>
        <v>В</v>
      </c>
      <c r="F21529" s="58">
        <v>0.9945093987737201</v>
      </c>
    </row>
    <row r="21530">
      <c r="A21530" s="61">
        <v>1.513180175E9</v>
      </c>
      <c r="B21530" s="61">
        <v>1.0</v>
      </c>
      <c r="C21530" s="61">
        <v>738.0</v>
      </c>
      <c r="D21530" s="57" t="s">
        <v>374</v>
      </c>
      <c r="E21530" s="57" t="str">
        <f t="array" ref="E21530">E21529</f>
        <v>В</v>
      </c>
      <c r="F21530" s="58">
        <v>0.9945324273707985</v>
      </c>
    </row>
    <row r="21531">
      <c r="A21531" s="61">
        <v>1.514611249E9</v>
      </c>
      <c r="B21531" s="61">
        <v>1.0</v>
      </c>
      <c r="C21531" s="61">
        <v>1044.0</v>
      </c>
      <c r="D21531" s="57" t="s">
        <v>375</v>
      </c>
      <c r="E21531" s="57" t="str">
        <f t="array" ref="E21531">E21530</f>
        <v>В</v>
      </c>
      <c r="F21531" s="58">
        <v>0.9945328129902181</v>
      </c>
    </row>
    <row r="21532">
      <c r="A21532" s="61">
        <v>1.513288924E9</v>
      </c>
      <c r="B21532" s="61">
        <v>1.0</v>
      </c>
      <c r="C21532" s="61">
        <v>636.0</v>
      </c>
      <c r="D21532" s="57" t="s">
        <v>374</v>
      </c>
      <c r="E21532" s="57" t="str">
        <f t="array" ref="E21532">E21531</f>
        <v>В</v>
      </c>
      <c r="F21532" s="58">
        <v>0.9946497017061026</v>
      </c>
    </row>
    <row r="21533">
      <c r="A21533" s="61">
        <v>1.514538657E9</v>
      </c>
      <c r="B21533" s="61">
        <v>1.0</v>
      </c>
      <c r="C21533" s="61">
        <v>1877.0</v>
      </c>
      <c r="D21533" s="57" t="s">
        <v>373</v>
      </c>
      <c r="E21533" s="57" t="str">
        <f t="array" ref="E21533">E21532</f>
        <v>В</v>
      </c>
      <c r="F21533" s="58">
        <v>0.9946889336531687</v>
      </c>
    </row>
    <row r="21534">
      <c r="A21534" s="61">
        <v>1.513727575E9</v>
      </c>
      <c r="B21534" s="61">
        <v>1.0</v>
      </c>
      <c r="C21534" s="61">
        <v>928.0</v>
      </c>
      <c r="D21534" s="57" t="s">
        <v>374</v>
      </c>
      <c r="E21534" s="57" t="str">
        <f t="array" ref="E21534">E21533</f>
        <v>В</v>
      </c>
      <c r="F21534" s="58">
        <v>0.994730426948483</v>
      </c>
    </row>
    <row r="21535">
      <c r="A21535" s="61">
        <v>1.511461447E9</v>
      </c>
      <c r="B21535" s="61">
        <v>1.0</v>
      </c>
      <c r="C21535" s="61">
        <v>3005.0</v>
      </c>
      <c r="D21535" s="57" t="s">
        <v>373</v>
      </c>
      <c r="E21535" s="57" t="str">
        <f t="array" ref="E21535">E21534</f>
        <v>В</v>
      </c>
      <c r="F21535" s="58">
        <v>0.9947318456191481</v>
      </c>
    </row>
    <row r="21536">
      <c r="A21536" s="61">
        <v>1.51628219E9</v>
      </c>
      <c r="B21536" s="61">
        <v>0.0</v>
      </c>
      <c r="C21536" s="61">
        <v>2782.0</v>
      </c>
      <c r="D21536" s="57" t="s">
        <v>375</v>
      </c>
      <c r="E21536" s="57" t="str">
        <f t="array" ref="E21536">E21535</f>
        <v>В</v>
      </c>
      <c r="F21536" s="58">
        <v>0.9947405614068251</v>
      </c>
    </row>
    <row r="21537">
      <c r="A21537" s="61">
        <v>1.516196275E9</v>
      </c>
      <c r="B21537" s="61">
        <v>1.0</v>
      </c>
      <c r="C21537" s="61">
        <v>2149.0</v>
      </c>
      <c r="D21537" s="57" t="s">
        <v>373</v>
      </c>
      <c r="E21537" s="57" t="str">
        <f t="array" ref="E21537">E21536</f>
        <v>В</v>
      </c>
      <c r="F21537" s="58">
        <v>0.994752486596937</v>
      </c>
    </row>
    <row r="21538">
      <c r="A21538" s="61">
        <v>1.515492983E9</v>
      </c>
      <c r="B21538" s="61">
        <v>1.0</v>
      </c>
      <c r="C21538" s="61">
        <v>1948.0</v>
      </c>
      <c r="D21538" s="57" t="s">
        <v>374</v>
      </c>
      <c r="E21538" s="57" t="str">
        <f t="array" ref="E21538">E21537</f>
        <v>В</v>
      </c>
      <c r="F21538" s="58">
        <v>0.9948161003151929</v>
      </c>
    </row>
    <row r="21539">
      <c r="A21539" s="61">
        <v>1.513096202E9</v>
      </c>
      <c r="B21539" s="61">
        <v>0.0</v>
      </c>
      <c r="C21539" s="61">
        <v>112.0</v>
      </c>
      <c r="D21539" s="57" t="s">
        <v>374</v>
      </c>
      <c r="E21539" s="57" t="str">
        <f t="array" ref="E21539">E21538</f>
        <v>В</v>
      </c>
      <c r="F21539" s="58">
        <v>0.9948190643010149</v>
      </c>
    </row>
    <row r="21540">
      <c r="A21540" s="61">
        <v>1.512393428E9</v>
      </c>
      <c r="B21540" s="61">
        <v>1.0</v>
      </c>
      <c r="C21540" s="61">
        <v>3245.0</v>
      </c>
      <c r="D21540" s="57" t="s">
        <v>374</v>
      </c>
      <c r="E21540" s="57" t="str">
        <f t="array" ref="E21540">E21539</f>
        <v>В</v>
      </c>
      <c r="F21540" s="58">
        <v>0.9948562414002735</v>
      </c>
    </row>
    <row r="21541">
      <c r="A21541" s="61">
        <v>1.516382567E9</v>
      </c>
      <c r="B21541" s="61">
        <v>1.0</v>
      </c>
      <c r="C21541" s="61">
        <v>1036.0</v>
      </c>
      <c r="D21541" s="57" t="s">
        <v>375</v>
      </c>
      <c r="E21541" s="57" t="str">
        <f t="array" ref="E21541">E21540</f>
        <v>В</v>
      </c>
      <c r="F21541" s="58">
        <v>0.9949511609153205</v>
      </c>
    </row>
    <row r="21542">
      <c r="A21542" s="61">
        <v>1.513798321E9</v>
      </c>
      <c r="B21542" s="61">
        <v>0.0</v>
      </c>
      <c r="C21542" s="61">
        <v>2682.0</v>
      </c>
      <c r="D21542" s="57" t="s">
        <v>375</v>
      </c>
      <c r="E21542" s="57" t="str">
        <f t="array" ref="E21542">E21541</f>
        <v>В</v>
      </c>
      <c r="F21542" s="58">
        <v>0.9949561515392494</v>
      </c>
    </row>
    <row r="21543">
      <c r="A21543" s="61">
        <v>1.51160786E9</v>
      </c>
      <c r="B21543" s="61">
        <v>0.0</v>
      </c>
      <c r="C21543" s="61">
        <v>3489.0</v>
      </c>
      <c r="D21543" s="57" t="s">
        <v>373</v>
      </c>
      <c r="E21543" s="57" t="str">
        <f t="array" ref="E21543">E21542</f>
        <v>В</v>
      </c>
      <c r="F21543" s="58">
        <v>0.9949680767293614</v>
      </c>
    </row>
    <row r="21544">
      <c r="A21544" s="61">
        <v>1.511504382E9</v>
      </c>
      <c r="B21544" s="61">
        <v>0.0</v>
      </c>
      <c r="C21544" s="61">
        <v>380.0</v>
      </c>
      <c r="D21544" s="57" t="s">
        <v>371</v>
      </c>
      <c r="E21544" s="57" t="str">
        <f t="array" ref="E21544">E21543</f>
        <v>В</v>
      </c>
      <c r="F21544" s="58">
        <v>0.9950333672673967</v>
      </c>
    </row>
    <row r="21545">
      <c r="A21545" s="61">
        <v>1.514413726E9</v>
      </c>
      <c r="B21545" s="61">
        <v>1.0</v>
      </c>
      <c r="C21545" s="61">
        <v>1335.0</v>
      </c>
      <c r="D21545" s="57" t="s">
        <v>375</v>
      </c>
      <c r="E21545" s="57" t="str">
        <f t="array" ref="E21545">E21544</f>
        <v>В</v>
      </c>
      <c r="F21545" s="58">
        <v>0.9950827101851708</v>
      </c>
    </row>
    <row r="21546">
      <c r="A21546" s="61">
        <v>1.515757391E9</v>
      </c>
      <c r="B21546" s="61">
        <v>0.0</v>
      </c>
      <c r="C21546" s="61">
        <v>8.0</v>
      </c>
      <c r="D21546" s="57" t="s">
        <v>374</v>
      </c>
      <c r="E21546" s="57" t="str">
        <f t="array" ref="E21546">E21545</f>
        <v>В</v>
      </c>
      <c r="F21546" s="58">
        <v>0.9950942384381294</v>
      </c>
    </row>
    <row r="21547">
      <c r="A21547" s="61">
        <v>1.519831954E9</v>
      </c>
      <c r="B21547" s="61">
        <v>1.0</v>
      </c>
      <c r="C21547" s="61">
        <v>423.0</v>
      </c>
      <c r="D21547" s="57" t="s">
        <v>373</v>
      </c>
      <c r="E21547" s="57" t="str">
        <f t="array" ref="E21547">E21546</f>
        <v>В</v>
      </c>
      <c r="F21547" s="58">
        <v>0.9951107996367623</v>
      </c>
    </row>
    <row r="21548">
      <c r="A21548" s="61">
        <v>1.517612705E9</v>
      </c>
      <c r="B21548" s="61">
        <v>1.0</v>
      </c>
      <c r="C21548" s="61">
        <v>1067.0</v>
      </c>
      <c r="D21548" s="57" t="s">
        <v>374</v>
      </c>
      <c r="E21548" s="57" t="str">
        <f t="array" ref="E21548">E21547</f>
        <v>В</v>
      </c>
      <c r="F21548" s="58">
        <v>0.9952320763137087</v>
      </c>
    </row>
    <row r="21549">
      <c r="A21549" s="61">
        <v>1.514702068E9</v>
      </c>
      <c r="B21549" s="61">
        <v>1.0</v>
      </c>
      <c r="C21549" s="61">
        <v>2324.0</v>
      </c>
      <c r="D21549" s="57" t="s">
        <v>374</v>
      </c>
      <c r="E21549" s="57" t="str">
        <f t="array" ref="E21549">E21548</f>
        <v>В</v>
      </c>
      <c r="F21549" s="58">
        <v>0.9952530259729545</v>
      </c>
    </row>
    <row r="21550">
      <c r="A21550" s="61">
        <v>1.514240988E9</v>
      </c>
      <c r="B21550" s="61">
        <v>1.0</v>
      </c>
      <c r="C21550" s="61">
        <v>264.0</v>
      </c>
      <c r="D21550" s="57" t="s">
        <v>374</v>
      </c>
      <c r="E21550" s="57" t="str">
        <f t="array" ref="E21550">E21549</f>
        <v>В</v>
      </c>
      <c r="F21550" s="58">
        <v>0.9953108925771499</v>
      </c>
    </row>
    <row r="21551">
      <c r="A21551" s="61">
        <v>1.516710538E9</v>
      </c>
      <c r="B21551" s="61">
        <v>1.0</v>
      </c>
      <c r="C21551" s="61">
        <v>2180.0</v>
      </c>
      <c r="D21551" s="57" t="s">
        <v>371</v>
      </c>
      <c r="E21551" s="57" t="str">
        <f t="array" ref="E21551">E21550</f>
        <v>В</v>
      </c>
      <c r="F21551" s="58">
        <v>0.9953386567393651</v>
      </c>
    </row>
    <row r="21552">
      <c r="A21552" s="61">
        <v>1.512670342E9</v>
      </c>
      <c r="B21552" s="61">
        <v>0.0</v>
      </c>
      <c r="C21552" s="61">
        <v>1549.0</v>
      </c>
      <c r="D21552" s="57" t="s">
        <v>374</v>
      </c>
      <c r="E21552" s="57" t="str">
        <f t="array" ref="E21552">E21551</f>
        <v>В</v>
      </c>
      <c r="F21552" s="58">
        <v>0.9953744306197571</v>
      </c>
    </row>
    <row r="21553">
      <c r="A21553" s="61">
        <v>1.517389724E9</v>
      </c>
      <c r="B21553" s="61">
        <v>1.0</v>
      </c>
      <c r="C21553" s="61">
        <v>2655.0</v>
      </c>
      <c r="D21553" s="57" t="s">
        <v>371</v>
      </c>
      <c r="E21553" s="57" t="str">
        <f t="array" ref="E21553">E21552</f>
        <v>В</v>
      </c>
      <c r="F21553" s="58">
        <v>0.9954259742429103</v>
      </c>
    </row>
    <row r="21554">
      <c r="A21554" s="61">
        <v>1.515868274E9</v>
      </c>
      <c r="B21554" s="61">
        <v>1.0</v>
      </c>
      <c r="C21554" s="61">
        <v>3676.0</v>
      </c>
      <c r="D21554" s="57" t="s">
        <v>371</v>
      </c>
      <c r="E21554" s="57" t="str">
        <f t="array" ref="E21554">E21553</f>
        <v>В</v>
      </c>
      <c r="F21554" s="58">
        <v>0.9954480588191669</v>
      </c>
    </row>
    <row r="21555">
      <c r="A21555" s="61">
        <v>1.519532616E9</v>
      </c>
      <c r="B21555" s="61">
        <v>1.0</v>
      </c>
      <c r="C21555" s="61">
        <v>3076.0</v>
      </c>
      <c r="D21555" s="57" t="s">
        <v>374</v>
      </c>
      <c r="E21555" s="57" t="str">
        <f t="array" ref="E21555">E21554</f>
        <v>В</v>
      </c>
      <c r="F21555" s="58">
        <v>0.9957376267890491</v>
      </c>
    </row>
    <row r="21556">
      <c r="A21556" s="61">
        <v>1.513183459E9</v>
      </c>
      <c r="B21556" s="61">
        <v>1.0</v>
      </c>
      <c r="C21556" s="61">
        <v>1063.0</v>
      </c>
      <c r="D21556" s="57" t="s">
        <v>374</v>
      </c>
      <c r="E21556" s="57" t="str">
        <f t="array" ref="E21556">E21555</f>
        <v>В</v>
      </c>
      <c r="F21556" s="58">
        <v>0.9957495370779998</v>
      </c>
    </row>
    <row r="21557">
      <c r="A21557" s="61">
        <v>1.517254565E9</v>
      </c>
      <c r="B21557" s="61">
        <v>1.0</v>
      </c>
      <c r="C21557" s="61">
        <v>909.0</v>
      </c>
      <c r="D21557" s="57" t="s">
        <v>371</v>
      </c>
      <c r="E21557" s="57" t="str">
        <f t="array" ref="E21557">E21556</f>
        <v>В</v>
      </c>
      <c r="F21557" s="58">
        <v>0.9957525633791773</v>
      </c>
    </row>
    <row r="21558">
      <c r="A21558" s="61">
        <v>1.516359433E9</v>
      </c>
      <c r="B21558" s="61">
        <v>1.0</v>
      </c>
      <c r="C21558" s="61">
        <v>2294.0</v>
      </c>
      <c r="D21558" s="57" t="s">
        <v>375</v>
      </c>
      <c r="E21558" s="57" t="str">
        <f t="array" ref="E21558">E21557</f>
        <v>В</v>
      </c>
      <c r="F21558" s="58">
        <v>0.9957717540765209</v>
      </c>
    </row>
    <row r="21559">
      <c r="A21559" s="61">
        <v>1.518844058E9</v>
      </c>
      <c r="B21559" s="61">
        <v>1.0</v>
      </c>
      <c r="C21559" s="61">
        <v>49.0</v>
      </c>
      <c r="D21559" s="57" t="s">
        <v>374</v>
      </c>
      <c r="E21559" s="57" t="str">
        <f t="array" ref="E21559">E21558</f>
        <v>В</v>
      </c>
      <c r="F21559" s="58">
        <v>0.9957981845905304</v>
      </c>
    </row>
    <row r="21560">
      <c r="A21560" s="61">
        <v>1.519449333E9</v>
      </c>
      <c r="B21560" s="61">
        <v>1.0</v>
      </c>
      <c r="C21560" s="61">
        <v>3711.0</v>
      </c>
      <c r="D21560" s="57" t="s">
        <v>373</v>
      </c>
      <c r="E21560" s="57" t="str">
        <f t="array" ref="E21560">E21559</f>
        <v>В</v>
      </c>
      <c r="F21560" s="58">
        <v>0.9958019360992739</v>
      </c>
    </row>
    <row r="21561">
      <c r="A21561" s="61">
        <v>1.5188864E9</v>
      </c>
      <c r="B21561" s="61">
        <v>0.0</v>
      </c>
      <c r="C21561" s="61">
        <v>519.0</v>
      </c>
      <c r="D21561" s="57" t="s">
        <v>373</v>
      </c>
      <c r="E21561" s="57" t="str">
        <f t="array" ref="E21561">E21560</f>
        <v>В</v>
      </c>
      <c r="F21561" s="58">
        <v>0.9958228790049054</v>
      </c>
    </row>
    <row r="21562">
      <c r="A21562" s="61">
        <v>1.519170016E9</v>
      </c>
      <c r="B21562" s="61">
        <v>1.0</v>
      </c>
      <c r="C21562" s="61">
        <v>2946.0</v>
      </c>
      <c r="D21562" s="57" t="s">
        <v>374</v>
      </c>
      <c r="E21562" s="57" t="str">
        <f t="array" ref="E21562">E21561</f>
        <v>В</v>
      </c>
      <c r="F21562" s="58">
        <v>0.9958494472169758</v>
      </c>
    </row>
    <row r="21563">
      <c r="A21563" s="61">
        <v>1.514092293E9</v>
      </c>
      <c r="B21563" s="61">
        <v>1.0</v>
      </c>
      <c r="C21563" s="61">
        <v>1643.0</v>
      </c>
      <c r="D21563" s="57" t="s">
        <v>374</v>
      </c>
      <c r="E21563" s="57" t="str">
        <f t="array" ref="E21563">E21562</f>
        <v>В</v>
      </c>
      <c r="F21563" s="58">
        <v>0.9960109803290214</v>
      </c>
    </row>
    <row r="21564">
      <c r="A21564" s="61">
        <v>1.515326677E9</v>
      </c>
      <c r="B21564" s="61">
        <v>1.0</v>
      </c>
      <c r="C21564" s="61">
        <v>3978.0</v>
      </c>
      <c r="D21564" s="57" t="s">
        <v>371</v>
      </c>
      <c r="E21564" s="57" t="str">
        <f t="array" ref="E21564">E21563</f>
        <v>В</v>
      </c>
      <c r="F21564" s="58">
        <v>0.9960175411328593</v>
      </c>
    </row>
    <row r="21565">
      <c r="A21565" s="61">
        <v>1.513987365E9</v>
      </c>
      <c r="B21565" s="61">
        <v>1.0</v>
      </c>
      <c r="C21565" s="61">
        <v>941.0</v>
      </c>
      <c r="D21565" s="57" t="s">
        <v>371</v>
      </c>
      <c r="E21565" s="57" t="str">
        <f t="array" ref="E21565">E21564</f>
        <v>В</v>
      </c>
      <c r="F21565" s="58">
        <v>0.9960191881503165</v>
      </c>
    </row>
    <row r="21566">
      <c r="A21566" s="61">
        <v>1.51721241E9</v>
      </c>
      <c r="B21566" s="61">
        <v>0.0</v>
      </c>
      <c r="C21566" s="61">
        <v>2095.0</v>
      </c>
      <c r="D21566" s="57" t="s">
        <v>374</v>
      </c>
      <c r="E21566" s="57" t="str">
        <f t="array" ref="E21566">E21565</f>
        <v>В</v>
      </c>
      <c r="F21566" s="58">
        <v>0.9960431408496209</v>
      </c>
    </row>
    <row r="21567">
      <c r="A21567" s="61">
        <v>1.516344565E9</v>
      </c>
      <c r="B21567" s="61">
        <v>1.0</v>
      </c>
      <c r="C21567" s="61">
        <v>1462.0</v>
      </c>
      <c r="D21567" s="57" t="s">
        <v>375</v>
      </c>
      <c r="E21567" s="57" t="str">
        <f t="array" ref="E21567">E21566</f>
        <v>В</v>
      </c>
      <c r="F21567" s="58">
        <v>0.996098358113949</v>
      </c>
    </row>
    <row r="21568">
      <c r="A21568" s="61">
        <v>1.516938056E9</v>
      </c>
      <c r="B21568" s="61">
        <v>1.0</v>
      </c>
      <c r="C21568" s="61">
        <v>3085.0</v>
      </c>
      <c r="D21568" s="57" t="s">
        <v>374</v>
      </c>
      <c r="E21568" s="57" t="str">
        <f t="array" ref="E21568">E21567</f>
        <v>В</v>
      </c>
      <c r="F21568" s="58">
        <v>0.9961244482020347</v>
      </c>
    </row>
    <row r="21569">
      <c r="A21569" s="61">
        <v>1.518302401E9</v>
      </c>
      <c r="B21569" s="61">
        <v>0.0</v>
      </c>
      <c r="C21569" s="61">
        <v>941.0</v>
      </c>
      <c r="D21569" s="57" t="s">
        <v>373</v>
      </c>
      <c r="E21569" s="57" t="str">
        <f t="array" ref="E21569">E21568</f>
        <v>В</v>
      </c>
      <c r="F21569" s="58">
        <v>0.9962078571595955</v>
      </c>
    </row>
    <row r="21570">
      <c r="A21570" s="61">
        <v>1.516084923E9</v>
      </c>
      <c r="B21570" s="61">
        <v>1.0</v>
      </c>
      <c r="C21570" s="61">
        <v>133.0</v>
      </c>
      <c r="D21570" s="57" t="s">
        <v>375</v>
      </c>
      <c r="E21570" s="57" t="str">
        <f t="array" ref="E21570">E21569</f>
        <v>В</v>
      </c>
      <c r="F21570" s="58">
        <v>0.9962458017395045</v>
      </c>
    </row>
    <row r="21571">
      <c r="A21571" s="61">
        <v>1.514115746E9</v>
      </c>
      <c r="B21571" s="61">
        <v>1.0</v>
      </c>
      <c r="C21571" s="61">
        <v>204.0</v>
      </c>
      <c r="D21571" s="57" t="s">
        <v>375</v>
      </c>
      <c r="E21571" s="57" t="str">
        <f t="array" ref="E21571">E21570</f>
        <v>В</v>
      </c>
      <c r="F21571" s="58">
        <v>0.9962657386649519</v>
      </c>
    </row>
    <row r="21572">
      <c r="A21572" s="61">
        <v>1.516601944E9</v>
      </c>
      <c r="B21572" s="61">
        <v>1.0</v>
      </c>
      <c r="C21572" s="61">
        <v>3348.0</v>
      </c>
      <c r="D21572" s="57" t="s">
        <v>373</v>
      </c>
      <c r="E21572" s="57" t="str">
        <f t="array" ref="E21572">E21571</f>
        <v>В</v>
      </c>
      <c r="F21572" s="58">
        <v>0.9962696534252101</v>
      </c>
    </row>
    <row r="21573">
      <c r="A21573" s="61">
        <v>1.515716655E9</v>
      </c>
      <c r="B21573" s="61">
        <v>1.0</v>
      </c>
      <c r="C21573" s="61">
        <v>922.0</v>
      </c>
      <c r="D21573" s="57" t="s">
        <v>375</v>
      </c>
      <c r="E21573" s="57" t="str">
        <f t="array" ref="E21573">E21572</f>
        <v>В</v>
      </c>
      <c r="F21573" s="58">
        <v>0.9963024605741301</v>
      </c>
    </row>
    <row r="21574">
      <c r="A21574" s="61">
        <v>1.51952379E9</v>
      </c>
      <c r="B21574" s="61">
        <v>0.0</v>
      </c>
      <c r="C21574" s="61">
        <v>3536.0</v>
      </c>
      <c r="D21574" s="57" t="s">
        <v>374</v>
      </c>
      <c r="E21574" s="57" t="str">
        <f t="array" ref="E21574">E21573</f>
        <v>В</v>
      </c>
      <c r="F21574" s="58">
        <v>0.9963552692904596</v>
      </c>
    </row>
    <row r="21575">
      <c r="A21575" s="61">
        <v>1.512493881E9</v>
      </c>
      <c r="B21575" s="61">
        <v>0.0</v>
      </c>
      <c r="C21575" s="61">
        <v>1352.0</v>
      </c>
      <c r="D21575" s="57" t="s">
        <v>371</v>
      </c>
      <c r="E21575" s="57" t="str">
        <f t="array" ref="E21575">E21574</f>
        <v>В</v>
      </c>
      <c r="F21575" s="58">
        <v>0.9963619890969437</v>
      </c>
    </row>
    <row r="21576">
      <c r="A21576" s="61">
        <v>1.51514646E9</v>
      </c>
      <c r="B21576" s="61">
        <v>0.0</v>
      </c>
      <c r="C21576" s="61">
        <v>2408.0</v>
      </c>
      <c r="D21576" s="57" t="s">
        <v>375</v>
      </c>
      <c r="E21576" s="57" t="str">
        <f t="array" ref="E21576">E21575</f>
        <v>В</v>
      </c>
      <c r="F21576" s="58">
        <v>0.9964777725600756</v>
      </c>
    </row>
    <row r="21577">
      <c r="A21577" s="61">
        <v>1.514489648E9</v>
      </c>
      <c r="B21577" s="61">
        <v>1.0</v>
      </c>
      <c r="C21577" s="61">
        <v>1269.0</v>
      </c>
      <c r="D21577" s="57" t="s">
        <v>375</v>
      </c>
      <c r="E21577" s="57" t="str">
        <f t="array" ref="E21577">E21576</f>
        <v>В</v>
      </c>
      <c r="F21577" s="58">
        <v>0.9964798212542345</v>
      </c>
    </row>
    <row r="21578">
      <c r="A21578" s="61">
        <v>1.511409047E9</v>
      </c>
      <c r="B21578" s="61">
        <v>1.0</v>
      </c>
      <c r="C21578" s="61">
        <v>3946.0</v>
      </c>
      <c r="D21578" s="57" t="s">
        <v>371</v>
      </c>
      <c r="E21578" s="57" t="str">
        <f t="array" ref="E21578">E21577</f>
        <v>В</v>
      </c>
      <c r="F21578" s="58">
        <v>0.9964943486598697</v>
      </c>
    </row>
    <row r="21579">
      <c r="A21579" s="61">
        <v>1.517161184E9</v>
      </c>
      <c r="B21579" s="61">
        <v>1.0</v>
      </c>
      <c r="C21579" s="61">
        <v>830.0</v>
      </c>
      <c r="D21579" s="57" t="s">
        <v>374</v>
      </c>
      <c r="E21579" s="57" t="str">
        <f t="array" ref="E21579">E21578</f>
        <v>В</v>
      </c>
      <c r="F21579" s="58">
        <v>0.9964996760632447</v>
      </c>
    </row>
    <row r="21580">
      <c r="A21580" s="61">
        <v>1.518325227E9</v>
      </c>
      <c r="B21580" s="61">
        <v>1.0</v>
      </c>
      <c r="C21580" s="61">
        <v>1009.0</v>
      </c>
      <c r="D21580" s="57" t="s">
        <v>371</v>
      </c>
      <c r="E21580" s="57" t="str">
        <f t="array" ref="E21580">E21579</f>
        <v>В</v>
      </c>
      <c r="F21580" s="58">
        <v>0.9965079140021132</v>
      </c>
    </row>
    <row r="21581">
      <c r="A21581" s="61">
        <v>1.516142919E9</v>
      </c>
      <c r="B21581" s="61">
        <v>1.0</v>
      </c>
      <c r="C21581" s="61">
        <v>1855.0</v>
      </c>
      <c r="D21581" s="57" t="s">
        <v>374</v>
      </c>
      <c r="E21581" s="57" t="str">
        <f t="array" ref="E21581">E21580</f>
        <v>В</v>
      </c>
      <c r="F21581" s="58">
        <v>0.9965225198002687</v>
      </c>
    </row>
    <row r="21582">
      <c r="A21582" s="61">
        <v>1.518578377E9</v>
      </c>
      <c r="B21582" s="61">
        <v>1.0</v>
      </c>
      <c r="C21582" s="61">
        <v>3482.0</v>
      </c>
      <c r="D21582" s="57" t="s">
        <v>374</v>
      </c>
      <c r="E21582" s="57" t="str">
        <f t="array" ref="E21582">E21581</f>
        <v>В</v>
      </c>
      <c r="F21582" s="58">
        <v>0.9965386755527147</v>
      </c>
    </row>
    <row r="21583">
      <c r="A21583" s="61">
        <v>1.517501508E9</v>
      </c>
      <c r="B21583" s="61">
        <v>1.0</v>
      </c>
      <c r="C21583" s="61">
        <v>114.0</v>
      </c>
      <c r="D21583" s="57" t="s">
        <v>374</v>
      </c>
      <c r="E21583" s="57" t="str">
        <f t="array" ref="E21583">E21582</f>
        <v>В</v>
      </c>
      <c r="F21583" s="58">
        <v>0.9965533114684433</v>
      </c>
    </row>
    <row r="21584">
      <c r="A21584" s="61">
        <v>1.513612006E9</v>
      </c>
      <c r="B21584" s="61">
        <v>1.0</v>
      </c>
      <c r="C21584" s="61">
        <v>2465.0</v>
      </c>
      <c r="D21584" s="57" t="s">
        <v>374</v>
      </c>
      <c r="E21584" s="57" t="str">
        <f t="array" ref="E21584">E21583</f>
        <v>В</v>
      </c>
      <c r="F21584" s="58">
        <v>0.9965590269871125</v>
      </c>
    </row>
    <row r="21585">
      <c r="A21585" s="61">
        <v>1.513588005E9</v>
      </c>
      <c r="B21585" s="61">
        <v>1.0</v>
      </c>
      <c r="C21585" s="61">
        <v>2320.0</v>
      </c>
      <c r="D21585" s="57" t="s">
        <v>374</v>
      </c>
      <c r="E21585" s="57" t="str">
        <f t="array" ref="E21585">E21584</f>
        <v>В</v>
      </c>
      <c r="F21585" s="58">
        <v>0.996566573264537</v>
      </c>
    </row>
    <row r="21586">
      <c r="A21586" s="61">
        <v>1.512442641E9</v>
      </c>
      <c r="B21586" s="61">
        <v>0.0</v>
      </c>
      <c r="C21586" s="61">
        <v>2622.0</v>
      </c>
      <c r="D21586" s="57" t="s">
        <v>371</v>
      </c>
      <c r="E21586" s="57" t="str">
        <f t="array" ref="E21586">E21585</f>
        <v>В</v>
      </c>
      <c r="F21586" s="58">
        <v>0.9966944565014184</v>
      </c>
    </row>
    <row r="21587">
      <c r="A21587" s="61">
        <v>1.516658893E9</v>
      </c>
      <c r="B21587" s="61">
        <v>1.0</v>
      </c>
      <c r="C21587" s="61">
        <v>558.0</v>
      </c>
      <c r="D21587" s="57" t="s">
        <v>374</v>
      </c>
      <c r="E21587" s="57" t="str">
        <f t="array" ref="E21587">E21586</f>
        <v>В</v>
      </c>
      <c r="F21587" s="58">
        <v>0.996734644272202</v>
      </c>
    </row>
    <row r="21588">
      <c r="A21588" s="61">
        <v>1.517115665E9</v>
      </c>
      <c r="B21588" s="61">
        <v>1.0</v>
      </c>
      <c r="C21588" s="61">
        <v>3890.0</v>
      </c>
      <c r="D21588" s="57" t="s">
        <v>374</v>
      </c>
      <c r="E21588" s="57" t="str">
        <f t="array" ref="E21588">E21587</f>
        <v>В</v>
      </c>
      <c r="F21588" s="58">
        <v>0.9967411050749801</v>
      </c>
    </row>
    <row r="21589">
      <c r="A21589" s="61">
        <v>1.515263035E9</v>
      </c>
      <c r="B21589" s="61">
        <v>1.0</v>
      </c>
      <c r="C21589" s="61">
        <v>992.0</v>
      </c>
      <c r="D21589" s="57" t="s">
        <v>374</v>
      </c>
      <c r="E21589" s="57" t="str">
        <f t="array" ref="E21589">E21588</f>
        <v>В</v>
      </c>
      <c r="F21589" s="58">
        <v>0.9967578216815354</v>
      </c>
    </row>
    <row r="21590">
      <c r="A21590" s="61">
        <v>1.5146623E9</v>
      </c>
      <c r="B21590" s="61">
        <v>0.0</v>
      </c>
      <c r="C21590" s="61">
        <v>2850.0</v>
      </c>
      <c r="D21590" s="57" t="s">
        <v>371</v>
      </c>
      <c r="E21590" s="57" t="str">
        <f t="array" ref="E21590">E21589</f>
        <v>В</v>
      </c>
      <c r="F21590" s="58">
        <v>0.9967704452092664</v>
      </c>
    </row>
    <row r="21591">
      <c r="A21591" s="61">
        <v>1.512566977E9</v>
      </c>
      <c r="B21591" s="61">
        <v>1.0</v>
      </c>
      <c r="C21591" s="61">
        <v>6583.0</v>
      </c>
      <c r="D21591" s="57" t="s">
        <v>374</v>
      </c>
      <c r="E21591" s="57" t="str">
        <f t="array" ref="E21591">E21590</f>
        <v>В</v>
      </c>
      <c r="F21591" s="58">
        <v>0.9967778898618299</v>
      </c>
    </row>
    <row r="21592">
      <c r="A21592" s="61">
        <v>1.519719232E9</v>
      </c>
      <c r="B21592" s="61">
        <v>0.0</v>
      </c>
      <c r="C21592" s="61">
        <v>934.0</v>
      </c>
      <c r="D21592" s="57" t="s">
        <v>374</v>
      </c>
      <c r="E21592" s="57" t="str">
        <f t="array" ref="E21592">E21591</f>
        <v>В</v>
      </c>
      <c r="F21592" s="58">
        <v>0.9967989865803367</v>
      </c>
    </row>
    <row r="21593">
      <c r="A21593" s="61">
        <v>1.518525032E9</v>
      </c>
      <c r="B21593" s="61">
        <v>0.0</v>
      </c>
      <c r="C21593" s="61">
        <v>260.0</v>
      </c>
      <c r="D21593" s="57" t="s">
        <v>371</v>
      </c>
      <c r="E21593" s="57" t="str">
        <f t="array" ref="E21593">E21592</f>
        <v>В</v>
      </c>
      <c r="F21593" s="58">
        <v>0.9968420800727187</v>
      </c>
    </row>
    <row r="21594">
      <c r="A21594" s="61">
        <v>1.512465812E9</v>
      </c>
      <c r="B21594" s="61">
        <v>0.0</v>
      </c>
      <c r="C21594" s="61">
        <v>1742.0</v>
      </c>
      <c r="D21594" s="57" t="s">
        <v>374</v>
      </c>
      <c r="E21594" s="57" t="str">
        <f t="array" ref="E21594">E21593</f>
        <v>В</v>
      </c>
      <c r="F21594" s="58">
        <v>0.9968863643652643</v>
      </c>
    </row>
    <row r="21595">
      <c r="A21595" s="61">
        <v>1.519011783E9</v>
      </c>
      <c r="B21595" s="61">
        <v>1.0</v>
      </c>
      <c r="C21595" s="61">
        <v>2060.0</v>
      </c>
      <c r="D21595" s="57" t="s">
        <v>373</v>
      </c>
      <c r="E21595" s="57" t="str">
        <f t="array" ref="E21595">E21594</f>
        <v>В</v>
      </c>
      <c r="F21595" s="58">
        <v>0.9969093891123254</v>
      </c>
    </row>
    <row r="21596">
      <c r="A21596" s="61">
        <v>1.512169222E9</v>
      </c>
      <c r="B21596" s="61">
        <v>0.0</v>
      </c>
      <c r="C21596" s="61">
        <v>1595.0</v>
      </c>
      <c r="D21596" s="57" t="s">
        <v>374</v>
      </c>
      <c r="E21596" s="57" t="str">
        <f t="array" ref="E21596">E21595</f>
        <v>В</v>
      </c>
      <c r="F21596" s="58">
        <v>0.9969692874669591</v>
      </c>
    </row>
    <row r="21597">
      <c r="A21597" s="61">
        <v>1.514606934E9</v>
      </c>
      <c r="B21597" s="61">
        <v>1.0</v>
      </c>
      <c r="C21597" s="61">
        <v>1328.0</v>
      </c>
      <c r="D21597" s="57" t="s">
        <v>371</v>
      </c>
      <c r="E21597" s="57" t="str">
        <f t="array" ref="E21597">E21596</f>
        <v>В</v>
      </c>
      <c r="F21597" s="58">
        <v>0.9970057320632715</v>
      </c>
    </row>
    <row r="21598">
      <c r="A21598" s="61">
        <v>1.518132282E9</v>
      </c>
      <c r="B21598" s="61">
        <v>0.0</v>
      </c>
      <c r="C21598" s="61">
        <v>2221.0</v>
      </c>
      <c r="D21598" s="57" t="s">
        <v>371</v>
      </c>
      <c r="E21598" s="57" t="str">
        <f t="array" ref="E21598">E21597</f>
        <v>В</v>
      </c>
      <c r="F21598" s="58">
        <v>0.9970765686630589</v>
      </c>
    </row>
    <row r="21599">
      <c r="A21599" s="61">
        <v>1.515441591E9</v>
      </c>
      <c r="B21599" s="61">
        <v>0.0</v>
      </c>
      <c r="C21599" s="61">
        <v>1590.0</v>
      </c>
      <c r="D21599" s="57" t="s">
        <v>374</v>
      </c>
      <c r="E21599" s="57" t="str">
        <f t="array" ref="E21599">E21598</f>
        <v>В</v>
      </c>
      <c r="F21599" s="58">
        <v>0.9970997314840568</v>
      </c>
    </row>
    <row r="21600">
      <c r="A21600" s="61">
        <v>1.51780032E9</v>
      </c>
      <c r="B21600" s="61">
        <v>0.0</v>
      </c>
      <c r="C21600" s="61">
        <v>653.0</v>
      </c>
      <c r="D21600" s="57" t="s">
        <v>371</v>
      </c>
      <c r="E21600" s="57" t="str">
        <f t="array" ref="E21600">E21599</f>
        <v>В</v>
      </c>
      <c r="F21600" s="58">
        <v>0.9972917280798899</v>
      </c>
    </row>
    <row r="21601">
      <c r="A21601" s="61">
        <v>1.513043344E9</v>
      </c>
      <c r="B21601" s="61">
        <v>1.0</v>
      </c>
      <c r="C21601" s="61">
        <v>3392.0</v>
      </c>
      <c r="D21601" s="57" t="s">
        <v>374</v>
      </c>
      <c r="E21601" s="57" t="str">
        <f t="array" ref="E21601">E21600</f>
        <v>В</v>
      </c>
      <c r="F21601" s="58">
        <v>0.9973337360976255</v>
      </c>
    </row>
    <row r="21602">
      <c r="A21602" s="61">
        <v>1.513096723E9</v>
      </c>
      <c r="B21602" s="61">
        <v>1.0</v>
      </c>
      <c r="C21602" s="61">
        <v>744.0</v>
      </c>
      <c r="D21602" s="57" t="s">
        <v>374</v>
      </c>
      <c r="E21602" s="57" t="str">
        <f t="array" ref="E21602">E21601</f>
        <v>В</v>
      </c>
      <c r="F21602" s="58">
        <v>0.9973349707117418</v>
      </c>
    </row>
    <row r="21603">
      <c r="A21603" s="61">
        <v>1.517568591E9</v>
      </c>
      <c r="B21603" s="61">
        <v>0.0</v>
      </c>
      <c r="C21603" s="61">
        <v>2747.0</v>
      </c>
      <c r="D21603" s="57" t="s">
        <v>375</v>
      </c>
      <c r="E21603" s="57" t="str">
        <f t="array" ref="E21603">E21602</f>
        <v>В</v>
      </c>
      <c r="F21603" s="58">
        <v>0.9973363894598463</v>
      </c>
    </row>
    <row r="21604">
      <c r="A21604" s="61">
        <v>1.515465833E9</v>
      </c>
      <c r="B21604" s="61">
        <v>1.0</v>
      </c>
      <c r="C21604" s="61">
        <v>209.0</v>
      </c>
      <c r="D21604" s="57" t="s">
        <v>371</v>
      </c>
      <c r="E21604" s="57" t="str">
        <f t="array" ref="E21604">E21603</f>
        <v>В</v>
      </c>
      <c r="F21604" s="58">
        <v>0.9974010451372323</v>
      </c>
    </row>
    <row r="21605">
      <c r="A21605" s="61">
        <v>1.511793916E9</v>
      </c>
      <c r="B21605" s="61">
        <v>1.0</v>
      </c>
      <c r="C21605" s="61">
        <v>80.0</v>
      </c>
      <c r="D21605" s="57" t="s">
        <v>373</v>
      </c>
      <c r="E21605" s="57" t="str">
        <f t="array" ref="E21605">E21604</f>
        <v>В</v>
      </c>
      <c r="F21605" s="58">
        <v>0.9974634798980098</v>
      </c>
    </row>
    <row r="21606">
      <c r="A21606" s="61">
        <v>1.513923643E9</v>
      </c>
      <c r="B21606" s="61">
        <v>1.0</v>
      </c>
      <c r="C21606" s="61">
        <v>2182.0</v>
      </c>
      <c r="D21606" s="57" t="s">
        <v>374</v>
      </c>
      <c r="E21606" s="57" t="str">
        <f t="array" ref="E21606">E21605</f>
        <v>В</v>
      </c>
      <c r="F21606" s="58">
        <v>0.9974966429764057</v>
      </c>
    </row>
    <row r="21607">
      <c r="A21607" s="61">
        <v>1.519787093E9</v>
      </c>
      <c r="B21607" s="61">
        <v>1.0</v>
      </c>
      <c r="C21607" s="61">
        <v>1457.0</v>
      </c>
      <c r="D21607" s="57" t="s">
        <v>371</v>
      </c>
      <c r="E21607" s="57" t="str">
        <f t="array" ref="E21607">E21606</f>
        <v>В</v>
      </c>
      <c r="F21607" s="58">
        <v>0.9976098165784437</v>
      </c>
    </row>
    <row r="21608">
      <c r="A21608" s="61">
        <v>1.51897076E9</v>
      </c>
      <c r="B21608" s="61">
        <v>0.0</v>
      </c>
      <c r="C21608" s="61">
        <v>827.0</v>
      </c>
      <c r="D21608" s="57" t="s">
        <v>371</v>
      </c>
      <c r="E21608" s="57" t="str">
        <f t="array" ref="E21608">E21607</f>
        <v>В</v>
      </c>
      <c r="F21608" s="58">
        <v>0.9976585158026979</v>
      </c>
    </row>
    <row r="21609">
      <c r="A21609" s="61">
        <v>1.515812209E9</v>
      </c>
      <c r="B21609" s="61">
        <v>1.0</v>
      </c>
      <c r="C21609" s="61">
        <v>3836.0</v>
      </c>
      <c r="D21609" s="57" t="s">
        <v>371</v>
      </c>
      <c r="E21609" s="57" t="str">
        <f t="array" ref="E21609">E21608</f>
        <v>В</v>
      </c>
      <c r="F21609" s="58">
        <v>0.9976758910039343</v>
      </c>
    </row>
    <row r="21610">
      <c r="A21610" s="61">
        <v>1.518850596E9</v>
      </c>
      <c r="B21610" s="61">
        <v>1.0</v>
      </c>
      <c r="C21610" s="61">
        <v>894.0</v>
      </c>
      <c r="D21610" s="57" t="s">
        <v>375</v>
      </c>
      <c r="E21610" s="57" t="str">
        <f t="array" ref="E21610">E21609</f>
        <v>В</v>
      </c>
      <c r="F21610" s="58">
        <v>0.9978503973215486</v>
      </c>
    </row>
    <row r="21611">
      <c r="A21611" s="61">
        <v>1.518459689E9</v>
      </c>
      <c r="B21611" s="61">
        <v>1.0</v>
      </c>
      <c r="C21611" s="61">
        <v>3667.0</v>
      </c>
      <c r="D21611" s="57" t="s">
        <v>371</v>
      </c>
      <c r="E21611" s="57" t="str">
        <f t="array" ref="E21611">E21610</f>
        <v>В</v>
      </c>
      <c r="F21611" s="58">
        <v>0.9978670138153327</v>
      </c>
    </row>
    <row r="21612">
      <c r="A21612" s="61">
        <v>1.512475101E9</v>
      </c>
      <c r="B21612" s="61">
        <v>0.0</v>
      </c>
      <c r="C21612" s="61">
        <v>1435.0</v>
      </c>
      <c r="D21612" s="57" t="s">
        <v>373</v>
      </c>
      <c r="E21612" s="57" t="str">
        <f t="array" ref="E21612">E21611</f>
        <v>В</v>
      </c>
      <c r="F21612" s="58">
        <v>0.9978956794611207</v>
      </c>
    </row>
    <row r="21613">
      <c r="A21613" s="61">
        <v>1.518138E9</v>
      </c>
      <c r="B21613" s="61">
        <v>0.0</v>
      </c>
      <c r="C21613" s="61">
        <v>3069.0</v>
      </c>
      <c r="D21613" s="57" t="s">
        <v>373</v>
      </c>
      <c r="E21613" s="57" t="str">
        <f t="array" ref="E21613">E21612</f>
        <v>В</v>
      </c>
      <c r="F21613" s="58">
        <v>0.9978974751935108</v>
      </c>
    </row>
    <row r="21614">
      <c r="A21614" s="61">
        <v>1.516706343E9</v>
      </c>
      <c r="B21614" s="61">
        <v>1.0</v>
      </c>
      <c r="C21614" s="61">
        <v>773.0</v>
      </c>
      <c r="D21614" s="57" t="s">
        <v>373</v>
      </c>
      <c r="E21614" s="57" t="str">
        <f t="array" ref="E21614">E21613</f>
        <v>В</v>
      </c>
      <c r="F21614" s="58">
        <v>0.9979260016634199</v>
      </c>
    </row>
    <row r="21615">
      <c r="A21615" s="61">
        <v>1.5163289E9</v>
      </c>
      <c r="B21615" s="61">
        <v>0.0</v>
      </c>
      <c r="C21615" s="61">
        <v>725.0</v>
      </c>
      <c r="D21615" s="57" t="s">
        <v>375</v>
      </c>
      <c r="E21615" s="57" t="str">
        <f t="array" ref="E21615">E21614</f>
        <v>В</v>
      </c>
      <c r="F21615" s="58">
        <v>0.9979895170849488</v>
      </c>
    </row>
    <row r="21616">
      <c r="A21616" s="61">
        <v>1.519508645E9</v>
      </c>
      <c r="B21616" s="61">
        <v>1.0</v>
      </c>
      <c r="C21616" s="61">
        <v>2163.0</v>
      </c>
      <c r="D21616" s="57" t="s">
        <v>373</v>
      </c>
      <c r="E21616" s="57" t="str">
        <f t="array" ref="E21616">E21615</f>
        <v>В</v>
      </c>
      <c r="F21616" s="58">
        <v>0.9980139605801143</v>
      </c>
    </row>
    <row r="21617">
      <c r="A21617" s="61">
        <v>1.513600829E9</v>
      </c>
      <c r="B21617" s="61">
        <v>1.0</v>
      </c>
      <c r="C21617" s="61">
        <v>2459.0</v>
      </c>
      <c r="D21617" s="57" t="s">
        <v>374</v>
      </c>
      <c r="E21617" s="57" t="str">
        <f t="array" ref="E21617">E21616</f>
        <v>В</v>
      </c>
      <c r="F21617" s="58">
        <v>0.9980736191441217</v>
      </c>
    </row>
    <row r="21618">
      <c r="A21618" s="61">
        <v>1.518327111E9</v>
      </c>
      <c r="B21618" s="61">
        <v>0.0</v>
      </c>
      <c r="C21618" s="61">
        <v>1479.0</v>
      </c>
      <c r="D21618" s="57" t="s">
        <v>371</v>
      </c>
      <c r="E21618" s="57" t="str">
        <f t="array" ref="E21618">E21617</f>
        <v>В</v>
      </c>
      <c r="F21618" s="58">
        <v>0.9982087986170703</v>
      </c>
    </row>
    <row r="21619">
      <c r="A21619" s="61">
        <v>1.516627231E9</v>
      </c>
      <c r="B21619" s="61">
        <v>0.0</v>
      </c>
      <c r="C21619" s="61">
        <v>2634.0</v>
      </c>
      <c r="D21619" s="57" t="s">
        <v>371</v>
      </c>
      <c r="E21619" s="57" t="str">
        <f t="array" ref="E21619">E21618</f>
        <v>В</v>
      </c>
      <c r="F21619" s="58">
        <v>0.9982317755024248</v>
      </c>
    </row>
    <row r="21620">
      <c r="A21620" s="61">
        <v>1.515119488E9</v>
      </c>
      <c r="B21620" s="61">
        <v>1.0</v>
      </c>
      <c r="C21620" s="61">
        <v>1949.0</v>
      </c>
      <c r="D21620" s="57" t="s">
        <v>374</v>
      </c>
      <c r="E21620" s="57" t="str">
        <f t="array" ref="E21620">E21619</f>
        <v>В</v>
      </c>
      <c r="F21620" s="58">
        <v>0.9982850483711837</v>
      </c>
    </row>
    <row r="21621">
      <c r="A21621" s="61">
        <v>1.513302973E9</v>
      </c>
      <c r="B21621" s="61">
        <v>1.0</v>
      </c>
      <c r="C21621" s="61">
        <v>838.0</v>
      </c>
      <c r="D21621" s="57" t="s">
        <v>371</v>
      </c>
      <c r="E21621" s="57" t="str">
        <f t="array" ref="E21621">E21620</f>
        <v>В</v>
      </c>
      <c r="F21621" s="58">
        <v>0.9983265267653368</v>
      </c>
    </row>
    <row r="21622">
      <c r="A21622" s="61">
        <v>1.51450096E9</v>
      </c>
      <c r="B21622" s="61">
        <v>0.0</v>
      </c>
      <c r="C21622" s="61">
        <v>2617.0</v>
      </c>
      <c r="D21622" s="57" t="s">
        <v>371</v>
      </c>
      <c r="E21622" s="57" t="str">
        <f t="array" ref="E21622">E21621</f>
        <v>В</v>
      </c>
      <c r="F21622" s="58">
        <v>0.9983498545421824</v>
      </c>
    </row>
    <row r="21623">
      <c r="A21623" s="61">
        <v>1.512614089E9</v>
      </c>
      <c r="B21623" s="61">
        <v>1.0</v>
      </c>
      <c r="C21623" s="61">
        <v>1298.0</v>
      </c>
      <c r="D21623" s="57" t="s">
        <v>371</v>
      </c>
      <c r="E21623" s="57" t="str">
        <f t="array" ref="E21623">E21622</f>
        <v>В</v>
      </c>
      <c r="F21623" s="58">
        <v>0.9983567615267415</v>
      </c>
    </row>
    <row r="21624">
      <c r="A21624" s="61">
        <v>1.518321807E9</v>
      </c>
      <c r="B21624" s="61">
        <v>1.0</v>
      </c>
      <c r="C21624" s="61">
        <v>599.0</v>
      </c>
      <c r="D21624" s="57" t="s">
        <v>371</v>
      </c>
      <c r="E21624" s="57" t="str">
        <f t="array" ref="E21624">E21623</f>
        <v>В</v>
      </c>
      <c r="F21624" s="58">
        <v>0.9983935228746181</v>
      </c>
    </row>
    <row r="21625">
      <c r="A21625" s="61">
        <v>1.514797185E9</v>
      </c>
      <c r="B21625" s="61">
        <v>1.0</v>
      </c>
      <c r="C21625" s="61">
        <v>2621.0</v>
      </c>
      <c r="D21625" s="57" t="s">
        <v>374</v>
      </c>
      <c r="E21625" s="57" t="str">
        <f t="array" ref="E21625">E21624</f>
        <v>В</v>
      </c>
      <c r="F21625" s="58">
        <v>0.998468753101529</v>
      </c>
    </row>
    <row r="21626">
      <c r="A21626" s="61">
        <v>1.514699057E9</v>
      </c>
      <c r="B21626" s="61">
        <v>1.0</v>
      </c>
      <c r="C21626" s="61">
        <v>2433.0</v>
      </c>
      <c r="D21626" s="57" t="s">
        <v>371</v>
      </c>
      <c r="E21626" s="57" t="str">
        <f t="array" ref="E21626">E21625</f>
        <v>В</v>
      </c>
      <c r="F21626" s="58">
        <v>0.9984810319918322</v>
      </c>
    </row>
    <row r="21627">
      <c r="A21627" s="61">
        <v>1.514586174E9</v>
      </c>
      <c r="B21627" s="61">
        <v>1.0</v>
      </c>
      <c r="C21627" s="61">
        <v>3149.0</v>
      </c>
      <c r="D21627" s="57" t="s">
        <v>374</v>
      </c>
      <c r="E21627" s="57" t="str">
        <f t="array" ref="E21627">E21626</f>
        <v>В</v>
      </c>
      <c r="F21627" s="58">
        <v>0.9985398862903124</v>
      </c>
    </row>
    <row r="21628">
      <c r="A21628" s="61">
        <v>1.518070425E9</v>
      </c>
      <c r="B21628" s="61">
        <v>1.0</v>
      </c>
      <c r="C21628" s="61">
        <v>3348.0</v>
      </c>
      <c r="D21628" s="57" t="s">
        <v>375</v>
      </c>
      <c r="E21628" s="57" t="str">
        <f t="array" ref="E21628">E21627</f>
        <v>В</v>
      </c>
      <c r="F21628" s="58">
        <v>0.9985738375913427</v>
      </c>
    </row>
    <row r="21629">
      <c r="A21629" s="61">
        <v>1.515319022E9</v>
      </c>
      <c r="B21629" s="61">
        <v>0.0</v>
      </c>
      <c r="C21629" s="61">
        <v>488.0</v>
      </c>
      <c r="D21629" s="57" t="s">
        <v>374</v>
      </c>
      <c r="E21629" s="57" t="str">
        <f t="array" ref="E21629">E21628</f>
        <v>В</v>
      </c>
      <c r="F21629" s="58">
        <v>0.9985793061271303</v>
      </c>
    </row>
    <row r="21630">
      <c r="A21630" s="61">
        <v>1.513686657E9</v>
      </c>
      <c r="B21630" s="61">
        <v>1.0</v>
      </c>
      <c r="C21630" s="61">
        <v>3479.0</v>
      </c>
      <c r="D21630" s="57" t="s">
        <v>375</v>
      </c>
      <c r="E21630" s="57" t="str">
        <f t="array" ref="E21630">E21629</f>
        <v>В</v>
      </c>
      <c r="F21630" s="58">
        <v>0.9986001307225422</v>
      </c>
    </row>
    <row r="21631">
      <c r="A21631" s="61">
        <v>1.515703002E9</v>
      </c>
      <c r="B21631" s="61">
        <v>0.0</v>
      </c>
      <c r="C21631" s="61">
        <v>1214.0</v>
      </c>
      <c r="D21631" s="57" t="s">
        <v>371</v>
      </c>
      <c r="E21631" s="57" t="str">
        <f t="array" ref="E21631">E21630</f>
        <v>В</v>
      </c>
      <c r="F21631" s="58">
        <v>0.99861147600893</v>
      </c>
    </row>
    <row r="21632">
      <c r="A21632" s="61">
        <v>1.519241864E9</v>
      </c>
      <c r="B21632" s="61">
        <v>1.0</v>
      </c>
      <c r="C21632" s="61">
        <v>1427.0</v>
      </c>
      <c r="D21632" s="57" t="s">
        <v>373</v>
      </c>
      <c r="E21632" s="57" t="str">
        <f t="array" ref="E21632">E21631</f>
        <v>В</v>
      </c>
      <c r="F21632" s="58">
        <v>0.9986286720936125</v>
      </c>
    </row>
    <row r="21633">
      <c r="A21633" s="61">
        <v>1.515027397E9</v>
      </c>
      <c r="B21633" s="61">
        <v>1.0</v>
      </c>
      <c r="C21633" s="61">
        <v>4204.0</v>
      </c>
      <c r="D21633" s="57" t="s">
        <v>373</v>
      </c>
      <c r="E21633" s="57" t="str">
        <f t="array" ref="E21633">E21632</f>
        <v>В</v>
      </c>
      <c r="F21633" s="58">
        <v>0.998643648435265</v>
      </c>
    </row>
    <row r="21634">
      <c r="A21634" s="61">
        <v>1.519428681E9</v>
      </c>
      <c r="B21634" s="61">
        <v>0.0</v>
      </c>
      <c r="C21634" s="61">
        <v>4392.0</v>
      </c>
      <c r="D21634" s="57" t="s">
        <v>371</v>
      </c>
      <c r="E21634" s="57" t="str">
        <f t="array" ref="E21634">E21633</f>
        <v>В</v>
      </c>
      <c r="F21634" s="58">
        <v>0.9986915914822135</v>
      </c>
    </row>
    <row r="21635">
      <c r="A21635" s="61">
        <v>1.515232587E9</v>
      </c>
      <c r="B21635" s="61">
        <v>1.0</v>
      </c>
      <c r="C21635" s="61">
        <v>15.0</v>
      </c>
      <c r="D21635" s="57" t="s">
        <v>373</v>
      </c>
      <c r="E21635" s="57" t="str">
        <f t="array" ref="E21635">E21634</f>
        <v>В</v>
      </c>
      <c r="F21635" s="58">
        <v>0.9988030870970546</v>
      </c>
    </row>
    <row r="21636">
      <c r="A21636" s="61">
        <v>1.513799055E9</v>
      </c>
      <c r="B21636" s="61">
        <v>1.0</v>
      </c>
      <c r="C21636" s="61">
        <v>2060.0</v>
      </c>
      <c r="D21636" s="57" t="s">
        <v>371</v>
      </c>
      <c r="E21636" s="57" t="str">
        <f t="array" ref="E21636">E21635</f>
        <v>В</v>
      </c>
      <c r="F21636" s="58">
        <v>0.998876985979391</v>
      </c>
    </row>
    <row r="21637">
      <c r="A21637" s="61">
        <v>1.512235335E9</v>
      </c>
      <c r="B21637" s="61">
        <v>1.0</v>
      </c>
      <c r="C21637" s="61">
        <v>711.0</v>
      </c>
      <c r="D21637" s="57" t="s">
        <v>371</v>
      </c>
      <c r="E21637" s="57" t="str">
        <f t="array" ref="E21637">E21636</f>
        <v>В</v>
      </c>
      <c r="F21637" s="58">
        <v>0.9990471253674928</v>
      </c>
    </row>
    <row r="21638">
      <c r="A21638" s="61">
        <v>1.517867018E9</v>
      </c>
      <c r="B21638" s="61">
        <v>1.0</v>
      </c>
      <c r="C21638" s="61">
        <v>782.0</v>
      </c>
      <c r="D21638" s="57" t="s">
        <v>375</v>
      </c>
      <c r="E21638" s="57" t="str">
        <f t="array" ref="E21638">E21637</f>
        <v>В</v>
      </c>
      <c r="F21638" s="58">
        <v>0.9990500273939527</v>
      </c>
    </row>
    <row r="21639">
      <c r="A21639" s="61">
        <v>1.511535123E9</v>
      </c>
      <c r="B21639" s="61">
        <v>1.0</v>
      </c>
      <c r="C21639" s="61">
        <v>1082.0</v>
      </c>
      <c r="D21639" s="57" t="s">
        <v>374</v>
      </c>
      <c r="E21639" s="57" t="str">
        <f t="array" ref="E21639">E21638</f>
        <v>В</v>
      </c>
      <c r="F21639" s="58">
        <v>0.9990594400270416</v>
      </c>
    </row>
    <row r="21640">
      <c r="A21640" s="61">
        <v>1.511862706E9</v>
      </c>
      <c r="B21640" s="61">
        <v>1.0</v>
      </c>
      <c r="C21640" s="61">
        <v>2937.0</v>
      </c>
      <c r="D21640" s="57" t="s">
        <v>371</v>
      </c>
      <c r="E21640" s="57" t="str">
        <f t="array" ref="E21640">E21639</f>
        <v>В</v>
      </c>
      <c r="F21640" s="58">
        <v>0.9990709621520373</v>
      </c>
    </row>
    <row r="21641">
      <c r="A21641" s="61">
        <v>1.518138684E9</v>
      </c>
      <c r="B21641" s="61">
        <v>1.0</v>
      </c>
      <c r="C21641" s="61">
        <v>2483.0</v>
      </c>
      <c r="D21641" s="57" t="s">
        <v>371</v>
      </c>
      <c r="E21641" s="57" t="str">
        <f t="array" ref="E21641">E21640</f>
        <v>В</v>
      </c>
      <c r="F21641" s="58">
        <v>0.999278302901759</v>
      </c>
    </row>
    <row r="21642">
      <c r="A21642" s="61">
        <v>1.519317925E9</v>
      </c>
      <c r="B21642" s="61">
        <v>1.0</v>
      </c>
      <c r="C21642" s="61">
        <v>3201.0</v>
      </c>
      <c r="D21642" s="57" t="s">
        <v>375</v>
      </c>
      <c r="E21642" s="57" t="str">
        <f t="array" ref="E21642">E21641</f>
        <v>В</v>
      </c>
      <c r="F21642" s="58">
        <v>0.9993349468352233</v>
      </c>
    </row>
    <row r="21643">
      <c r="A21643" s="61">
        <v>1.519609815E9</v>
      </c>
      <c r="B21643" s="61">
        <v>1.0</v>
      </c>
      <c r="C21643" s="61">
        <v>733.0</v>
      </c>
      <c r="D21643" s="57" t="s">
        <v>371</v>
      </c>
      <c r="E21643" s="57" t="str">
        <f t="array" ref="E21643">E21642</f>
        <v>В</v>
      </c>
      <c r="F21643" s="58">
        <v>0.9994022558748301</v>
      </c>
    </row>
    <row r="21644">
      <c r="A21644" s="61">
        <v>1.517015746E9</v>
      </c>
      <c r="B21644" s="61">
        <v>1.0</v>
      </c>
      <c r="C21644" s="61">
        <v>2980.0</v>
      </c>
      <c r="D21644" s="57" t="s">
        <v>371</v>
      </c>
      <c r="E21644" s="57" t="str">
        <f t="array" ref="E21644">E21643</f>
        <v>В</v>
      </c>
      <c r="F21644" s="58">
        <v>0.9994036895240958</v>
      </c>
    </row>
    <row r="21645">
      <c r="A21645" s="61">
        <v>1.518707745E9</v>
      </c>
      <c r="B21645" s="61">
        <v>1.0</v>
      </c>
      <c r="C21645" s="61">
        <v>437.0</v>
      </c>
      <c r="D21645" s="57" t="s">
        <v>371</v>
      </c>
      <c r="E21645" s="57" t="str">
        <f t="array" ref="E21645">E21644</f>
        <v>В</v>
      </c>
      <c r="F21645" s="58">
        <v>0.9994091899160615</v>
      </c>
    </row>
    <row r="21646">
      <c r="A21646" s="61">
        <v>1.518206132E9</v>
      </c>
      <c r="B21646" s="61">
        <v>0.0</v>
      </c>
      <c r="C21646" s="61">
        <v>599.0</v>
      </c>
      <c r="D21646" s="57" t="s">
        <v>371</v>
      </c>
      <c r="E21646" s="57" t="str">
        <f t="array" ref="E21646">E21645</f>
        <v>В</v>
      </c>
      <c r="F21646" s="58">
        <v>0.9996140899114161</v>
      </c>
    </row>
    <row r="21647">
      <c r="A21647" s="61">
        <v>1.519187616E9</v>
      </c>
      <c r="B21647" s="61">
        <v>1.0</v>
      </c>
      <c r="C21647" s="61">
        <v>2216.0</v>
      </c>
      <c r="D21647" s="57" t="s">
        <v>371</v>
      </c>
      <c r="E21647" s="57" t="str">
        <f t="array" ref="E21647">E21646</f>
        <v>В</v>
      </c>
      <c r="F21647" s="58">
        <v>0.9996238251632454</v>
      </c>
    </row>
    <row r="21648">
      <c r="A21648" s="61">
        <v>1.514226457E9</v>
      </c>
      <c r="B21648" s="61">
        <v>1.0</v>
      </c>
      <c r="C21648" s="61">
        <v>1262.0</v>
      </c>
      <c r="D21648" s="57" t="s">
        <v>371</v>
      </c>
      <c r="E21648" s="57" t="str">
        <f t="array" ref="E21648">E21647</f>
        <v>В</v>
      </c>
      <c r="F21648" s="58">
        <v>0.999628740728306</v>
      </c>
    </row>
    <row r="21649">
      <c r="A21649" s="61">
        <v>1.515059418E9</v>
      </c>
      <c r="B21649" s="61">
        <v>1.0</v>
      </c>
      <c r="C21649" s="61">
        <v>1899.0</v>
      </c>
      <c r="D21649" s="57" t="s">
        <v>371</v>
      </c>
      <c r="E21649" s="57" t="str">
        <f t="array" ref="E21649">E21648</f>
        <v>В</v>
      </c>
      <c r="F21649" s="58">
        <v>0.9996520193523525</v>
      </c>
    </row>
    <row r="21650">
      <c r="A21650" s="61">
        <v>1.515080045E9</v>
      </c>
      <c r="B21650" s="61">
        <v>1.0</v>
      </c>
      <c r="C21650" s="61">
        <v>813.0</v>
      </c>
      <c r="D21650" s="57" t="s">
        <v>371</v>
      </c>
      <c r="E21650" s="57" t="str">
        <f t="array" ref="E21650">E21649</f>
        <v>В</v>
      </c>
      <c r="F21650" s="58">
        <v>0.9996813989510228</v>
      </c>
    </row>
    <row r="21651">
      <c r="A21651" s="61">
        <v>1.518162662E9</v>
      </c>
      <c r="B21651" s="61">
        <v>0.0</v>
      </c>
      <c r="C21651" s="61">
        <v>970.0</v>
      </c>
      <c r="D21651" s="57" t="s">
        <v>371</v>
      </c>
      <c r="E21651" s="57" t="str">
        <f t="array" ref="E21651">E21650</f>
        <v>В</v>
      </c>
      <c r="F21651" s="58">
        <v>0.9997326624296347</v>
      </c>
    </row>
    <row r="21652">
      <c r="A21652" s="61">
        <v>1.512672163E9</v>
      </c>
      <c r="B21652" s="61">
        <v>1.0</v>
      </c>
      <c r="C21652" s="61">
        <v>2967.0</v>
      </c>
      <c r="D21652" s="57" t="s">
        <v>371</v>
      </c>
      <c r="E21652" s="57" t="str">
        <f t="array" ref="E21652">E21651</f>
        <v>В</v>
      </c>
      <c r="F21652" s="58">
        <v>0.9999287823544117</v>
      </c>
    </row>
    <row r="21653">
      <c r="A21653" s="61">
        <v>1.51601565E9</v>
      </c>
      <c r="B21653" s="61">
        <v>0.0</v>
      </c>
      <c r="C21653" s="61">
        <v>3079.0</v>
      </c>
      <c r="D21653" s="57" t="s">
        <v>371</v>
      </c>
      <c r="E21653" s="57" t="str">
        <f t="array" ref="E21653">E21652</f>
        <v>В</v>
      </c>
      <c r="F21653" s="58">
        <v>0.9999641067968102</v>
      </c>
    </row>
    <row r="21654">
      <c r="A21654" s="61"/>
      <c r="B21654" s="61"/>
      <c r="C21654" s="61"/>
      <c r="D21654" s="57"/>
      <c r="E21654" s="57">
        <f>COUNTIF(E10:E21653, "A")
</f>
        <v>10812</v>
      </c>
      <c r="F21654" s="58"/>
    </row>
    <row r="21655">
      <c r="A21655" s="61"/>
      <c r="B21655" s="61"/>
      <c r="C21655" s="61"/>
      <c r="D21655" s="57"/>
      <c r="E21655" s="57">
        <f>COUNTIF(E10:E21653, "В")</f>
        <v>10832</v>
      </c>
      <c r="F21655" s="58"/>
    </row>
  </sheetData>
  <mergeCells count="5">
    <mergeCell ref="A1:B1"/>
    <mergeCell ref="A4:C4"/>
    <mergeCell ref="A5:E5"/>
    <mergeCell ref="A6:E6"/>
    <mergeCell ref="A7:C7"/>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9.14"/>
    <col customWidth="1" min="3" max="3" width="67.29"/>
    <col customWidth="1" min="4" max="26" width="9.14"/>
  </cols>
  <sheetData>
    <row r="1">
      <c r="A1" s="2"/>
      <c r="B1" s="2"/>
      <c r="C1" s="2"/>
      <c r="D1" s="2"/>
      <c r="E1" s="2"/>
      <c r="F1" s="2"/>
      <c r="G1" s="2"/>
      <c r="H1" s="2"/>
      <c r="I1" s="2"/>
      <c r="J1" s="2"/>
      <c r="K1" s="2"/>
      <c r="L1" s="2"/>
      <c r="M1" s="2"/>
      <c r="N1" s="2"/>
      <c r="O1" s="2"/>
      <c r="P1" s="2"/>
      <c r="Q1" s="2"/>
      <c r="R1" s="2"/>
      <c r="S1" s="2"/>
      <c r="T1" s="2"/>
      <c r="U1" s="2"/>
      <c r="V1" s="2"/>
      <c r="W1" s="2"/>
      <c r="X1" s="2"/>
      <c r="Y1" s="2"/>
      <c r="Z1" s="2"/>
    </row>
    <row r="2">
      <c r="A2" s="2"/>
      <c r="B2" s="2"/>
      <c r="C2" s="2" t="s">
        <v>377</v>
      </c>
      <c r="D2" s="2"/>
      <c r="E2" s="2"/>
      <c r="F2" s="2"/>
      <c r="G2" s="2"/>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c r="B4" s="2"/>
      <c r="D4" s="2"/>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63"/>
      <c r="B6" s="63"/>
      <c r="C6" s="63"/>
      <c r="D6" s="63"/>
      <c r="E6" s="63"/>
      <c r="F6" s="63"/>
      <c r="G6" s="63"/>
      <c r="H6" s="63"/>
      <c r="I6" s="63"/>
      <c r="J6" s="63"/>
      <c r="K6" s="63"/>
      <c r="L6" s="63"/>
      <c r="M6" s="63"/>
      <c r="N6" s="63"/>
      <c r="O6" s="63"/>
      <c r="P6" s="63"/>
      <c r="Q6" s="63"/>
      <c r="R6" s="63"/>
      <c r="S6" s="63"/>
      <c r="T6" s="63"/>
      <c r="U6" s="63"/>
      <c r="V6" s="63"/>
      <c r="W6" s="63"/>
      <c r="X6" s="63"/>
      <c r="Y6" s="63"/>
      <c r="Z6" s="63"/>
    </row>
    <row r="7">
      <c r="A7" s="63"/>
      <c r="B7" s="63"/>
      <c r="C7" s="63"/>
      <c r="D7" s="63"/>
      <c r="E7" s="63"/>
      <c r="F7" s="63"/>
      <c r="G7" s="63"/>
      <c r="H7" s="63"/>
      <c r="I7" s="63"/>
      <c r="J7" s="63"/>
      <c r="K7" s="63"/>
      <c r="L7" s="63"/>
      <c r="M7" s="63"/>
      <c r="N7" s="63"/>
      <c r="O7" s="63"/>
      <c r="P7" s="63"/>
      <c r="Q7" s="63"/>
      <c r="R7" s="63"/>
      <c r="S7" s="63"/>
      <c r="T7" s="63"/>
      <c r="U7" s="63"/>
      <c r="V7" s="63"/>
      <c r="W7" s="63"/>
      <c r="X7" s="63"/>
      <c r="Y7" s="63"/>
      <c r="Z7" s="63"/>
    </row>
    <row r="8">
      <c r="A8" s="63"/>
      <c r="B8" s="63"/>
      <c r="C8" s="63"/>
      <c r="D8" s="63"/>
      <c r="E8" s="63"/>
      <c r="F8" s="63"/>
      <c r="G8" s="63"/>
      <c r="H8" s="63"/>
      <c r="I8" s="63"/>
      <c r="J8" s="63"/>
      <c r="K8" s="63"/>
      <c r="L8" s="63"/>
      <c r="M8" s="63"/>
      <c r="N8" s="63"/>
      <c r="O8" s="63"/>
      <c r="P8" s="63"/>
      <c r="Q8" s="63"/>
      <c r="R8" s="63"/>
      <c r="S8" s="63"/>
      <c r="T8" s="63"/>
      <c r="U8" s="63"/>
      <c r="V8" s="63"/>
      <c r="W8" s="63"/>
      <c r="X8" s="63"/>
      <c r="Y8" s="63"/>
      <c r="Z8" s="63"/>
    </row>
    <row r="9">
      <c r="A9" s="63"/>
      <c r="B9" s="63"/>
      <c r="C9" s="63"/>
      <c r="D9" s="63"/>
      <c r="E9" s="63"/>
      <c r="F9" s="63"/>
      <c r="G9" s="63"/>
      <c r="H9" s="63"/>
      <c r="I9" s="63"/>
      <c r="J9" s="63"/>
      <c r="K9" s="63"/>
      <c r="L9" s="63"/>
      <c r="M9" s="63"/>
      <c r="N9" s="63"/>
      <c r="O9" s="63"/>
      <c r="P9" s="63"/>
      <c r="Q9" s="63"/>
      <c r="R9" s="63"/>
      <c r="S9" s="63"/>
      <c r="T9" s="63"/>
      <c r="U9" s="63"/>
      <c r="V9" s="63"/>
      <c r="W9" s="63"/>
      <c r="X9" s="63"/>
      <c r="Y9" s="63"/>
      <c r="Z9" s="63"/>
    </row>
    <row r="10">
      <c r="A10" s="63"/>
      <c r="B10" s="63"/>
      <c r="C10" s="63"/>
      <c r="D10" s="63"/>
      <c r="E10" s="63"/>
      <c r="F10" s="63"/>
      <c r="G10" s="63"/>
      <c r="H10" s="63"/>
      <c r="I10" s="63"/>
      <c r="J10" s="63"/>
      <c r="K10" s="63"/>
      <c r="L10" s="63"/>
      <c r="M10" s="63"/>
      <c r="N10" s="63"/>
      <c r="O10" s="63"/>
      <c r="P10" s="63"/>
      <c r="Q10" s="63"/>
      <c r="R10" s="63"/>
      <c r="S10" s="63"/>
      <c r="T10" s="63"/>
      <c r="U10" s="63"/>
      <c r="V10" s="63"/>
      <c r="W10" s="63"/>
      <c r="X10" s="63"/>
      <c r="Y10" s="63"/>
      <c r="Z10" s="63"/>
    </row>
    <row r="11">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row>
    <row r="12">
      <c r="A12" s="63"/>
      <c r="B12" s="63"/>
      <c r="C12" s="63"/>
      <c r="D12" s="63"/>
      <c r="E12" s="63"/>
      <c r="F12" s="63"/>
      <c r="G12" s="63"/>
      <c r="H12" s="63"/>
      <c r="I12" s="63"/>
      <c r="J12" s="63"/>
      <c r="K12" s="63"/>
      <c r="L12" s="63"/>
      <c r="M12" s="63"/>
      <c r="N12" s="63"/>
      <c r="O12" s="63"/>
      <c r="P12" s="63"/>
      <c r="Q12" s="63"/>
      <c r="R12" s="63"/>
      <c r="S12" s="63"/>
      <c r="T12" s="63"/>
      <c r="U12" s="63"/>
      <c r="V12" s="63"/>
      <c r="W12" s="63"/>
      <c r="X12" s="63"/>
      <c r="Y12" s="63"/>
      <c r="Z12" s="63"/>
    </row>
    <row r="13">
      <c r="A13" s="63"/>
      <c r="B13" s="63"/>
      <c r="C13" s="63"/>
      <c r="D13" s="63"/>
      <c r="E13" s="63"/>
      <c r="F13" s="63"/>
      <c r="G13" s="63"/>
      <c r="H13" s="63"/>
      <c r="I13" s="63"/>
      <c r="J13" s="63"/>
      <c r="K13" s="63"/>
      <c r="L13" s="63"/>
      <c r="M13" s="63"/>
      <c r="N13" s="63"/>
      <c r="O13" s="63"/>
      <c r="P13" s="63"/>
      <c r="Q13" s="63"/>
      <c r="R13" s="63"/>
      <c r="S13" s="63"/>
      <c r="T13" s="63"/>
      <c r="U13" s="63"/>
      <c r="V13" s="63"/>
      <c r="W13" s="63"/>
      <c r="X13" s="63"/>
      <c r="Y13" s="63"/>
      <c r="Z13" s="63"/>
    </row>
    <row r="14">
      <c r="A14" s="63"/>
      <c r="B14" s="63"/>
      <c r="C14" s="63"/>
      <c r="D14" s="63"/>
      <c r="E14" s="63"/>
      <c r="F14" s="63"/>
      <c r="G14" s="63"/>
      <c r="H14" s="63"/>
      <c r="I14" s="63"/>
      <c r="J14" s="63"/>
      <c r="K14" s="63"/>
      <c r="L14" s="63"/>
      <c r="M14" s="63"/>
      <c r="N14" s="63"/>
      <c r="O14" s="63"/>
      <c r="P14" s="63"/>
      <c r="Q14" s="63"/>
      <c r="R14" s="63"/>
      <c r="S14" s="63"/>
      <c r="T14" s="63"/>
      <c r="U14" s="63"/>
      <c r="V14" s="63"/>
      <c r="W14" s="63"/>
      <c r="X14" s="63"/>
      <c r="Y14" s="63"/>
      <c r="Z14" s="63"/>
    </row>
    <row r="15">
      <c r="A15" s="63"/>
      <c r="B15" s="63"/>
      <c r="C15" s="63"/>
      <c r="D15" s="63"/>
      <c r="E15" s="63"/>
      <c r="F15" s="63"/>
      <c r="G15" s="63"/>
      <c r="H15" s="63"/>
      <c r="I15" s="63"/>
      <c r="J15" s="63"/>
      <c r="K15" s="63"/>
      <c r="L15" s="63"/>
      <c r="M15" s="63"/>
      <c r="N15" s="63"/>
      <c r="O15" s="63"/>
      <c r="P15" s="63"/>
      <c r="Q15" s="63"/>
      <c r="R15" s="63"/>
      <c r="S15" s="63"/>
      <c r="T15" s="63"/>
      <c r="U15" s="63"/>
      <c r="V15" s="63"/>
      <c r="W15" s="63"/>
      <c r="X15" s="63"/>
      <c r="Y15" s="63"/>
      <c r="Z15" s="63"/>
    </row>
    <row r="16">
      <c r="A16" s="63"/>
      <c r="B16" s="63"/>
      <c r="C16" s="63"/>
      <c r="D16" s="63"/>
      <c r="E16" s="63"/>
      <c r="F16" s="63"/>
      <c r="G16" s="63"/>
      <c r="H16" s="63"/>
      <c r="I16" s="63"/>
      <c r="J16" s="63"/>
      <c r="K16" s="63"/>
      <c r="L16" s="63"/>
      <c r="M16" s="63"/>
      <c r="N16" s="63"/>
      <c r="O16" s="63"/>
      <c r="P16" s="63"/>
      <c r="Q16" s="63"/>
      <c r="R16" s="63"/>
      <c r="S16" s="63"/>
      <c r="T16" s="63"/>
      <c r="U16" s="63"/>
      <c r="V16" s="63"/>
      <c r="W16" s="63"/>
      <c r="X16" s="63"/>
      <c r="Y16" s="63"/>
      <c r="Z16" s="63"/>
    </row>
    <row r="17">
      <c r="A17" s="63"/>
      <c r="B17" s="63"/>
      <c r="C17" s="63"/>
      <c r="D17" s="63"/>
      <c r="E17" s="63"/>
      <c r="F17" s="63"/>
      <c r="G17" s="63"/>
      <c r="H17" s="63"/>
      <c r="I17" s="63"/>
      <c r="J17" s="63"/>
      <c r="K17" s="63"/>
      <c r="L17" s="63"/>
      <c r="M17" s="63"/>
      <c r="N17" s="63"/>
      <c r="O17" s="63"/>
      <c r="P17" s="63"/>
      <c r="Q17" s="63"/>
      <c r="R17" s="63"/>
      <c r="S17" s="63"/>
      <c r="T17" s="63"/>
      <c r="U17" s="63"/>
      <c r="V17" s="63"/>
      <c r="W17" s="63"/>
      <c r="X17" s="63"/>
      <c r="Y17" s="63"/>
      <c r="Z17" s="63"/>
    </row>
    <row r="18">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row>
    <row r="19">
      <c r="A19" s="63"/>
      <c r="B19" s="63"/>
      <c r="C19" s="63"/>
      <c r="D19" s="63"/>
      <c r="E19" s="63"/>
      <c r="F19" s="63"/>
      <c r="G19" s="63"/>
      <c r="H19" s="63"/>
      <c r="I19" s="63"/>
      <c r="J19" s="63"/>
      <c r="K19" s="63"/>
      <c r="L19" s="63"/>
      <c r="M19" s="63"/>
      <c r="N19" s="63"/>
      <c r="O19" s="63"/>
      <c r="P19" s="63"/>
      <c r="Q19" s="63"/>
      <c r="R19" s="63"/>
      <c r="S19" s="63"/>
      <c r="T19" s="63"/>
      <c r="U19" s="63"/>
      <c r="V19" s="63"/>
      <c r="W19" s="63"/>
      <c r="X19" s="63"/>
      <c r="Y19" s="63"/>
      <c r="Z19" s="63"/>
    </row>
    <row r="20">
      <c r="A20" s="63"/>
      <c r="B20" s="63"/>
      <c r="C20" s="63"/>
      <c r="D20" s="63"/>
      <c r="E20" s="63"/>
      <c r="F20" s="63"/>
      <c r="G20" s="63"/>
      <c r="H20" s="63"/>
      <c r="I20" s="63"/>
      <c r="J20" s="63"/>
      <c r="K20" s="63"/>
      <c r="L20" s="63"/>
      <c r="M20" s="63"/>
      <c r="N20" s="63"/>
      <c r="O20" s="63"/>
      <c r="P20" s="63"/>
      <c r="Q20" s="63"/>
      <c r="R20" s="63"/>
      <c r="S20" s="63"/>
      <c r="T20" s="63"/>
      <c r="U20" s="63"/>
      <c r="V20" s="63"/>
      <c r="W20" s="63"/>
      <c r="X20" s="63"/>
      <c r="Y20" s="63"/>
      <c r="Z20" s="63"/>
    </row>
    <row r="21" ht="15.75" customHeight="1">
      <c r="A21" s="63"/>
      <c r="B21" s="63"/>
      <c r="C21" s="63"/>
      <c r="D21" s="63"/>
      <c r="E21" s="63"/>
      <c r="F21" s="63"/>
      <c r="G21" s="63"/>
      <c r="H21" s="63"/>
      <c r="I21" s="63"/>
      <c r="J21" s="63"/>
      <c r="K21" s="63"/>
      <c r="L21" s="63"/>
      <c r="M21" s="63"/>
      <c r="N21" s="63"/>
      <c r="O21" s="63"/>
      <c r="P21" s="63"/>
      <c r="Q21" s="63"/>
      <c r="R21" s="63"/>
      <c r="S21" s="63"/>
      <c r="T21" s="63"/>
      <c r="U21" s="63"/>
      <c r="V21" s="63"/>
      <c r="W21" s="63"/>
      <c r="X21" s="63"/>
      <c r="Y21" s="63"/>
      <c r="Z21" s="63"/>
    </row>
    <row r="22" ht="15.75" customHeight="1">
      <c r="A22" s="63"/>
      <c r="B22" s="63"/>
      <c r="C22" s="63"/>
      <c r="D22" s="63"/>
      <c r="E22" s="63"/>
      <c r="F22" s="63"/>
      <c r="G22" s="63"/>
      <c r="H22" s="63"/>
      <c r="I22" s="63"/>
      <c r="J22" s="63"/>
      <c r="K22" s="63"/>
      <c r="L22" s="63"/>
      <c r="M22" s="63"/>
      <c r="N22" s="63"/>
      <c r="O22" s="63"/>
      <c r="P22" s="63"/>
      <c r="Q22" s="63"/>
      <c r="R22" s="63"/>
      <c r="S22" s="63"/>
      <c r="T22" s="63"/>
      <c r="U22" s="63"/>
      <c r="V22" s="63"/>
      <c r="W22" s="63"/>
      <c r="X22" s="63"/>
      <c r="Y22" s="63"/>
      <c r="Z22" s="63"/>
    </row>
    <row r="23" ht="15.75" customHeight="1">
      <c r="A23" s="63"/>
      <c r="B23" s="63"/>
      <c r="C23" s="63"/>
      <c r="D23" s="63"/>
      <c r="E23" s="63"/>
      <c r="F23" s="63"/>
      <c r="G23" s="63"/>
      <c r="H23" s="63"/>
      <c r="I23" s="63"/>
      <c r="J23" s="63"/>
      <c r="K23" s="63"/>
      <c r="L23" s="63"/>
      <c r="M23" s="63"/>
      <c r="N23" s="63"/>
      <c r="O23" s="63"/>
      <c r="P23" s="63"/>
      <c r="Q23" s="63"/>
      <c r="R23" s="63"/>
      <c r="S23" s="63"/>
      <c r="T23" s="63"/>
      <c r="U23" s="63"/>
      <c r="V23" s="63"/>
      <c r="W23" s="63"/>
      <c r="X23" s="63"/>
      <c r="Y23" s="63"/>
      <c r="Z23" s="63"/>
    </row>
    <row r="24" ht="15.75" customHeight="1">
      <c r="A24" s="63"/>
      <c r="B24" s="63"/>
      <c r="C24" s="63"/>
      <c r="D24" s="63"/>
      <c r="E24" s="63"/>
      <c r="F24" s="63"/>
      <c r="G24" s="63"/>
      <c r="H24" s="63"/>
      <c r="I24" s="63"/>
      <c r="J24" s="63"/>
      <c r="K24" s="63"/>
      <c r="L24" s="63"/>
      <c r="M24" s="63"/>
      <c r="N24" s="63"/>
      <c r="O24" s="63"/>
      <c r="P24" s="63"/>
      <c r="Q24" s="63"/>
      <c r="R24" s="63"/>
      <c r="S24" s="63"/>
      <c r="T24" s="63"/>
      <c r="U24" s="63"/>
      <c r="V24" s="63"/>
      <c r="W24" s="63"/>
      <c r="X24" s="63"/>
      <c r="Y24" s="63"/>
      <c r="Z24" s="63"/>
    </row>
    <row r="25" ht="15.75" customHeight="1">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row>
    <row r="26" ht="15.75" customHeight="1">
      <c r="A26" s="63"/>
      <c r="B26" s="63"/>
      <c r="C26" s="63"/>
      <c r="D26" s="63"/>
      <c r="E26" s="63"/>
      <c r="F26" s="63"/>
      <c r="G26" s="63"/>
      <c r="H26" s="63"/>
      <c r="I26" s="63"/>
      <c r="J26" s="63"/>
      <c r="K26" s="63"/>
      <c r="L26" s="63"/>
      <c r="M26" s="63"/>
      <c r="N26" s="63"/>
      <c r="O26" s="63"/>
      <c r="P26" s="63"/>
      <c r="Q26" s="63"/>
      <c r="R26" s="63"/>
      <c r="S26" s="63"/>
      <c r="T26" s="63"/>
      <c r="U26" s="63"/>
      <c r="V26" s="63"/>
      <c r="W26" s="63"/>
      <c r="X26" s="63"/>
      <c r="Y26" s="63"/>
      <c r="Z26" s="63"/>
    </row>
    <row r="27" ht="15.75" customHeight="1">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ht="15.75" customHeight="1">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row>
    <row r="29" ht="15.75" customHeight="1">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ht="15.75" customHeight="1">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ht="15.75" customHeight="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ht="15.75" customHeight="1">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ht="15.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ht="15.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ht="15.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ht="15.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ht="15.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ht="15.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ht="15.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ht="15.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ht="15.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ht="15.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ht="15.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ht="15.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ht="15.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2012-11-23T10:34:19Z</dcterms:created>
  <dc:creator>Konstantin Mamonov</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